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木子网络学院\EXCEL2019视频教程\第三篇 图表设计和制作\第三篇 图表的设计和制作素材\第八章 图表实战案例\"/>
    </mc:Choice>
  </mc:AlternateContent>
  <xr:revisionPtr revIDLastSave="0" documentId="13_ncr:1_{6E85E219-4E1D-4E3B-9B8F-AA30FCB3277C}" xr6:coauthVersionLast="43" xr6:coauthVersionMax="43" xr10:uidLastSave="{00000000-0000-0000-0000-000000000000}"/>
  <bookViews>
    <workbookView xWindow="585" yWindow="0" windowWidth="19140" windowHeight="10755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分析报告" sheetId="6" r:id="rId6"/>
    <sheet name="分析报告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7" l="1"/>
  <c r="H9" i="7"/>
  <c r="G9" i="7"/>
  <c r="E9" i="7"/>
  <c r="I8" i="7"/>
  <c r="H8" i="7"/>
  <c r="G8" i="7"/>
  <c r="E8" i="7"/>
  <c r="I7" i="7"/>
  <c r="H7" i="7"/>
  <c r="G7" i="7"/>
  <c r="E7" i="7"/>
  <c r="I6" i="7"/>
  <c r="H6" i="7"/>
  <c r="G6" i="7"/>
  <c r="E6" i="7"/>
  <c r="I5" i="7"/>
  <c r="H5" i="7"/>
  <c r="G5" i="7"/>
  <c r="E5" i="7"/>
  <c r="I4" i="7"/>
  <c r="H4" i="7"/>
  <c r="G4" i="7"/>
  <c r="E4" i="7"/>
  <c r="H4" i="6" l="1"/>
  <c r="G4" i="6"/>
  <c r="G5" i="6"/>
  <c r="H6" i="6"/>
  <c r="G6" i="6"/>
  <c r="G7" i="6"/>
  <c r="H8" i="6"/>
  <c r="G8" i="6"/>
  <c r="G9" i="6"/>
  <c r="I4" i="6" l="1"/>
  <c r="I5" i="6"/>
  <c r="E7" i="6"/>
  <c r="I6" i="6"/>
  <c r="E9" i="6"/>
  <c r="E5" i="6"/>
  <c r="E4" i="6"/>
  <c r="H9" i="6"/>
  <c r="E8" i="6"/>
  <c r="H7" i="6"/>
  <c r="E6" i="6"/>
  <c r="H5" i="6"/>
  <c r="I7" i="6"/>
  <c r="I9" i="6"/>
  <c r="I8" i="6"/>
  <c r="O12" i="4"/>
  <c r="P13" i="4"/>
  <c r="Q12" i="4" s="1"/>
  <c r="O16" i="4"/>
  <c r="P17" i="4"/>
  <c r="O20" i="4"/>
  <c r="P21" i="4"/>
  <c r="Q20" i="4" s="1"/>
  <c r="O4" i="4"/>
  <c r="P5" i="4"/>
  <c r="O8" i="4"/>
  <c r="P9" i="4"/>
  <c r="Q16" i="4" l="1"/>
  <c r="R21" i="4"/>
  <c r="R17" i="4"/>
  <c r="R13" i="4"/>
  <c r="Q4" i="4"/>
  <c r="Q8" i="4" l="1"/>
  <c r="R5" i="4"/>
  <c r="R9" i="4"/>
  <c r="P37" i="3"/>
  <c r="O36" i="3"/>
  <c r="P33" i="3"/>
  <c r="O32" i="3"/>
  <c r="P29" i="3"/>
  <c r="O28" i="3"/>
  <c r="P25" i="3"/>
  <c r="O24" i="3"/>
  <c r="P21" i="3"/>
  <c r="O20" i="3"/>
  <c r="P17" i="3"/>
  <c r="O16" i="3"/>
  <c r="P13" i="3"/>
  <c r="O12" i="3"/>
  <c r="P9" i="3"/>
  <c r="O8" i="3"/>
  <c r="P5" i="3"/>
  <c r="O4" i="3"/>
  <c r="R13" i="3" l="1"/>
  <c r="R21" i="3"/>
  <c r="R29" i="3"/>
  <c r="Q4" i="3"/>
  <c r="R37" i="3"/>
  <c r="R9" i="3"/>
  <c r="R25" i="3"/>
  <c r="R33" i="3"/>
  <c r="R17" i="3"/>
  <c r="Q36" i="3"/>
  <c r="Q32" i="3"/>
  <c r="Q28" i="3"/>
  <c r="Q24" i="3"/>
  <c r="Q20" i="3"/>
  <c r="Q16" i="3"/>
  <c r="Q12" i="3"/>
  <c r="Q8" i="3"/>
  <c r="R5" i="3"/>
  <c r="F11" i="2" l="1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E4" i="1" l="1"/>
  <c r="E6" i="1"/>
  <c r="E8" i="1"/>
  <c r="E10" i="1"/>
  <c r="F6" i="1" l="1"/>
  <c r="F11" i="1"/>
  <c r="F9" i="1"/>
  <c r="F7" i="1"/>
  <c r="F5" i="1"/>
  <c r="F10" i="1"/>
  <c r="F8" i="1"/>
  <c r="F4" i="1"/>
  <c r="E3" i="1"/>
  <c r="E11" i="1"/>
  <c r="E9" i="1"/>
  <c r="E7" i="1"/>
  <c r="E5" i="1"/>
  <c r="F3" i="1"/>
</calcChain>
</file>

<file path=xl/sharedStrings.xml><?xml version="1.0" encoding="utf-8"?>
<sst xmlns="http://schemas.openxmlformats.org/spreadsheetml/2006/main" count="131" uniqueCount="43">
  <si>
    <t>业务部</t>
    <phoneticPr fontId="2" type="noConversion"/>
  </si>
  <si>
    <t>部门1</t>
    <phoneticPr fontId="2" type="noConversion"/>
  </si>
  <si>
    <t>部门2</t>
  </si>
  <si>
    <t>部门3</t>
  </si>
  <si>
    <t>部门4</t>
  </si>
  <si>
    <t>部门5</t>
  </si>
  <si>
    <t>部门6</t>
  </si>
  <si>
    <t>部门7</t>
  </si>
  <si>
    <t>部门8</t>
  </si>
  <si>
    <t>部门9</t>
  </si>
  <si>
    <t>目标</t>
    <phoneticPr fontId="2" type="noConversion"/>
  </si>
  <si>
    <t>完成</t>
    <phoneticPr fontId="2" type="noConversion"/>
  </si>
  <si>
    <t>偏差</t>
    <phoneticPr fontId="2" type="noConversion"/>
  </si>
  <si>
    <t>完成率</t>
    <phoneticPr fontId="2" type="noConversion"/>
  </si>
  <si>
    <t>目标</t>
    <phoneticPr fontId="2" type="noConversion"/>
  </si>
  <si>
    <t>完成</t>
    <phoneticPr fontId="2" type="noConversion"/>
  </si>
  <si>
    <t>部门3</t>
    <phoneticPr fontId="2" type="noConversion"/>
  </si>
  <si>
    <t>部门7</t>
    <phoneticPr fontId="2" type="noConversion"/>
  </si>
  <si>
    <t>缺口</t>
    <phoneticPr fontId="2" type="noConversion"/>
  </si>
  <si>
    <t>超额</t>
    <phoneticPr fontId="2" type="noConversion"/>
  </si>
  <si>
    <t>部门5</t>
    <phoneticPr fontId="2" type="noConversion"/>
  </si>
  <si>
    <t>部门2</t>
    <phoneticPr fontId="2" type="noConversion"/>
  </si>
  <si>
    <t>部门4</t>
    <phoneticPr fontId="2" type="noConversion"/>
  </si>
  <si>
    <t>目标</t>
    <phoneticPr fontId="2" type="noConversion"/>
  </si>
  <si>
    <t>部门6</t>
    <phoneticPr fontId="2" type="noConversion"/>
  </si>
  <si>
    <t>部门8</t>
    <phoneticPr fontId="2" type="noConversion"/>
  </si>
  <si>
    <t>完成</t>
    <phoneticPr fontId="2" type="noConversion"/>
  </si>
  <si>
    <t>部门9</t>
    <phoneticPr fontId="2" type="noConversion"/>
  </si>
  <si>
    <t xml:space="preserve"> </t>
    <phoneticPr fontId="2" type="noConversion"/>
  </si>
  <si>
    <t>进度</t>
    <phoneticPr fontId="5" type="noConversion"/>
  </si>
  <si>
    <t>已经完成</t>
    <phoneticPr fontId="5" type="noConversion"/>
  </si>
  <si>
    <t>全年目标</t>
    <phoneticPr fontId="5" type="noConversion"/>
  </si>
  <si>
    <t>分公司</t>
    <phoneticPr fontId="5" type="noConversion"/>
  </si>
  <si>
    <t>2018年上半年完成全年进度</t>
    <phoneticPr fontId="5" type="noConversion"/>
  </si>
  <si>
    <t>完成</t>
    <phoneticPr fontId="5" type="noConversion"/>
  </si>
  <si>
    <t>分公司A</t>
    <phoneticPr fontId="5" type="noConversion"/>
  </si>
  <si>
    <t>分公司B</t>
    <phoneticPr fontId="5" type="noConversion"/>
  </si>
  <si>
    <t>分公司C</t>
    <phoneticPr fontId="5" type="noConversion"/>
  </si>
  <si>
    <t>分公司D</t>
    <phoneticPr fontId="5" type="noConversion"/>
  </si>
  <si>
    <t>分公司E</t>
    <phoneticPr fontId="5" type="noConversion"/>
  </si>
  <si>
    <t>分公司G</t>
    <phoneticPr fontId="5" type="noConversion"/>
  </si>
  <si>
    <t>剩余</t>
    <phoneticPr fontId="5" type="noConversion"/>
  </si>
  <si>
    <t>辅助区域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</si>
</sst>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2" xfId="0" applyFont="1" applyBorder="1">
      <alignment vertical="center"/>
    </xf>
    <xf numFmtId="0" fontId="1" fillId="0" borderId="0" xfId="2" applyFont="1">
      <alignment vertical="center"/>
    </xf>
    <xf numFmtId="0" fontId="6" fillId="0" borderId="0" xfId="2" applyFont="1" applyAlignment="1">
      <alignment vertical="top"/>
    </xf>
    <xf numFmtId="0" fontId="6" fillId="0" borderId="0" xfId="2" applyFo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Border="1">
      <alignment vertical="center"/>
    </xf>
    <xf numFmtId="0" fontId="6" fillId="0" borderId="14" xfId="2" applyFont="1" applyBorder="1">
      <alignment vertical="center"/>
    </xf>
    <xf numFmtId="0" fontId="6" fillId="0" borderId="6" xfId="2" applyFont="1" applyBorder="1">
      <alignment vertical="center"/>
    </xf>
    <xf numFmtId="176" fontId="6" fillId="0" borderId="14" xfId="3" applyNumberFormat="1" applyFont="1" applyBorder="1">
      <alignment vertical="center"/>
    </xf>
    <xf numFmtId="176" fontId="1" fillId="0" borderId="0" xfId="3" applyNumberFormat="1" applyFont="1">
      <alignment vertical="center"/>
    </xf>
    <xf numFmtId="0" fontId="6" fillId="0" borderId="15" xfId="2" applyFont="1" applyBorder="1">
      <alignment vertical="center"/>
    </xf>
    <xf numFmtId="0" fontId="6" fillId="0" borderId="9" xfId="2" applyFont="1" applyBorder="1">
      <alignment vertical="center"/>
    </xf>
    <xf numFmtId="176" fontId="6" fillId="0" borderId="15" xfId="3" applyNumberFormat="1" applyFont="1" applyBorder="1">
      <alignment vertical="center"/>
    </xf>
    <xf numFmtId="0" fontId="0" fillId="0" borderId="1" xfId="2" applyFont="1" applyBorder="1">
      <alignment vertical="center"/>
    </xf>
    <xf numFmtId="0" fontId="0" fillId="0" borderId="0" xfId="2" applyFont="1">
      <alignment vertical="center"/>
    </xf>
  </cellXfs>
  <cellStyles count="4">
    <cellStyle name="百分比" xfId="1" builtinId="5"/>
    <cellStyle name="百分比 2" xfId="3" xr:uid="{00000000-0005-0000-0000-000001000000}"/>
    <cellStyle name="常规" xfId="0" builtinId="0"/>
    <cellStyle name="常规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业务部门目标完成情况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106148526841236E-2"/>
          <c:y val="0.14740478050930655"/>
          <c:w val="0.87727450561372944"/>
          <c:h val="0.64255254352747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  <c:pt idx="6">
                  <c:v>部门7</c:v>
                </c:pt>
                <c:pt idx="7">
                  <c:v>部门8</c:v>
                </c:pt>
                <c:pt idx="8">
                  <c:v>部门9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1143</c:v>
                </c:pt>
                <c:pt idx="1">
                  <c:v>557</c:v>
                </c:pt>
                <c:pt idx="2">
                  <c:v>1254</c:v>
                </c:pt>
                <c:pt idx="3">
                  <c:v>936</c:v>
                </c:pt>
                <c:pt idx="4">
                  <c:v>1055</c:v>
                </c:pt>
                <c:pt idx="5">
                  <c:v>624</c:v>
                </c:pt>
                <c:pt idx="6">
                  <c:v>872</c:v>
                </c:pt>
                <c:pt idx="7">
                  <c:v>1092</c:v>
                </c:pt>
                <c:pt idx="8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2DE-8BEE-92FFEC126DC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  <c:pt idx="6">
                  <c:v>部门7</c:v>
                </c:pt>
                <c:pt idx="7">
                  <c:v>部门8</c:v>
                </c:pt>
                <c:pt idx="8">
                  <c:v>部门9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718</c:v>
                </c:pt>
                <c:pt idx="1">
                  <c:v>970</c:v>
                </c:pt>
                <c:pt idx="2">
                  <c:v>511</c:v>
                </c:pt>
                <c:pt idx="3">
                  <c:v>913</c:v>
                </c:pt>
                <c:pt idx="4">
                  <c:v>554</c:v>
                </c:pt>
                <c:pt idx="5">
                  <c:v>712</c:v>
                </c:pt>
                <c:pt idx="6">
                  <c:v>549</c:v>
                </c:pt>
                <c:pt idx="7">
                  <c:v>522</c:v>
                </c:pt>
                <c:pt idx="8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A-42DE-8BEE-92FFEC12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97088"/>
        <c:axId val="427102976"/>
      </c:barChart>
      <c:catAx>
        <c:axId val="427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102976"/>
        <c:crosses val="autoZero"/>
        <c:auto val="1"/>
        <c:lblAlgn val="ctr"/>
        <c:lblOffset val="100"/>
        <c:noMultiLvlLbl val="0"/>
      </c:catAx>
      <c:valAx>
        <c:axId val="4271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业务部门目标完成情况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106148526841236E-2"/>
          <c:y val="0.14740478050930655"/>
          <c:w val="0.87727450561372944"/>
          <c:h val="0.64255254352747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目标</c:v>
                </c:pt>
              </c:strCache>
            </c:strRef>
          </c:tx>
          <c:spPr>
            <a:noFill/>
            <a:ln w="15875">
              <a:solidFill>
                <a:srgbClr val="0070C0"/>
              </a:solidFill>
              <a:prstDash val="sysDot"/>
            </a:ln>
            <a:effectLst/>
          </c:spPr>
          <c:invertIfNegative val="0"/>
          <c:cat>
            <c:strRef>
              <c:f>Sheet2!$B$3:$B$11</c:f>
              <c:strCache>
                <c:ptCount val="9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  <c:pt idx="6">
                  <c:v>部门7</c:v>
                </c:pt>
                <c:pt idx="7">
                  <c:v>部门8</c:v>
                </c:pt>
                <c:pt idx="8">
                  <c:v>部门9</c:v>
                </c:pt>
              </c:strCache>
            </c:strRef>
          </c:cat>
          <c:val>
            <c:numRef>
              <c:f>Sheet2!$C$3:$C$11</c:f>
              <c:numCache>
                <c:formatCode>General</c:formatCode>
                <c:ptCount val="9"/>
                <c:pt idx="0">
                  <c:v>1143</c:v>
                </c:pt>
                <c:pt idx="1">
                  <c:v>557</c:v>
                </c:pt>
                <c:pt idx="2">
                  <c:v>1254</c:v>
                </c:pt>
                <c:pt idx="3">
                  <c:v>936</c:v>
                </c:pt>
                <c:pt idx="4">
                  <c:v>1055</c:v>
                </c:pt>
                <c:pt idx="5">
                  <c:v>624</c:v>
                </c:pt>
                <c:pt idx="6">
                  <c:v>872</c:v>
                </c:pt>
                <c:pt idx="7">
                  <c:v>1092</c:v>
                </c:pt>
                <c:pt idx="8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C-448E-81A5-FC2C9029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427097088"/>
        <c:axId val="427102976"/>
      </c:barChart>
      <c:barChart>
        <c:barDir val="col"/>
        <c:grouping val="clustered"/>
        <c:varyColors val="0"/>
        <c:ser>
          <c:idx val="1"/>
          <c:order val="1"/>
          <c:tx>
            <c:strRef>
              <c:f>Sheet2!$D$2</c:f>
              <c:strCache>
                <c:ptCount val="1"/>
                <c:pt idx="0">
                  <c:v>完成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Sheet2!$B$3:$B$11</c:f>
              <c:strCache>
                <c:ptCount val="9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  <c:pt idx="4">
                  <c:v>部门5</c:v>
                </c:pt>
                <c:pt idx="5">
                  <c:v>部门6</c:v>
                </c:pt>
                <c:pt idx="6">
                  <c:v>部门7</c:v>
                </c:pt>
                <c:pt idx="7">
                  <c:v>部门8</c:v>
                </c:pt>
                <c:pt idx="8">
                  <c:v>部门9</c:v>
                </c:pt>
              </c:strCache>
            </c:strRef>
          </c:cat>
          <c:val>
            <c:numRef>
              <c:f>Sheet2!$D$3:$D$11</c:f>
              <c:numCache>
                <c:formatCode>General</c:formatCode>
                <c:ptCount val="9"/>
                <c:pt idx="0">
                  <c:v>718</c:v>
                </c:pt>
                <c:pt idx="1">
                  <c:v>970</c:v>
                </c:pt>
                <c:pt idx="2">
                  <c:v>511</c:v>
                </c:pt>
                <c:pt idx="3">
                  <c:v>913</c:v>
                </c:pt>
                <c:pt idx="4">
                  <c:v>554</c:v>
                </c:pt>
                <c:pt idx="5">
                  <c:v>712</c:v>
                </c:pt>
                <c:pt idx="6">
                  <c:v>549</c:v>
                </c:pt>
                <c:pt idx="7">
                  <c:v>522</c:v>
                </c:pt>
                <c:pt idx="8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C-448E-81A5-FC2C9029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729108672"/>
        <c:axId val="783746560"/>
      </c:barChart>
      <c:catAx>
        <c:axId val="427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102976"/>
        <c:crosses val="autoZero"/>
        <c:auto val="1"/>
        <c:lblAlgn val="ctr"/>
        <c:lblOffset val="100"/>
        <c:noMultiLvlLbl val="0"/>
      </c:catAx>
      <c:valAx>
        <c:axId val="4271029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097088"/>
        <c:crosses val="autoZero"/>
        <c:crossBetween val="between"/>
      </c:valAx>
      <c:valAx>
        <c:axId val="783746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29108672"/>
        <c:crosses val="max"/>
        <c:crossBetween val="between"/>
      </c:valAx>
      <c:catAx>
        <c:axId val="7291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74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sz="1600" b="1"/>
              <a:t>各业务部门目标完成情况</a:t>
            </a:r>
            <a:r>
              <a:rPr lang="en-US" sz="1600" b="1"/>
              <a:t> </a:t>
            </a:r>
            <a:endParaRPr lang="zh-C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53588321634657E-2"/>
          <c:y val="0.14079508354138659"/>
          <c:w val="0.91891652369141441"/>
          <c:h val="0.61278378856009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Sheet3!$M$3:$N$38</c:f>
              <c:multiLvlStrCache>
                <c:ptCount val="35"/>
                <c:lvl>
                  <c:pt idx="1">
                    <c:v>目标</c:v>
                  </c:pt>
                  <c:pt idx="2">
                    <c:v>完成</c:v>
                  </c:pt>
                  <c:pt idx="5">
                    <c:v>目标</c:v>
                  </c:pt>
                  <c:pt idx="6">
                    <c:v>完成</c:v>
                  </c:pt>
                  <c:pt idx="9">
                    <c:v>目标</c:v>
                  </c:pt>
                  <c:pt idx="10">
                    <c:v>完成</c:v>
                  </c:pt>
                  <c:pt idx="13">
                    <c:v>目标</c:v>
                  </c:pt>
                  <c:pt idx="14">
                    <c:v>完成</c:v>
                  </c:pt>
                  <c:pt idx="17">
                    <c:v>目标</c:v>
                  </c:pt>
                  <c:pt idx="18">
                    <c:v>完成</c:v>
                  </c:pt>
                  <c:pt idx="21">
                    <c:v>目标</c:v>
                  </c:pt>
                  <c:pt idx="22">
                    <c:v>完成</c:v>
                  </c:pt>
                  <c:pt idx="25">
                    <c:v>目标</c:v>
                  </c:pt>
                  <c:pt idx="26">
                    <c:v>完成</c:v>
                  </c:pt>
                  <c:pt idx="29">
                    <c:v>目标</c:v>
                  </c:pt>
                  <c:pt idx="30">
                    <c:v>完成</c:v>
                  </c:pt>
                  <c:pt idx="33">
                    <c:v>目标</c:v>
                  </c:pt>
                  <c:pt idx="34">
                    <c:v>完成</c:v>
                  </c:pt>
                </c:lvl>
                <c:lvl>
                  <c:pt idx="0">
                    <c:v>部门1</c:v>
                  </c:pt>
                  <c:pt idx="4">
                    <c:v>部门2</c:v>
                  </c:pt>
                  <c:pt idx="8">
                    <c:v>部门3</c:v>
                  </c:pt>
                  <c:pt idx="12">
                    <c:v>部门4</c:v>
                  </c:pt>
                  <c:pt idx="16">
                    <c:v>部门5</c:v>
                  </c:pt>
                  <c:pt idx="20">
                    <c:v>部门6</c:v>
                  </c:pt>
                  <c:pt idx="24">
                    <c:v>部门7</c:v>
                  </c:pt>
                  <c:pt idx="28">
                    <c:v>部门8</c:v>
                  </c:pt>
                  <c:pt idx="32">
                    <c:v>部门9</c:v>
                  </c:pt>
                </c:lvl>
              </c:multiLvlStrCache>
            </c:multiLvlStrRef>
          </c:cat>
          <c:val>
            <c:numRef>
              <c:f>Sheet3!$O$3:$O$38</c:f>
              <c:numCache>
                <c:formatCode>General</c:formatCode>
                <c:ptCount val="36"/>
                <c:pt idx="1">
                  <c:v>1143</c:v>
                </c:pt>
                <c:pt idx="5">
                  <c:v>557</c:v>
                </c:pt>
                <c:pt idx="9">
                  <c:v>1254</c:v>
                </c:pt>
                <c:pt idx="13">
                  <c:v>936</c:v>
                </c:pt>
                <c:pt idx="17">
                  <c:v>1055</c:v>
                </c:pt>
                <c:pt idx="21">
                  <c:v>624</c:v>
                </c:pt>
                <c:pt idx="25">
                  <c:v>872</c:v>
                </c:pt>
                <c:pt idx="29">
                  <c:v>1092</c:v>
                </c:pt>
                <c:pt idx="33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41DA-8ABF-F9D32C59FACF}"/>
            </c:ext>
          </c:extLst>
        </c:ser>
        <c:ser>
          <c:idx val="1"/>
          <c:order val="1"/>
          <c:tx>
            <c:strRef>
              <c:f>Sheet3!$P$2</c:f>
              <c:strCache>
                <c:ptCount val="1"/>
                <c:pt idx="0">
                  <c:v>完成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Sheet3!$M$3:$N$38</c:f>
              <c:multiLvlStrCache>
                <c:ptCount val="35"/>
                <c:lvl>
                  <c:pt idx="1">
                    <c:v>目标</c:v>
                  </c:pt>
                  <c:pt idx="2">
                    <c:v>完成</c:v>
                  </c:pt>
                  <c:pt idx="5">
                    <c:v>目标</c:v>
                  </c:pt>
                  <c:pt idx="6">
                    <c:v>完成</c:v>
                  </c:pt>
                  <c:pt idx="9">
                    <c:v>目标</c:v>
                  </c:pt>
                  <c:pt idx="10">
                    <c:v>完成</c:v>
                  </c:pt>
                  <c:pt idx="13">
                    <c:v>目标</c:v>
                  </c:pt>
                  <c:pt idx="14">
                    <c:v>完成</c:v>
                  </c:pt>
                  <c:pt idx="17">
                    <c:v>目标</c:v>
                  </c:pt>
                  <c:pt idx="18">
                    <c:v>完成</c:v>
                  </c:pt>
                  <c:pt idx="21">
                    <c:v>目标</c:v>
                  </c:pt>
                  <c:pt idx="22">
                    <c:v>完成</c:v>
                  </c:pt>
                  <c:pt idx="25">
                    <c:v>目标</c:v>
                  </c:pt>
                  <c:pt idx="26">
                    <c:v>完成</c:v>
                  </c:pt>
                  <c:pt idx="29">
                    <c:v>目标</c:v>
                  </c:pt>
                  <c:pt idx="30">
                    <c:v>完成</c:v>
                  </c:pt>
                  <c:pt idx="33">
                    <c:v>目标</c:v>
                  </c:pt>
                  <c:pt idx="34">
                    <c:v>完成</c:v>
                  </c:pt>
                </c:lvl>
                <c:lvl>
                  <c:pt idx="0">
                    <c:v>部门1</c:v>
                  </c:pt>
                  <c:pt idx="4">
                    <c:v>部门2</c:v>
                  </c:pt>
                  <c:pt idx="8">
                    <c:v>部门3</c:v>
                  </c:pt>
                  <c:pt idx="12">
                    <c:v>部门4</c:v>
                  </c:pt>
                  <c:pt idx="16">
                    <c:v>部门5</c:v>
                  </c:pt>
                  <c:pt idx="20">
                    <c:v>部门6</c:v>
                  </c:pt>
                  <c:pt idx="24">
                    <c:v>部门7</c:v>
                  </c:pt>
                  <c:pt idx="28">
                    <c:v>部门8</c:v>
                  </c:pt>
                  <c:pt idx="32">
                    <c:v>部门9</c:v>
                  </c:pt>
                </c:lvl>
              </c:multiLvlStrCache>
            </c:multiLvlStrRef>
          </c:cat>
          <c:val>
            <c:numRef>
              <c:f>Sheet3!$P$3:$P$38</c:f>
              <c:numCache>
                <c:formatCode>General</c:formatCode>
                <c:ptCount val="36"/>
                <c:pt idx="2">
                  <c:v>718</c:v>
                </c:pt>
                <c:pt idx="6">
                  <c:v>970</c:v>
                </c:pt>
                <c:pt idx="10">
                  <c:v>511</c:v>
                </c:pt>
                <c:pt idx="14">
                  <c:v>913</c:v>
                </c:pt>
                <c:pt idx="18">
                  <c:v>554</c:v>
                </c:pt>
                <c:pt idx="22">
                  <c:v>712</c:v>
                </c:pt>
                <c:pt idx="26">
                  <c:v>549</c:v>
                </c:pt>
                <c:pt idx="30">
                  <c:v>522</c:v>
                </c:pt>
                <c:pt idx="34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41DA-8ABF-F9D32C59FACF}"/>
            </c:ext>
          </c:extLst>
        </c:ser>
        <c:ser>
          <c:idx val="2"/>
          <c:order val="2"/>
          <c:tx>
            <c:strRef>
              <c:f>Sheet3!$Q$2</c:f>
              <c:strCache>
                <c:ptCount val="1"/>
                <c:pt idx="0">
                  <c:v>超额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Sheet3!$M$3:$N$38</c:f>
              <c:multiLvlStrCache>
                <c:ptCount val="35"/>
                <c:lvl>
                  <c:pt idx="1">
                    <c:v>目标</c:v>
                  </c:pt>
                  <c:pt idx="2">
                    <c:v>完成</c:v>
                  </c:pt>
                  <c:pt idx="5">
                    <c:v>目标</c:v>
                  </c:pt>
                  <c:pt idx="6">
                    <c:v>完成</c:v>
                  </c:pt>
                  <c:pt idx="9">
                    <c:v>目标</c:v>
                  </c:pt>
                  <c:pt idx="10">
                    <c:v>完成</c:v>
                  </c:pt>
                  <c:pt idx="13">
                    <c:v>目标</c:v>
                  </c:pt>
                  <c:pt idx="14">
                    <c:v>完成</c:v>
                  </c:pt>
                  <c:pt idx="17">
                    <c:v>目标</c:v>
                  </c:pt>
                  <c:pt idx="18">
                    <c:v>完成</c:v>
                  </c:pt>
                  <c:pt idx="21">
                    <c:v>目标</c:v>
                  </c:pt>
                  <c:pt idx="22">
                    <c:v>完成</c:v>
                  </c:pt>
                  <c:pt idx="25">
                    <c:v>目标</c:v>
                  </c:pt>
                  <c:pt idx="26">
                    <c:v>完成</c:v>
                  </c:pt>
                  <c:pt idx="29">
                    <c:v>目标</c:v>
                  </c:pt>
                  <c:pt idx="30">
                    <c:v>完成</c:v>
                  </c:pt>
                  <c:pt idx="33">
                    <c:v>目标</c:v>
                  </c:pt>
                  <c:pt idx="34">
                    <c:v>完成</c:v>
                  </c:pt>
                </c:lvl>
                <c:lvl>
                  <c:pt idx="0">
                    <c:v>部门1</c:v>
                  </c:pt>
                  <c:pt idx="4">
                    <c:v>部门2</c:v>
                  </c:pt>
                  <c:pt idx="8">
                    <c:v>部门3</c:v>
                  </c:pt>
                  <c:pt idx="12">
                    <c:v>部门4</c:v>
                  </c:pt>
                  <c:pt idx="16">
                    <c:v>部门5</c:v>
                  </c:pt>
                  <c:pt idx="20">
                    <c:v>部门6</c:v>
                  </c:pt>
                  <c:pt idx="24">
                    <c:v>部门7</c:v>
                  </c:pt>
                  <c:pt idx="28">
                    <c:v>部门8</c:v>
                  </c:pt>
                  <c:pt idx="32">
                    <c:v>部门9</c:v>
                  </c:pt>
                </c:lvl>
              </c:multiLvlStrCache>
            </c:multiLvlStrRef>
          </c:cat>
          <c:val>
            <c:numRef>
              <c:f>Sheet3!$Q$3:$Q$38</c:f>
              <c:numCache>
                <c:formatCode>General</c:formatCode>
                <c:ptCount val="36"/>
                <c:pt idx="1">
                  <c:v>0</c:v>
                </c:pt>
                <c:pt idx="5">
                  <c:v>413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88</c:v>
                </c:pt>
                <c:pt idx="25">
                  <c:v>0</c:v>
                </c:pt>
                <c:pt idx="29">
                  <c:v>0</c:v>
                </c:pt>
                <c:pt idx="3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F-41DA-8ABF-F9D32C59FACF}"/>
            </c:ext>
          </c:extLst>
        </c:ser>
        <c:ser>
          <c:idx val="3"/>
          <c:order val="3"/>
          <c:tx>
            <c:strRef>
              <c:f>Sheet3!$R$2</c:f>
              <c:strCache>
                <c:ptCount val="1"/>
                <c:pt idx="0">
                  <c:v>缺口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Sheet3!$M$3:$N$38</c:f>
              <c:multiLvlStrCache>
                <c:ptCount val="35"/>
                <c:lvl>
                  <c:pt idx="1">
                    <c:v>目标</c:v>
                  </c:pt>
                  <c:pt idx="2">
                    <c:v>完成</c:v>
                  </c:pt>
                  <c:pt idx="5">
                    <c:v>目标</c:v>
                  </c:pt>
                  <c:pt idx="6">
                    <c:v>完成</c:v>
                  </c:pt>
                  <c:pt idx="9">
                    <c:v>目标</c:v>
                  </c:pt>
                  <c:pt idx="10">
                    <c:v>完成</c:v>
                  </c:pt>
                  <c:pt idx="13">
                    <c:v>目标</c:v>
                  </c:pt>
                  <c:pt idx="14">
                    <c:v>完成</c:v>
                  </c:pt>
                  <c:pt idx="17">
                    <c:v>目标</c:v>
                  </c:pt>
                  <c:pt idx="18">
                    <c:v>完成</c:v>
                  </c:pt>
                  <c:pt idx="21">
                    <c:v>目标</c:v>
                  </c:pt>
                  <c:pt idx="22">
                    <c:v>完成</c:v>
                  </c:pt>
                  <c:pt idx="25">
                    <c:v>目标</c:v>
                  </c:pt>
                  <c:pt idx="26">
                    <c:v>完成</c:v>
                  </c:pt>
                  <c:pt idx="29">
                    <c:v>目标</c:v>
                  </c:pt>
                  <c:pt idx="30">
                    <c:v>完成</c:v>
                  </c:pt>
                  <c:pt idx="33">
                    <c:v>目标</c:v>
                  </c:pt>
                  <c:pt idx="34">
                    <c:v>完成</c:v>
                  </c:pt>
                </c:lvl>
                <c:lvl>
                  <c:pt idx="0">
                    <c:v>部门1</c:v>
                  </c:pt>
                  <c:pt idx="4">
                    <c:v>部门2</c:v>
                  </c:pt>
                  <c:pt idx="8">
                    <c:v>部门3</c:v>
                  </c:pt>
                  <c:pt idx="12">
                    <c:v>部门4</c:v>
                  </c:pt>
                  <c:pt idx="16">
                    <c:v>部门5</c:v>
                  </c:pt>
                  <c:pt idx="20">
                    <c:v>部门6</c:v>
                  </c:pt>
                  <c:pt idx="24">
                    <c:v>部门7</c:v>
                  </c:pt>
                  <c:pt idx="28">
                    <c:v>部门8</c:v>
                  </c:pt>
                  <c:pt idx="32">
                    <c:v>部门9</c:v>
                  </c:pt>
                </c:lvl>
              </c:multiLvlStrCache>
            </c:multiLvlStrRef>
          </c:cat>
          <c:val>
            <c:numRef>
              <c:f>Sheet3!$R$3:$R$38</c:f>
              <c:numCache>
                <c:formatCode>General</c:formatCode>
                <c:ptCount val="36"/>
                <c:pt idx="2">
                  <c:v>425</c:v>
                </c:pt>
                <c:pt idx="6">
                  <c:v>0</c:v>
                </c:pt>
                <c:pt idx="10">
                  <c:v>743</c:v>
                </c:pt>
                <c:pt idx="14">
                  <c:v>23</c:v>
                </c:pt>
                <c:pt idx="18">
                  <c:v>501</c:v>
                </c:pt>
                <c:pt idx="22">
                  <c:v>0</c:v>
                </c:pt>
                <c:pt idx="26">
                  <c:v>323</c:v>
                </c:pt>
                <c:pt idx="30">
                  <c:v>570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F-41DA-8ABF-F9D32C59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79528960"/>
        <c:axId val="719957888"/>
      </c:barChart>
      <c:catAx>
        <c:axId val="7795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19957888"/>
        <c:crosses val="autoZero"/>
        <c:auto val="1"/>
        <c:lblAlgn val="ctr"/>
        <c:lblOffset val="100"/>
        <c:noMultiLvlLbl val="0"/>
      </c:catAx>
      <c:valAx>
        <c:axId val="7199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795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sz="1600" b="1"/>
              <a:t>各业务部门目标完成情况</a:t>
            </a:r>
            <a:r>
              <a:rPr lang="en-US" sz="1600" b="1"/>
              <a:t> </a:t>
            </a:r>
            <a:endParaRPr lang="zh-C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853588321634657E-2"/>
          <c:y val="0.14079508354138659"/>
          <c:w val="0.91891652369141441"/>
          <c:h val="0.61943395286971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Sheet4!$O$2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Sheet4!$M$3:$N$22</c:f>
              <c:multiLvlStrCache>
                <c:ptCount val="19"/>
                <c:lvl>
                  <c:pt idx="1">
                    <c:v>目标</c:v>
                  </c:pt>
                  <c:pt idx="2">
                    <c:v>完成</c:v>
                  </c:pt>
                  <c:pt idx="5">
                    <c:v>目标</c:v>
                  </c:pt>
                  <c:pt idx="6">
                    <c:v>完成</c:v>
                  </c:pt>
                  <c:pt idx="9">
                    <c:v>目标</c:v>
                  </c:pt>
                  <c:pt idx="10">
                    <c:v>完成</c:v>
                  </c:pt>
                  <c:pt idx="13">
                    <c:v>目标</c:v>
                  </c:pt>
                  <c:pt idx="14">
                    <c:v>完成</c:v>
                  </c:pt>
                  <c:pt idx="17">
                    <c:v>目标</c:v>
                  </c:pt>
                  <c:pt idx="18">
                    <c:v>完成</c:v>
                  </c:pt>
                </c:lvl>
                <c:lvl>
                  <c:pt idx="1">
                    <c:v>部门1</c:v>
                  </c:pt>
                  <c:pt idx="4">
                    <c:v>部门2</c:v>
                  </c:pt>
                  <c:pt idx="8">
                    <c:v>部门3</c:v>
                  </c:pt>
                  <c:pt idx="12">
                    <c:v>部门4</c:v>
                  </c:pt>
                  <c:pt idx="16">
                    <c:v> </c:v>
                  </c:pt>
                  <c:pt idx="17">
                    <c:v>部门5</c:v>
                  </c:pt>
                </c:lvl>
              </c:multiLvlStrCache>
            </c:multiLvlStrRef>
          </c:cat>
          <c:val>
            <c:numRef>
              <c:f>Sheet4!$O$3:$O$22</c:f>
              <c:numCache>
                <c:formatCode>General</c:formatCode>
                <c:ptCount val="20"/>
                <c:pt idx="1">
                  <c:v>1143</c:v>
                </c:pt>
                <c:pt idx="5">
                  <c:v>557</c:v>
                </c:pt>
                <c:pt idx="9">
                  <c:v>1254</c:v>
                </c:pt>
                <c:pt idx="13">
                  <c:v>936</c:v>
                </c:pt>
                <c:pt idx="17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3-4E9F-8AC7-5300EE26BE8A}"/>
            </c:ext>
          </c:extLst>
        </c:ser>
        <c:ser>
          <c:idx val="1"/>
          <c:order val="1"/>
          <c:tx>
            <c:strRef>
              <c:f>Sheet4!$P$2</c:f>
              <c:strCache>
                <c:ptCount val="1"/>
                <c:pt idx="0">
                  <c:v>完成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Sheet4!$M$3:$N$22</c:f>
              <c:multiLvlStrCache>
                <c:ptCount val="19"/>
                <c:lvl>
                  <c:pt idx="1">
                    <c:v>目标</c:v>
                  </c:pt>
                  <c:pt idx="2">
                    <c:v>完成</c:v>
                  </c:pt>
                  <c:pt idx="5">
                    <c:v>目标</c:v>
                  </c:pt>
                  <c:pt idx="6">
                    <c:v>完成</c:v>
                  </c:pt>
                  <c:pt idx="9">
                    <c:v>目标</c:v>
                  </c:pt>
                  <c:pt idx="10">
                    <c:v>完成</c:v>
                  </c:pt>
                  <c:pt idx="13">
                    <c:v>目标</c:v>
                  </c:pt>
                  <c:pt idx="14">
                    <c:v>完成</c:v>
                  </c:pt>
                  <c:pt idx="17">
                    <c:v>目标</c:v>
                  </c:pt>
                  <c:pt idx="18">
                    <c:v>完成</c:v>
                  </c:pt>
                </c:lvl>
                <c:lvl>
                  <c:pt idx="1">
                    <c:v>部门1</c:v>
                  </c:pt>
                  <c:pt idx="4">
                    <c:v>部门2</c:v>
                  </c:pt>
                  <c:pt idx="8">
                    <c:v>部门3</c:v>
                  </c:pt>
                  <c:pt idx="12">
                    <c:v>部门4</c:v>
                  </c:pt>
                  <c:pt idx="16">
                    <c:v> </c:v>
                  </c:pt>
                  <c:pt idx="17">
                    <c:v>部门5</c:v>
                  </c:pt>
                </c:lvl>
              </c:multiLvlStrCache>
            </c:multiLvlStrRef>
          </c:cat>
          <c:val>
            <c:numRef>
              <c:f>Sheet4!$P$3:$P$22</c:f>
              <c:numCache>
                <c:formatCode>General</c:formatCode>
                <c:ptCount val="20"/>
                <c:pt idx="2">
                  <c:v>718</c:v>
                </c:pt>
                <c:pt idx="6">
                  <c:v>970</c:v>
                </c:pt>
                <c:pt idx="10">
                  <c:v>511</c:v>
                </c:pt>
                <c:pt idx="14">
                  <c:v>913</c:v>
                </c:pt>
                <c:pt idx="18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3-4E9F-8AC7-5300EE26BE8A}"/>
            </c:ext>
          </c:extLst>
        </c:ser>
        <c:ser>
          <c:idx val="2"/>
          <c:order val="2"/>
          <c:tx>
            <c:strRef>
              <c:f>Sheet4!$Q$2</c:f>
              <c:strCache>
                <c:ptCount val="1"/>
                <c:pt idx="0">
                  <c:v>超额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Sheet4!$M$3:$N$22</c:f>
              <c:multiLvlStrCache>
                <c:ptCount val="19"/>
                <c:lvl>
                  <c:pt idx="1">
                    <c:v>目标</c:v>
                  </c:pt>
                  <c:pt idx="2">
                    <c:v>完成</c:v>
                  </c:pt>
                  <c:pt idx="5">
                    <c:v>目标</c:v>
                  </c:pt>
                  <c:pt idx="6">
                    <c:v>完成</c:v>
                  </c:pt>
                  <c:pt idx="9">
                    <c:v>目标</c:v>
                  </c:pt>
                  <c:pt idx="10">
                    <c:v>完成</c:v>
                  </c:pt>
                  <c:pt idx="13">
                    <c:v>目标</c:v>
                  </c:pt>
                  <c:pt idx="14">
                    <c:v>完成</c:v>
                  </c:pt>
                  <c:pt idx="17">
                    <c:v>目标</c:v>
                  </c:pt>
                  <c:pt idx="18">
                    <c:v>完成</c:v>
                  </c:pt>
                </c:lvl>
                <c:lvl>
                  <c:pt idx="1">
                    <c:v>部门1</c:v>
                  </c:pt>
                  <c:pt idx="4">
                    <c:v>部门2</c:v>
                  </c:pt>
                  <c:pt idx="8">
                    <c:v>部门3</c:v>
                  </c:pt>
                  <c:pt idx="12">
                    <c:v>部门4</c:v>
                  </c:pt>
                  <c:pt idx="16">
                    <c:v> </c:v>
                  </c:pt>
                  <c:pt idx="17">
                    <c:v>部门5</c:v>
                  </c:pt>
                </c:lvl>
              </c:multiLvlStrCache>
            </c:multiLvlStrRef>
          </c:cat>
          <c:val>
            <c:numRef>
              <c:f>Sheet4!$Q$3:$Q$22</c:f>
              <c:numCache>
                <c:formatCode>General</c:formatCode>
                <c:ptCount val="20"/>
                <c:pt idx="1">
                  <c:v>0</c:v>
                </c:pt>
                <c:pt idx="5">
                  <c:v>413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3-4E9F-8AC7-5300EE26BE8A}"/>
            </c:ext>
          </c:extLst>
        </c:ser>
        <c:ser>
          <c:idx val="3"/>
          <c:order val="3"/>
          <c:tx>
            <c:strRef>
              <c:f>Sheet4!$R$2</c:f>
              <c:strCache>
                <c:ptCount val="1"/>
                <c:pt idx="0">
                  <c:v>缺口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Sheet4!$M$3:$N$22</c:f>
              <c:multiLvlStrCache>
                <c:ptCount val="19"/>
                <c:lvl>
                  <c:pt idx="1">
                    <c:v>目标</c:v>
                  </c:pt>
                  <c:pt idx="2">
                    <c:v>完成</c:v>
                  </c:pt>
                  <c:pt idx="5">
                    <c:v>目标</c:v>
                  </c:pt>
                  <c:pt idx="6">
                    <c:v>完成</c:v>
                  </c:pt>
                  <c:pt idx="9">
                    <c:v>目标</c:v>
                  </c:pt>
                  <c:pt idx="10">
                    <c:v>完成</c:v>
                  </c:pt>
                  <c:pt idx="13">
                    <c:v>目标</c:v>
                  </c:pt>
                  <c:pt idx="14">
                    <c:v>完成</c:v>
                  </c:pt>
                  <c:pt idx="17">
                    <c:v>目标</c:v>
                  </c:pt>
                  <c:pt idx="18">
                    <c:v>完成</c:v>
                  </c:pt>
                </c:lvl>
                <c:lvl>
                  <c:pt idx="1">
                    <c:v>部门1</c:v>
                  </c:pt>
                  <c:pt idx="4">
                    <c:v>部门2</c:v>
                  </c:pt>
                  <c:pt idx="8">
                    <c:v>部门3</c:v>
                  </c:pt>
                  <c:pt idx="12">
                    <c:v>部门4</c:v>
                  </c:pt>
                  <c:pt idx="16">
                    <c:v> </c:v>
                  </c:pt>
                  <c:pt idx="17">
                    <c:v>部门5</c:v>
                  </c:pt>
                </c:lvl>
              </c:multiLvlStrCache>
            </c:multiLvlStrRef>
          </c:cat>
          <c:val>
            <c:numRef>
              <c:f>Sheet4!$R$3:$R$22</c:f>
              <c:numCache>
                <c:formatCode>General</c:formatCode>
                <c:ptCount val="20"/>
                <c:pt idx="2">
                  <c:v>425</c:v>
                </c:pt>
                <c:pt idx="6">
                  <c:v>0</c:v>
                </c:pt>
                <c:pt idx="10">
                  <c:v>743</c:v>
                </c:pt>
                <c:pt idx="14">
                  <c:v>23</c:v>
                </c:pt>
                <c:pt idx="18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3-4E9F-8AC7-5300EE26BE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100"/>
        <c:axId val="779528960"/>
        <c:axId val="719957888"/>
      </c:barChart>
      <c:catAx>
        <c:axId val="7795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19957888"/>
        <c:crosses val="autoZero"/>
        <c:auto val="1"/>
        <c:lblAlgn val="ctr"/>
        <c:lblOffset val="100"/>
        <c:noMultiLvlLbl val="0"/>
      </c:catAx>
      <c:valAx>
        <c:axId val="7199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795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2018</a:t>
            </a:r>
            <a:r>
              <a:rPr lang="zh-CN" altLang="en-US" sz="1600"/>
              <a:t>年上半年完成全年目标进度</a:t>
            </a:r>
          </a:p>
        </c:rich>
      </c:tx>
      <c:overlay val="0"/>
    </c:title>
    <c:autoTitleDeleted val="0"/>
    <c:view3D>
      <c:rotX val="10"/>
      <c:rotY val="10"/>
      <c:rAngAx val="1"/>
    </c:view3D>
    <c:floor>
      <c:thickness val="0"/>
      <c:spPr>
        <a:solidFill>
          <a:schemeClr val="bg2">
            <a:lumMod val="50000"/>
          </a:schemeClr>
        </a:solidFill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9928367579845296E-2"/>
          <c:y val="0.18109194419608068"/>
          <c:w val="0.94067038495188104"/>
          <c:h val="0.6600293695097865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分析报告!$H$3</c:f>
              <c:strCache>
                <c:ptCount val="1"/>
                <c:pt idx="0">
                  <c:v>完成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0"/>
              <c:tx>
                <c:strRef>
                  <c:f>分析报告!$E$4</c:f>
                  <c:strCache>
                    <c:ptCount val="1"/>
                    <c:pt idx="0">
                      <c:v>59.7%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{DDF3D7EB-1A95-46EE-A666-21D233C39EBE}</c15:txfldGUID>
                      <c15:f>分析报告!$E$4</c15:f>
                      <c15:dlblFieldTableCache>
                        <c:ptCount val="1"/>
                        <c:pt idx="0">
                          <c:v>59.7%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4D1-4651-96DC-7A0EE1D3359D}"/>
                </c:ext>
              </c:extLst>
            </c:dLbl>
            <c:dLbl>
              <c:idx val="1"/>
              <c:tx>
                <c:strRef>
                  <c:f>分析报告!$E$5</c:f>
                  <c:strCache>
                    <c:ptCount val="1"/>
                    <c:pt idx="0">
                      <c:v>53.3%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{31923012-9226-4CDB-9A65-9DE2F0900AA6}</c15:txfldGUID>
                      <c15:f>分析报告!$E$5</c15:f>
                      <c15:dlblFieldTableCache>
                        <c:ptCount val="1"/>
                        <c:pt idx="0">
                          <c:v>53.3%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4D1-4651-96DC-7A0EE1D3359D}"/>
                </c:ext>
              </c:extLst>
            </c:dLbl>
            <c:dLbl>
              <c:idx val="2"/>
              <c:tx>
                <c:strRef>
                  <c:f>分析报告!$E$6</c:f>
                  <c:strCache>
                    <c:ptCount val="1"/>
                    <c:pt idx="0">
                      <c:v>58.6%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{95C71DBE-EEF7-41D7-8DD7-5F22D7BF31B5}</c15:txfldGUID>
                      <c15:f>分析报告!$E$6</c15:f>
                      <c15:dlblFieldTableCache>
                        <c:ptCount val="1"/>
                        <c:pt idx="0">
                          <c:v>58.6%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4D1-4651-96DC-7A0EE1D3359D}"/>
                </c:ext>
              </c:extLst>
            </c:dLbl>
            <c:dLbl>
              <c:idx val="3"/>
              <c:tx>
                <c:strRef>
                  <c:f>分析报告!$E$7</c:f>
                  <c:strCache>
                    <c:ptCount val="1"/>
                    <c:pt idx="0">
                      <c:v>61.6%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{6D5A705B-6EB1-4217-BA24-A2E82D833394}</c15:txfldGUID>
                      <c15:f>分析报告!$E$7</c15:f>
                      <c15:dlblFieldTableCache>
                        <c:ptCount val="1"/>
                        <c:pt idx="0">
                          <c:v>61.6%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4D1-4651-96DC-7A0EE1D3359D}"/>
                </c:ext>
              </c:extLst>
            </c:dLbl>
            <c:dLbl>
              <c:idx val="4"/>
              <c:tx>
                <c:strRef>
                  <c:f>分析报告!$E$8</c:f>
                  <c:strCache>
                    <c:ptCount val="1"/>
                    <c:pt idx="0">
                      <c:v>66.8%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{58244666-F8D0-4E75-88DC-1D0A8A040BB3}</c15:txfldGUID>
                      <c15:f>分析报告!$E$8</c15:f>
                      <c15:dlblFieldTableCache>
                        <c:ptCount val="1"/>
                        <c:pt idx="0">
                          <c:v>66.8%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4D1-4651-96DC-7A0EE1D3359D}"/>
                </c:ext>
              </c:extLst>
            </c:dLbl>
            <c:dLbl>
              <c:idx val="5"/>
              <c:tx>
                <c:strRef>
                  <c:f>分析报告!$E$9</c:f>
                  <c:strCache>
                    <c:ptCount val="1"/>
                    <c:pt idx="0">
                      <c:v>60.9%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{87E8987D-EC1E-4129-87F1-36BB3487D95B}</c15:txfldGUID>
                      <c15:f>分析报告!$E$9</c15:f>
                      <c15:dlblFieldTableCache>
                        <c:ptCount val="1"/>
                        <c:pt idx="0">
                          <c:v>60.9%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4D1-4651-96DC-7A0EE1D335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分析报告!$G$4:$G$9</c:f>
              <c:strCache>
                <c:ptCount val="6"/>
                <c:pt idx="0">
                  <c:v>分公司A</c:v>
                </c:pt>
                <c:pt idx="1">
                  <c:v>分公司B</c:v>
                </c:pt>
                <c:pt idx="2">
                  <c:v>分公司C</c:v>
                </c:pt>
                <c:pt idx="3">
                  <c:v>分公司D</c:v>
                </c:pt>
                <c:pt idx="4">
                  <c:v>分公司E</c:v>
                </c:pt>
                <c:pt idx="5">
                  <c:v>分公司G</c:v>
                </c:pt>
              </c:strCache>
            </c:strRef>
          </c:cat>
          <c:val>
            <c:numRef>
              <c:f>分析报告!$H$4:$H$9</c:f>
              <c:numCache>
                <c:formatCode>General</c:formatCode>
                <c:ptCount val="6"/>
                <c:pt idx="0">
                  <c:v>5080</c:v>
                </c:pt>
                <c:pt idx="1">
                  <c:v>4835</c:v>
                </c:pt>
                <c:pt idx="2">
                  <c:v>5459</c:v>
                </c:pt>
                <c:pt idx="3">
                  <c:v>5047</c:v>
                </c:pt>
                <c:pt idx="4">
                  <c:v>5841</c:v>
                </c:pt>
                <c:pt idx="5">
                  <c:v>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D1-4651-96DC-7A0EE1D3359D}"/>
            </c:ext>
          </c:extLst>
        </c:ser>
        <c:ser>
          <c:idx val="1"/>
          <c:order val="1"/>
          <c:tx>
            <c:strRef>
              <c:f>分析报告!$I$3</c:f>
              <c:strCache>
                <c:ptCount val="1"/>
                <c:pt idx="0">
                  <c:v>剩余</c:v>
                </c:pt>
              </c:strCache>
            </c:strRef>
          </c:tx>
          <c:spPr>
            <a:noFill/>
            <a:ln w="3175"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分析报告!$G$4:$G$9</c:f>
              <c:strCache>
                <c:ptCount val="6"/>
                <c:pt idx="0">
                  <c:v>分公司A</c:v>
                </c:pt>
                <c:pt idx="1">
                  <c:v>分公司B</c:v>
                </c:pt>
                <c:pt idx="2">
                  <c:v>分公司C</c:v>
                </c:pt>
                <c:pt idx="3">
                  <c:v>分公司D</c:v>
                </c:pt>
                <c:pt idx="4">
                  <c:v>分公司E</c:v>
                </c:pt>
                <c:pt idx="5">
                  <c:v>分公司G</c:v>
                </c:pt>
              </c:strCache>
            </c:strRef>
          </c:cat>
          <c:val>
            <c:numRef>
              <c:f>分析报告!$I$4:$I$9</c:f>
              <c:numCache>
                <c:formatCode>General</c:formatCode>
                <c:ptCount val="6"/>
                <c:pt idx="0">
                  <c:v>3431</c:v>
                </c:pt>
                <c:pt idx="1">
                  <c:v>4230</c:v>
                </c:pt>
                <c:pt idx="2">
                  <c:v>3854</c:v>
                </c:pt>
                <c:pt idx="3">
                  <c:v>3147</c:v>
                </c:pt>
                <c:pt idx="4">
                  <c:v>2901</c:v>
                </c:pt>
                <c:pt idx="5">
                  <c:v>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D1-4651-96DC-7A0EE1D3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shape val="cylinder"/>
        <c:axId val="123161216"/>
        <c:axId val="215213952"/>
        <c:axId val="0"/>
      </c:bar3DChart>
      <c:catAx>
        <c:axId val="12316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5213952"/>
        <c:crosses val="autoZero"/>
        <c:auto val="1"/>
        <c:lblAlgn val="ctr"/>
        <c:lblOffset val="100"/>
        <c:noMultiLvlLbl val="0"/>
      </c:catAx>
      <c:valAx>
        <c:axId val="21521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161216"/>
        <c:crosses val="autoZero"/>
        <c:crossBetween val="between"/>
      </c:valAx>
    </c:plotArea>
    <c:plotVisOnly val="1"/>
    <c:dispBlanksAs val="gap"/>
    <c:showDLblsOverMax val="0"/>
  </c:chart>
  <c:spPr>
    <a:solidFill>
      <a:schemeClr val="bg2">
        <a:lumMod val="10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2018</a:t>
            </a:r>
            <a:r>
              <a:rPr lang="zh-CN" altLang="zh-CN" sz="1400" b="0" i="0" u="none" strike="noStrike" baseline="0">
                <a:effectLst/>
              </a:rPr>
              <a:t>年上半年完成全年目标进度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15"/>
      <c:depthPercent val="100"/>
      <c:rAngAx val="1"/>
    </c:view3D>
    <c:floor>
      <c:thickness val="0"/>
      <c:spPr>
        <a:solidFill>
          <a:schemeClr val="bg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分析报告!$H$3</c:f>
              <c:strCache>
                <c:ptCount val="1"/>
                <c:pt idx="0">
                  <c:v>完成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p3d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A915FC4-2AEE-4E8E-B7F2-A51BA8EA91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F0C-4D3B-B46C-CDEF31F03F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7B39BE-F8B7-4AE5-843A-4FB529161A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0C-4D3B-B46C-CDEF31F03F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21B7AC-6CFF-4D6C-A59E-E1DCF6FFCB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0C-4D3B-B46C-CDEF31F03F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4EF202-4033-4BE4-8F8A-A2CAA8B3AD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0C-4D3B-B46C-CDEF31F03F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04F646-787C-4315-804C-C170D022A2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F0C-4D3B-B46C-CDEF31F03F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7FE2CE-694B-4545-8DFB-E02E83D60A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F0C-4D3B-B46C-CDEF31F03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分析报告!$G$4:$G$9</c:f>
              <c:strCache>
                <c:ptCount val="6"/>
                <c:pt idx="0">
                  <c:v>分公司A</c:v>
                </c:pt>
                <c:pt idx="1">
                  <c:v>分公司B</c:v>
                </c:pt>
                <c:pt idx="2">
                  <c:v>分公司C</c:v>
                </c:pt>
                <c:pt idx="3">
                  <c:v>分公司D</c:v>
                </c:pt>
                <c:pt idx="4">
                  <c:v>分公司E</c:v>
                </c:pt>
                <c:pt idx="5">
                  <c:v>分公司G</c:v>
                </c:pt>
              </c:strCache>
            </c:strRef>
          </c:cat>
          <c:val>
            <c:numRef>
              <c:f>分析报告!$H$4:$H$9</c:f>
              <c:numCache>
                <c:formatCode>General</c:formatCode>
                <c:ptCount val="6"/>
                <c:pt idx="0">
                  <c:v>5080</c:v>
                </c:pt>
                <c:pt idx="1">
                  <c:v>4835</c:v>
                </c:pt>
                <c:pt idx="2">
                  <c:v>5459</c:v>
                </c:pt>
                <c:pt idx="3">
                  <c:v>5047</c:v>
                </c:pt>
                <c:pt idx="4">
                  <c:v>5841</c:v>
                </c:pt>
                <c:pt idx="5">
                  <c:v>4469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分析报告!$E$4:$E$9</c15:f>
                <c15:dlblRangeCache>
                  <c:ptCount val="6"/>
                  <c:pt idx="0">
                    <c:v>59.7%</c:v>
                  </c:pt>
                  <c:pt idx="1">
                    <c:v>53.3%</c:v>
                  </c:pt>
                  <c:pt idx="2">
                    <c:v>58.6%</c:v>
                  </c:pt>
                  <c:pt idx="3">
                    <c:v>61.6%</c:v>
                  </c:pt>
                  <c:pt idx="4">
                    <c:v>66.8%</c:v>
                  </c:pt>
                  <c:pt idx="5">
                    <c:v>60.9%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0C-4D3B-B46C-CDEF31F03F67}"/>
            </c:ext>
          </c:extLst>
        </c:ser>
        <c:ser>
          <c:idx val="1"/>
          <c:order val="1"/>
          <c:tx>
            <c:strRef>
              <c:f>分析报告!$I$3</c:f>
              <c:strCache>
                <c:ptCount val="1"/>
                <c:pt idx="0">
                  <c:v>剩余</c:v>
                </c:pt>
              </c:strCache>
            </c:strRef>
          </c:tx>
          <c:spPr>
            <a:noFill/>
            <a:ln>
              <a:solidFill>
                <a:schemeClr val="accent1">
                  <a:lumMod val="75000"/>
                </a:schemeClr>
              </a:solidFill>
            </a:ln>
            <a:effectLst/>
            <a:sp3d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分析报告!$G$4:$G$9</c:f>
              <c:strCache>
                <c:ptCount val="6"/>
                <c:pt idx="0">
                  <c:v>分公司A</c:v>
                </c:pt>
                <c:pt idx="1">
                  <c:v>分公司B</c:v>
                </c:pt>
                <c:pt idx="2">
                  <c:v>分公司C</c:v>
                </c:pt>
                <c:pt idx="3">
                  <c:v>分公司D</c:v>
                </c:pt>
                <c:pt idx="4">
                  <c:v>分公司E</c:v>
                </c:pt>
                <c:pt idx="5">
                  <c:v>分公司G</c:v>
                </c:pt>
              </c:strCache>
            </c:strRef>
          </c:cat>
          <c:val>
            <c:numRef>
              <c:f>分析报告!$I$4:$I$9</c:f>
              <c:numCache>
                <c:formatCode>General</c:formatCode>
                <c:ptCount val="6"/>
                <c:pt idx="0">
                  <c:v>3431</c:v>
                </c:pt>
                <c:pt idx="1">
                  <c:v>4230</c:v>
                </c:pt>
                <c:pt idx="2">
                  <c:v>3854</c:v>
                </c:pt>
                <c:pt idx="3">
                  <c:v>3147</c:v>
                </c:pt>
                <c:pt idx="4">
                  <c:v>2901</c:v>
                </c:pt>
                <c:pt idx="5">
                  <c:v>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C-4D3B-B46C-CDEF31F0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cylinder"/>
        <c:axId val="972262175"/>
        <c:axId val="894185423"/>
        <c:axId val="0"/>
      </c:bar3DChart>
      <c:catAx>
        <c:axId val="97226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185423"/>
        <c:crosses val="autoZero"/>
        <c:auto val="1"/>
        <c:lblAlgn val="ctr"/>
        <c:lblOffset val="100"/>
        <c:noMultiLvlLbl val="0"/>
      </c:catAx>
      <c:valAx>
        <c:axId val="89418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26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142875</xdr:rowOff>
    </xdr:from>
    <xdr:to>
      <xdr:col>12</xdr:col>
      <xdr:colOff>76200</xdr:colOff>
      <xdr:row>12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0</xdr:rowOff>
    </xdr:from>
    <xdr:to>
      <xdr:col>10</xdr:col>
      <xdr:colOff>619125</xdr:colOff>
      <xdr:row>14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336CB8-E633-43A5-9AD7-7D0394B29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11</xdr:row>
      <xdr:rowOff>104775</xdr:rowOff>
    </xdr:from>
    <xdr:to>
      <xdr:col>10</xdr:col>
      <xdr:colOff>628650</xdr:colOff>
      <xdr:row>29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380AA2-F66A-4FB2-96E3-5190B16B3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1</xdr:row>
      <xdr:rowOff>190500</xdr:rowOff>
    </xdr:from>
    <xdr:to>
      <xdr:col>11</xdr:col>
      <xdr:colOff>257175</xdr:colOff>
      <xdr:row>20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964997-40D2-42D2-8967-84F59C1C2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23</xdr:row>
      <xdr:rowOff>47625</xdr:rowOff>
    </xdr:from>
    <xdr:to>
      <xdr:col>7</xdr:col>
      <xdr:colOff>457200</xdr:colOff>
      <xdr:row>25</xdr:row>
      <xdr:rowOff>190500</xdr:rowOff>
    </xdr:to>
    <xdr:sp macro="" textlink="">
      <xdr:nvSpPr>
        <xdr:cNvPr id="3" name="箭头: 上 2">
          <a:extLst>
            <a:ext uri="{FF2B5EF4-FFF2-40B4-BE49-F238E27FC236}">
              <a16:creationId xmlns:a16="http://schemas.microsoft.com/office/drawing/2014/main" id="{FAD399BE-AE05-4942-B1AF-D982042D8714}"/>
            </a:ext>
          </a:extLst>
        </xdr:cNvPr>
        <xdr:cNvSpPr/>
      </xdr:nvSpPr>
      <xdr:spPr>
        <a:xfrm>
          <a:off x="3876675" y="4867275"/>
          <a:ext cx="971550" cy="561975"/>
        </a:xfrm>
        <a:prstGeom prst="up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3226184" y="160201"/>
    <xdr:ext cx="4419960" cy="244964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65AA70-555C-4835-9603-4612178AB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200025</xdr:colOff>
      <xdr:row>10</xdr:row>
      <xdr:rowOff>190500</xdr:rowOff>
    </xdr:from>
    <xdr:to>
      <xdr:col>12</xdr:col>
      <xdr:colOff>257175</xdr:colOff>
      <xdr:row>22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47C5A9-9AD5-441F-A522-E2ADE05BC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workbookViewId="0">
      <selection sqref="A1:XFD1048576"/>
    </sheetView>
  </sheetViews>
  <sheetFormatPr defaultRowHeight="16.5" x14ac:dyDescent="0.3"/>
  <cols>
    <col min="1" max="1" width="3.44140625" customWidth="1"/>
    <col min="2" max="2" width="7.21875" customWidth="1"/>
    <col min="3" max="3" width="7.33203125" customWidth="1"/>
    <col min="4" max="4" width="8.33203125" customWidth="1"/>
  </cols>
  <sheetData>
    <row r="2" spans="2:6" x14ac:dyDescent="0.3">
      <c r="B2" t="s">
        <v>0</v>
      </c>
      <c r="C2" t="s">
        <v>10</v>
      </c>
      <c r="D2" t="s">
        <v>11</v>
      </c>
      <c r="E2" t="s">
        <v>12</v>
      </c>
      <c r="F2" t="s">
        <v>13</v>
      </c>
    </row>
    <row r="3" spans="2:6" x14ac:dyDescent="0.3">
      <c r="B3" t="s">
        <v>1</v>
      </c>
      <c r="C3">
        <v>1143</v>
      </c>
      <c r="D3">
        <v>718</v>
      </c>
      <c r="E3">
        <f>D3-C3</f>
        <v>-425</v>
      </c>
      <c r="F3" s="1">
        <f>D3/C3</f>
        <v>0.6281714785651793</v>
      </c>
    </row>
    <row r="4" spans="2:6" x14ac:dyDescent="0.3">
      <c r="B4" t="s">
        <v>2</v>
      </c>
      <c r="C4">
        <v>557</v>
      </c>
      <c r="D4">
        <v>970</v>
      </c>
      <c r="E4">
        <f t="shared" ref="E4:E11" si="0">D4-C4</f>
        <v>413</v>
      </c>
      <c r="F4" s="1">
        <f t="shared" ref="F4:F11" si="1">D4/C4</f>
        <v>1.7414721723518851</v>
      </c>
    </row>
    <row r="5" spans="2:6" x14ac:dyDescent="0.3">
      <c r="B5" t="s">
        <v>3</v>
      </c>
      <c r="C5">
        <v>1254</v>
      </c>
      <c r="D5">
        <v>511</v>
      </c>
      <c r="E5">
        <f t="shared" si="0"/>
        <v>-743</v>
      </c>
      <c r="F5" s="1">
        <f t="shared" si="1"/>
        <v>0.40749601275917063</v>
      </c>
    </row>
    <row r="6" spans="2:6" x14ac:dyDescent="0.3">
      <c r="B6" t="s">
        <v>4</v>
      </c>
      <c r="C6">
        <v>936</v>
      </c>
      <c r="D6">
        <v>913</v>
      </c>
      <c r="E6">
        <f t="shared" si="0"/>
        <v>-23</v>
      </c>
      <c r="F6" s="1">
        <f t="shared" si="1"/>
        <v>0.9754273504273504</v>
      </c>
    </row>
    <row r="7" spans="2:6" x14ac:dyDescent="0.3">
      <c r="B7" t="s">
        <v>5</v>
      </c>
      <c r="C7">
        <v>1055</v>
      </c>
      <c r="D7">
        <v>554</v>
      </c>
      <c r="E7">
        <f t="shared" si="0"/>
        <v>-501</v>
      </c>
      <c r="F7" s="1">
        <f t="shared" si="1"/>
        <v>0.52511848341232226</v>
      </c>
    </row>
    <row r="8" spans="2:6" x14ac:dyDescent="0.3">
      <c r="B8" t="s">
        <v>6</v>
      </c>
      <c r="C8">
        <v>624</v>
      </c>
      <c r="D8">
        <v>712</v>
      </c>
      <c r="E8">
        <f t="shared" si="0"/>
        <v>88</v>
      </c>
      <c r="F8" s="1">
        <f t="shared" si="1"/>
        <v>1.141025641025641</v>
      </c>
    </row>
    <row r="9" spans="2:6" x14ac:dyDescent="0.3">
      <c r="B9" t="s">
        <v>7</v>
      </c>
      <c r="C9">
        <v>872</v>
      </c>
      <c r="D9">
        <v>549</v>
      </c>
      <c r="E9">
        <f t="shared" si="0"/>
        <v>-323</v>
      </c>
      <c r="F9" s="1">
        <f t="shared" si="1"/>
        <v>0.62958715596330272</v>
      </c>
    </row>
    <row r="10" spans="2:6" x14ac:dyDescent="0.3">
      <c r="B10" t="s">
        <v>8</v>
      </c>
      <c r="C10">
        <v>1092</v>
      </c>
      <c r="D10">
        <v>522</v>
      </c>
      <c r="E10">
        <f t="shared" si="0"/>
        <v>-570</v>
      </c>
      <c r="F10" s="1">
        <f t="shared" si="1"/>
        <v>0.47802197802197804</v>
      </c>
    </row>
    <row r="11" spans="2:6" x14ac:dyDescent="0.3">
      <c r="B11" t="s">
        <v>9</v>
      </c>
      <c r="C11">
        <v>732</v>
      </c>
      <c r="D11">
        <v>888</v>
      </c>
      <c r="E11">
        <f t="shared" si="0"/>
        <v>156</v>
      </c>
      <c r="F11" s="1">
        <f t="shared" si="1"/>
        <v>1.2131147540983607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1"/>
  <sheetViews>
    <sheetView workbookViewId="0">
      <selection activeCell="F18" sqref="F18"/>
    </sheetView>
  </sheetViews>
  <sheetFormatPr defaultRowHeight="16.5" x14ac:dyDescent="0.3"/>
  <cols>
    <col min="1" max="1" width="3.44140625" customWidth="1"/>
    <col min="2" max="2" width="7.21875" customWidth="1"/>
    <col min="3" max="3" width="7.33203125" customWidth="1"/>
    <col min="4" max="4" width="8.33203125" customWidth="1"/>
  </cols>
  <sheetData>
    <row r="2" spans="2:6" x14ac:dyDescent="0.3">
      <c r="B2" t="s">
        <v>0</v>
      </c>
      <c r="C2" t="s">
        <v>10</v>
      </c>
      <c r="D2" t="s">
        <v>11</v>
      </c>
      <c r="E2" t="s">
        <v>12</v>
      </c>
      <c r="F2" t="s">
        <v>13</v>
      </c>
    </row>
    <row r="3" spans="2:6" x14ac:dyDescent="0.3">
      <c r="B3" t="s">
        <v>1</v>
      </c>
      <c r="C3">
        <v>1143</v>
      </c>
      <c r="D3">
        <v>718</v>
      </c>
      <c r="E3">
        <f>D3-C3</f>
        <v>-425</v>
      </c>
      <c r="F3" s="1">
        <f>D3/C3</f>
        <v>0.6281714785651793</v>
      </c>
    </row>
    <row r="4" spans="2:6" x14ac:dyDescent="0.3">
      <c r="B4" t="s">
        <v>2</v>
      </c>
      <c r="C4">
        <v>557</v>
      </c>
      <c r="D4">
        <v>970</v>
      </c>
      <c r="E4">
        <f t="shared" ref="E4:E11" si="0">D4-C4</f>
        <v>413</v>
      </c>
      <c r="F4" s="1">
        <f t="shared" ref="F4:F11" si="1">D4/C4</f>
        <v>1.7414721723518851</v>
      </c>
    </row>
    <row r="5" spans="2:6" x14ac:dyDescent="0.3">
      <c r="B5" t="s">
        <v>3</v>
      </c>
      <c r="C5">
        <v>1254</v>
      </c>
      <c r="D5">
        <v>511</v>
      </c>
      <c r="E5">
        <f t="shared" si="0"/>
        <v>-743</v>
      </c>
      <c r="F5" s="1">
        <f t="shared" si="1"/>
        <v>0.40749601275917063</v>
      </c>
    </row>
    <row r="6" spans="2:6" x14ac:dyDescent="0.3">
      <c r="B6" t="s">
        <v>4</v>
      </c>
      <c r="C6">
        <v>936</v>
      </c>
      <c r="D6">
        <v>913</v>
      </c>
      <c r="E6">
        <f t="shared" si="0"/>
        <v>-23</v>
      </c>
      <c r="F6" s="1">
        <f t="shared" si="1"/>
        <v>0.9754273504273504</v>
      </c>
    </row>
    <row r="7" spans="2:6" x14ac:dyDescent="0.3">
      <c r="B7" t="s">
        <v>5</v>
      </c>
      <c r="C7">
        <v>1055</v>
      </c>
      <c r="D7">
        <v>554</v>
      </c>
      <c r="E7">
        <f t="shared" si="0"/>
        <v>-501</v>
      </c>
      <c r="F7" s="1">
        <f t="shared" si="1"/>
        <v>0.52511848341232226</v>
      </c>
    </row>
    <row r="8" spans="2:6" x14ac:dyDescent="0.3">
      <c r="B8" t="s">
        <v>6</v>
      </c>
      <c r="C8">
        <v>624</v>
      </c>
      <c r="D8">
        <v>712</v>
      </c>
      <c r="E8">
        <f t="shared" si="0"/>
        <v>88</v>
      </c>
      <c r="F8" s="1">
        <f t="shared" si="1"/>
        <v>1.141025641025641</v>
      </c>
    </row>
    <row r="9" spans="2:6" x14ac:dyDescent="0.3">
      <c r="B9" t="s">
        <v>7</v>
      </c>
      <c r="C9">
        <v>872</v>
      </c>
      <c r="D9">
        <v>549</v>
      </c>
      <c r="E9">
        <f t="shared" si="0"/>
        <v>-323</v>
      </c>
      <c r="F9" s="1">
        <f t="shared" si="1"/>
        <v>0.62958715596330272</v>
      </c>
    </row>
    <row r="10" spans="2:6" x14ac:dyDescent="0.3">
      <c r="B10" t="s">
        <v>8</v>
      </c>
      <c r="C10">
        <v>1092</v>
      </c>
      <c r="D10">
        <v>522</v>
      </c>
      <c r="E10">
        <f t="shared" si="0"/>
        <v>-570</v>
      </c>
      <c r="F10" s="1">
        <f t="shared" si="1"/>
        <v>0.47802197802197804</v>
      </c>
    </row>
    <row r="11" spans="2:6" x14ac:dyDescent="0.3">
      <c r="B11" t="s">
        <v>9</v>
      </c>
      <c r="C11">
        <v>732</v>
      </c>
      <c r="D11">
        <v>888</v>
      </c>
      <c r="E11">
        <f t="shared" si="0"/>
        <v>156</v>
      </c>
      <c r="F11" s="1">
        <f t="shared" si="1"/>
        <v>1.2131147540983607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8"/>
  <sheetViews>
    <sheetView topLeftCell="A10" workbookViewId="0">
      <selection activeCell="I34" sqref="I34"/>
    </sheetView>
  </sheetViews>
  <sheetFormatPr defaultRowHeight="16.5" x14ac:dyDescent="0.3"/>
  <cols>
    <col min="1" max="1" width="4.33203125" customWidth="1"/>
    <col min="2" max="2" width="8.44140625" customWidth="1"/>
    <col min="3" max="3" width="8.21875" customWidth="1"/>
    <col min="4" max="4" width="8.33203125" customWidth="1"/>
    <col min="5" max="5" width="8.77734375" customWidth="1"/>
    <col min="6" max="12" width="9.77734375" customWidth="1"/>
  </cols>
  <sheetData>
    <row r="1" spans="2:18" x14ac:dyDescent="0.3">
      <c r="M1" s="2"/>
      <c r="N1" s="3"/>
      <c r="O1" s="3"/>
      <c r="P1" s="3"/>
      <c r="Q1" s="3"/>
      <c r="R1" s="4"/>
    </row>
    <row r="2" spans="2:18" x14ac:dyDescent="0.3">
      <c r="B2" t="s">
        <v>0</v>
      </c>
      <c r="C2" t="s">
        <v>10</v>
      </c>
      <c r="D2" t="s">
        <v>11</v>
      </c>
      <c r="M2" s="11"/>
      <c r="N2" s="12"/>
      <c r="O2" s="14" t="s">
        <v>10</v>
      </c>
      <c r="P2" s="12" t="s">
        <v>11</v>
      </c>
      <c r="Q2" s="14" t="s">
        <v>19</v>
      </c>
      <c r="R2" s="13" t="s">
        <v>18</v>
      </c>
    </row>
    <row r="3" spans="2:18" x14ac:dyDescent="0.3">
      <c r="B3" t="s">
        <v>1</v>
      </c>
      <c r="C3">
        <v>1143</v>
      </c>
      <c r="D3">
        <v>718</v>
      </c>
      <c r="M3" s="2" t="s">
        <v>1</v>
      </c>
      <c r="N3" s="3"/>
      <c r="O3" s="15"/>
      <c r="P3" s="3"/>
      <c r="Q3" s="15"/>
      <c r="R3" s="4"/>
    </row>
    <row r="4" spans="2:18" x14ac:dyDescent="0.3">
      <c r="B4" t="s">
        <v>2</v>
      </c>
      <c r="C4">
        <v>557</v>
      </c>
      <c r="D4">
        <v>970</v>
      </c>
      <c r="M4" s="5"/>
      <c r="N4" s="6" t="s">
        <v>14</v>
      </c>
      <c r="O4" s="16">
        <f>VLOOKUP(M3,$B$3:$D$11,2,0)</f>
        <v>1143</v>
      </c>
      <c r="P4" s="6"/>
      <c r="Q4" s="16" t="str">
        <f>IF(P5&gt;=O4,P5-O4,"")</f>
        <v/>
      </c>
      <c r="R4" s="7"/>
    </row>
    <row r="5" spans="2:18" x14ac:dyDescent="0.3">
      <c r="B5" t="s">
        <v>3</v>
      </c>
      <c r="C5">
        <v>1254</v>
      </c>
      <c r="D5">
        <v>511</v>
      </c>
      <c r="M5" s="5"/>
      <c r="N5" s="6" t="s">
        <v>15</v>
      </c>
      <c r="O5" s="16"/>
      <c r="P5" s="6">
        <f>VLOOKUP(M3,$B$3:$D$11,3,0)</f>
        <v>718</v>
      </c>
      <c r="Q5" s="16"/>
      <c r="R5" s="7">
        <f>IF(P5&lt;=O4,O4-P5,"")</f>
        <v>425</v>
      </c>
    </row>
    <row r="6" spans="2:18" x14ac:dyDescent="0.3">
      <c r="B6" t="s">
        <v>4</v>
      </c>
      <c r="C6">
        <v>936</v>
      </c>
      <c r="D6">
        <v>913</v>
      </c>
      <c r="M6" s="8"/>
      <c r="N6" s="9"/>
      <c r="O6" s="17"/>
      <c r="P6" s="9"/>
      <c r="Q6" s="17"/>
      <c r="R6" s="10"/>
    </row>
    <row r="7" spans="2:18" x14ac:dyDescent="0.3">
      <c r="B7" t="s">
        <v>5</v>
      </c>
      <c r="C7">
        <v>1055</v>
      </c>
      <c r="D7">
        <v>554</v>
      </c>
      <c r="M7" s="2" t="s">
        <v>21</v>
      </c>
      <c r="N7" s="3"/>
      <c r="O7" s="15"/>
      <c r="P7" s="3"/>
      <c r="Q7" s="15"/>
      <c r="R7" s="4"/>
    </row>
    <row r="8" spans="2:18" x14ac:dyDescent="0.3">
      <c r="B8" t="s">
        <v>6</v>
      </c>
      <c r="C8">
        <v>624</v>
      </c>
      <c r="D8">
        <v>712</v>
      </c>
      <c r="M8" s="5"/>
      <c r="N8" s="6" t="s">
        <v>10</v>
      </c>
      <c r="O8" s="16">
        <f>VLOOKUP(M7,$B$3:$D$11,2,0)</f>
        <v>557</v>
      </c>
      <c r="P8" s="6"/>
      <c r="Q8" s="16">
        <f>IF(P9&gt;=O8,P9-O8,"")</f>
        <v>413</v>
      </c>
      <c r="R8" s="7"/>
    </row>
    <row r="9" spans="2:18" x14ac:dyDescent="0.3">
      <c r="B9" t="s">
        <v>7</v>
      </c>
      <c r="C9">
        <v>872</v>
      </c>
      <c r="D9">
        <v>549</v>
      </c>
      <c r="M9" s="5"/>
      <c r="N9" s="6" t="s">
        <v>11</v>
      </c>
      <c r="O9" s="16"/>
      <c r="P9" s="6">
        <f>VLOOKUP(M7,$B$3:$D$11,3,0)</f>
        <v>970</v>
      </c>
      <c r="Q9" s="16"/>
      <c r="R9" s="7" t="str">
        <f>IF(P9&lt;=O8,O8-P9,"")</f>
        <v/>
      </c>
    </row>
    <row r="10" spans="2:18" x14ac:dyDescent="0.3">
      <c r="B10" t="s">
        <v>8</v>
      </c>
      <c r="C10">
        <v>1092</v>
      </c>
      <c r="D10">
        <v>522</v>
      </c>
      <c r="M10" s="8"/>
      <c r="N10" s="9"/>
      <c r="O10" s="17"/>
      <c r="P10" s="9"/>
      <c r="Q10" s="17"/>
      <c r="R10" s="10"/>
    </row>
    <row r="11" spans="2:18" x14ac:dyDescent="0.3">
      <c r="B11" t="s">
        <v>9</v>
      </c>
      <c r="C11">
        <v>732</v>
      </c>
      <c r="D11">
        <v>888</v>
      </c>
      <c r="M11" s="2" t="s">
        <v>16</v>
      </c>
      <c r="N11" s="3"/>
      <c r="O11" s="15"/>
      <c r="P11" s="3"/>
      <c r="Q11" s="15"/>
      <c r="R11" s="4"/>
    </row>
    <row r="12" spans="2:18" x14ac:dyDescent="0.3">
      <c r="M12" s="5"/>
      <c r="N12" s="6" t="s">
        <v>10</v>
      </c>
      <c r="O12" s="16">
        <f>VLOOKUP(M11,$B$3:$D$11,2,0)</f>
        <v>1254</v>
      </c>
      <c r="P12" s="6"/>
      <c r="Q12" s="16" t="str">
        <f>IF(P13&gt;=O12,P13-O12,"")</f>
        <v/>
      </c>
      <c r="R12" s="7"/>
    </row>
    <row r="13" spans="2:18" x14ac:dyDescent="0.3">
      <c r="M13" s="5"/>
      <c r="N13" s="6" t="s">
        <v>11</v>
      </c>
      <c r="O13" s="16"/>
      <c r="P13" s="6">
        <f>VLOOKUP(M11,$B$3:$D$11,3,0)</f>
        <v>511</v>
      </c>
      <c r="Q13" s="16"/>
      <c r="R13" s="7">
        <f>IF(P13&lt;=O12,O12-P13,"")</f>
        <v>743</v>
      </c>
    </row>
    <row r="14" spans="2:18" x14ac:dyDescent="0.3">
      <c r="M14" s="8"/>
      <c r="N14" s="9"/>
      <c r="O14" s="17"/>
      <c r="P14" s="9"/>
      <c r="Q14" s="17"/>
      <c r="R14" s="10"/>
    </row>
    <row r="15" spans="2:18" x14ac:dyDescent="0.3">
      <c r="M15" s="2" t="s">
        <v>22</v>
      </c>
      <c r="N15" s="3"/>
      <c r="O15" s="15"/>
      <c r="P15" s="3"/>
      <c r="Q15" s="15"/>
      <c r="R15" s="4"/>
    </row>
    <row r="16" spans="2:18" x14ac:dyDescent="0.3">
      <c r="M16" s="5"/>
      <c r="N16" s="6" t="s">
        <v>10</v>
      </c>
      <c r="O16" s="16">
        <f>VLOOKUP(M15,$B$3:$D$11,2,0)</f>
        <v>936</v>
      </c>
      <c r="P16" s="6"/>
      <c r="Q16" s="16" t="str">
        <f>IF(P17&gt;=O16,P17-O16,"")</f>
        <v/>
      </c>
      <c r="R16" s="7"/>
    </row>
    <row r="17" spans="13:18" x14ac:dyDescent="0.3">
      <c r="M17" s="5"/>
      <c r="N17" s="6" t="s">
        <v>11</v>
      </c>
      <c r="O17" s="16"/>
      <c r="P17" s="6">
        <f>VLOOKUP(M15,$B$3:$D$11,3,0)</f>
        <v>913</v>
      </c>
      <c r="Q17" s="16"/>
      <c r="R17" s="7">
        <f>IF(P17&lt;=O16,O16-P17,"")</f>
        <v>23</v>
      </c>
    </row>
    <row r="18" spans="13:18" x14ac:dyDescent="0.3">
      <c r="M18" s="8"/>
      <c r="N18" s="9"/>
      <c r="O18" s="17"/>
      <c r="P18" s="9"/>
      <c r="Q18" s="17"/>
      <c r="R18" s="10"/>
    </row>
    <row r="19" spans="13:18" x14ac:dyDescent="0.3">
      <c r="M19" s="2" t="s">
        <v>20</v>
      </c>
      <c r="N19" s="3"/>
      <c r="O19" s="15"/>
      <c r="P19" s="3"/>
      <c r="Q19" s="15"/>
      <c r="R19" s="4"/>
    </row>
    <row r="20" spans="13:18" x14ac:dyDescent="0.3">
      <c r="M20" s="5"/>
      <c r="N20" s="6" t="s">
        <v>23</v>
      </c>
      <c r="O20" s="16">
        <f>VLOOKUP(M19,$B$3:$D$11,2,0)</f>
        <v>1055</v>
      </c>
      <c r="P20" s="6"/>
      <c r="Q20" s="16" t="str">
        <f>IF(P21&gt;=O20,P21-O20,"")</f>
        <v/>
      </c>
      <c r="R20" s="7"/>
    </row>
    <row r="21" spans="13:18" x14ac:dyDescent="0.3">
      <c r="M21" s="5"/>
      <c r="N21" s="6" t="s">
        <v>11</v>
      </c>
      <c r="O21" s="16"/>
      <c r="P21" s="6">
        <f>VLOOKUP(M19,$B$3:$D$11,3,0)</f>
        <v>554</v>
      </c>
      <c r="Q21" s="16"/>
      <c r="R21" s="7">
        <f>IF(P21&lt;=O20,O20-P21,"")</f>
        <v>501</v>
      </c>
    </row>
    <row r="22" spans="13:18" x14ac:dyDescent="0.3">
      <c r="M22" s="8"/>
      <c r="N22" s="9"/>
      <c r="O22" s="17"/>
      <c r="P22" s="9"/>
      <c r="Q22" s="17"/>
      <c r="R22" s="10"/>
    </row>
    <row r="23" spans="13:18" x14ac:dyDescent="0.3">
      <c r="M23" s="2" t="s">
        <v>24</v>
      </c>
      <c r="N23" s="3"/>
      <c r="O23" s="15"/>
      <c r="P23" s="3"/>
      <c r="Q23" s="15"/>
      <c r="R23" s="4"/>
    </row>
    <row r="24" spans="13:18" x14ac:dyDescent="0.3">
      <c r="M24" s="5"/>
      <c r="N24" s="6" t="s">
        <v>23</v>
      </c>
      <c r="O24" s="16">
        <f>VLOOKUP(M23,$B$3:$D$11,2,0)</f>
        <v>624</v>
      </c>
      <c r="P24" s="6"/>
      <c r="Q24" s="16">
        <f>IF(P25&gt;=O24,P25-O24,"")</f>
        <v>88</v>
      </c>
      <c r="R24" s="7"/>
    </row>
    <row r="25" spans="13:18" x14ac:dyDescent="0.3">
      <c r="M25" s="5"/>
      <c r="N25" s="6" t="s">
        <v>11</v>
      </c>
      <c r="O25" s="16"/>
      <c r="P25" s="6">
        <f>VLOOKUP(M23,$B$3:$D$11,3,0)</f>
        <v>712</v>
      </c>
      <c r="Q25" s="16"/>
      <c r="R25" s="7" t="str">
        <f>IF(P25&lt;=O24,O24-P25,"")</f>
        <v/>
      </c>
    </row>
    <row r="26" spans="13:18" x14ac:dyDescent="0.3">
      <c r="M26" s="8"/>
      <c r="N26" s="9"/>
      <c r="O26" s="17"/>
      <c r="P26" s="9"/>
      <c r="Q26" s="17"/>
      <c r="R26" s="10"/>
    </row>
    <row r="27" spans="13:18" x14ac:dyDescent="0.3">
      <c r="M27" s="2" t="s">
        <v>17</v>
      </c>
      <c r="N27" s="3"/>
      <c r="O27" s="15"/>
      <c r="P27" s="3"/>
      <c r="Q27" s="15"/>
      <c r="R27" s="4"/>
    </row>
    <row r="28" spans="13:18" x14ac:dyDescent="0.3">
      <c r="M28" s="5"/>
      <c r="N28" s="6" t="s">
        <v>10</v>
      </c>
      <c r="O28" s="16">
        <f>VLOOKUP(M27,$B$3:$D$11,2,0)</f>
        <v>872</v>
      </c>
      <c r="P28" s="6"/>
      <c r="Q28" s="16" t="str">
        <f>IF(P29&gt;=O28,P29-O28,"")</f>
        <v/>
      </c>
      <c r="R28" s="7"/>
    </row>
    <row r="29" spans="13:18" x14ac:dyDescent="0.3">
      <c r="M29" s="5"/>
      <c r="N29" s="6" t="s">
        <v>11</v>
      </c>
      <c r="O29" s="16"/>
      <c r="P29" s="6">
        <f>VLOOKUP(M27,$B$3:$D$11,3,0)</f>
        <v>549</v>
      </c>
      <c r="Q29" s="16"/>
      <c r="R29" s="7">
        <f>IF(P29&lt;=O28,O28-P29,"")</f>
        <v>323</v>
      </c>
    </row>
    <row r="30" spans="13:18" x14ac:dyDescent="0.3">
      <c r="M30" s="8"/>
      <c r="N30" s="9"/>
      <c r="O30" s="17"/>
      <c r="P30" s="9"/>
      <c r="Q30" s="17"/>
      <c r="R30" s="10"/>
    </row>
    <row r="31" spans="13:18" x14ac:dyDescent="0.3">
      <c r="M31" s="2" t="s">
        <v>25</v>
      </c>
      <c r="N31" s="3"/>
      <c r="O31" s="15"/>
      <c r="P31" s="3"/>
      <c r="Q31" s="15"/>
      <c r="R31" s="4"/>
    </row>
    <row r="32" spans="13:18" x14ac:dyDescent="0.3">
      <c r="M32" s="5"/>
      <c r="N32" s="6" t="s">
        <v>10</v>
      </c>
      <c r="O32" s="16">
        <f>VLOOKUP(M31,$B$3:$D$11,2,0)</f>
        <v>1092</v>
      </c>
      <c r="P32" s="6"/>
      <c r="Q32" s="16" t="str">
        <f>IF(P33&gt;=O32,P33-O32,"")</f>
        <v/>
      </c>
      <c r="R32" s="7"/>
    </row>
    <row r="33" spans="13:18" x14ac:dyDescent="0.3">
      <c r="M33" s="5"/>
      <c r="N33" s="6" t="s">
        <v>26</v>
      </c>
      <c r="O33" s="16"/>
      <c r="P33" s="6">
        <f>VLOOKUP(M31,$B$3:$D$11,3,0)</f>
        <v>522</v>
      </c>
      <c r="Q33" s="16"/>
      <c r="R33" s="7">
        <f>IF(P33&lt;=O32,O32-P33,"")</f>
        <v>570</v>
      </c>
    </row>
    <row r="34" spans="13:18" x14ac:dyDescent="0.3">
      <c r="M34" s="8"/>
      <c r="N34" s="9"/>
      <c r="O34" s="17"/>
      <c r="P34" s="9"/>
      <c r="Q34" s="17"/>
      <c r="R34" s="10"/>
    </row>
    <row r="35" spans="13:18" x14ac:dyDescent="0.3">
      <c r="M35" s="2" t="s">
        <v>27</v>
      </c>
      <c r="N35" s="3"/>
      <c r="O35" s="15"/>
      <c r="P35" s="3"/>
      <c r="Q35" s="15"/>
      <c r="R35" s="4"/>
    </row>
    <row r="36" spans="13:18" x14ac:dyDescent="0.3">
      <c r="M36" s="5"/>
      <c r="N36" s="6" t="s">
        <v>10</v>
      </c>
      <c r="O36" s="16">
        <f>VLOOKUP(M35,$B$3:$D$11,2,0)</f>
        <v>732</v>
      </c>
      <c r="P36" s="6"/>
      <c r="Q36" s="16">
        <f>IF(P37&gt;=O36,P37-O36,"")</f>
        <v>156</v>
      </c>
      <c r="R36" s="7"/>
    </row>
    <row r="37" spans="13:18" x14ac:dyDescent="0.3">
      <c r="M37" s="5"/>
      <c r="N37" s="6" t="s">
        <v>11</v>
      </c>
      <c r="O37" s="16"/>
      <c r="P37" s="6">
        <f>VLOOKUP(M35,$B$3:$D$11,3,0)</f>
        <v>888</v>
      </c>
      <c r="Q37" s="16"/>
      <c r="R37" s="7" t="str">
        <f>IF(P37&lt;=O36,O36-P37,"")</f>
        <v/>
      </c>
    </row>
    <row r="38" spans="13:18" x14ac:dyDescent="0.3">
      <c r="M38" s="8"/>
      <c r="N38" s="9"/>
      <c r="O38" s="17"/>
      <c r="P38" s="9"/>
      <c r="Q38" s="17"/>
      <c r="R38" s="10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22"/>
  <sheetViews>
    <sheetView workbookViewId="0">
      <selection activeCell="M15" sqref="M15"/>
    </sheetView>
  </sheetViews>
  <sheetFormatPr defaultRowHeight="16.5" x14ac:dyDescent="0.3"/>
  <cols>
    <col min="1" max="1" width="3.44140625" customWidth="1"/>
    <col min="2" max="2" width="7.21875" customWidth="1"/>
    <col min="3" max="3" width="7.33203125" customWidth="1"/>
    <col min="4" max="4" width="8.33203125" customWidth="1"/>
    <col min="5" max="5" width="7.33203125" customWidth="1"/>
    <col min="6" max="12" width="8.77734375" customWidth="1"/>
  </cols>
  <sheetData>
    <row r="1" spans="2:18" x14ac:dyDescent="0.3">
      <c r="M1" s="2"/>
      <c r="N1" s="3"/>
      <c r="O1" s="3"/>
      <c r="P1" s="3"/>
      <c r="Q1" s="3"/>
      <c r="R1" s="4"/>
    </row>
    <row r="2" spans="2:18" x14ac:dyDescent="0.3">
      <c r="B2" t="s">
        <v>0</v>
      </c>
      <c r="C2" t="s">
        <v>10</v>
      </c>
      <c r="D2" t="s">
        <v>11</v>
      </c>
      <c r="M2" s="11"/>
      <c r="N2" s="12"/>
      <c r="O2" s="14" t="s">
        <v>10</v>
      </c>
      <c r="P2" s="12" t="s">
        <v>11</v>
      </c>
      <c r="Q2" s="14" t="s">
        <v>19</v>
      </c>
      <c r="R2" s="13" t="s">
        <v>18</v>
      </c>
    </row>
    <row r="3" spans="2:18" x14ac:dyDescent="0.3">
      <c r="B3" t="s">
        <v>1</v>
      </c>
      <c r="C3">
        <v>1143</v>
      </c>
      <c r="D3">
        <v>718</v>
      </c>
      <c r="N3" s="3"/>
      <c r="O3" s="15"/>
      <c r="P3" s="3"/>
      <c r="Q3" s="15"/>
      <c r="R3" s="4"/>
    </row>
    <row r="4" spans="2:18" x14ac:dyDescent="0.3">
      <c r="B4" t="s">
        <v>2</v>
      </c>
      <c r="C4">
        <v>557</v>
      </c>
      <c r="D4">
        <v>970</v>
      </c>
      <c r="M4" s="2" t="s">
        <v>1</v>
      </c>
      <c r="N4" s="6" t="s">
        <v>10</v>
      </c>
      <c r="O4" s="16">
        <f>VLOOKUP(M4,$B$3:$D$11,2,0)</f>
        <v>1143</v>
      </c>
      <c r="P4" s="6"/>
      <c r="Q4" s="16" t="str">
        <f>IF(P5&gt;=O4,P5-O4,"")</f>
        <v/>
      </c>
      <c r="R4" s="7"/>
    </row>
    <row r="5" spans="2:18" x14ac:dyDescent="0.3">
      <c r="B5" t="s">
        <v>3</v>
      </c>
      <c r="C5">
        <v>1254</v>
      </c>
      <c r="D5">
        <v>511</v>
      </c>
      <c r="M5" s="5"/>
      <c r="N5" s="6" t="s">
        <v>11</v>
      </c>
      <c r="O5" s="16"/>
      <c r="P5" s="6">
        <f>VLOOKUP(M4,$B$3:$D$11,3,0)</f>
        <v>718</v>
      </c>
      <c r="Q5" s="16"/>
      <c r="R5" s="7">
        <f>IF(P5&lt;=O4,O4-P5,"")</f>
        <v>425</v>
      </c>
    </row>
    <row r="6" spans="2:18" x14ac:dyDescent="0.3">
      <c r="B6" t="s">
        <v>4</v>
      </c>
      <c r="C6">
        <v>936</v>
      </c>
      <c r="D6">
        <v>913</v>
      </c>
      <c r="N6" s="9"/>
      <c r="O6" s="17"/>
      <c r="P6" s="9"/>
      <c r="Q6" s="17"/>
      <c r="R6" s="10"/>
    </row>
    <row r="7" spans="2:18" x14ac:dyDescent="0.3">
      <c r="B7" t="s">
        <v>5</v>
      </c>
      <c r="C7">
        <v>1055</v>
      </c>
      <c r="D7">
        <v>554</v>
      </c>
      <c r="M7" s="2" t="s">
        <v>21</v>
      </c>
      <c r="N7" s="3"/>
      <c r="O7" s="15"/>
      <c r="P7" s="3"/>
      <c r="Q7" s="15"/>
      <c r="R7" s="4"/>
    </row>
    <row r="8" spans="2:18" x14ac:dyDescent="0.3">
      <c r="B8" t="s">
        <v>6</v>
      </c>
      <c r="C8">
        <v>624</v>
      </c>
      <c r="D8">
        <v>712</v>
      </c>
      <c r="M8" s="5"/>
      <c r="N8" s="6" t="s">
        <v>10</v>
      </c>
      <c r="O8" s="16">
        <f>VLOOKUP(M7,$B$3:$D$11,2,0)</f>
        <v>557</v>
      </c>
      <c r="P8" s="6"/>
      <c r="Q8" s="16">
        <f>IF(P9&gt;=O8,P9-O8,"")</f>
        <v>413</v>
      </c>
      <c r="R8" s="7"/>
    </row>
    <row r="9" spans="2:18" x14ac:dyDescent="0.3">
      <c r="B9" t="s">
        <v>7</v>
      </c>
      <c r="C9">
        <v>872</v>
      </c>
      <c r="D9">
        <v>549</v>
      </c>
      <c r="M9" s="5"/>
      <c r="N9" s="6" t="s">
        <v>11</v>
      </c>
      <c r="O9" s="16"/>
      <c r="P9" s="6">
        <f>VLOOKUP(M7,$B$3:$D$11,3,0)</f>
        <v>970</v>
      </c>
      <c r="Q9" s="16"/>
      <c r="R9" s="7" t="str">
        <f>IF(P9&lt;=O8,O8-P9,"")</f>
        <v/>
      </c>
    </row>
    <row r="10" spans="2:18" x14ac:dyDescent="0.3">
      <c r="B10" t="s">
        <v>8</v>
      </c>
      <c r="C10">
        <v>1092</v>
      </c>
      <c r="D10">
        <v>522</v>
      </c>
      <c r="N10" s="9"/>
      <c r="O10" s="17"/>
      <c r="P10" s="9"/>
      <c r="Q10" s="17"/>
      <c r="R10" s="10"/>
    </row>
    <row r="11" spans="2:18" x14ac:dyDescent="0.3">
      <c r="B11" t="s">
        <v>9</v>
      </c>
      <c r="C11">
        <v>732</v>
      </c>
      <c r="D11">
        <v>888</v>
      </c>
      <c r="M11" s="2" t="s">
        <v>16</v>
      </c>
      <c r="N11" s="3"/>
      <c r="O11" s="15"/>
      <c r="P11" s="3"/>
      <c r="Q11" s="15"/>
      <c r="R11" s="4"/>
    </row>
    <row r="12" spans="2:18" x14ac:dyDescent="0.3">
      <c r="N12" s="6" t="s">
        <v>10</v>
      </c>
      <c r="O12" s="16">
        <f>VLOOKUP(M11,$B$3:$D$11,2,0)</f>
        <v>1254</v>
      </c>
      <c r="P12" s="6"/>
      <c r="Q12" s="16" t="str">
        <f>IF(P13&gt;=O12,P13-O12,"")</f>
        <v/>
      </c>
      <c r="R12" s="7"/>
    </row>
    <row r="13" spans="2:18" x14ac:dyDescent="0.3">
      <c r="M13" s="5"/>
      <c r="N13" s="6" t="s">
        <v>11</v>
      </c>
      <c r="O13" s="16"/>
      <c r="P13" s="6">
        <f>VLOOKUP(M11,$B$3:$D$11,3,0)</f>
        <v>511</v>
      </c>
      <c r="Q13" s="16"/>
      <c r="R13" s="7">
        <f>IF(P13&lt;=O12,O12-P13,"")</f>
        <v>743</v>
      </c>
    </row>
    <row r="14" spans="2:18" x14ac:dyDescent="0.3">
      <c r="N14" s="9"/>
      <c r="O14" s="17"/>
      <c r="P14" s="9"/>
      <c r="Q14" s="17"/>
      <c r="R14" s="10"/>
    </row>
    <row r="15" spans="2:18" x14ac:dyDescent="0.3">
      <c r="M15" s="2" t="s">
        <v>22</v>
      </c>
      <c r="N15" s="3"/>
      <c r="O15" s="15"/>
      <c r="P15" s="3"/>
      <c r="Q15" s="15"/>
      <c r="R15" s="4"/>
    </row>
    <row r="16" spans="2:18" x14ac:dyDescent="0.3">
      <c r="M16" s="5"/>
      <c r="N16" s="6" t="s">
        <v>10</v>
      </c>
      <c r="O16" s="16">
        <f>VLOOKUP(M15,$B$3:$D$11,2,0)</f>
        <v>936</v>
      </c>
      <c r="P16" s="6"/>
      <c r="Q16" s="16" t="str">
        <f>IF(P17&gt;=O16,P17-O16,"")</f>
        <v/>
      </c>
      <c r="R16" s="7"/>
    </row>
    <row r="17" spans="13:18" x14ac:dyDescent="0.3">
      <c r="M17" s="5"/>
      <c r="N17" s="6" t="s">
        <v>11</v>
      </c>
      <c r="O17" s="16"/>
      <c r="P17" s="6">
        <f>VLOOKUP(M15,$B$3:$D$11,3,0)</f>
        <v>913</v>
      </c>
      <c r="Q17" s="16"/>
      <c r="R17" s="7">
        <f>IF(P17&lt;=O16,O16-P17,"")</f>
        <v>23</v>
      </c>
    </row>
    <row r="18" spans="13:18" x14ac:dyDescent="0.3">
      <c r="M18" s="8"/>
      <c r="N18" s="9"/>
      <c r="O18" s="17"/>
      <c r="P18" s="9"/>
      <c r="Q18" s="17"/>
      <c r="R18" s="10"/>
    </row>
    <row r="19" spans="13:18" x14ac:dyDescent="0.3">
      <c r="M19" s="18" t="s">
        <v>28</v>
      </c>
      <c r="N19" s="3"/>
      <c r="O19" s="15"/>
      <c r="P19" s="3"/>
      <c r="Q19" s="15"/>
      <c r="R19" s="4"/>
    </row>
    <row r="20" spans="13:18" x14ac:dyDescent="0.3">
      <c r="M20" s="2" t="s">
        <v>20</v>
      </c>
      <c r="N20" s="6" t="s">
        <v>23</v>
      </c>
      <c r="O20" s="16">
        <f>VLOOKUP(M20,$B$3:$D$11,2,0)</f>
        <v>1055</v>
      </c>
      <c r="P20" s="6"/>
      <c r="Q20" s="16" t="str">
        <f>IF(P21&gt;=O20,P21-O20,"")</f>
        <v/>
      </c>
      <c r="R20" s="7"/>
    </row>
    <row r="21" spans="13:18" x14ac:dyDescent="0.3">
      <c r="M21" s="5"/>
      <c r="N21" s="6" t="s">
        <v>11</v>
      </c>
      <c r="O21" s="16"/>
      <c r="P21" s="6">
        <f>VLOOKUP(M20,$B$3:$D$11,3,0)</f>
        <v>554</v>
      </c>
      <c r="Q21" s="16"/>
      <c r="R21" s="7">
        <f>IF(P21&lt;=O20,O20-P21,"")</f>
        <v>501</v>
      </c>
    </row>
    <row r="22" spans="13:18" x14ac:dyDescent="0.3">
      <c r="M22" s="8"/>
      <c r="N22" s="9"/>
      <c r="O22" s="17"/>
      <c r="P22" s="9"/>
      <c r="Q22" s="17"/>
      <c r="R22" s="10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9"/>
  <sheetViews>
    <sheetView showGridLines="0" workbookViewId="0">
      <selection activeCell="G3" sqref="G3:I9"/>
    </sheetView>
  </sheetViews>
  <sheetFormatPr defaultColWidth="7.88671875" defaultRowHeight="18.2" customHeight="1" x14ac:dyDescent="0.3"/>
  <cols>
    <col min="1" max="1" width="2" style="19" customWidth="1"/>
    <col min="2" max="2" width="8.44140625" style="21" customWidth="1"/>
    <col min="3" max="4" width="8.44140625" style="21" bestFit="1" customWidth="1"/>
    <col min="5" max="5" width="8.21875" style="19" customWidth="1"/>
    <col min="6" max="6" width="5.33203125" style="19" customWidth="1"/>
    <col min="7" max="16384" width="7.88671875" style="19"/>
  </cols>
  <sheetData>
    <row r="2" spans="2:9" ht="21.75" customHeight="1" x14ac:dyDescent="0.3">
      <c r="B2" s="20" t="s">
        <v>33</v>
      </c>
      <c r="G2" s="34" t="s">
        <v>42</v>
      </c>
    </row>
    <row r="3" spans="2:9" ht="23.85" customHeight="1" x14ac:dyDescent="0.3">
      <c r="B3" s="22" t="s">
        <v>32</v>
      </c>
      <c r="C3" s="22" t="s">
        <v>31</v>
      </c>
      <c r="D3" s="23" t="s">
        <v>30</v>
      </c>
      <c r="E3" s="23" t="s">
        <v>29</v>
      </c>
      <c r="G3" s="24"/>
      <c r="H3" s="24" t="s">
        <v>34</v>
      </c>
      <c r="I3" s="33" t="s">
        <v>41</v>
      </c>
    </row>
    <row r="4" spans="2:9" ht="23.85" customHeight="1" x14ac:dyDescent="0.3">
      <c r="B4" s="26" t="s">
        <v>35</v>
      </c>
      <c r="C4" s="26">
        <v>8511</v>
      </c>
      <c r="D4" s="27">
        <v>5080</v>
      </c>
      <c r="E4" s="28">
        <f t="shared" ref="E4:E9" si="0">D4/C4</f>
        <v>0.59687463282810482</v>
      </c>
      <c r="F4" s="29"/>
      <c r="G4" s="25" t="str">
        <f t="shared" ref="G4:G9" si="1">B4</f>
        <v>分公司A</v>
      </c>
      <c r="H4" s="25">
        <f t="shared" ref="H4:H9" si="2">D4</f>
        <v>5080</v>
      </c>
      <c r="I4" s="25">
        <f t="shared" ref="I4:I9" si="3">C4-D4</f>
        <v>3431</v>
      </c>
    </row>
    <row r="5" spans="2:9" ht="23.85" customHeight="1" x14ac:dyDescent="0.3">
      <c r="B5" s="26" t="s">
        <v>36</v>
      </c>
      <c r="C5" s="26">
        <v>9065</v>
      </c>
      <c r="D5" s="27">
        <v>4835</v>
      </c>
      <c r="E5" s="28">
        <f t="shared" si="0"/>
        <v>0.53337010479867619</v>
      </c>
      <c r="F5" s="29"/>
      <c r="G5" s="25" t="str">
        <f t="shared" si="1"/>
        <v>分公司B</v>
      </c>
      <c r="H5" s="25">
        <f t="shared" si="2"/>
        <v>4835</v>
      </c>
      <c r="I5" s="25">
        <f t="shared" si="3"/>
        <v>4230</v>
      </c>
    </row>
    <row r="6" spans="2:9" ht="23.85" customHeight="1" x14ac:dyDescent="0.3">
      <c r="B6" s="26" t="s">
        <v>37</v>
      </c>
      <c r="C6" s="26">
        <v>9313</v>
      </c>
      <c r="D6" s="27">
        <v>5459</v>
      </c>
      <c r="E6" s="28">
        <f t="shared" si="0"/>
        <v>0.58616987007408994</v>
      </c>
      <c r="F6" s="29"/>
      <c r="G6" s="25" t="str">
        <f t="shared" si="1"/>
        <v>分公司C</v>
      </c>
      <c r="H6" s="25">
        <f t="shared" si="2"/>
        <v>5459</v>
      </c>
      <c r="I6" s="25">
        <f t="shared" si="3"/>
        <v>3854</v>
      </c>
    </row>
    <row r="7" spans="2:9" ht="23.85" customHeight="1" x14ac:dyDescent="0.3">
      <c r="B7" s="26" t="s">
        <v>38</v>
      </c>
      <c r="C7" s="26">
        <v>8194</v>
      </c>
      <c r="D7" s="27">
        <v>5047</v>
      </c>
      <c r="E7" s="28">
        <f t="shared" si="0"/>
        <v>0.61593849157920433</v>
      </c>
      <c r="F7" s="29"/>
      <c r="G7" s="25" t="str">
        <f t="shared" si="1"/>
        <v>分公司D</v>
      </c>
      <c r="H7" s="25">
        <f t="shared" si="2"/>
        <v>5047</v>
      </c>
      <c r="I7" s="25">
        <f t="shared" si="3"/>
        <v>3147</v>
      </c>
    </row>
    <row r="8" spans="2:9" ht="23.85" customHeight="1" x14ac:dyDescent="0.3">
      <c r="B8" s="26" t="s">
        <v>39</v>
      </c>
      <c r="C8" s="26">
        <v>8742</v>
      </c>
      <c r="D8" s="27">
        <v>5841</v>
      </c>
      <c r="E8" s="28">
        <f t="shared" si="0"/>
        <v>0.6681537405628003</v>
      </c>
      <c r="F8" s="29"/>
      <c r="G8" s="25" t="str">
        <f t="shared" si="1"/>
        <v>分公司E</v>
      </c>
      <c r="H8" s="25">
        <f t="shared" si="2"/>
        <v>5841</v>
      </c>
      <c r="I8" s="25">
        <f t="shared" si="3"/>
        <v>2901</v>
      </c>
    </row>
    <row r="9" spans="2:9" ht="23.85" customHeight="1" x14ac:dyDescent="0.3">
      <c r="B9" s="30" t="s">
        <v>40</v>
      </c>
      <c r="C9" s="30">
        <v>7335</v>
      </c>
      <c r="D9" s="31">
        <v>4469</v>
      </c>
      <c r="E9" s="32">
        <f t="shared" si="0"/>
        <v>0.60927062031356505</v>
      </c>
      <c r="F9" s="29"/>
      <c r="G9" s="25" t="str">
        <f t="shared" si="1"/>
        <v>分公司G</v>
      </c>
      <c r="H9" s="25">
        <f t="shared" si="2"/>
        <v>4469</v>
      </c>
      <c r="I9" s="25">
        <f t="shared" si="3"/>
        <v>2866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6870-EB45-401B-8B17-E07EBB094337}">
  <dimension ref="B2:I9"/>
  <sheetViews>
    <sheetView showGridLines="0" tabSelected="1" workbookViewId="0">
      <selection activeCell="R9" sqref="R9"/>
    </sheetView>
  </sheetViews>
  <sheetFormatPr defaultColWidth="7.88671875" defaultRowHeight="18.2" customHeight="1" x14ac:dyDescent="0.3"/>
  <cols>
    <col min="1" max="1" width="2" style="19" customWidth="1"/>
    <col min="2" max="2" width="8.44140625" style="21" customWidth="1"/>
    <col min="3" max="4" width="8.44140625" style="21" bestFit="1" customWidth="1"/>
    <col min="5" max="5" width="8.21875" style="19" customWidth="1"/>
    <col min="6" max="6" width="5.33203125" style="19" customWidth="1"/>
    <col min="7" max="16384" width="7.88671875" style="19"/>
  </cols>
  <sheetData>
    <row r="2" spans="2:9" ht="21.75" customHeight="1" x14ac:dyDescent="0.3">
      <c r="B2" s="20" t="s">
        <v>33</v>
      </c>
      <c r="G2" s="34" t="s">
        <v>42</v>
      </c>
    </row>
    <row r="3" spans="2:9" ht="23.85" customHeight="1" x14ac:dyDescent="0.3">
      <c r="B3" s="22" t="s">
        <v>32</v>
      </c>
      <c r="C3" s="22" t="s">
        <v>31</v>
      </c>
      <c r="D3" s="23" t="s">
        <v>30</v>
      </c>
      <c r="E3" s="23" t="s">
        <v>29</v>
      </c>
      <c r="G3" s="24"/>
      <c r="H3" s="24" t="s">
        <v>34</v>
      </c>
      <c r="I3" s="33" t="s">
        <v>41</v>
      </c>
    </row>
    <row r="4" spans="2:9" ht="23.85" customHeight="1" x14ac:dyDescent="0.3">
      <c r="B4" s="26" t="s">
        <v>35</v>
      </c>
      <c r="C4" s="26">
        <v>8511</v>
      </c>
      <c r="D4" s="27">
        <v>5080</v>
      </c>
      <c r="E4" s="28">
        <f t="shared" ref="E4:E9" si="0">D4/C4</f>
        <v>0.59687463282810482</v>
      </c>
      <c r="F4" s="29"/>
      <c r="G4" s="25" t="str">
        <f t="shared" ref="G4:G9" si="1">B4</f>
        <v>分公司A</v>
      </c>
      <c r="H4" s="25">
        <f t="shared" ref="H4:H9" si="2">D4</f>
        <v>5080</v>
      </c>
      <c r="I4" s="25">
        <f t="shared" ref="I4:I9" si="3">C4-D4</f>
        <v>3431</v>
      </c>
    </row>
    <row r="5" spans="2:9" ht="23.85" customHeight="1" x14ac:dyDescent="0.3">
      <c r="B5" s="26" t="s">
        <v>36</v>
      </c>
      <c r="C5" s="26">
        <v>9065</v>
      </c>
      <c r="D5" s="27">
        <v>4835</v>
      </c>
      <c r="E5" s="28">
        <f t="shared" si="0"/>
        <v>0.53337010479867619</v>
      </c>
      <c r="F5" s="29"/>
      <c r="G5" s="25" t="str">
        <f t="shared" si="1"/>
        <v>分公司B</v>
      </c>
      <c r="H5" s="25">
        <f t="shared" si="2"/>
        <v>4835</v>
      </c>
      <c r="I5" s="25">
        <f t="shared" si="3"/>
        <v>4230</v>
      </c>
    </row>
    <row r="6" spans="2:9" ht="23.85" customHeight="1" x14ac:dyDescent="0.3">
      <c r="B6" s="26" t="s">
        <v>37</v>
      </c>
      <c r="C6" s="26">
        <v>9313</v>
      </c>
      <c r="D6" s="27">
        <v>5459</v>
      </c>
      <c r="E6" s="28">
        <f t="shared" si="0"/>
        <v>0.58616987007408994</v>
      </c>
      <c r="F6" s="29"/>
      <c r="G6" s="25" t="str">
        <f t="shared" si="1"/>
        <v>分公司C</v>
      </c>
      <c r="H6" s="25">
        <f t="shared" si="2"/>
        <v>5459</v>
      </c>
      <c r="I6" s="25">
        <f t="shared" si="3"/>
        <v>3854</v>
      </c>
    </row>
    <row r="7" spans="2:9" ht="23.85" customHeight="1" x14ac:dyDescent="0.3">
      <c r="B7" s="26" t="s">
        <v>38</v>
      </c>
      <c r="C7" s="26">
        <v>8194</v>
      </c>
      <c r="D7" s="27">
        <v>5047</v>
      </c>
      <c r="E7" s="28">
        <f t="shared" si="0"/>
        <v>0.61593849157920433</v>
      </c>
      <c r="F7" s="29"/>
      <c r="G7" s="25" t="str">
        <f t="shared" si="1"/>
        <v>分公司D</v>
      </c>
      <c r="H7" s="25">
        <f t="shared" si="2"/>
        <v>5047</v>
      </c>
      <c r="I7" s="25">
        <f t="shared" si="3"/>
        <v>3147</v>
      </c>
    </row>
    <row r="8" spans="2:9" ht="23.85" customHeight="1" x14ac:dyDescent="0.3">
      <c r="B8" s="26" t="s">
        <v>39</v>
      </c>
      <c r="C8" s="26">
        <v>8742</v>
      </c>
      <c r="D8" s="27">
        <v>5841</v>
      </c>
      <c r="E8" s="28">
        <f t="shared" si="0"/>
        <v>0.6681537405628003</v>
      </c>
      <c r="F8" s="29"/>
      <c r="G8" s="25" t="str">
        <f t="shared" si="1"/>
        <v>分公司E</v>
      </c>
      <c r="H8" s="25">
        <f t="shared" si="2"/>
        <v>5841</v>
      </c>
      <c r="I8" s="25">
        <f t="shared" si="3"/>
        <v>2901</v>
      </c>
    </row>
    <row r="9" spans="2:9" ht="23.85" customHeight="1" x14ac:dyDescent="0.3">
      <c r="B9" s="30" t="s">
        <v>40</v>
      </c>
      <c r="C9" s="30">
        <v>7335</v>
      </c>
      <c r="D9" s="31">
        <v>4469</v>
      </c>
      <c r="E9" s="32">
        <f t="shared" si="0"/>
        <v>0.60927062031356505</v>
      </c>
      <c r="F9" s="29"/>
      <c r="G9" s="25" t="str">
        <f t="shared" si="1"/>
        <v>分公司G</v>
      </c>
      <c r="H9" s="25">
        <f t="shared" si="2"/>
        <v>4469</v>
      </c>
      <c r="I9" s="25">
        <f t="shared" si="3"/>
        <v>2866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分析报告</vt:lpstr>
      <vt:lpstr>分析报告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微软用户</cp:lastModifiedBy>
  <dcterms:created xsi:type="dcterms:W3CDTF">2018-07-08T06:10:47Z</dcterms:created>
  <dcterms:modified xsi:type="dcterms:W3CDTF">2019-08-04T06:13:20Z</dcterms:modified>
</cp:coreProperties>
</file>