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宝满教育\EXCEL2016视频教程\第四章 管理数据\第四章素材\"/>
    </mc:Choice>
  </mc:AlternateContent>
  <bookViews>
    <workbookView xWindow="480" yWindow="15" windowWidth="18195" windowHeight="10020" firstSheet="2" activeTab="2"/>
  </bookViews>
  <sheets>
    <sheet name="采购统计表" sheetId="2" state="hidden" r:id="rId1"/>
    <sheet name="销售统计表" sheetId="5" state="hidden" r:id="rId2"/>
    <sheet name="库存统计表" sheetId="9" r:id="rId3"/>
  </sheets>
  <calcPr calcId="162913"/>
</workbook>
</file>

<file path=xl/calcChain.xml><?xml version="1.0" encoding="utf-8"?>
<calcChain xmlns="http://schemas.openxmlformats.org/spreadsheetml/2006/main">
  <c r="I5" i="9" l="1"/>
  <c r="I6" i="9"/>
  <c r="I7" i="9"/>
  <c r="I8" i="9"/>
  <c r="I9" i="9"/>
  <c r="I10" i="9"/>
  <c r="I11" i="9"/>
  <c r="I12" i="9"/>
  <c r="I13" i="9"/>
  <c r="D4" i="2"/>
  <c r="B2" i="2"/>
  <c r="H14" i="5"/>
  <c r="H13" i="5"/>
  <c r="I13" i="5" s="1"/>
  <c r="I9" i="5"/>
  <c r="D9" i="5"/>
  <c r="I8" i="5"/>
  <c r="D8" i="5"/>
  <c r="I12" i="5"/>
  <c r="D12" i="5"/>
  <c r="I7" i="5"/>
  <c r="D7" i="5"/>
  <c r="I6" i="5"/>
  <c r="D6" i="5"/>
  <c r="I14" i="5"/>
  <c r="D14" i="5"/>
  <c r="D13" i="5"/>
  <c r="I11" i="5"/>
  <c r="D11" i="5"/>
  <c r="I10" i="5"/>
  <c r="D10" i="5"/>
  <c r="I5" i="5"/>
  <c r="D5" i="5"/>
  <c r="I4" i="5"/>
  <c r="D4" i="5"/>
  <c r="B2" i="5"/>
  <c r="G19" i="2" l="1"/>
  <c r="I5" i="2"/>
  <c r="J5" i="9" s="1"/>
  <c r="I6" i="2"/>
  <c r="J6" i="9" s="1"/>
  <c r="I7" i="2"/>
  <c r="J7" i="9" s="1"/>
  <c r="I10" i="2"/>
  <c r="I11" i="2"/>
  <c r="I12" i="2"/>
  <c r="I13" i="2"/>
  <c r="I14" i="2"/>
  <c r="I15" i="2"/>
  <c r="J10" i="9" s="1"/>
  <c r="I16" i="2"/>
  <c r="J11" i="9" s="1"/>
  <c r="I17" i="2"/>
  <c r="J12" i="9" s="1"/>
  <c r="I18" i="2"/>
  <c r="J13" i="9" s="1"/>
  <c r="I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H9" i="2" l="1"/>
  <c r="H8" i="2"/>
  <c r="I9" i="2" l="1"/>
  <c r="I8" i="2"/>
  <c r="J8" i="9" l="1"/>
  <c r="I19" i="2"/>
  <c r="J9" i="9"/>
</calcChain>
</file>

<file path=xl/sharedStrings.xml><?xml version="1.0" encoding="utf-8"?>
<sst xmlns="http://schemas.openxmlformats.org/spreadsheetml/2006/main" count="185" uniqueCount="80">
  <si>
    <t>商品名称</t>
    <phoneticPr fontId="1" type="noConversion"/>
  </si>
  <si>
    <t>月份：</t>
    <phoneticPr fontId="1" type="noConversion"/>
  </si>
  <si>
    <t>日期</t>
    <phoneticPr fontId="1" type="noConversion"/>
  </si>
  <si>
    <t>供货商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</si>
  <si>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</si>
  <si>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</si>
  <si>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</si>
  <si>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进货数量</t>
    <phoneticPr fontId="1" type="noConversion"/>
  </si>
  <si>
    <t>商品单位</t>
    <phoneticPr fontId="1" type="noConversion"/>
  </si>
  <si>
    <t>进货单价</t>
    <phoneticPr fontId="1" type="noConversion"/>
  </si>
  <si>
    <t>进货金额</t>
    <phoneticPr fontId="1" type="noConversion"/>
  </si>
  <si>
    <t>采购统计表</t>
    <phoneticPr fontId="1" type="noConversion"/>
  </si>
  <si>
    <t>合计</t>
    <phoneticPr fontId="1" type="noConversion"/>
  </si>
  <si>
    <t>1日</t>
    <phoneticPr fontId="1" type="noConversion"/>
  </si>
  <si>
    <t>2日</t>
    <phoneticPr fontId="1" type="noConversion"/>
  </si>
  <si>
    <t>5日</t>
    <phoneticPr fontId="1" type="noConversion"/>
  </si>
  <si>
    <t>7日</t>
    <phoneticPr fontId="1" type="noConversion"/>
  </si>
  <si>
    <t>9日</t>
    <phoneticPr fontId="1" type="noConversion"/>
  </si>
  <si>
    <t>12日</t>
    <phoneticPr fontId="1" type="noConversion"/>
  </si>
  <si>
    <t>15日</t>
    <phoneticPr fontId="1" type="noConversion"/>
  </si>
  <si>
    <t>18日</t>
    <phoneticPr fontId="1" type="noConversion"/>
  </si>
  <si>
    <t>19日</t>
    <phoneticPr fontId="1" type="noConversion"/>
  </si>
  <si>
    <t>20日</t>
    <phoneticPr fontId="1" type="noConversion"/>
  </si>
  <si>
    <t>22日</t>
    <phoneticPr fontId="1" type="noConversion"/>
  </si>
  <si>
    <t>25日</t>
    <phoneticPr fontId="1" type="noConversion"/>
  </si>
  <si>
    <t>26日</t>
    <phoneticPr fontId="1" type="noConversion"/>
  </si>
  <si>
    <t>28日</t>
    <phoneticPr fontId="1" type="noConversion"/>
  </si>
  <si>
    <t>1*4</t>
    <phoneticPr fontId="1" type="noConversion"/>
  </si>
  <si>
    <t>1*6</t>
    <phoneticPr fontId="1" type="noConversion"/>
  </si>
  <si>
    <t>1*24</t>
    <phoneticPr fontId="1" type="noConversion"/>
  </si>
  <si>
    <t>1*24</t>
    <phoneticPr fontId="1" type="noConversion"/>
  </si>
  <si>
    <t>1*100</t>
    <phoneticPr fontId="1" type="noConversion"/>
  </si>
  <si>
    <t>1*500</t>
    <phoneticPr fontId="1" type="noConversion"/>
  </si>
  <si>
    <t>1*500</t>
    <phoneticPr fontId="1" type="noConversion"/>
  </si>
  <si>
    <t>睿智</t>
    <phoneticPr fontId="1" type="noConversion"/>
  </si>
  <si>
    <t>1*6</t>
    <phoneticPr fontId="1" type="noConversion"/>
  </si>
  <si>
    <t>1*4</t>
    <phoneticPr fontId="1" type="noConversion"/>
  </si>
  <si>
    <t>箱</t>
    <phoneticPr fontId="1" type="noConversion"/>
  </si>
  <si>
    <t>包</t>
    <phoneticPr fontId="1" type="noConversion"/>
  </si>
  <si>
    <t>涨潮</t>
  </si>
  <si>
    <t>金鑫</t>
  </si>
  <si>
    <t>张莉</t>
  </si>
  <si>
    <t>刘能</t>
  </si>
  <si>
    <t>赵四</t>
  </si>
  <si>
    <t>陈香</t>
  </si>
  <si>
    <t>王二</t>
  </si>
  <si>
    <t>张三</t>
  </si>
  <si>
    <t>类别</t>
    <phoneticPr fontId="1" type="noConversion"/>
  </si>
  <si>
    <t>白酒类</t>
  </si>
  <si>
    <t>红酒类</t>
  </si>
  <si>
    <t>饮料类</t>
  </si>
  <si>
    <t>消耗品</t>
  </si>
  <si>
    <t>销售数量</t>
    <phoneticPr fontId="1" type="noConversion"/>
  </si>
  <si>
    <t>销售单价</t>
    <phoneticPr fontId="1" type="noConversion"/>
  </si>
  <si>
    <t>销售金额</t>
    <phoneticPr fontId="1" type="noConversion"/>
  </si>
  <si>
    <t>销售统计表</t>
    <phoneticPr fontId="1" type="noConversion"/>
  </si>
  <si>
    <t>客户名称</t>
    <phoneticPr fontId="1" type="noConversion"/>
  </si>
  <si>
    <t>库存统计表</t>
    <phoneticPr fontId="1" type="noConversion"/>
  </si>
  <si>
    <t>商品编码</t>
    <phoneticPr fontId="1" type="noConversion"/>
  </si>
  <si>
    <t>数量</t>
    <phoneticPr fontId="1" type="noConversion"/>
  </si>
  <si>
    <t>金额</t>
    <phoneticPr fontId="1" type="noConversion"/>
  </si>
  <si>
    <t>上期结存</t>
    <phoneticPr fontId="1" type="noConversion"/>
  </si>
  <si>
    <t>本期收入</t>
    <phoneticPr fontId="1" type="noConversion"/>
  </si>
  <si>
    <t>本期发出</t>
    <phoneticPr fontId="1" type="noConversion"/>
  </si>
  <si>
    <t>本期结存</t>
    <phoneticPr fontId="1" type="noConversion"/>
  </si>
  <si>
    <t>五粮液</t>
  </si>
  <si>
    <t>茅台</t>
  </si>
  <si>
    <t>长城</t>
  </si>
  <si>
    <t>王朝</t>
  </si>
  <si>
    <t>百事可乐（听）</t>
  </si>
  <si>
    <t>百事可乐（瓶）</t>
  </si>
  <si>
    <t>小糊涂仙</t>
  </si>
  <si>
    <t>迎驾贡酒</t>
  </si>
  <si>
    <t>张裕</t>
  </si>
  <si>
    <t>金六福（五星）</t>
  </si>
  <si>
    <t xml:space="preserve">1111 </t>
  </si>
  <si>
    <t>15</t>
  </si>
  <si>
    <t>16</t>
  </si>
  <si>
    <t>20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</si>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</sst>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&quot;￥&quot;* #,##0.00_ ;_ &quot;￥&quot;* \-#,##0.00_ ;_ &quot;￥&quot;* &quot;-&quot;??_ ;_ @_ "/>
    <numFmt numFmtId="177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rgb="FFFA7D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>
      <alignment vertical="center"/>
    </xf>
    <xf numFmtId="0" fontId="4" fillId="2" borderId="2" applyNumberFormat="0" applyAlignment="0" applyProtection="0">
      <alignment vertical="center"/>
    </xf>
    <xf numFmtId="0" fontId="5" fillId="3" borderId="2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4" fillId="2" borderId="5" xfId="1" applyBorder="1" applyAlignment="1">
      <alignment horizontal="center" vertical="center"/>
    </xf>
    <xf numFmtId="0" fontId="4" fillId="2" borderId="5" xfId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计算" xfId="2" builtinId="22"/>
    <cellStyle name="输入" xfId="1" builtinId="20"/>
  </cellStyles>
  <dxfs count="4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9" sqref="A19:XFD19"/>
    </sheetView>
  </sheetViews>
  <sheetFormatPr defaultRowHeight="20.100000000000001" customHeight="1" x14ac:dyDescent="0.15"/>
  <cols>
    <col min="1" max="1" width="6.75" customWidth="1"/>
    <col min="3" max="3" width="9.5" bestFit="1" customWidth="1"/>
    <col min="4" max="4" width="15.125" bestFit="1" customWidth="1"/>
    <col min="8" max="8" width="13.75" bestFit="1" customWidth="1"/>
    <col min="9" max="9" width="16" bestFit="1" customWidth="1"/>
  </cols>
  <sheetData>
    <row r="1" spans="1:10" ht="27.75" customHeight="1" x14ac:dyDescent="0.1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2" spans="1:10" ht="20.100000000000001" customHeight="1" x14ac:dyDescent="0.15">
      <c r="A2" s="2" t="s">
        <v>1</v>
      </c>
      <c r="B2" s="3">
        <f ca="1">MONTH(TODAY())</f>
        <v>3</v>
      </c>
    </row>
    <row r="3" spans="1:10" ht="20.100000000000001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7</v>
      </c>
      <c r="H3" s="1" t="s">
        <v>9</v>
      </c>
      <c r="I3" s="1" t="s">
        <v>10</v>
      </c>
      <c r="J3" s="1" t="s">
        <v>47</v>
      </c>
    </row>
    <row r="4" spans="1:10" ht="20.100000000000001" customHeight="1" x14ac:dyDescent="0.15">
      <c r="A4" s="1" t="s">
        <v>13</v>
      </c>
      <c r="B4" s="1" t="s">
        <v>39</v>
      </c>
      <c r="C4" s="4">
        <v>1111</v>
      </c>
      <c r="D4" s="1" t="e">
        <f>IF(C4="","",VLOOKUP(C4,#REF!,2,0))</f>
        <v>#REF!</v>
      </c>
      <c r="E4" s="1" t="s">
        <v>27</v>
      </c>
      <c r="F4" s="1" t="s">
        <v>37</v>
      </c>
      <c r="G4" s="1">
        <v>16</v>
      </c>
      <c r="H4" s="5">
        <v>2000</v>
      </c>
      <c r="I4" s="5">
        <f>G4*H4</f>
        <v>32000</v>
      </c>
      <c r="J4" s="1" t="s">
        <v>48</v>
      </c>
    </row>
    <row r="5" spans="1:10" ht="20.100000000000001" customHeight="1" x14ac:dyDescent="0.15">
      <c r="A5" s="1" t="s">
        <v>14</v>
      </c>
      <c r="B5" s="1" t="s">
        <v>39</v>
      </c>
      <c r="C5" s="4">
        <v>1112</v>
      </c>
      <c r="D5" s="1" t="e">
        <f>IF(C5="","",VLOOKUP(C5,#REF!,2,0))</f>
        <v>#REF!</v>
      </c>
      <c r="E5" s="1" t="s">
        <v>27</v>
      </c>
      <c r="F5" s="1" t="s">
        <v>37</v>
      </c>
      <c r="G5" s="1">
        <v>15</v>
      </c>
      <c r="H5" s="5">
        <v>1800</v>
      </c>
      <c r="I5" s="5">
        <f t="shared" ref="I5:I18" si="0">G5*H5</f>
        <v>27000</v>
      </c>
      <c r="J5" s="1" t="s">
        <v>48</v>
      </c>
    </row>
    <row r="6" spans="1:10" ht="20.100000000000001" customHeight="1" x14ac:dyDescent="0.15">
      <c r="A6" s="1" t="s">
        <v>15</v>
      </c>
      <c r="B6" s="1" t="s">
        <v>40</v>
      </c>
      <c r="C6" s="4">
        <v>1121</v>
      </c>
      <c r="D6" s="1" t="e">
        <f>IF(C6="","",VLOOKUP(C6,#REF!,2,0))</f>
        <v>#REF!</v>
      </c>
      <c r="E6" s="1" t="s">
        <v>27</v>
      </c>
      <c r="F6" s="1" t="s">
        <v>37</v>
      </c>
      <c r="G6" s="1">
        <v>10</v>
      </c>
      <c r="H6" s="5">
        <v>1200</v>
      </c>
      <c r="I6" s="5">
        <f t="shared" si="0"/>
        <v>12000</v>
      </c>
      <c r="J6" s="1" t="s">
        <v>49</v>
      </c>
    </row>
    <row r="7" spans="1:10" ht="20.100000000000001" customHeight="1" x14ac:dyDescent="0.15">
      <c r="A7" s="1" t="s">
        <v>16</v>
      </c>
      <c r="B7" s="1" t="s">
        <v>40</v>
      </c>
      <c r="C7" s="4">
        <v>1123</v>
      </c>
      <c r="D7" s="1" t="e">
        <f>IF(C7="","",VLOOKUP(C7,#REF!,2,0))</f>
        <v>#REF!</v>
      </c>
      <c r="E7" s="1" t="s">
        <v>28</v>
      </c>
      <c r="F7" s="1" t="s">
        <v>37</v>
      </c>
      <c r="G7" s="1">
        <v>9</v>
      </c>
      <c r="H7" s="5">
        <v>1100</v>
      </c>
      <c r="I7" s="5">
        <f t="shared" si="0"/>
        <v>9900</v>
      </c>
      <c r="J7" s="1" t="s">
        <v>49</v>
      </c>
    </row>
    <row r="8" spans="1:10" ht="20.100000000000001" customHeight="1" x14ac:dyDescent="0.15">
      <c r="A8" s="1" t="s">
        <v>17</v>
      </c>
      <c r="B8" s="1" t="s">
        <v>41</v>
      </c>
      <c r="C8" s="4">
        <v>2211</v>
      </c>
      <c r="D8" s="1" t="e">
        <f>IF(C8="","",VLOOKUP(C8,#REF!,2,0))</f>
        <v>#REF!</v>
      </c>
      <c r="E8" s="1" t="s">
        <v>29</v>
      </c>
      <c r="F8" s="1" t="s">
        <v>37</v>
      </c>
      <c r="G8" s="1">
        <v>8</v>
      </c>
      <c r="H8" s="5">
        <f>72*8</f>
        <v>576</v>
      </c>
      <c r="I8" s="5">
        <f t="shared" si="0"/>
        <v>4608</v>
      </c>
      <c r="J8" s="1" t="s">
        <v>50</v>
      </c>
    </row>
    <row r="9" spans="1:10" ht="20.100000000000001" customHeight="1" x14ac:dyDescent="0.15">
      <c r="A9" s="1" t="s">
        <v>18</v>
      </c>
      <c r="B9" s="1" t="s">
        <v>41</v>
      </c>
      <c r="C9" s="4">
        <v>2212</v>
      </c>
      <c r="D9" s="1" t="e">
        <f>IF(C9="","",VLOOKUP(C9,#REF!,2,0))</f>
        <v>#REF!</v>
      </c>
      <c r="E9" s="1" t="s">
        <v>30</v>
      </c>
      <c r="F9" s="1" t="s">
        <v>37</v>
      </c>
      <c r="G9" s="1">
        <v>12</v>
      </c>
      <c r="H9" s="5">
        <f>72*G9</f>
        <v>864</v>
      </c>
      <c r="I9" s="5">
        <f t="shared" si="0"/>
        <v>10368</v>
      </c>
      <c r="J9" s="1" t="s">
        <v>50</v>
      </c>
    </row>
    <row r="10" spans="1:10" ht="20.100000000000001" customHeight="1" x14ac:dyDescent="0.15">
      <c r="A10" s="1" t="s">
        <v>19</v>
      </c>
      <c r="B10" s="1" t="s">
        <v>42</v>
      </c>
      <c r="C10" s="4">
        <v>3311</v>
      </c>
      <c r="D10" s="1" t="e">
        <f>IF(C10="","",VLOOKUP(C10,#REF!,2,0))</f>
        <v>#REF!</v>
      </c>
      <c r="E10" s="1" t="s">
        <v>31</v>
      </c>
      <c r="F10" s="1" t="s">
        <v>37</v>
      </c>
      <c r="G10" s="1">
        <v>100</v>
      </c>
      <c r="H10" s="5">
        <v>500</v>
      </c>
      <c r="I10" s="5">
        <f t="shared" si="0"/>
        <v>50000</v>
      </c>
      <c r="J10" s="1" t="s">
        <v>51</v>
      </c>
    </row>
    <row r="11" spans="1:10" ht="20.100000000000001" customHeight="1" x14ac:dyDescent="0.15">
      <c r="A11" s="1" t="s">
        <v>20</v>
      </c>
      <c r="B11" s="1" t="s">
        <v>42</v>
      </c>
      <c r="C11" s="4">
        <v>3312</v>
      </c>
      <c r="D11" s="1" t="e">
        <f>IF(C11="","",VLOOKUP(C11,#REF!,2,0))</f>
        <v>#REF!</v>
      </c>
      <c r="E11" s="1" t="s">
        <v>32</v>
      </c>
      <c r="F11" s="1" t="s">
        <v>37</v>
      </c>
      <c r="G11" s="1">
        <v>100</v>
      </c>
      <c r="H11" s="5">
        <v>400</v>
      </c>
      <c r="I11" s="5">
        <f t="shared" si="0"/>
        <v>40000</v>
      </c>
      <c r="J11" s="1" t="s">
        <v>51</v>
      </c>
    </row>
    <row r="12" spans="1:10" ht="20.100000000000001" customHeight="1" x14ac:dyDescent="0.15">
      <c r="A12" s="1" t="s">
        <v>20</v>
      </c>
      <c r="B12" s="1" t="s">
        <v>42</v>
      </c>
      <c r="C12" s="4">
        <v>3313</v>
      </c>
      <c r="D12" s="1" t="e">
        <f>IF(C12="","",VLOOKUP(C12,#REF!,2,0))</f>
        <v>#REF!</v>
      </c>
      <c r="E12" s="1" t="s">
        <v>32</v>
      </c>
      <c r="F12" s="1" t="s">
        <v>37</v>
      </c>
      <c r="G12" s="1">
        <v>100</v>
      </c>
      <c r="H12" s="5">
        <v>500</v>
      </c>
      <c r="I12" s="5">
        <f t="shared" si="0"/>
        <v>50000</v>
      </c>
      <c r="J12" s="1" t="s">
        <v>51</v>
      </c>
    </row>
    <row r="13" spans="1:10" ht="20.100000000000001" customHeight="1" x14ac:dyDescent="0.15">
      <c r="A13" s="1" t="s">
        <v>20</v>
      </c>
      <c r="B13" s="1" t="s">
        <v>42</v>
      </c>
      <c r="C13" s="4">
        <v>3314</v>
      </c>
      <c r="D13" s="1" t="e">
        <f>IF(C13="","",VLOOKUP(C13,#REF!,2,0))</f>
        <v>#REF!</v>
      </c>
      <c r="E13" s="1" t="s">
        <v>33</v>
      </c>
      <c r="F13" s="1" t="s">
        <v>37</v>
      </c>
      <c r="G13" s="1">
        <v>100</v>
      </c>
      <c r="H13" s="5">
        <v>300</v>
      </c>
      <c r="I13" s="5">
        <f t="shared" si="0"/>
        <v>30000</v>
      </c>
      <c r="J13" s="1" t="s">
        <v>51</v>
      </c>
    </row>
    <row r="14" spans="1:10" ht="20.100000000000001" customHeight="1" x14ac:dyDescent="0.15">
      <c r="A14" s="1" t="s">
        <v>21</v>
      </c>
      <c r="B14" s="1" t="s">
        <v>43</v>
      </c>
      <c r="C14" s="4">
        <v>3322</v>
      </c>
      <c r="D14" s="1" t="e">
        <f>IF(C14="","",VLOOKUP(C14,#REF!,2,0))</f>
        <v>#REF!</v>
      </c>
      <c r="E14" s="1" t="s">
        <v>34</v>
      </c>
      <c r="F14" s="1" t="s">
        <v>38</v>
      </c>
      <c r="G14" s="1">
        <v>20</v>
      </c>
      <c r="H14" s="5">
        <v>240</v>
      </c>
      <c r="I14" s="5">
        <f t="shared" si="0"/>
        <v>4800</v>
      </c>
      <c r="J14" s="1" t="s">
        <v>51</v>
      </c>
    </row>
    <row r="15" spans="1:10" ht="20.100000000000001" customHeight="1" x14ac:dyDescent="0.15">
      <c r="A15" s="1" t="s">
        <v>22</v>
      </c>
      <c r="B15" s="1" t="s">
        <v>44</v>
      </c>
      <c r="C15" s="4">
        <v>1117</v>
      </c>
      <c r="D15" s="1" t="e">
        <f>IF(C15="","",VLOOKUP(C15,#REF!,2,0))</f>
        <v>#REF!</v>
      </c>
      <c r="E15" s="1" t="s">
        <v>35</v>
      </c>
      <c r="F15" s="1" t="s">
        <v>37</v>
      </c>
      <c r="G15" s="1">
        <v>10</v>
      </c>
      <c r="H15" s="5">
        <v>800</v>
      </c>
      <c r="I15" s="5">
        <f t="shared" si="0"/>
        <v>8000</v>
      </c>
      <c r="J15" s="1" t="s">
        <v>48</v>
      </c>
    </row>
    <row r="16" spans="1:10" ht="20.100000000000001" customHeight="1" x14ac:dyDescent="0.15">
      <c r="A16" s="1" t="s">
        <v>23</v>
      </c>
      <c r="B16" s="1" t="s">
        <v>44</v>
      </c>
      <c r="C16" s="4">
        <v>1116</v>
      </c>
      <c r="D16" s="1" t="e">
        <f>IF(C16="","",VLOOKUP(C16,#REF!,2,0))</f>
        <v>#REF!</v>
      </c>
      <c r="E16" s="1" t="s">
        <v>35</v>
      </c>
      <c r="F16" s="1" t="s">
        <v>37</v>
      </c>
      <c r="G16" s="1">
        <v>10</v>
      </c>
      <c r="H16" s="5">
        <v>1000</v>
      </c>
      <c r="I16" s="5">
        <f t="shared" si="0"/>
        <v>10000</v>
      </c>
      <c r="J16" s="1" t="s">
        <v>48</v>
      </c>
    </row>
    <row r="17" spans="1:10" ht="20.100000000000001" customHeight="1" x14ac:dyDescent="0.15">
      <c r="A17" s="1" t="s">
        <v>24</v>
      </c>
      <c r="B17" s="1" t="s">
        <v>45</v>
      </c>
      <c r="C17" s="4">
        <v>1122</v>
      </c>
      <c r="D17" s="1" t="e">
        <f>IF(C17="","",VLOOKUP(C17,#REF!,2,0))</f>
        <v>#REF!</v>
      </c>
      <c r="E17" s="1" t="s">
        <v>36</v>
      </c>
      <c r="F17" s="1" t="s">
        <v>37</v>
      </c>
      <c r="G17" s="1">
        <v>10</v>
      </c>
      <c r="H17" s="5">
        <v>1500</v>
      </c>
      <c r="I17" s="5">
        <f t="shared" si="0"/>
        <v>15000</v>
      </c>
      <c r="J17" s="1" t="s">
        <v>49</v>
      </c>
    </row>
    <row r="18" spans="1:10" ht="20.100000000000001" customHeight="1" x14ac:dyDescent="0.15">
      <c r="A18" s="1" t="s">
        <v>25</v>
      </c>
      <c r="B18" s="1" t="s">
        <v>46</v>
      </c>
      <c r="C18" s="4">
        <v>1113</v>
      </c>
      <c r="D18" s="1" t="e">
        <f>IF(C18="","",VLOOKUP(C18,#REF!,2,0))</f>
        <v>#REF!</v>
      </c>
      <c r="E18" s="1" t="s">
        <v>27</v>
      </c>
      <c r="F18" s="1" t="s">
        <v>37</v>
      </c>
      <c r="G18" s="1">
        <v>10</v>
      </c>
      <c r="H18" s="5">
        <v>1800</v>
      </c>
      <c r="I18" s="5">
        <f t="shared" si="0"/>
        <v>18000</v>
      </c>
      <c r="J18" s="1" t="s">
        <v>48</v>
      </c>
    </row>
    <row r="19" spans="1:10" ht="20.100000000000001" customHeight="1" x14ac:dyDescent="0.15">
      <c r="A19" s="7" t="s">
        <v>12</v>
      </c>
      <c r="B19" s="7"/>
      <c r="C19" s="7"/>
      <c r="D19" s="7"/>
      <c r="E19" s="7"/>
      <c r="F19" s="7"/>
      <c r="G19" s="1">
        <f>SUM(G4:G18)</f>
        <v>530</v>
      </c>
      <c r="H19" s="1"/>
      <c r="I19" s="5">
        <f>SUM(I4:I18)</f>
        <v>321676</v>
      </c>
      <c r="J19" s="1"/>
    </row>
  </sheetData>
  <mergeCells count="2">
    <mergeCell ref="A1:J1"/>
    <mergeCell ref="A19:F19"/>
  </mergeCells>
  <phoneticPr fontId="1" type="noConversion"/>
  <dataValidations count="2">
    <dataValidation type="list" allowBlank="1" showInputMessage="1" showErrorMessage="1" sqref="B4:B18">
      <formula1>"涨潮,金鑫,张莉,刘能,赵四,陈香,王二,张三"</formula1>
    </dataValidation>
    <dataValidation type="list" allowBlank="1" showInputMessage="1" showErrorMessage="1" sqref="J4:J18">
      <formula1>"白酒类,红酒类,饮料类,消耗品"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4" sqref="G14"/>
    </sheetView>
  </sheetViews>
  <sheetFormatPr defaultRowHeight="20.100000000000001" customHeight="1" x14ac:dyDescent="0.15"/>
  <cols>
    <col min="1" max="1" width="6.75" customWidth="1"/>
    <col min="3" max="3" width="9.5" bestFit="1" customWidth="1"/>
    <col min="4" max="4" width="15.125" bestFit="1" customWidth="1"/>
    <col min="8" max="8" width="13.75" bestFit="1" customWidth="1"/>
    <col min="9" max="9" width="16" bestFit="1" customWidth="1"/>
    <col min="10" max="10" width="9" customWidth="1"/>
  </cols>
  <sheetData>
    <row r="1" spans="1:10" ht="27.75" customHeight="1" x14ac:dyDescent="0.15">
      <c r="A1" s="6" t="s">
        <v>55</v>
      </c>
      <c r="B1" s="6"/>
      <c r="C1" s="6"/>
      <c r="D1" s="6"/>
      <c r="E1" s="6"/>
      <c r="F1" s="6"/>
      <c r="G1" s="6"/>
      <c r="H1" s="6"/>
      <c r="I1" s="6"/>
      <c r="J1" s="6"/>
    </row>
    <row r="2" spans="1:10" ht="20.100000000000001" customHeight="1" x14ac:dyDescent="0.15">
      <c r="A2" s="2" t="s">
        <v>1</v>
      </c>
      <c r="B2" s="3">
        <f ca="1">MONTH(TODAY())</f>
        <v>3</v>
      </c>
    </row>
    <row r="3" spans="1:10" ht="20.100000000000001" customHeight="1" x14ac:dyDescent="0.15">
      <c r="A3" s="1" t="s">
        <v>2</v>
      </c>
      <c r="B3" s="1" t="s">
        <v>56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52</v>
      </c>
      <c r="H3" s="1" t="s">
        <v>53</v>
      </c>
      <c r="I3" s="1" t="s">
        <v>54</v>
      </c>
      <c r="J3" s="1" t="s">
        <v>47</v>
      </c>
    </row>
    <row r="4" spans="1:10" ht="20.100000000000001" customHeight="1" x14ac:dyDescent="0.15">
      <c r="A4" s="1" t="s">
        <v>13</v>
      </c>
      <c r="B4" s="1" t="s">
        <v>39</v>
      </c>
      <c r="C4" s="4">
        <v>1111</v>
      </c>
      <c r="D4" s="1" t="e">
        <f>IF(C4="","",VLOOKUP(C4,#REF!,2,0))</f>
        <v>#REF!</v>
      </c>
      <c r="E4" s="1" t="s">
        <v>27</v>
      </c>
      <c r="F4" s="1" t="s">
        <v>37</v>
      </c>
      <c r="G4" s="1">
        <v>20</v>
      </c>
      <c r="H4" s="5">
        <v>2600</v>
      </c>
      <c r="I4" s="5">
        <f t="shared" ref="I4:I14" si="0">G4*H4</f>
        <v>52000</v>
      </c>
      <c r="J4" s="1" t="s">
        <v>48</v>
      </c>
    </row>
    <row r="5" spans="1:10" ht="20.100000000000001" customHeight="1" x14ac:dyDescent="0.15">
      <c r="A5" s="1" t="s">
        <v>14</v>
      </c>
      <c r="B5" s="1" t="s">
        <v>39</v>
      </c>
      <c r="C5" s="4">
        <v>1112</v>
      </c>
      <c r="D5" s="1" t="e">
        <f>IF(C5="","",VLOOKUP(C5,#REF!,2,0))</f>
        <v>#REF!</v>
      </c>
      <c r="E5" s="1" t="s">
        <v>27</v>
      </c>
      <c r="F5" s="1" t="s">
        <v>37</v>
      </c>
      <c r="G5" s="1">
        <v>18</v>
      </c>
      <c r="H5" s="5">
        <v>2200</v>
      </c>
      <c r="I5" s="5">
        <f t="shared" si="0"/>
        <v>39600</v>
      </c>
      <c r="J5" s="1" t="s">
        <v>48</v>
      </c>
    </row>
    <row r="6" spans="1:10" ht="20.100000000000001" customHeight="1" x14ac:dyDescent="0.15">
      <c r="A6" s="1" t="s">
        <v>22</v>
      </c>
      <c r="B6" s="1" t="s">
        <v>44</v>
      </c>
      <c r="C6" s="4">
        <v>1117</v>
      </c>
      <c r="D6" s="1" t="e">
        <f>IF(C6="","",VLOOKUP(C6,#REF!,2,0))</f>
        <v>#REF!</v>
      </c>
      <c r="E6" s="1" t="s">
        <v>35</v>
      </c>
      <c r="F6" s="1" t="s">
        <v>37</v>
      </c>
      <c r="G6" s="1">
        <v>13</v>
      </c>
      <c r="H6" s="5">
        <v>900</v>
      </c>
      <c r="I6" s="5">
        <f t="shared" si="0"/>
        <v>11700</v>
      </c>
      <c r="J6" s="1" t="s">
        <v>48</v>
      </c>
    </row>
    <row r="7" spans="1:10" ht="20.100000000000001" customHeight="1" x14ac:dyDescent="0.15">
      <c r="A7" s="1" t="s">
        <v>23</v>
      </c>
      <c r="B7" s="1" t="s">
        <v>44</v>
      </c>
      <c r="C7" s="4">
        <v>1116</v>
      </c>
      <c r="D7" s="1" t="e">
        <f>IF(C7="","",VLOOKUP(C7,#REF!,2,0))</f>
        <v>#REF!</v>
      </c>
      <c r="E7" s="1" t="s">
        <v>35</v>
      </c>
      <c r="F7" s="1" t="s">
        <v>37</v>
      </c>
      <c r="G7" s="1">
        <v>9</v>
      </c>
      <c r="H7" s="5">
        <v>1600</v>
      </c>
      <c r="I7" s="5">
        <f t="shared" si="0"/>
        <v>14400</v>
      </c>
      <c r="J7" s="1" t="s">
        <v>48</v>
      </c>
    </row>
    <row r="8" spans="1:10" ht="20.100000000000001" customHeight="1" x14ac:dyDescent="0.15">
      <c r="A8" s="1" t="s">
        <v>25</v>
      </c>
      <c r="B8" s="1" t="s">
        <v>46</v>
      </c>
      <c r="C8" s="4">
        <v>1113</v>
      </c>
      <c r="D8" s="1" t="e">
        <f>IF(C8="","",VLOOKUP(C8,#REF!,2,0))</f>
        <v>#REF!</v>
      </c>
      <c r="E8" s="1" t="s">
        <v>27</v>
      </c>
      <c r="F8" s="1" t="s">
        <v>37</v>
      </c>
      <c r="G8" s="1">
        <v>12</v>
      </c>
      <c r="H8" s="5">
        <v>2700</v>
      </c>
      <c r="I8" s="5">
        <f t="shared" si="0"/>
        <v>32400</v>
      </c>
      <c r="J8" s="1" t="s">
        <v>48</v>
      </c>
    </row>
    <row r="9" spans="1:10" ht="20.100000000000001" customHeight="1" x14ac:dyDescent="0.15">
      <c r="A9" s="1" t="s">
        <v>26</v>
      </c>
      <c r="B9" s="1" t="s">
        <v>46</v>
      </c>
      <c r="C9" s="4">
        <v>1112</v>
      </c>
      <c r="D9" s="1" t="e">
        <f>IF(C9="","",VLOOKUP(C9,#REF!,2,0))</f>
        <v>#REF!</v>
      </c>
      <c r="E9" s="1" t="s">
        <v>27</v>
      </c>
      <c r="F9" s="1" t="s">
        <v>37</v>
      </c>
      <c r="G9" s="1">
        <v>6</v>
      </c>
      <c r="H9" s="5">
        <v>2600</v>
      </c>
      <c r="I9" s="5">
        <f t="shared" si="0"/>
        <v>15600</v>
      </c>
      <c r="J9" s="1" t="s">
        <v>48</v>
      </c>
    </row>
    <row r="10" spans="1:10" ht="20.100000000000001" customHeight="1" x14ac:dyDescent="0.15">
      <c r="A10" s="1" t="s">
        <v>15</v>
      </c>
      <c r="B10" s="1" t="s">
        <v>40</v>
      </c>
      <c r="C10" s="4">
        <v>1121</v>
      </c>
      <c r="D10" s="1" t="e">
        <f>IF(C10="","",VLOOKUP(C10,#REF!,2,0))</f>
        <v>#REF!</v>
      </c>
      <c r="E10" s="1" t="s">
        <v>27</v>
      </c>
      <c r="F10" s="1" t="s">
        <v>37</v>
      </c>
      <c r="G10" s="1">
        <v>8</v>
      </c>
      <c r="H10" s="5">
        <v>2400</v>
      </c>
      <c r="I10" s="5">
        <f t="shared" si="0"/>
        <v>19200</v>
      </c>
      <c r="J10" s="1" t="s">
        <v>49</v>
      </c>
    </row>
    <row r="11" spans="1:10" ht="20.100000000000001" customHeight="1" x14ac:dyDescent="0.15">
      <c r="A11" s="1" t="s">
        <v>16</v>
      </c>
      <c r="B11" s="1" t="s">
        <v>40</v>
      </c>
      <c r="C11" s="4">
        <v>1123</v>
      </c>
      <c r="D11" s="1" t="e">
        <f>IF(C11="","",VLOOKUP(C11,#REF!,2,0))</f>
        <v>#REF!</v>
      </c>
      <c r="E11" s="1" t="s">
        <v>28</v>
      </c>
      <c r="F11" s="1" t="s">
        <v>37</v>
      </c>
      <c r="G11" s="1">
        <v>9</v>
      </c>
      <c r="H11" s="5">
        <v>2200</v>
      </c>
      <c r="I11" s="5">
        <f t="shared" si="0"/>
        <v>19800</v>
      </c>
      <c r="J11" s="1" t="s">
        <v>49</v>
      </c>
    </row>
    <row r="12" spans="1:10" ht="20.100000000000001" customHeight="1" x14ac:dyDescent="0.15">
      <c r="A12" s="1" t="s">
        <v>24</v>
      </c>
      <c r="B12" s="1" t="s">
        <v>45</v>
      </c>
      <c r="C12" s="4">
        <v>1122</v>
      </c>
      <c r="D12" s="1" t="e">
        <f>IF(C12="","",VLOOKUP(C12,#REF!,2,0))</f>
        <v>#REF!</v>
      </c>
      <c r="E12" s="1" t="s">
        <v>36</v>
      </c>
      <c r="F12" s="1" t="s">
        <v>37</v>
      </c>
      <c r="G12" s="1">
        <v>8</v>
      </c>
      <c r="H12" s="5">
        <v>2100</v>
      </c>
      <c r="I12" s="5">
        <f t="shared" si="0"/>
        <v>16800</v>
      </c>
      <c r="J12" s="1" t="s">
        <v>49</v>
      </c>
    </row>
    <row r="13" spans="1:10" ht="20.100000000000001" customHeight="1" x14ac:dyDescent="0.15">
      <c r="A13" s="1" t="s">
        <v>17</v>
      </c>
      <c r="B13" s="1" t="s">
        <v>41</v>
      </c>
      <c r="C13" s="4">
        <v>2211</v>
      </c>
      <c r="D13" s="1" t="e">
        <f>IF(C13="","",VLOOKUP(C13,#REF!,2,0))</f>
        <v>#REF!</v>
      </c>
      <c r="E13" s="1" t="s">
        <v>29</v>
      </c>
      <c r="F13" s="1" t="s">
        <v>37</v>
      </c>
      <c r="G13" s="1">
        <v>8</v>
      </c>
      <c r="H13" s="5">
        <f>888</f>
        <v>888</v>
      </c>
      <c r="I13" s="5">
        <f t="shared" si="0"/>
        <v>7104</v>
      </c>
      <c r="J13" s="1" t="s">
        <v>50</v>
      </c>
    </row>
    <row r="14" spans="1:10" ht="20.100000000000001" customHeight="1" x14ac:dyDescent="0.15">
      <c r="A14" s="1" t="s">
        <v>18</v>
      </c>
      <c r="B14" s="1" t="s">
        <v>41</v>
      </c>
      <c r="C14" s="4">
        <v>2212</v>
      </c>
      <c r="D14" s="1" t="e">
        <f>IF(C14="","",VLOOKUP(C14,#REF!,2,0))</f>
        <v>#REF!</v>
      </c>
      <c r="E14" s="1" t="s">
        <v>30</v>
      </c>
      <c r="F14" s="1" t="s">
        <v>37</v>
      </c>
      <c r="G14" s="1">
        <v>14</v>
      </c>
      <c r="H14" s="5">
        <f>888</f>
        <v>888</v>
      </c>
      <c r="I14" s="5">
        <f t="shared" si="0"/>
        <v>12432</v>
      </c>
      <c r="J14" s="1" t="s">
        <v>50</v>
      </c>
    </row>
  </sheetData>
  <sortState ref="A2:J14">
    <sortCondition ref="J4:J14"/>
  </sortState>
  <mergeCells count="1">
    <mergeCell ref="A1:J1"/>
  </mergeCells>
  <phoneticPr fontId="1" type="noConversion"/>
  <dataValidations count="2">
    <dataValidation type="list" allowBlank="1" showInputMessage="1" showErrorMessage="1" sqref="J4:J14">
      <formula1>"白酒类,红酒类,饮料类,消耗品"</formula1>
    </dataValidation>
    <dataValidation type="list" allowBlank="1" showInputMessage="1" showErrorMessage="1" sqref="B4:B14">
      <formula1>"涨潮,金鑫,张莉,刘能,赵四,陈香,王二,张三"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9" sqref="H9"/>
    </sheetView>
  </sheetViews>
  <sheetFormatPr defaultRowHeight="20.100000000000001" customHeight="1" x14ac:dyDescent="0.15"/>
  <cols>
    <col min="2" max="2" width="15.125" bestFit="1" customWidth="1"/>
    <col min="4" max="4" width="17.625" customWidth="1"/>
    <col min="6" max="6" width="17.625" customWidth="1"/>
    <col min="8" max="8" width="17.625" customWidth="1"/>
    <col min="10" max="10" width="17.625" customWidth="1"/>
  </cols>
  <sheetData>
    <row r="1" spans="1:10" ht="26.25" customHeight="1" x14ac:dyDescent="0.15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100000000000001" customHeight="1" x14ac:dyDescent="0.15">
      <c r="A2" s="8" t="s">
        <v>58</v>
      </c>
      <c r="B2" s="8" t="s">
        <v>0</v>
      </c>
      <c r="C2" s="8" t="s">
        <v>61</v>
      </c>
      <c r="D2" s="8"/>
      <c r="E2" s="8" t="s">
        <v>62</v>
      </c>
      <c r="F2" s="8"/>
      <c r="G2" s="8" t="s">
        <v>63</v>
      </c>
      <c r="H2" s="8"/>
      <c r="I2" s="8" t="s">
        <v>64</v>
      </c>
      <c r="J2" s="8"/>
    </row>
    <row r="3" spans="1:10" ht="20.100000000000001" customHeight="1" x14ac:dyDescent="0.15">
      <c r="A3" s="11"/>
      <c r="B3" s="11"/>
      <c r="C3" s="12" t="s">
        <v>59</v>
      </c>
      <c r="D3" s="12" t="s">
        <v>60</v>
      </c>
      <c r="E3" s="12" t="s">
        <v>59</v>
      </c>
      <c r="F3" s="12" t="s">
        <v>60</v>
      </c>
      <c r="G3" s="12" t="s">
        <v>59</v>
      </c>
      <c r="H3" s="12" t="s">
        <v>60</v>
      </c>
      <c r="I3" s="12" t="s">
        <v>59</v>
      </c>
      <c r="J3" s="12" t="s">
        <v>60</v>
      </c>
    </row>
    <row r="4" spans="1:10" ht="20.100000000000001" customHeight="1" x14ac:dyDescent="0.15">
      <c r="A4" s="13" t="s">
        <v>75</v>
      </c>
      <c r="B4" s="14" t="s">
        <v>65</v>
      </c>
      <c r="C4" s="14" t="s">
        <v>76</v>
      </c>
      <c r="D4" s="17">
        <v>285000</v>
      </c>
      <c r="E4" s="14" t="s">
        <v>77</v>
      </c>
      <c r="F4" s="17">
        <v>32000</v>
      </c>
      <c r="G4" s="14" t="s">
        <v>78</v>
      </c>
      <c r="H4" s="17">
        <v>400000</v>
      </c>
      <c r="I4" s="14" t="s">
        <v>79</v>
      </c>
      <c r="J4" s="17">
        <v>20500</v>
      </c>
    </row>
    <row r="5" spans="1:10" ht="20.100000000000001" customHeight="1" x14ac:dyDescent="0.15">
      <c r="A5" s="15">
        <v>1112</v>
      </c>
      <c r="B5" s="16" t="s">
        <v>66</v>
      </c>
      <c r="C5" s="16">
        <v>15</v>
      </c>
      <c r="D5" s="18">
        <v>27300</v>
      </c>
      <c r="E5" s="16">
        <v>15</v>
      </c>
      <c r="F5" s="18">
        <v>27000</v>
      </c>
      <c r="G5" s="16">
        <v>24</v>
      </c>
      <c r="H5" s="18">
        <v>43200</v>
      </c>
      <c r="I5" s="16">
        <f t="shared" ref="I5:I13" si="0">C5+E5-G5</f>
        <v>6</v>
      </c>
      <c r="J5" s="18">
        <f t="shared" ref="J5:J13" si="1">D5+F5-H5</f>
        <v>11100</v>
      </c>
    </row>
    <row r="6" spans="1:10" ht="20.100000000000001" customHeight="1" x14ac:dyDescent="0.15">
      <c r="A6" s="15">
        <v>1121</v>
      </c>
      <c r="B6" s="16" t="s">
        <v>67</v>
      </c>
      <c r="C6" s="16">
        <v>15</v>
      </c>
      <c r="D6" s="18">
        <v>16500</v>
      </c>
      <c r="E6" s="16">
        <v>10</v>
      </c>
      <c r="F6" s="18">
        <v>12000</v>
      </c>
      <c r="G6" s="16">
        <v>8</v>
      </c>
      <c r="H6" s="18">
        <v>9600</v>
      </c>
      <c r="I6" s="16">
        <f t="shared" si="0"/>
        <v>17</v>
      </c>
      <c r="J6" s="18">
        <f t="shared" si="1"/>
        <v>18900</v>
      </c>
    </row>
    <row r="7" spans="1:10" ht="20.100000000000001" customHeight="1" x14ac:dyDescent="0.15">
      <c r="A7" s="15">
        <v>1123</v>
      </c>
      <c r="B7" s="16" t="s">
        <v>68</v>
      </c>
      <c r="C7" s="16">
        <v>20</v>
      </c>
      <c r="D7" s="18">
        <v>20000</v>
      </c>
      <c r="E7" s="16">
        <v>9</v>
      </c>
      <c r="F7" s="18">
        <v>9900</v>
      </c>
      <c r="G7" s="16">
        <v>9</v>
      </c>
      <c r="H7" s="18">
        <v>9900</v>
      </c>
      <c r="I7" s="16">
        <f t="shared" si="0"/>
        <v>20</v>
      </c>
      <c r="J7" s="18">
        <f t="shared" si="1"/>
        <v>20000</v>
      </c>
    </row>
    <row r="8" spans="1:10" ht="20.100000000000001" customHeight="1" x14ac:dyDescent="0.15">
      <c r="A8" s="15">
        <v>2211</v>
      </c>
      <c r="B8" s="16" t="s">
        <v>69</v>
      </c>
      <c r="C8" s="16">
        <v>25</v>
      </c>
      <c r="D8" s="18">
        <v>14500</v>
      </c>
      <c r="E8" s="16">
        <v>8</v>
      </c>
      <c r="F8" s="18">
        <v>4608</v>
      </c>
      <c r="G8" s="16">
        <v>8</v>
      </c>
      <c r="H8" s="18">
        <v>4608</v>
      </c>
      <c r="I8" s="16">
        <f t="shared" si="0"/>
        <v>25</v>
      </c>
      <c r="J8" s="18">
        <f t="shared" si="1"/>
        <v>14500</v>
      </c>
    </row>
    <row r="9" spans="1:10" ht="20.100000000000001" customHeight="1" x14ac:dyDescent="0.15">
      <c r="A9" s="15">
        <v>2212</v>
      </c>
      <c r="B9" s="16" t="s">
        <v>70</v>
      </c>
      <c r="C9" s="16">
        <v>5</v>
      </c>
      <c r="D9" s="18">
        <v>2800</v>
      </c>
      <c r="E9" s="16">
        <v>12</v>
      </c>
      <c r="F9" s="18">
        <v>10368</v>
      </c>
      <c r="G9" s="16">
        <v>14</v>
      </c>
      <c r="H9" s="18">
        <v>12096</v>
      </c>
      <c r="I9" s="16">
        <f t="shared" si="0"/>
        <v>3</v>
      </c>
      <c r="J9" s="18">
        <f t="shared" si="1"/>
        <v>1072</v>
      </c>
    </row>
    <row r="10" spans="1:10" ht="20.100000000000001" customHeight="1" x14ac:dyDescent="0.15">
      <c r="A10" s="15">
        <v>1117</v>
      </c>
      <c r="B10" s="16" t="s">
        <v>71</v>
      </c>
      <c r="C10" s="16">
        <v>10</v>
      </c>
      <c r="D10" s="18">
        <v>8100</v>
      </c>
      <c r="E10" s="16">
        <v>10</v>
      </c>
      <c r="F10" s="18">
        <v>8000</v>
      </c>
      <c r="G10" s="16">
        <v>13</v>
      </c>
      <c r="H10" s="18">
        <v>10400</v>
      </c>
      <c r="I10" s="16">
        <f t="shared" si="0"/>
        <v>7</v>
      </c>
      <c r="J10" s="18">
        <f t="shared" si="1"/>
        <v>5700</v>
      </c>
    </row>
    <row r="11" spans="1:10" ht="20.100000000000001" customHeight="1" x14ac:dyDescent="0.15">
      <c r="A11" s="15">
        <v>1116</v>
      </c>
      <c r="B11" s="16" t="s">
        <v>72</v>
      </c>
      <c r="C11" s="16">
        <v>8</v>
      </c>
      <c r="D11" s="18">
        <v>8000</v>
      </c>
      <c r="E11" s="16">
        <v>10</v>
      </c>
      <c r="F11" s="18">
        <v>10000</v>
      </c>
      <c r="G11" s="16">
        <v>9</v>
      </c>
      <c r="H11" s="18">
        <v>9000</v>
      </c>
      <c r="I11" s="16">
        <f t="shared" si="0"/>
        <v>9</v>
      </c>
      <c r="J11" s="18">
        <f t="shared" si="1"/>
        <v>9000</v>
      </c>
    </row>
    <row r="12" spans="1:10" ht="20.100000000000001" customHeight="1" x14ac:dyDescent="0.15">
      <c r="A12" s="15">
        <v>1122</v>
      </c>
      <c r="B12" s="16" t="s">
        <v>73</v>
      </c>
      <c r="C12" s="16">
        <v>20</v>
      </c>
      <c r="D12" s="18">
        <v>30000</v>
      </c>
      <c r="E12" s="16">
        <v>10</v>
      </c>
      <c r="F12" s="18">
        <v>15000</v>
      </c>
      <c r="G12" s="16">
        <v>8</v>
      </c>
      <c r="H12" s="18">
        <v>12000</v>
      </c>
      <c r="I12" s="16">
        <f t="shared" si="0"/>
        <v>22</v>
      </c>
      <c r="J12" s="18">
        <f t="shared" si="1"/>
        <v>33000</v>
      </c>
    </row>
    <row r="13" spans="1:10" ht="20.100000000000001" customHeight="1" x14ac:dyDescent="0.15">
      <c r="A13" s="15">
        <v>1113</v>
      </c>
      <c r="B13" s="16" t="s">
        <v>74</v>
      </c>
      <c r="C13" s="16">
        <v>5</v>
      </c>
      <c r="D13" s="18">
        <v>9000</v>
      </c>
      <c r="E13" s="16">
        <v>10</v>
      </c>
      <c r="F13" s="18">
        <v>18000</v>
      </c>
      <c r="G13" s="16">
        <v>12</v>
      </c>
      <c r="H13" s="18">
        <v>21600</v>
      </c>
      <c r="I13" s="16">
        <f t="shared" si="0"/>
        <v>3</v>
      </c>
      <c r="J13" s="18">
        <f t="shared" si="1"/>
        <v>5400</v>
      </c>
    </row>
  </sheetData>
  <mergeCells count="7">
    <mergeCell ref="A2:A3"/>
    <mergeCell ref="B2:B3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采购统计表</vt:lpstr>
      <vt:lpstr>销售统计表</vt:lpstr>
      <vt:lpstr>库存统计表</vt:lpstr>
    </vt:vector>
  </TitlesOfParts>
  <Company>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lenovo</cp:lastModifiedBy>
  <dcterms:created xsi:type="dcterms:W3CDTF">2010-05-30T09:38:54Z</dcterms:created>
  <dcterms:modified xsi:type="dcterms:W3CDTF">2017-03-18T04:53:21Z</dcterms:modified>
</cp:coreProperties>
</file>