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waad\Dropbox\CIS 640\Text mining\"/>
    </mc:Choice>
  </mc:AlternateContent>
  <xr:revisionPtr revIDLastSave="0" documentId="13_ncr:1_{1E3E49BE-FFBC-44A6-8E5B-8F753763DF32}" xr6:coauthVersionLast="47" xr6:coauthVersionMax="47" xr10:uidLastSave="{00000000-0000-0000-0000-000000000000}"/>
  <bookViews>
    <workbookView xWindow="-108" yWindow="-108" windowWidth="23256" windowHeight="12576" firstSheet="2" activeTab="5" xr2:uid="{712A8BB4-9F16-463B-9DA4-38993D63BA66}"/>
  </bookViews>
  <sheets>
    <sheet name="Sheet1" sheetId="1" r:id="rId1"/>
    <sheet name="Data_Dictionary_with Constranit" sheetId="4" r:id="rId2"/>
    <sheet name="Keys_count" sheetId="8" r:id="rId3"/>
    <sheet name="PG Attribute Description" sheetId="7" r:id="rId4"/>
    <sheet name="Primary Key with tables" sheetId="5" r:id="rId5"/>
    <sheet name="PrimaryKeyFormulat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25" i="4" l="1"/>
  <c r="V325" i="4" s="1"/>
  <c r="Q318" i="4" a="1"/>
  <c r="Q318" i="4" s="1"/>
  <c r="R318" i="4" s="1" a="1"/>
  <c r="R318" i="4" s="1"/>
  <c r="G327" i="7"/>
  <c r="H327" i="7"/>
  <c r="G70" i="5"/>
  <c r="G71" i="5"/>
  <c r="G72" i="5"/>
  <c r="M59" i="4"/>
  <c r="B9" i="8" l="1"/>
  <c r="B2" i="8" l="1"/>
  <c r="B3" i="8"/>
  <c r="B4" i="8"/>
  <c r="B6" i="8"/>
  <c r="B7" i="8"/>
  <c r="B10" i="8"/>
  <c r="B11" i="8"/>
  <c r="J283" i="4" l="1"/>
  <c r="K283" i="4"/>
  <c r="L283" i="4"/>
  <c r="M283" i="4"/>
  <c r="N283" i="4"/>
  <c r="O283" i="4"/>
  <c r="P283" i="4"/>
  <c r="Q283" i="4" a="1"/>
  <c r="Q283" i="4" s="1"/>
  <c r="R283" i="4" a="1"/>
  <c r="R283" i="4" s="1"/>
  <c r="S283" i="4"/>
  <c r="T283" i="4" a="1"/>
  <c r="T283" i="4" s="1"/>
  <c r="U283" i="4"/>
  <c r="V283" i="4"/>
  <c r="W283" i="4"/>
  <c r="X283" i="4"/>
  <c r="Y283" i="4"/>
  <c r="Z283" i="4"/>
  <c r="AA283" i="4"/>
  <c r="AB283" i="4"/>
  <c r="AC283" i="4"/>
  <c r="F21" i="7" a="1"/>
  <c r="F21" i="7" s="1"/>
  <c r="F34" i="7" a="1"/>
  <c r="F34" i="7" s="1"/>
  <c r="F3" i="7" a="1"/>
  <c r="F3" i="7" s="1"/>
  <c r="G3" i="7" s="1"/>
  <c r="F4" i="7" a="1"/>
  <c r="F4" i="7" s="1"/>
  <c r="G4" i="7" s="1"/>
  <c r="F11" i="7" a="1"/>
  <c r="F11" i="7" s="1"/>
  <c r="F5" i="7" a="1"/>
  <c r="F5" i="7" s="1"/>
  <c r="F30" i="7" a="1"/>
  <c r="F30" i="7" s="1"/>
  <c r="F29" i="7" a="1"/>
  <c r="F29" i="7" s="1"/>
  <c r="G29" i="7" s="1"/>
  <c r="F6" i="7" a="1"/>
  <c r="F6" i="7" s="1"/>
  <c r="F12" i="7" a="1"/>
  <c r="F12" i="7" s="1"/>
  <c r="F17" i="7" a="1"/>
  <c r="F17" i="7" s="1"/>
  <c r="G17" i="7" s="1"/>
  <c r="F8" i="7" a="1"/>
  <c r="F8" i="7" s="1"/>
  <c r="F35" i="7" a="1"/>
  <c r="F35" i="7" s="1"/>
  <c r="F9" i="7" a="1"/>
  <c r="F9" i="7" s="1"/>
  <c r="F36" i="7" a="1"/>
  <c r="F36" i="7" s="1"/>
  <c r="F37" i="7" a="1"/>
  <c r="F37" i="7" s="1"/>
  <c r="G37" i="7" s="1"/>
  <c r="F20" i="7" a="1"/>
  <c r="F20" i="7" s="1"/>
  <c r="F15" i="7" a="1"/>
  <c r="F15" i="7" s="1"/>
  <c r="F28" i="7" a="1"/>
  <c r="F28" i="7" s="1"/>
  <c r="F27" i="7" a="1"/>
  <c r="F27" i="7" s="1"/>
  <c r="G27" i="7" s="1"/>
  <c r="F22" i="7" a="1"/>
  <c r="F22" i="7" s="1"/>
  <c r="F23" i="7" a="1"/>
  <c r="F23" i="7" s="1"/>
  <c r="F10" i="7" a="1"/>
  <c r="F10" i="7" s="1"/>
  <c r="F26" i="7" a="1"/>
  <c r="F26" i="7" s="1"/>
  <c r="G26" i="7" s="1"/>
  <c r="F38" i="7" a="1"/>
  <c r="F38" i="7" s="1"/>
  <c r="F39" i="7" a="1"/>
  <c r="F39" i="7" s="1"/>
  <c r="F40" i="7" a="1"/>
  <c r="F40" i="7" s="1"/>
  <c r="G40" i="7" s="1"/>
  <c r="F41" i="7" a="1"/>
  <c r="F41" i="7" s="1"/>
  <c r="G41" i="7" s="1"/>
  <c r="F42" i="7" a="1"/>
  <c r="F42" i="7" s="1"/>
  <c r="F43" i="7" a="1"/>
  <c r="F43" i="7" s="1"/>
  <c r="F44" i="7" a="1"/>
  <c r="F44" i="7" s="1"/>
  <c r="F45" i="7" a="1"/>
  <c r="F45" i="7" s="1"/>
  <c r="G45" i="7" s="1"/>
  <c r="F46" i="7" a="1"/>
  <c r="F46" i="7" s="1"/>
  <c r="F47" i="7" a="1"/>
  <c r="F47" i="7" s="1"/>
  <c r="F48" i="7" a="1"/>
  <c r="F48" i="7" s="1"/>
  <c r="F49" i="7" a="1"/>
  <c r="F49" i="7" s="1"/>
  <c r="G49" i="7" s="1"/>
  <c r="F50" i="7" a="1"/>
  <c r="F50" i="7" s="1"/>
  <c r="F51" i="7" a="1"/>
  <c r="F51" i="7" s="1"/>
  <c r="F52" i="7" a="1"/>
  <c r="F52" i="7" s="1"/>
  <c r="F53" i="7" a="1"/>
  <c r="F53" i="7" s="1"/>
  <c r="G53" i="7" s="1"/>
  <c r="F54" i="7" a="1"/>
  <c r="F54" i="7" s="1"/>
  <c r="F55" i="7" a="1"/>
  <c r="F55" i="7" s="1"/>
  <c r="F56" i="7" a="1"/>
  <c r="F56" i="7" s="1"/>
  <c r="G56" i="7" s="1"/>
  <c r="F57" i="7" a="1"/>
  <c r="F57" i="7" s="1"/>
  <c r="G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G64" i="7" s="1"/>
  <c r="F65" i="7" a="1"/>
  <c r="F65" i="7" s="1"/>
  <c r="G65" i="7" s="1"/>
  <c r="F66" i="7" a="1"/>
  <c r="F66" i="7" s="1"/>
  <c r="F67" i="7" a="1"/>
  <c r="F67" i="7" s="1"/>
  <c r="F68" i="7" a="1"/>
  <c r="F68" i="7" s="1"/>
  <c r="F69" i="7" a="1"/>
  <c r="F69" i="7" s="1"/>
  <c r="G69" i="7" s="1"/>
  <c r="F70" i="7" a="1"/>
  <c r="F70" i="7" s="1"/>
  <c r="F71" i="7" a="1"/>
  <c r="F71" i="7" s="1"/>
  <c r="F72" i="7" a="1"/>
  <c r="F72" i="7" s="1"/>
  <c r="G72" i="7" s="1"/>
  <c r="F73" i="7" a="1"/>
  <c r="F73" i="7" s="1"/>
  <c r="G73" i="7" s="1"/>
  <c r="F74" i="7" a="1"/>
  <c r="F74" i="7" s="1"/>
  <c r="F75" i="7" a="1"/>
  <c r="F75" i="7" s="1"/>
  <c r="F76" i="7" a="1"/>
  <c r="F76" i="7" s="1"/>
  <c r="F77" i="7" a="1"/>
  <c r="F77" i="7" s="1"/>
  <c r="G77" i="7" s="1"/>
  <c r="F78" i="7" a="1"/>
  <c r="F78" i="7" s="1"/>
  <c r="F79" i="7" a="1"/>
  <c r="F79" i="7" s="1"/>
  <c r="F80" i="7" a="1"/>
  <c r="F80" i="7" s="1"/>
  <c r="G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G85" i="7" s="1"/>
  <c r="F86" i="7" a="1"/>
  <c r="F86" i="7" s="1"/>
  <c r="F87" i="7" a="1"/>
  <c r="F87" i="7" s="1"/>
  <c r="F88" i="7" a="1"/>
  <c r="F88" i="7" s="1"/>
  <c r="F89" i="7" a="1"/>
  <c r="F89" i="7" s="1"/>
  <c r="G89" i="7" s="1"/>
  <c r="F14" i="7" a="1"/>
  <c r="F14" i="7" s="1"/>
  <c r="F90" i="7" a="1"/>
  <c r="F90" i="7" s="1"/>
  <c r="F91" i="7" a="1"/>
  <c r="F91" i="7" s="1"/>
  <c r="F92" i="7" a="1"/>
  <c r="F92" i="7" s="1"/>
  <c r="G92" i="7" s="1"/>
  <c r="F93" i="7" a="1"/>
  <c r="F93" i="7" s="1"/>
  <c r="F94" i="7" a="1"/>
  <c r="F94" i="7" s="1"/>
  <c r="F95" i="7" a="1"/>
  <c r="F95" i="7" s="1"/>
  <c r="G95" i="7" s="1"/>
  <c r="F96" i="7" a="1"/>
  <c r="F96" i="7" s="1"/>
  <c r="G96" i="7" s="1"/>
  <c r="F97" i="7" a="1"/>
  <c r="F97" i="7" s="1"/>
  <c r="F98" i="7" a="1"/>
  <c r="F98" i="7" s="1"/>
  <c r="F99" i="7" a="1"/>
  <c r="F99" i="7" s="1"/>
  <c r="F100" i="7" a="1"/>
  <c r="F100" i="7" s="1"/>
  <c r="G100" i="7" s="1"/>
  <c r="F101" i="7" a="1"/>
  <c r="F101" i="7" s="1"/>
  <c r="F102" i="7" a="1"/>
  <c r="F102" i="7" s="1"/>
  <c r="F103" i="7" a="1"/>
  <c r="F103" i="7" s="1"/>
  <c r="F104" i="7" a="1"/>
  <c r="F104" i="7" s="1"/>
  <c r="G104" i="7" s="1"/>
  <c r="F105" i="7" a="1"/>
  <c r="F105" i="7" s="1"/>
  <c r="F106" i="7" a="1"/>
  <c r="F106" i="7" s="1"/>
  <c r="F107" i="7" a="1"/>
  <c r="F107" i="7" s="1"/>
  <c r="F108" i="7" a="1"/>
  <c r="F108" i="7" s="1"/>
  <c r="G108" i="7" s="1"/>
  <c r="F109" i="7" a="1"/>
  <c r="F109" i="7" s="1"/>
  <c r="F110" i="7" a="1"/>
  <c r="F110" i="7" s="1"/>
  <c r="F111" i="7" a="1"/>
  <c r="F111" i="7" s="1"/>
  <c r="G111" i="7" s="1"/>
  <c r="F112" i="7" a="1"/>
  <c r="F112" i="7" s="1"/>
  <c r="G112" i="7" s="1"/>
  <c r="F113" i="7" a="1"/>
  <c r="F113" i="7" s="1"/>
  <c r="F114" i="7" a="1"/>
  <c r="F114" i="7" s="1"/>
  <c r="F115" i="7" a="1"/>
  <c r="F115" i="7" s="1"/>
  <c r="F116" i="7" a="1"/>
  <c r="F116" i="7" s="1"/>
  <c r="G116" i="7" s="1"/>
  <c r="F117" i="7" a="1"/>
  <c r="F117" i="7" s="1"/>
  <c r="F118" i="7" a="1"/>
  <c r="F118" i="7" s="1"/>
  <c r="F119" i="7" a="1"/>
  <c r="F119" i="7" s="1"/>
  <c r="F120" i="7" a="1"/>
  <c r="F120" i="7" s="1"/>
  <c r="G120" i="7" s="1"/>
  <c r="F121" i="7" a="1"/>
  <c r="F121" i="7" s="1"/>
  <c r="F122" i="7" a="1"/>
  <c r="F122" i="7" s="1"/>
  <c r="F123" i="7" a="1"/>
  <c r="F123" i="7" s="1"/>
  <c r="F32" i="7" a="1"/>
  <c r="F32" i="7" s="1"/>
  <c r="F33" i="7" a="1"/>
  <c r="F33" i="7" s="1"/>
  <c r="F124" i="7" a="1"/>
  <c r="F124" i="7" s="1"/>
  <c r="F125" i="7" a="1"/>
  <c r="F125" i="7" s="1"/>
  <c r="G125" i="7" s="1"/>
  <c r="F25" i="7" a="1"/>
  <c r="F25" i="7" s="1"/>
  <c r="G25" i="7" s="1"/>
  <c r="F126" i="7" a="1"/>
  <c r="F126" i="7" s="1"/>
  <c r="F31" i="7" a="1"/>
  <c r="F31" i="7" s="1"/>
  <c r="F127" i="7" a="1"/>
  <c r="F127" i="7" s="1"/>
  <c r="F128" i="7" a="1"/>
  <c r="F128" i="7" s="1"/>
  <c r="G128" i="7" s="1"/>
  <c r="F129" i="7" a="1"/>
  <c r="F129" i="7" s="1"/>
  <c r="F130" i="7" a="1"/>
  <c r="F130" i="7" s="1"/>
  <c r="G130" i="7" s="1"/>
  <c r="F131" i="7" a="1"/>
  <c r="F131" i="7" s="1"/>
  <c r="G131" i="7" s="1"/>
  <c r="F132" i="7" a="1"/>
  <c r="F132" i="7" s="1"/>
  <c r="G132" i="7" s="1"/>
  <c r="F133" i="7" a="1"/>
  <c r="F133" i="7" s="1"/>
  <c r="F134" i="7" a="1"/>
  <c r="F134" i="7" s="1"/>
  <c r="F135" i="7" a="1"/>
  <c r="F135" i="7" s="1"/>
  <c r="F136" i="7" a="1"/>
  <c r="F136" i="7" s="1"/>
  <c r="G136" i="7" s="1"/>
  <c r="F137" i="7" a="1"/>
  <c r="F137" i="7" s="1"/>
  <c r="F7" i="7" a="1"/>
  <c r="F7" i="7" s="1"/>
  <c r="G7" i="7" s="1"/>
  <c r="F19" i="7" a="1"/>
  <c r="F19" i="7" s="1"/>
  <c r="G19" i="7" s="1"/>
  <c r="F138" i="7" a="1"/>
  <c r="F138" i="7" s="1"/>
  <c r="G138" i="7" s="1"/>
  <c r="F139" i="7" a="1"/>
  <c r="F139" i="7" s="1"/>
  <c r="F140" i="7" a="1"/>
  <c r="F140" i="7" s="1"/>
  <c r="F141" i="7" a="1"/>
  <c r="F141" i="7" s="1"/>
  <c r="F142" i="7" a="1"/>
  <c r="F142" i="7" s="1"/>
  <c r="G142" i="7" s="1"/>
  <c r="F143" i="7" a="1"/>
  <c r="F143" i="7" s="1"/>
  <c r="F144" i="7" a="1"/>
  <c r="F144" i="7" s="1"/>
  <c r="G144" i="7" s="1"/>
  <c r="F145" i="7" a="1"/>
  <c r="F145" i="7" s="1"/>
  <c r="G145" i="7" s="1"/>
  <c r="F146" i="7" a="1"/>
  <c r="F146" i="7" s="1"/>
  <c r="G146" i="7" s="1"/>
  <c r="F147" i="7" a="1"/>
  <c r="F147" i="7" s="1"/>
  <c r="F148" i="7" a="1"/>
  <c r="F148" i="7" s="1"/>
  <c r="G148" i="7" s="1"/>
  <c r="F149" i="7" a="1"/>
  <c r="F149" i="7" s="1"/>
  <c r="F150" i="7" a="1"/>
  <c r="F150" i="7" s="1"/>
  <c r="G150" i="7" s="1"/>
  <c r="F151" i="7" a="1"/>
  <c r="F151" i="7" s="1"/>
  <c r="F152" i="7" a="1"/>
  <c r="F152" i="7" s="1"/>
  <c r="G152" i="7" s="1"/>
  <c r="F153" i="7" a="1"/>
  <c r="F153" i="7" s="1"/>
  <c r="G153" i="7" s="1"/>
  <c r="F154" i="7" a="1"/>
  <c r="F154" i="7" s="1"/>
  <c r="G154" i="7" s="1"/>
  <c r="F155" i="7" a="1"/>
  <c r="F155" i="7" s="1"/>
  <c r="F156" i="7" a="1"/>
  <c r="F156" i="7" s="1"/>
  <c r="G156" i="7" s="1"/>
  <c r="F157" i="7" a="1"/>
  <c r="F157" i="7" s="1"/>
  <c r="F158" i="7" a="1"/>
  <c r="F158" i="7" s="1"/>
  <c r="G158" i="7" s="1"/>
  <c r="F159" i="7" a="1"/>
  <c r="F159" i="7" s="1"/>
  <c r="F160" i="7" a="1"/>
  <c r="F160" i="7" s="1"/>
  <c r="G160" i="7" s="1"/>
  <c r="F161" i="7" a="1"/>
  <c r="F161" i="7" s="1"/>
  <c r="F162" i="7" a="1"/>
  <c r="F162" i="7" s="1"/>
  <c r="G162" i="7" s="1"/>
  <c r="F163" i="7" a="1"/>
  <c r="F163" i="7" s="1"/>
  <c r="G163" i="7" s="1"/>
  <c r="F164" i="7" a="1"/>
  <c r="F164" i="7" s="1"/>
  <c r="G164" i="7" s="1"/>
  <c r="F165" i="7" a="1"/>
  <c r="F165" i="7" s="1"/>
  <c r="F166" i="7" a="1"/>
  <c r="F166" i="7" s="1"/>
  <c r="G166" i="7" s="1"/>
  <c r="F16" i="7" a="1"/>
  <c r="F16" i="7" s="1"/>
  <c r="G16" i="7" s="1"/>
  <c r="F18" i="7" a="1"/>
  <c r="F18" i="7" s="1"/>
  <c r="G18" i="7" s="1"/>
  <c r="F24" i="7" a="1"/>
  <c r="F24" i="7" s="1"/>
  <c r="G24" i="7" s="1"/>
  <c r="F167" i="7" a="1"/>
  <c r="F167" i="7" s="1"/>
  <c r="G167" i="7" s="1"/>
  <c r="F168" i="7" a="1"/>
  <c r="F168" i="7" s="1"/>
  <c r="G168" i="7" s="1"/>
  <c r="F169" i="7" a="1"/>
  <c r="F169" i="7" s="1"/>
  <c r="G169" i="7" s="1"/>
  <c r="F170" i="7" a="1"/>
  <c r="F170" i="7" s="1"/>
  <c r="F171" i="7" a="1"/>
  <c r="F171" i="7" s="1"/>
  <c r="G171" i="7" s="1"/>
  <c r="F172" i="7" a="1"/>
  <c r="F172" i="7" s="1"/>
  <c r="F173" i="7" a="1"/>
  <c r="F173" i="7" s="1"/>
  <c r="G173" i="7" s="1"/>
  <c r="F174" i="7" a="1"/>
  <c r="F174" i="7" s="1"/>
  <c r="G174" i="7" s="1"/>
  <c r="F175" i="7" a="1"/>
  <c r="F175" i="7" s="1"/>
  <c r="G175" i="7" s="1"/>
  <c r="F176" i="7" a="1"/>
  <c r="F176" i="7" s="1"/>
  <c r="G176" i="7" s="1"/>
  <c r="F177" i="7" a="1"/>
  <c r="F177" i="7" s="1"/>
  <c r="G177" i="7" s="1"/>
  <c r="F178" i="7" a="1"/>
  <c r="F178" i="7" s="1"/>
  <c r="F179" i="7" a="1"/>
  <c r="F179" i="7" s="1"/>
  <c r="G179" i="7" s="1"/>
  <c r="F180" i="7" a="1"/>
  <c r="F180" i="7" s="1"/>
  <c r="G180" i="7" s="1"/>
  <c r="F13" i="7" a="1"/>
  <c r="F13" i="7" s="1"/>
  <c r="G13" i="7" s="1"/>
  <c r="F2" i="7" a="1"/>
  <c r="F2" i="7" s="1"/>
  <c r="F181" i="7" a="1"/>
  <c r="F181" i="7" s="1"/>
  <c r="G181" i="7" s="1"/>
  <c r="F182" i="7" a="1"/>
  <c r="F182" i="7" s="1"/>
  <c r="G182" i="7" s="1"/>
  <c r="F183" i="7" a="1"/>
  <c r="F183" i="7" s="1"/>
  <c r="G183" i="7" s="1"/>
  <c r="F184" i="7" a="1"/>
  <c r="F184" i="7" s="1"/>
  <c r="F185" i="7" a="1"/>
  <c r="F185" i="7" s="1"/>
  <c r="G185" i="7" s="1"/>
  <c r="F186" i="7" a="1"/>
  <c r="F186" i="7" s="1"/>
  <c r="G186" i="7" s="1"/>
  <c r="F187" i="7" a="1"/>
  <c r="F187" i="7" s="1"/>
  <c r="G187" i="7" s="1"/>
  <c r="F188" i="7" a="1"/>
  <c r="F188" i="7" s="1"/>
  <c r="F189" i="7" a="1"/>
  <c r="F189" i="7" s="1"/>
  <c r="G189" i="7" s="1"/>
  <c r="F190" i="7" a="1"/>
  <c r="F190" i="7" s="1"/>
  <c r="G190" i="7" s="1"/>
  <c r="F191" i="7" a="1"/>
  <c r="F191" i="7" s="1"/>
  <c r="G191" i="7" s="1"/>
  <c r="F192" i="7" a="1"/>
  <c r="F192" i="7" s="1"/>
  <c r="F193" i="7" a="1"/>
  <c r="F193" i="7" s="1"/>
  <c r="G193" i="7" s="1"/>
  <c r="F194" i="7" a="1"/>
  <c r="F194" i="7" s="1"/>
  <c r="G194" i="7" s="1"/>
  <c r="F195" i="7" a="1"/>
  <c r="F195" i="7" s="1"/>
  <c r="G195" i="7" s="1"/>
  <c r="F196" i="7" a="1"/>
  <c r="F196" i="7" s="1"/>
  <c r="G196" i="7" s="1"/>
  <c r="F197" i="7" a="1"/>
  <c r="F197" i="7" s="1"/>
  <c r="G197" i="7" s="1"/>
  <c r="F198" i="7" a="1"/>
  <c r="F198" i="7" s="1"/>
  <c r="G198" i="7" s="1"/>
  <c r="F199" i="7" a="1"/>
  <c r="F199" i="7" s="1"/>
  <c r="G199" i="7" s="1"/>
  <c r="F200" i="7" a="1"/>
  <c r="F200" i="7" s="1"/>
  <c r="G200" i="7" s="1"/>
  <c r="F201" i="7" a="1"/>
  <c r="F201" i="7" s="1"/>
  <c r="G201" i="7" s="1"/>
  <c r="F202" i="7" a="1"/>
  <c r="F202" i="7" s="1"/>
  <c r="G202" i="7" s="1"/>
  <c r="F203" i="7" a="1"/>
  <c r="F203" i="7" s="1"/>
  <c r="G203" i="7" s="1"/>
  <c r="F204" i="7" a="1"/>
  <c r="F204" i="7" s="1"/>
  <c r="G204" i="7" s="1"/>
  <c r="F205" i="7" a="1"/>
  <c r="F205" i="7" s="1"/>
  <c r="G205" i="7" s="1"/>
  <c r="F206" i="7" a="1"/>
  <c r="F206" i="7" s="1"/>
  <c r="G206" i="7" s="1"/>
  <c r="F207" i="7" a="1"/>
  <c r="F207" i="7" s="1"/>
  <c r="G207" i="7" s="1"/>
  <c r="F208" i="7" a="1"/>
  <c r="F208" i="7" s="1"/>
  <c r="F209" i="7" a="1"/>
  <c r="F209" i="7" s="1"/>
  <c r="G209" i="7" s="1"/>
  <c r="F210" i="7" a="1"/>
  <c r="F210" i="7" s="1"/>
  <c r="G210" i="7" s="1"/>
  <c r="F211" i="7" a="1"/>
  <c r="F211" i="7" s="1"/>
  <c r="G211" i="7" s="1"/>
  <c r="F212" i="7" a="1"/>
  <c r="F212" i="7" s="1"/>
  <c r="G212" i="7" s="1"/>
  <c r="F213" i="7" a="1"/>
  <c r="F213" i="7" s="1"/>
  <c r="G213" i="7" s="1"/>
  <c r="F214" i="7" a="1"/>
  <c r="F214" i="7" s="1"/>
  <c r="G214" i="7" s="1"/>
  <c r="F215" i="7" a="1"/>
  <c r="F215" i="7" s="1"/>
  <c r="G215" i="7" s="1"/>
  <c r="F216" i="7" a="1"/>
  <c r="F216" i="7" s="1"/>
  <c r="F217" i="7" a="1"/>
  <c r="F217" i="7" s="1"/>
  <c r="G217" i="7" s="1"/>
  <c r="F218" i="7" a="1"/>
  <c r="F218" i="7" s="1"/>
  <c r="G218" i="7" s="1"/>
  <c r="F219" i="7" a="1"/>
  <c r="F219" i="7" s="1"/>
  <c r="G219" i="7" s="1"/>
  <c r="F220" i="7" a="1"/>
  <c r="F220" i="7" s="1"/>
  <c r="G220" i="7" s="1"/>
  <c r="F221" i="7" a="1"/>
  <c r="F221" i="7" s="1"/>
  <c r="G221" i="7" s="1"/>
  <c r="F222" i="7" a="1"/>
  <c r="F222" i="7" s="1"/>
  <c r="G222" i="7" s="1"/>
  <c r="F223" i="7" a="1"/>
  <c r="F223" i="7" s="1"/>
  <c r="G223" i="7" s="1"/>
  <c r="F224" i="7" a="1"/>
  <c r="F224" i="7" s="1"/>
  <c r="F225" i="7" a="1"/>
  <c r="F225" i="7" s="1"/>
  <c r="G225" i="7" s="1"/>
  <c r="F226" i="7" a="1"/>
  <c r="F226" i="7" s="1"/>
  <c r="G226" i="7" s="1"/>
  <c r="F227" i="7" a="1"/>
  <c r="F227" i="7" s="1"/>
  <c r="G227" i="7" s="1"/>
  <c r="F228" i="7" a="1"/>
  <c r="F228" i="7" s="1"/>
  <c r="G228" i="7" s="1"/>
  <c r="F229" i="7" a="1"/>
  <c r="F229" i="7" s="1"/>
  <c r="G229" i="7" s="1"/>
  <c r="F230" i="7" a="1"/>
  <c r="F230" i="7" s="1"/>
  <c r="G230" i="7" s="1"/>
  <c r="F231" i="7" a="1"/>
  <c r="F231" i="7" s="1"/>
  <c r="G231" i="7" s="1"/>
  <c r="F232" i="7" a="1"/>
  <c r="F232" i="7" s="1"/>
  <c r="G232" i="7" s="1"/>
  <c r="F233" i="7" a="1"/>
  <c r="F233" i="7" s="1"/>
  <c r="G233" i="7" s="1"/>
  <c r="F234" i="7" a="1"/>
  <c r="F234" i="7" s="1"/>
  <c r="G234" i="7" s="1"/>
  <c r="F235" i="7" a="1"/>
  <c r="F235" i="7" s="1"/>
  <c r="G235" i="7" s="1"/>
  <c r="F236" i="7" a="1"/>
  <c r="F236" i="7" s="1"/>
  <c r="G236" i="7" s="1"/>
  <c r="F237" i="7" a="1"/>
  <c r="F237" i="7" s="1"/>
  <c r="G237" i="7" s="1"/>
  <c r="F238" i="7" a="1"/>
  <c r="F238" i="7" s="1"/>
  <c r="G238" i="7" s="1"/>
  <c r="F239" i="7" a="1"/>
  <c r="F239" i="7" s="1"/>
  <c r="G239" i="7" s="1"/>
  <c r="F240" i="7" a="1"/>
  <c r="F240" i="7" s="1"/>
  <c r="F241" i="7" a="1"/>
  <c r="F241" i="7" s="1"/>
  <c r="G241" i="7" s="1"/>
  <c r="F242" i="7" a="1"/>
  <c r="F242" i="7" s="1"/>
  <c r="G242" i="7" s="1"/>
  <c r="F243" i="7" a="1"/>
  <c r="F243" i="7" s="1"/>
  <c r="G243" i="7" s="1"/>
  <c r="F244" i="7" a="1"/>
  <c r="F244" i="7" s="1"/>
  <c r="F245" i="7" a="1"/>
  <c r="F245" i="7" s="1"/>
  <c r="G245" i="7" s="1"/>
  <c r="F246" i="7" a="1"/>
  <c r="F246" i="7" s="1"/>
  <c r="G246" i="7" s="1"/>
  <c r="F247" i="7" a="1"/>
  <c r="F247" i="7" s="1"/>
  <c r="G247" i="7" s="1"/>
  <c r="F248" i="7" a="1"/>
  <c r="F248" i="7" s="1"/>
  <c r="G248" i="7" s="1"/>
  <c r="F249" i="7" a="1"/>
  <c r="F249" i="7" s="1"/>
  <c r="G249" i="7" s="1"/>
  <c r="F250" i="7" a="1"/>
  <c r="F250" i="7" s="1"/>
  <c r="G250" i="7" s="1"/>
  <c r="F251" i="7" a="1"/>
  <c r="F251" i="7" s="1"/>
  <c r="G251" i="7" s="1"/>
  <c r="F252" i="7" a="1"/>
  <c r="F252" i="7" s="1"/>
  <c r="G252" i="7" s="1"/>
  <c r="F253" i="7" a="1"/>
  <c r="F253" i="7" s="1"/>
  <c r="G253" i="7" s="1"/>
  <c r="F254" i="7" a="1"/>
  <c r="F254" i="7" s="1"/>
  <c r="G254" i="7" s="1"/>
  <c r="F255" i="7" a="1"/>
  <c r="F255" i="7" s="1"/>
  <c r="G255" i="7" s="1"/>
  <c r="F256" i="7" a="1"/>
  <c r="F256" i="7" s="1"/>
  <c r="G256" i="7" s="1"/>
  <c r="F257" i="7" a="1"/>
  <c r="F257" i="7" s="1"/>
  <c r="G257" i="7" s="1"/>
  <c r="F258" i="7" a="1"/>
  <c r="F258" i="7" s="1"/>
  <c r="G258" i="7" s="1"/>
  <c r="F259" i="7" a="1"/>
  <c r="F259" i="7" s="1"/>
  <c r="G259" i="7" s="1"/>
  <c r="F260" i="7" a="1"/>
  <c r="F260" i="7" s="1"/>
  <c r="G260" i="7" s="1"/>
  <c r="F261" i="7" a="1"/>
  <c r="F261" i="7" s="1"/>
  <c r="G261" i="7" s="1"/>
  <c r="F262" i="7" a="1"/>
  <c r="F262" i="7" s="1"/>
  <c r="G262" i="7" s="1"/>
  <c r="F263" i="7" a="1"/>
  <c r="F263" i="7" s="1"/>
  <c r="G263" i="7" s="1"/>
  <c r="F264" i="7" a="1"/>
  <c r="F264" i="7" s="1"/>
  <c r="G264" i="7" s="1"/>
  <c r="F265" i="7" a="1"/>
  <c r="F265" i="7" s="1"/>
  <c r="G265" i="7" s="1"/>
  <c r="F266" i="7" a="1"/>
  <c r="F266" i="7" s="1"/>
  <c r="G266" i="7" s="1"/>
  <c r="F267" i="7" a="1"/>
  <c r="F267" i="7" s="1"/>
  <c r="G267" i="7" s="1"/>
  <c r="F268" i="7" a="1"/>
  <c r="F268" i="7" s="1"/>
  <c r="G268" i="7" s="1"/>
  <c r="F269" i="7" a="1"/>
  <c r="F269" i="7" s="1"/>
  <c r="G269" i="7" s="1"/>
  <c r="F270" i="7" a="1"/>
  <c r="F270" i="7" s="1"/>
  <c r="G270" i="7" s="1"/>
  <c r="F271" i="7" a="1"/>
  <c r="F271" i="7" s="1"/>
  <c r="G271" i="7" s="1"/>
  <c r="F272" i="7" a="1"/>
  <c r="F272" i="7" s="1"/>
  <c r="G272" i="7" s="1"/>
  <c r="F273" i="7" a="1"/>
  <c r="F273" i="7" s="1"/>
  <c r="G273" i="7" s="1"/>
  <c r="F274" i="7" a="1"/>
  <c r="F274" i="7" s="1"/>
  <c r="G274" i="7" s="1"/>
  <c r="F275" i="7" a="1"/>
  <c r="F275" i="7" s="1"/>
  <c r="G275" i="7" s="1"/>
  <c r="F276" i="7" a="1"/>
  <c r="F276" i="7" s="1"/>
  <c r="G276" i="7" s="1"/>
  <c r="F277" i="7" a="1"/>
  <c r="F277" i="7" s="1"/>
  <c r="G277" i="7" s="1"/>
  <c r="F278" i="7" a="1"/>
  <c r="F278" i="7" s="1"/>
  <c r="G278" i="7" s="1"/>
  <c r="F279" i="7" a="1"/>
  <c r="F279" i="7" s="1"/>
  <c r="G279" i="7" s="1"/>
  <c r="F280" i="7" a="1"/>
  <c r="F280" i="7" s="1"/>
  <c r="G280" i="7" s="1"/>
  <c r="F281" i="7" a="1"/>
  <c r="F281" i="7" s="1"/>
  <c r="G281" i="7" s="1"/>
  <c r="F282" i="7" a="1"/>
  <c r="F282" i="7" s="1"/>
  <c r="G282" i="7" s="1"/>
  <c r="F283" i="7" a="1"/>
  <c r="F283" i="7" s="1"/>
  <c r="G283" i="7" s="1"/>
  <c r="F284" i="7" a="1"/>
  <c r="F284" i="7" s="1"/>
  <c r="G284" i="7" s="1"/>
  <c r="F285" i="7" a="1"/>
  <c r="F285" i="7" s="1"/>
  <c r="G285" i="7" s="1"/>
  <c r="F286" i="7" a="1"/>
  <c r="F286" i="7" s="1"/>
  <c r="G286" i="7" s="1"/>
  <c r="F287" i="7" a="1"/>
  <c r="F287" i="7" s="1"/>
  <c r="G287" i="7" s="1"/>
  <c r="F288" i="7" a="1"/>
  <c r="F288" i="7" s="1"/>
  <c r="G288" i="7" s="1"/>
  <c r="F289" i="7" a="1"/>
  <c r="F289" i="7" s="1"/>
  <c r="G289" i="7" s="1"/>
  <c r="F290" i="7" a="1"/>
  <c r="F290" i="7" s="1"/>
  <c r="G290" i="7" s="1"/>
  <c r="F291" i="7" a="1"/>
  <c r="F291" i="7" s="1"/>
  <c r="G291" i="7" s="1"/>
  <c r="F292" i="7" a="1"/>
  <c r="F292" i="7" s="1"/>
  <c r="G292" i="7" s="1"/>
  <c r="F293" i="7" a="1"/>
  <c r="F293" i="7" s="1"/>
  <c r="G293" i="7" s="1"/>
  <c r="F294" i="7" a="1"/>
  <c r="F294" i="7" s="1"/>
  <c r="G294" i="7" s="1"/>
  <c r="F295" i="7" a="1"/>
  <c r="F295" i="7" s="1"/>
  <c r="G295" i="7" s="1"/>
  <c r="F296" i="7" a="1"/>
  <c r="F296" i="7" s="1"/>
  <c r="G296" i="7" s="1"/>
  <c r="F297" i="7" a="1"/>
  <c r="F297" i="7" s="1"/>
  <c r="G297" i="7" s="1"/>
  <c r="F298" i="7" a="1"/>
  <c r="F298" i="7" s="1"/>
  <c r="G298" i="7" s="1"/>
  <c r="F299" i="7" a="1"/>
  <c r="F299" i="7" s="1"/>
  <c r="G299" i="7" s="1"/>
  <c r="F300" i="7" a="1"/>
  <c r="F300" i="7" s="1"/>
  <c r="G300" i="7" s="1"/>
  <c r="F301" i="7" a="1"/>
  <c r="F301" i="7" s="1"/>
  <c r="G301" i="7" s="1"/>
  <c r="F302" i="7" a="1"/>
  <c r="F302" i="7" s="1"/>
  <c r="G302" i="7" s="1"/>
  <c r="F303" i="7" a="1"/>
  <c r="F303" i="7" s="1"/>
  <c r="G303" i="7" s="1"/>
  <c r="F304" i="7" a="1"/>
  <c r="F304" i="7" s="1"/>
  <c r="G304" i="7" s="1"/>
  <c r="F305" i="7" a="1"/>
  <c r="F305" i="7" s="1"/>
  <c r="G305" i="7" s="1"/>
  <c r="F306" i="7" a="1"/>
  <c r="F306" i="7" s="1"/>
  <c r="G306" i="7" s="1"/>
  <c r="F307" i="7" a="1"/>
  <c r="F307" i="7" s="1"/>
  <c r="G307" i="7" s="1"/>
  <c r="F308" i="7" a="1"/>
  <c r="F308" i="7" s="1"/>
  <c r="G308" i="7" s="1"/>
  <c r="F309" i="7" a="1"/>
  <c r="F309" i="7" s="1"/>
  <c r="G309" i="7" s="1"/>
  <c r="F310" i="7" a="1"/>
  <c r="F310" i="7" s="1"/>
  <c r="G310" i="7" s="1"/>
  <c r="F311" i="7" a="1"/>
  <c r="F311" i="7" s="1"/>
  <c r="G311" i="7" s="1"/>
  <c r="F312" i="7" a="1"/>
  <c r="F312" i="7" s="1"/>
  <c r="G312" i="7" s="1"/>
  <c r="F313" i="7" a="1"/>
  <c r="F313" i="7" s="1"/>
  <c r="G313" i="7" s="1"/>
  <c r="F314" i="7" a="1"/>
  <c r="F314" i="7" s="1"/>
  <c r="G314" i="7" s="1"/>
  <c r="F315" i="7" a="1"/>
  <c r="F315" i="7" s="1"/>
  <c r="G315" i="7" s="1"/>
  <c r="F316" i="7" a="1"/>
  <c r="F316" i="7" s="1"/>
  <c r="G316" i="7" s="1"/>
  <c r="F317" i="7" a="1"/>
  <c r="F317" i="7" s="1"/>
  <c r="G317" i="7" s="1"/>
  <c r="F318" i="7" a="1"/>
  <c r="F318" i="7" s="1"/>
  <c r="G318" i="7" s="1"/>
  <c r="F319" i="7" a="1"/>
  <c r="F319" i="7" s="1"/>
  <c r="G319" i="7" s="1"/>
  <c r="F320" i="7" a="1"/>
  <c r="F320" i="7" s="1"/>
  <c r="G320" i="7" s="1"/>
  <c r="F321" i="7" a="1"/>
  <c r="F321" i="7" s="1"/>
  <c r="G321" i="7" s="1"/>
  <c r="F322" i="7" a="1"/>
  <c r="F322" i="7" s="1"/>
  <c r="G322" i="7" s="1"/>
  <c r="F323" i="7" a="1"/>
  <c r="F323" i="7" s="1"/>
  <c r="G323" i="7" s="1"/>
  <c r="F324" i="7" a="1"/>
  <c r="F324" i="7" s="1"/>
  <c r="G324" i="7" s="1"/>
  <c r="F325" i="7" a="1"/>
  <c r="F325" i="7" s="1"/>
  <c r="G325" i="7" s="1"/>
  <c r="F326" i="7" a="1"/>
  <c r="F326" i="7" s="1"/>
  <c r="G326" i="7" s="1"/>
  <c r="G165" i="7"/>
  <c r="J284" i="4"/>
  <c r="K284" i="4"/>
  <c r="L284" i="4"/>
  <c r="M284" i="4"/>
  <c r="N284" i="4"/>
  <c r="O284" i="4"/>
  <c r="P284" i="4"/>
  <c r="Q284" i="4" a="1"/>
  <c r="Q284" i="4" s="1"/>
  <c r="R284" i="4" a="1"/>
  <c r="R284" i="4" s="1"/>
  <c r="S284" i="4"/>
  <c r="T284" i="4" a="1"/>
  <c r="T284" i="4" s="1"/>
  <c r="U284" i="4"/>
  <c r="V284" i="4"/>
  <c r="W284" i="4"/>
  <c r="X284" i="4"/>
  <c r="Y284" i="4"/>
  <c r="Z284" i="4"/>
  <c r="AA284" i="4"/>
  <c r="AB284" i="4"/>
  <c r="AC284" i="4"/>
  <c r="G5" i="7"/>
  <c r="G6" i="7"/>
  <c r="G12" i="7"/>
  <c r="G35" i="7"/>
  <c r="G20" i="7"/>
  <c r="G22" i="7"/>
  <c r="G38" i="7"/>
  <c r="G42" i="7"/>
  <c r="G46" i="7"/>
  <c r="G50" i="7"/>
  <c r="G52" i="7"/>
  <c r="G54" i="7"/>
  <c r="G58" i="7"/>
  <c r="G60" i="7"/>
  <c r="G62" i="7"/>
  <c r="G63" i="7"/>
  <c r="G66" i="7"/>
  <c r="G67" i="7"/>
  <c r="G70" i="7"/>
  <c r="G78" i="7"/>
  <c r="G82" i="7"/>
  <c r="G86" i="7"/>
  <c r="G14" i="7"/>
  <c r="G93" i="7"/>
  <c r="G97" i="7"/>
  <c r="G101" i="7"/>
  <c r="G109" i="7"/>
  <c r="G113" i="7"/>
  <c r="G117" i="7"/>
  <c r="G121" i="7"/>
  <c r="G123" i="7"/>
  <c r="G33" i="7"/>
  <c r="G127" i="7"/>
  <c r="G129" i="7"/>
  <c r="G137" i="7"/>
  <c r="G141" i="7"/>
  <c r="G143" i="7"/>
  <c r="G149" i="7"/>
  <c r="G151" i="7"/>
  <c r="G157" i="7"/>
  <c r="G159" i="7"/>
  <c r="G161" i="7"/>
  <c r="G170" i="7"/>
  <c r="G172" i="7"/>
  <c r="G240" i="7"/>
  <c r="G244" i="7"/>
  <c r="G21" i="7"/>
  <c r="G8" i="7"/>
  <c r="G61" i="7"/>
  <c r="G81" i="7"/>
  <c r="G32" i="7"/>
  <c r="G178" i="7"/>
  <c r="G184" i="7"/>
  <c r="G208" i="7"/>
  <c r="G216" i="7"/>
  <c r="G224" i="7"/>
  <c r="G2" i="7"/>
  <c r="G188" i="7"/>
  <c r="G192" i="7"/>
  <c r="G34" i="7"/>
  <c r="G11" i="7"/>
  <c r="G30" i="7"/>
  <c r="G9" i="7"/>
  <c r="G36" i="7"/>
  <c r="G15" i="7"/>
  <c r="G28" i="7"/>
  <c r="G23" i="7"/>
  <c r="G10" i="7"/>
  <c r="G39" i="7"/>
  <c r="G43" i="7"/>
  <c r="G44" i="7"/>
  <c r="G47" i="7"/>
  <c r="G48" i="7"/>
  <c r="G51" i="7"/>
  <c r="G55" i="7"/>
  <c r="G59" i="7"/>
  <c r="G68" i="7"/>
  <c r="G71" i="7"/>
  <c r="G74" i="7"/>
  <c r="G75" i="7"/>
  <c r="G76" i="7"/>
  <c r="G79" i="7"/>
  <c r="G83" i="7"/>
  <c r="G84" i="7"/>
  <c r="G87" i="7"/>
  <c r="G88" i="7"/>
  <c r="G90" i="7"/>
  <c r="G91" i="7"/>
  <c r="G94" i="7"/>
  <c r="G98" i="7"/>
  <c r="G99" i="7"/>
  <c r="G102" i="7"/>
  <c r="G103" i="7"/>
  <c r="G105" i="7"/>
  <c r="G106" i="7"/>
  <c r="G107" i="7"/>
  <c r="G110" i="7"/>
  <c r="G114" i="7"/>
  <c r="G115" i="7"/>
  <c r="G118" i="7"/>
  <c r="G119" i="7"/>
  <c r="G122" i="7"/>
  <c r="G124" i="7"/>
  <c r="G126" i="7"/>
  <c r="G31" i="7"/>
  <c r="G133" i="7"/>
  <c r="G134" i="7"/>
  <c r="G135" i="7"/>
  <c r="G139" i="7"/>
  <c r="G140" i="7"/>
  <c r="G147" i="7"/>
  <c r="G155" i="7"/>
  <c r="J96" i="4"/>
  <c r="K96" i="4"/>
  <c r="L96" i="4"/>
  <c r="M96" i="4"/>
  <c r="N96" i="4"/>
  <c r="O96" i="4"/>
  <c r="P96" i="4"/>
  <c r="Q96" i="4" a="1"/>
  <c r="Q96" i="4" s="1"/>
  <c r="R96" i="4" a="1"/>
  <c r="R96" i="4" s="1"/>
  <c r="S96" i="4"/>
  <c r="T96" i="4" a="1"/>
  <c r="T96" i="4" s="1"/>
  <c r="U96" i="4"/>
  <c r="V96" i="4"/>
  <c r="W96" i="4"/>
  <c r="X96" i="4"/>
  <c r="Y96" i="4"/>
  <c r="Z96" i="4"/>
  <c r="AA96" i="4"/>
  <c r="AB96" i="4"/>
  <c r="AC96" i="4"/>
  <c r="AC188" i="4" l="1"/>
  <c r="AC189" i="4"/>
  <c r="AC190" i="4"/>
  <c r="AC203" i="4"/>
  <c r="AC204" i="4"/>
  <c r="AC259" i="4"/>
  <c r="AC260" i="4"/>
  <c r="AC131" i="4"/>
  <c r="AC132" i="4"/>
  <c r="AC81" i="4"/>
  <c r="AC238" i="4"/>
  <c r="AC239" i="4"/>
  <c r="AC240" i="4"/>
  <c r="AC241" i="4"/>
  <c r="AC242" i="4"/>
  <c r="AC243" i="4"/>
  <c r="AC51" i="4"/>
  <c r="AC52" i="4"/>
  <c r="AC53" i="4"/>
  <c r="AC271" i="4"/>
  <c r="AC272" i="4"/>
  <c r="AC273" i="4"/>
  <c r="AC274" i="4"/>
  <c r="AC275" i="4"/>
  <c r="AC220" i="4"/>
  <c r="AC61" i="4"/>
  <c r="AC2" i="4"/>
  <c r="AC3" i="4"/>
  <c r="AC4" i="4"/>
  <c r="AC5" i="4"/>
  <c r="AC6" i="4"/>
  <c r="AC7" i="4"/>
  <c r="AC8" i="4"/>
  <c r="AC9" i="4"/>
  <c r="AC123" i="4"/>
  <c r="AC124" i="4"/>
  <c r="AC10" i="4"/>
  <c r="AC11" i="4"/>
  <c r="AC12" i="4"/>
  <c r="AC13" i="4"/>
  <c r="AC14" i="4"/>
  <c r="AC15" i="4"/>
  <c r="AC16" i="4"/>
  <c r="AC98" i="4"/>
  <c r="AC99" i="4"/>
  <c r="AC100" i="4"/>
  <c r="AC101" i="4"/>
  <c r="AC102" i="4"/>
  <c r="AC103" i="4"/>
  <c r="AC42" i="4"/>
  <c r="AC43" i="4"/>
  <c r="AC44" i="4"/>
  <c r="AC45" i="4"/>
  <c r="AC296" i="4"/>
  <c r="AC297" i="4"/>
  <c r="AC69" i="4"/>
  <c r="AC70" i="4"/>
  <c r="AC71" i="4"/>
  <c r="AC72" i="4"/>
  <c r="AC125" i="4"/>
  <c r="AC126" i="4"/>
  <c r="AC119" i="4"/>
  <c r="AC120" i="4"/>
  <c r="AC121" i="4"/>
  <c r="AC122" i="4"/>
  <c r="AC73" i="4"/>
  <c r="AC74" i="4"/>
  <c r="AC75" i="4"/>
  <c r="AC76" i="4"/>
  <c r="AC77" i="4"/>
  <c r="AC78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164" i="4"/>
  <c r="AC165" i="4"/>
  <c r="AC17" i="4"/>
  <c r="AC18" i="4"/>
  <c r="AC79" i="4"/>
  <c r="AC80" i="4"/>
  <c r="AC298" i="4"/>
  <c r="AC299" i="4"/>
  <c r="AC127" i="4"/>
  <c r="AC128" i="4"/>
  <c r="AC257" i="4"/>
  <c r="AC258" i="4"/>
  <c r="AC129" i="4"/>
  <c r="AC130" i="4"/>
  <c r="AC144" i="4"/>
  <c r="AC145" i="4"/>
  <c r="AC231" i="4"/>
  <c r="AC232" i="4"/>
  <c r="AC233" i="4"/>
  <c r="AC234" i="4"/>
  <c r="AC235" i="4"/>
  <c r="AC236" i="4"/>
  <c r="AC237" i="4"/>
  <c r="AC210" i="4"/>
  <c r="AC211" i="4"/>
  <c r="AC212" i="4"/>
  <c r="AC213" i="4"/>
  <c r="AC214" i="4"/>
  <c r="AC215" i="4"/>
  <c r="AC216" i="4"/>
  <c r="AC205" i="4"/>
  <c r="AC206" i="4"/>
  <c r="AC261" i="4"/>
  <c r="AC262" i="4"/>
  <c r="AC263" i="4"/>
  <c r="AC264" i="4"/>
  <c r="AC265" i="4"/>
  <c r="AC266" i="4"/>
  <c r="AC267" i="4"/>
  <c r="AC268" i="4"/>
  <c r="AC269" i="4"/>
  <c r="AC270" i="4"/>
  <c r="AC104" i="4"/>
  <c r="AC105" i="4"/>
  <c r="AC133" i="4"/>
  <c r="AC134" i="4"/>
  <c r="AC135" i="4"/>
  <c r="AC136" i="4"/>
  <c r="AC82" i="4"/>
  <c r="AC31" i="4"/>
  <c r="AC32" i="4"/>
  <c r="AC33" i="4"/>
  <c r="AC34" i="4"/>
  <c r="AC35" i="4"/>
  <c r="AC36" i="4"/>
  <c r="AC37" i="4"/>
  <c r="AC38" i="4"/>
  <c r="AC39" i="4"/>
  <c r="AC40" i="4"/>
  <c r="AC41" i="4"/>
  <c r="AC166" i="4"/>
  <c r="AC167" i="4"/>
  <c r="AC168" i="4"/>
  <c r="AC169" i="4"/>
  <c r="AC170" i="4"/>
  <c r="AC171" i="4"/>
  <c r="AC217" i="4"/>
  <c r="AC218" i="4"/>
  <c r="AC219" i="4"/>
  <c r="AC207" i="4"/>
  <c r="AC208" i="4"/>
  <c r="AC209" i="4"/>
  <c r="AC244" i="4"/>
  <c r="AC245" i="4"/>
  <c r="AC246" i="4"/>
  <c r="AC247" i="4"/>
  <c r="AC172" i="4"/>
  <c r="AC173" i="4"/>
  <c r="AC174" i="4"/>
  <c r="AC175" i="4"/>
  <c r="AC176" i="4"/>
  <c r="AC19" i="4"/>
  <c r="AC20" i="4"/>
  <c r="AC21" i="4"/>
  <c r="AC22" i="4"/>
  <c r="AC23" i="4"/>
  <c r="AC248" i="4"/>
  <c r="AC249" i="4"/>
  <c r="AC250" i="4"/>
  <c r="AC251" i="4"/>
  <c r="AC46" i="4"/>
  <c r="AC47" i="4"/>
  <c r="AC48" i="4"/>
  <c r="AC49" i="4"/>
  <c r="AC50" i="4"/>
  <c r="AC24" i="4"/>
  <c r="AC25" i="4"/>
  <c r="AC26" i="4"/>
  <c r="AC177" i="4"/>
  <c r="AC178" i="4"/>
  <c r="AC179" i="4"/>
  <c r="AC180" i="4"/>
  <c r="AC181" i="4"/>
  <c r="AC252" i="4"/>
  <c r="AC253" i="4"/>
  <c r="AC254" i="4"/>
  <c r="AC255" i="4"/>
  <c r="AC256" i="4"/>
  <c r="AC182" i="4"/>
  <c r="AC183" i="4"/>
  <c r="AC184" i="4"/>
  <c r="AC185" i="4"/>
  <c r="AC186" i="4"/>
  <c r="AC187" i="4"/>
  <c r="AC54" i="4"/>
  <c r="AC55" i="4"/>
  <c r="AC56" i="4"/>
  <c r="AC57" i="4"/>
  <c r="AC58" i="4"/>
  <c r="AC59" i="4"/>
  <c r="AC60" i="4"/>
  <c r="AC106" i="4"/>
  <c r="AC107" i="4"/>
  <c r="AC108" i="4"/>
  <c r="AC109" i="4"/>
  <c r="AC110" i="4"/>
  <c r="AC111" i="4"/>
  <c r="AC112" i="4"/>
  <c r="AC113" i="4"/>
  <c r="AC83" i="4"/>
  <c r="AC84" i="4"/>
  <c r="AC85" i="4"/>
  <c r="AC86" i="4"/>
  <c r="AC87" i="4"/>
  <c r="AC88" i="4"/>
  <c r="AC89" i="4"/>
  <c r="AC90" i="4"/>
  <c r="AC91" i="4"/>
  <c r="AC137" i="4"/>
  <c r="AC138" i="4"/>
  <c r="AC139" i="4"/>
  <c r="AC114" i="4"/>
  <c r="AC115" i="4"/>
  <c r="AC116" i="4"/>
  <c r="AC117" i="4"/>
  <c r="AC118" i="4"/>
  <c r="AC92" i="4"/>
  <c r="AC93" i="4"/>
  <c r="AC140" i="4"/>
  <c r="AC141" i="4"/>
  <c r="AC142" i="4"/>
  <c r="AC143" i="4"/>
  <c r="AC146" i="4"/>
  <c r="AC147" i="4"/>
  <c r="AC148" i="4"/>
  <c r="AC149" i="4"/>
  <c r="AC150" i="4"/>
  <c r="AC300" i="4"/>
  <c r="AC301" i="4"/>
  <c r="AC302" i="4"/>
  <c r="AC303" i="4"/>
  <c r="AC304" i="4"/>
  <c r="AC305" i="4"/>
  <c r="AC306" i="4"/>
  <c r="AC151" i="4"/>
  <c r="AC152" i="4"/>
  <c r="AC153" i="4"/>
  <c r="AC154" i="4"/>
  <c r="AC155" i="4"/>
  <c r="AC276" i="4"/>
  <c r="AC277" i="4"/>
  <c r="AC278" i="4"/>
  <c r="AC279" i="4"/>
  <c r="AC280" i="4"/>
  <c r="AC281" i="4"/>
  <c r="AC282" i="4"/>
  <c r="AC285" i="4"/>
  <c r="AC221" i="4"/>
  <c r="AC222" i="4"/>
  <c r="AC223" i="4"/>
  <c r="AC224" i="4"/>
  <c r="AC225" i="4"/>
  <c r="AC226" i="4"/>
  <c r="AC227" i="4"/>
  <c r="AC27" i="4"/>
  <c r="AC28" i="4"/>
  <c r="AC29" i="4"/>
  <c r="AC30" i="4"/>
  <c r="AC156" i="4"/>
  <c r="AC157" i="4"/>
  <c r="AC158" i="4"/>
  <c r="AC159" i="4"/>
  <c r="AC62" i="4"/>
  <c r="AC63" i="4"/>
  <c r="AC64" i="4"/>
  <c r="AC65" i="4"/>
  <c r="AC307" i="4"/>
  <c r="AC308" i="4"/>
  <c r="AC309" i="4"/>
  <c r="AC310" i="4"/>
  <c r="AC286" i="4"/>
  <c r="AC287" i="4"/>
  <c r="AC288" i="4"/>
  <c r="AC289" i="4"/>
  <c r="AC66" i="4"/>
  <c r="AC67" i="4"/>
  <c r="AC68" i="4"/>
  <c r="AC160" i="4"/>
  <c r="AC161" i="4"/>
  <c r="AC162" i="4"/>
  <c r="AC163" i="4"/>
  <c r="AC311" i="4"/>
  <c r="AC312" i="4"/>
  <c r="AC313" i="4"/>
  <c r="AC314" i="4"/>
  <c r="AC315" i="4"/>
  <c r="AC316" i="4"/>
  <c r="AC317" i="4"/>
  <c r="AC290" i="4"/>
  <c r="AC291" i="4"/>
  <c r="AC292" i="4"/>
  <c r="AC293" i="4"/>
  <c r="AC294" i="4"/>
  <c r="AC295" i="4"/>
  <c r="AC94" i="4"/>
  <c r="AC95" i="4"/>
  <c r="AC97" i="4"/>
  <c r="AC318" i="4"/>
  <c r="AC319" i="4"/>
  <c r="AC320" i="4"/>
  <c r="AC321" i="4"/>
  <c r="AC322" i="4"/>
  <c r="AC323" i="4"/>
  <c r="AC324" i="4"/>
  <c r="AC325" i="4"/>
  <c r="AC326" i="4"/>
  <c r="AC228" i="4"/>
  <c r="AC229" i="4"/>
  <c r="AC230" i="4"/>
  <c r="J189" i="4"/>
  <c r="K189" i="4"/>
  <c r="L189" i="4"/>
  <c r="M189" i="4"/>
  <c r="N189" i="4"/>
  <c r="O189" i="4"/>
  <c r="P189" i="4"/>
  <c r="Q189" i="4" a="1"/>
  <c r="Q189" i="4" s="1"/>
  <c r="R189" i="4" a="1"/>
  <c r="R189" i="4" s="1"/>
  <c r="S189" i="4"/>
  <c r="T189" i="4" a="1"/>
  <c r="T189" i="4" s="1"/>
  <c r="U189" i="4"/>
  <c r="V189" i="4"/>
  <c r="W189" i="4"/>
  <c r="X189" i="4"/>
  <c r="Y189" i="4"/>
  <c r="Z189" i="4"/>
  <c r="AA189" i="4"/>
  <c r="AB189" i="4"/>
  <c r="J190" i="4"/>
  <c r="K190" i="4"/>
  <c r="L190" i="4"/>
  <c r="M190" i="4"/>
  <c r="N190" i="4"/>
  <c r="O190" i="4"/>
  <c r="P190" i="4"/>
  <c r="Q190" i="4" a="1"/>
  <c r="Q190" i="4" s="1"/>
  <c r="R190" i="4" a="1"/>
  <c r="R190" i="4" s="1"/>
  <c r="S190" i="4"/>
  <c r="T190" i="4" a="1"/>
  <c r="T190" i="4" s="1"/>
  <c r="U190" i="4"/>
  <c r="V190" i="4"/>
  <c r="W190" i="4"/>
  <c r="X190" i="4"/>
  <c r="Y190" i="4"/>
  <c r="Z190" i="4"/>
  <c r="AA190" i="4"/>
  <c r="AB190" i="4"/>
  <c r="J203" i="4"/>
  <c r="K203" i="4"/>
  <c r="L203" i="4"/>
  <c r="M203" i="4"/>
  <c r="N203" i="4"/>
  <c r="O203" i="4"/>
  <c r="P203" i="4"/>
  <c r="Q203" i="4" a="1"/>
  <c r="Q203" i="4" s="1"/>
  <c r="R203" i="4" a="1"/>
  <c r="R203" i="4" s="1"/>
  <c r="S203" i="4"/>
  <c r="T203" i="4" a="1"/>
  <c r="T203" i="4" s="1"/>
  <c r="U203" i="4"/>
  <c r="V203" i="4"/>
  <c r="W203" i="4"/>
  <c r="X203" i="4"/>
  <c r="Y203" i="4"/>
  <c r="Z203" i="4" s="1"/>
  <c r="AA203" i="4"/>
  <c r="AB203" i="4"/>
  <c r="J204" i="4"/>
  <c r="K204" i="4"/>
  <c r="L204" i="4"/>
  <c r="M204" i="4"/>
  <c r="N204" i="4"/>
  <c r="O204" i="4"/>
  <c r="P204" i="4"/>
  <c r="Q204" i="4" a="1"/>
  <c r="Q204" i="4" s="1"/>
  <c r="R204" i="4" a="1"/>
  <c r="R204" i="4" s="1"/>
  <c r="S204" i="4"/>
  <c r="T204" i="4" a="1"/>
  <c r="T204" i="4" s="1"/>
  <c r="U204" i="4"/>
  <c r="V204" i="4"/>
  <c r="W204" i="4"/>
  <c r="X204" i="4"/>
  <c r="Y204" i="4"/>
  <c r="Z204" i="4" s="1"/>
  <c r="AA204" i="4"/>
  <c r="AB204" i="4"/>
  <c r="J259" i="4"/>
  <c r="K259" i="4"/>
  <c r="L259" i="4"/>
  <c r="M259" i="4"/>
  <c r="N259" i="4"/>
  <c r="O259" i="4"/>
  <c r="P259" i="4"/>
  <c r="Q259" i="4" a="1"/>
  <c r="Q259" i="4" s="1"/>
  <c r="R259" i="4" a="1"/>
  <c r="R259" i="4" s="1"/>
  <c r="S259" i="4"/>
  <c r="T259" i="4" a="1"/>
  <c r="T259" i="4" s="1"/>
  <c r="U259" i="4"/>
  <c r="V259" i="4"/>
  <c r="W259" i="4"/>
  <c r="X259" i="4"/>
  <c r="Y259" i="4"/>
  <c r="Z259" i="4"/>
  <c r="AA259" i="4"/>
  <c r="AB259" i="4" s="1"/>
  <c r="J260" i="4"/>
  <c r="K260" i="4"/>
  <c r="L260" i="4"/>
  <c r="M260" i="4"/>
  <c r="N260" i="4"/>
  <c r="O260" i="4"/>
  <c r="P260" i="4"/>
  <c r="Q260" i="4" a="1"/>
  <c r="Q260" i="4" s="1"/>
  <c r="R260" i="4" a="1"/>
  <c r="R260" i="4" s="1"/>
  <c r="S260" i="4"/>
  <c r="T260" i="4" a="1"/>
  <c r="T260" i="4" s="1"/>
  <c r="U260" i="4"/>
  <c r="V260" i="4"/>
  <c r="W260" i="4"/>
  <c r="X260" i="4"/>
  <c r="Y260" i="4"/>
  <c r="Z260" i="4"/>
  <c r="AA260" i="4"/>
  <c r="AB260" i="4"/>
  <c r="J131" i="4"/>
  <c r="K131" i="4"/>
  <c r="L131" i="4"/>
  <c r="M131" i="4"/>
  <c r="N131" i="4"/>
  <c r="O131" i="4"/>
  <c r="P131" i="4"/>
  <c r="Q131" i="4" a="1"/>
  <c r="Q131" i="4" s="1"/>
  <c r="R131" i="4" a="1"/>
  <c r="R131" i="4" s="1"/>
  <c r="S131" i="4"/>
  <c r="T131" i="4" a="1"/>
  <c r="T131" i="4" s="1"/>
  <c r="U131" i="4"/>
  <c r="V131" i="4"/>
  <c r="W131" i="4"/>
  <c r="X131" i="4"/>
  <c r="Y131" i="4"/>
  <c r="Z131" i="4"/>
  <c r="AA131" i="4"/>
  <c r="AB131" i="4"/>
  <c r="J132" i="4"/>
  <c r="K132" i="4"/>
  <c r="L132" i="4"/>
  <c r="M132" i="4"/>
  <c r="N132" i="4"/>
  <c r="O132" i="4"/>
  <c r="P132" i="4"/>
  <c r="Q132" i="4" a="1"/>
  <c r="Q132" i="4" s="1"/>
  <c r="R132" i="4" a="1"/>
  <c r="R132" i="4" s="1"/>
  <c r="S132" i="4"/>
  <c r="T132" i="4" a="1"/>
  <c r="T132" i="4" s="1"/>
  <c r="U132" i="4"/>
  <c r="V132" i="4"/>
  <c r="W132" i="4"/>
  <c r="X132" i="4"/>
  <c r="Y132" i="4"/>
  <c r="Z132" i="4"/>
  <c r="AA132" i="4"/>
  <c r="AB132" i="4"/>
  <c r="J81" i="4"/>
  <c r="K81" i="4"/>
  <c r="L81" i="4"/>
  <c r="M81" i="4"/>
  <c r="N81" i="4"/>
  <c r="O81" i="4"/>
  <c r="P81" i="4"/>
  <c r="Q81" i="4" a="1"/>
  <c r="Q81" i="4" s="1"/>
  <c r="R81" i="4" a="1"/>
  <c r="R81" i="4" s="1"/>
  <c r="S81" i="4"/>
  <c r="T81" i="4" a="1"/>
  <c r="T81" i="4" s="1"/>
  <c r="U81" i="4"/>
  <c r="V81" i="4"/>
  <c r="W81" i="4"/>
  <c r="X81" i="4"/>
  <c r="Y81" i="4"/>
  <c r="Z81" i="4"/>
  <c r="AA81" i="4"/>
  <c r="AB81" i="4"/>
  <c r="J238" i="4"/>
  <c r="K238" i="4"/>
  <c r="L238" i="4"/>
  <c r="M238" i="4"/>
  <c r="N238" i="4"/>
  <c r="O238" i="4"/>
  <c r="P238" i="4"/>
  <c r="Q238" i="4" a="1"/>
  <c r="Q238" i="4" s="1"/>
  <c r="R238" i="4" a="1"/>
  <c r="R238" i="4" s="1"/>
  <c r="S238" i="4"/>
  <c r="T238" i="4" a="1"/>
  <c r="T238" i="4" s="1"/>
  <c r="U238" i="4"/>
  <c r="V238" i="4"/>
  <c r="W238" i="4"/>
  <c r="X238" i="4"/>
  <c r="Y238" i="4"/>
  <c r="Z238" i="4"/>
  <c r="AA238" i="4"/>
  <c r="AB238" i="4"/>
  <c r="J239" i="4"/>
  <c r="K239" i="4"/>
  <c r="L239" i="4"/>
  <c r="M239" i="4"/>
  <c r="N239" i="4"/>
  <c r="O239" i="4"/>
  <c r="P239" i="4"/>
  <c r="Q239" i="4" a="1"/>
  <c r="Q239" i="4" s="1"/>
  <c r="R239" i="4" a="1"/>
  <c r="R239" i="4" s="1"/>
  <c r="S239" i="4"/>
  <c r="T239" i="4" a="1"/>
  <c r="T239" i="4" s="1"/>
  <c r="U239" i="4"/>
  <c r="V239" i="4"/>
  <c r="W239" i="4"/>
  <c r="X239" i="4"/>
  <c r="Y239" i="4"/>
  <c r="Z239" i="4" s="1"/>
  <c r="AA239" i="4"/>
  <c r="AB239" i="4"/>
  <c r="J240" i="4"/>
  <c r="K240" i="4"/>
  <c r="L240" i="4"/>
  <c r="M240" i="4"/>
  <c r="N240" i="4"/>
  <c r="O240" i="4"/>
  <c r="P240" i="4"/>
  <c r="Q240" i="4" a="1"/>
  <c r="Q240" i="4" s="1"/>
  <c r="R240" i="4" a="1"/>
  <c r="R240" i="4" s="1"/>
  <c r="S240" i="4"/>
  <c r="T240" i="4" a="1"/>
  <c r="T240" i="4" s="1"/>
  <c r="U240" i="4"/>
  <c r="V240" i="4"/>
  <c r="W240" i="4"/>
  <c r="X240" i="4"/>
  <c r="Y240" i="4"/>
  <c r="Z240" i="4"/>
  <c r="AA240" i="4"/>
  <c r="AB240" i="4"/>
  <c r="J241" i="4"/>
  <c r="K241" i="4"/>
  <c r="L241" i="4"/>
  <c r="M241" i="4"/>
  <c r="N241" i="4"/>
  <c r="O241" i="4"/>
  <c r="P241" i="4"/>
  <c r="Q241" i="4" a="1"/>
  <c r="Q241" i="4" s="1"/>
  <c r="R241" i="4" a="1"/>
  <c r="R241" i="4" s="1"/>
  <c r="S241" i="4"/>
  <c r="T241" i="4" a="1"/>
  <c r="T241" i="4" s="1"/>
  <c r="U241" i="4"/>
  <c r="V241" i="4"/>
  <c r="W241" i="4"/>
  <c r="X241" i="4"/>
  <c r="Y241" i="4"/>
  <c r="Z241" i="4"/>
  <c r="AA241" i="4"/>
  <c r="AB241" i="4"/>
  <c r="J242" i="4"/>
  <c r="K242" i="4"/>
  <c r="L242" i="4"/>
  <c r="M242" i="4"/>
  <c r="N242" i="4"/>
  <c r="O242" i="4"/>
  <c r="P242" i="4"/>
  <c r="Q242" i="4" a="1"/>
  <c r="Q242" i="4" s="1"/>
  <c r="R242" i="4" a="1"/>
  <c r="R242" i="4" s="1"/>
  <c r="S242" i="4"/>
  <c r="T242" i="4" a="1"/>
  <c r="T242" i="4" s="1"/>
  <c r="U242" i="4"/>
  <c r="V242" i="4"/>
  <c r="W242" i="4"/>
  <c r="X242" i="4"/>
  <c r="Y242" i="4"/>
  <c r="Z242" i="4"/>
  <c r="AA242" i="4"/>
  <c r="AB242" i="4" s="1"/>
  <c r="J243" i="4"/>
  <c r="K243" i="4"/>
  <c r="L243" i="4"/>
  <c r="M243" i="4"/>
  <c r="N243" i="4"/>
  <c r="O243" i="4"/>
  <c r="P243" i="4"/>
  <c r="Q243" i="4" a="1"/>
  <c r="Q243" i="4" s="1"/>
  <c r="R243" i="4" a="1"/>
  <c r="R243" i="4" s="1"/>
  <c r="S243" i="4"/>
  <c r="T243" i="4" a="1"/>
  <c r="T243" i="4" s="1"/>
  <c r="U243" i="4"/>
  <c r="V243" i="4"/>
  <c r="W243" i="4"/>
  <c r="X243" i="4"/>
  <c r="Y243" i="4"/>
  <c r="Z243" i="4"/>
  <c r="AA243" i="4"/>
  <c r="AB243" i="4" s="1"/>
  <c r="J51" i="4"/>
  <c r="K51" i="4"/>
  <c r="L51" i="4"/>
  <c r="M51" i="4"/>
  <c r="N51" i="4"/>
  <c r="O51" i="4"/>
  <c r="P51" i="4"/>
  <c r="Q51" i="4" a="1"/>
  <c r="Q51" i="4" s="1"/>
  <c r="R51" i="4" a="1"/>
  <c r="R51" i="4" s="1"/>
  <c r="S51" i="4"/>
  <c r="T51" i="4" a="1"/>
  <c r="T51" i="4" s="1"/>
  <c r="U51" i="4"/>
  <c r="V51" i="4"/>
  <c r="W51" i="4"/>
  <c r="X51" i="4"/>
  <c r="Y51" i="4"/>
  <c r="Z51" i="4" s="1"/>
  <c r="AA51" i="4"/>
  <c r="AB51" i="4" s="1"/>
  <c r="J52" i="4"/>
  <c r="K52" i="4"/>
  <c r="L52" i="4"/>
  <c r="M52" i="4"/>
  <c r="N52" i="4"/>
  <c r="O52" i="4"/>
  <c r="P52" i="4"/>
  <c r="S52" i="4"/>
  <c r="T52" i="4" s="1" a="1"/>
  <c r="T52" i="4" s="1"/>
  <c r="U52" i="4"/>
  <c r="V52" i="4" s="1"/>
  <c r="W52" i="4"/>
  <c r="X52" i="4"/>
  <c r="Y52" i="4"/>
  <c r="Z52" i="4" s="1"/>
  <c r="AA52" i="4"/>
  <c r="AB52" i="4"/>
  <c r="J53" i="4"/>
  <c r="K53" i="4"/>
  <c r="L53" i="4"/>
  <c r="M53" i="4"/>
  <c r="N53" i="4"/>
  <c r="O53" i="4"/>
  <c r="P53" i="4"/>
  <c r="S53" i="4"/>
  <c r="T53" i="4" s="1" a="1"/>
  <c r="T53" i="4" s="1"/>
  <c r="U53" i="4"/>
  <c r="V53" i="4" s="1"/>
  <c r="W53" i="4"/>
  <c r="X53" i="4"/>
  <c r="Y53" i="4"/>
  <c r="Z53" i="4" s="1"/>
  <c r="AA53" i="4"/>
  <c r="AB53" i="4"/>
  <c r="J271" i="4"/>
  <c r="K271" i="4"/>
  <c r="L271" i="4"/>
  <c r="M271" i="4"/>
  <c r="N271" i="4"/>
  <c r="O271" i="4"/>
  <c r="P271" i="4"/>
  <c r="Q271" i="4" a="1"/>
  <c r="Q271" i="4" s="1"/>
  <c r="R271" i="4" a="1"/>
  <c r="R271" i="4" s="1"/>
  <c r="S271" i="4"/>
  <c r="T271" i="4" a="1"/>
  <c r="T271" i="4" s="1"/>
  <c r="U271" i="4"/>
  <c r="V271" i="4"/>
  <c r="W271" i="4"/>
  <c r="X271" i="4"/>
  <c r="Y271" i="4"/>
  <c r="Z271" i="4"/>
  <c r="AA271" i="4"/>
  <c r="AB271" i="4"/>
  <c r="J272" i="4"/>
  <c r="K272" i="4"/>
  <c r="L272" i="4"/>
  <c r="M272" i="4"/>
  <c r="N272" i="4"/>
  <c r="O272" i="4"/>
  <c r="P272" i="4"/>
  <c r="Q272" i="4" a="1"/>
  <c r="Q272" i="4" s="1"/>
  <c r="R272" i="4" a="1"/>
  <c r="R272" i="4" s="1"/>
  <c r="S272" i="4"/>
  <c r="T272" i="4" a="1"/>
  <c r="T272" i="4" s="1"/>
  <c r="U272" i="4"/>
  <c r="V272" i="4"/>
  <c r="W272" i="4"/>
  <c r="X272" i="4"/>
  <c r="Y272" i="4"/>
  <c r="Z272" i="4"/>
  <c r="AA272" i="4"/>
  <c r="AB272" i="4"/>
  <c r="J273" i="4"/>
  <c r="K273" i="4"/>
  <c r="L273" i="4"/>
  <c r="M273" i="4"/>
  <c r="N273" i="4"/>
  <c r="O273" i="4"/>
  <c r="P273" i="4"/>
  <c r="Q273" i="4" a="1"/>
  <c r="Q273" i="4" s="1"/>
  <c r="R273" i="4" a="1"/>
  <c r="R273" i="4" s="1"/>
  <c r="S273" i="4"/>
  <c r="T273" i="4" a="1"/>
  <c r="T273" i="4" s="1"/>
  <c r="U273" i="4"/>
  <c r="V273" i="4"/>
  <c r="W273" i="4"/>
  <c r="X273" i="4"/>
  <c r="Y273" i="4"/>
  <c r="Z273" i="4"/>
  <c r="AA273" i="4"/>
  <c r="AB273" i="4"/>
  <c r="J274" i="4"/>
  <c r="K274" i="4"/>
  <c r="L274" i="4"/>
  <c r="M274" i="4"/>
  <c r="N274" i="4"/>
  <c r="O274" i="4"/>
  <c r="P274" i="4"/>
  <c r="Q274" i="4" a="1"/>
  <c r="Q274" i="4" s="1"/>
  <c r="R274" i="4" a="1"/>
  <c r="R274" i="4" s="1"/>
  <c r="S274" i="4"/>
  <c r="T274" i="4" a="1"/>
  <c r="T274" i="4" s="1"/>
  <c r="U274" i="4"/>
  <c r="V274" i="4"/>
  <c r="W274" i="4"/>
  <c r="X274" i="4"/>
  <c r="Y274" i="4"/>
  <c r="Z274" i="4"/>
  <c r="AA274" i="4"/>
  <c r="AB274" i="4"/>
  <c r="J275" i="4"/>
  <c r="K275" i="4"/>
  <c r="L275" i="4"/>
  <c r="M275" i="4"/>
  <c r="N275" i="4"/>
  <c r="O275" i="4"/>
  <c r="P275" i="4"/>
  <c r="Q275" i="4" a="1"/>
  <c r="Q275" i="4" s="1"/>
  <c r="R275" i="4" a="1"/>
  <c r="R275" i="4" s="1"/>
  <c r="S275" i="4"/>
  <c r="T275" i="4" a="1"/>
  <c r="T275" i="4" s="1"/>
  <c r="U275" i="4"/>
  <c r="V275" i="4"/>
  <c r="W275" i="4"/>
  <c r="X275" i="4"/>
  <c r="Y275" i="4"/>
  <c r="Z275" i="4"/>
  <c r="AA275" i="4"/>
  <c r="AB275" i="4"/>
  <c r="J220" i="4"/>
  <c r="K220" i="4"/>
  <c r="L220" i="4"/>
  <c r="M220" i="4"/>
  <c r="N220" i="4"/>
  <c r="O220" i="4"/>
  <c r="P220" i="4"/>
  <c r="Q220" i="4" a="1"/>
  <c r="Q220" i="4" s="1"/>
  <c r="R220" i="4" a="1"/>
  <c r="R220" i="4" s="1"/>
  <c r="S220" i="4"/>
  <c r="T220" i="4" a="1"/>
  <c r="T220" i="4" s="1"/>
  <c r="U220" i="4"/>
  <c r="V220" i="4"/>
  <c r="W220" i="4"/>
  <c r="X220" i="4"/>
  <c r="Y220" i="4"/>
  <c r="Z220" i="4"/>
  <c r="AA220" i="4"/>
  <c r="AB220" i="4"/>
  <c r="J61" i="4"/>
  <c r="K61" i="4"/>
  <c r="L61" i="4"/>
  <c r="M61" i="4"/>
  <c r="N61" i="4"/>
  <c r="O61" i="4"/>
  <c r="P61" i="4"/>
  <c r="Q61" i="4" a="1"/>
  <c r="Q61" i="4" s="1"/>
  <c r="R61" i="4" a="1"/>
  <c r="R61" i="4" s="1"/>
  <c r="S61" i="4"/>
  <c r="T61" i="4" a="1"/>
  <c r="T61" i="4" s="1"/>
  <c r="U61" i="4"/>
  <c r="V61" i="4"/>
  <c r="W61" i="4"/>
  <c r="X61" i="4"/>
  <c r="Y61" i="4"/>
  <c r="Z61" i="4"/>
  <c r="AA61" i="4"/>
  <c r="AB61" i="4"/>
  <c r="J2" i="4"/>
  <c r="K2" i="4"/>
  <c r="L2" i="4"/>
  <c r="M2" i="4"/>
  <c r="N2" i="4"/>
  <c r="O2" i="4"/>
  <c r="P2" i="4"/>
  <c r="S2" i="4"/>
  <c r="T2" i="4" a="1"/>
  <c r="T2" i="4" s="1"/>
  <c r="U2" i="4"/>
  <c r="V2" i="4" s="1"/>
  <c r="W2" i="4"/>
  <c r="X2" i="4"/>
  <c r="Y2" i="4"/>
  <c r="Z2" i="4"/>
  <c r="AA2" i="4"/>
  <c r="AB2" i="4"/>
  <c r="J3" i="4"/>
  <c r="K3" i="4"/>
  <c r="L3" i="4"/>
  <c r="M3" i="4"/>
  <c r="N3" i="4"/>
  <c r="O3" i="4"/>
  <c r="P3" i="4"/>
  <c r="Q3" i="4" a="1"/>
  <c r="Q3" i="4" s="1"/>
  <c r="R3" i="4" a="1"/>
  <c r="R3" i="4" s="1"/>
  <c r="S3" i="4"/>
  <c r="T3" i="4" a="1"/>
  <c r="T3" i="4" s="1"/>
  <c r="U3" i="4"/>
  <c r="V3" i="4"/>
  <c r="W3" i="4"/>
  <c r="X3" i="4"/>
  <c r="Y3" i="4"/>
  <c r="Z3" i="4"/>
  <c r="AA3" i="4"/>
  <c r="AB3" i="4"/>
  <c r="J4" i="4"/>
  <c r="K4" i="4"/>
  <c r="L4" i="4"/>
  <c r="M4" i="4"/>
  <c r="N4" i="4"/>
  <c r="O4" i="4"/>
  <c r="P4" i="4"/>
  <c r="Q4" i="4" a="1"/>
  <c r="Q4" i="4" s="1"/>
  <c r="R4" i="4" a="1"/>
  <c r="R4" i="4" s="1"/>
  <c r="S4" i="4"/>
  <c r="T4" i="4" a="1"/>
  <c r="T4" i="4" s="1"/>
  <c r="U4" i="4"/>
  <c r="V4" i="4" s="1"/>
  <c r="W4" i="4"/>
  <c r="X4" i="4"/>
  <c r="Y4" i="4"/>
  <c r="Z4" i="4"/>
  <c r="AA4" i="4"/>
  <c r="AB4" i="4"/>
  <c r="J5" i="4"/>
  <c r="K5" i="4"/>
  <c r="L5" i="4"/>
  <c r="M5" i="4"/>
  <c r="N5" i="4"/>
  <c r="O5" i="4"/>
  <c r="P5" i="4"/>
  <c r="Q5" i="4" a="1"/>
  <c r="Q5" i="4" s="1"/>
  <c r="R5" i="4" a="1"/>
  <c r="R5" i="4" s="1"/>
  <c r="S5" i="4"/>
  <c r="T5" i="4" a="1"/>
  <c r="T5" i="4" s="1"/>
  <c r="U5" i="4"/>
  <c r="V5" i="4" s="1"/>
  <c r="W5" i="4"/>
  <c r="X5" i="4"/>
  <c r="Y5" i="4"/>
  <c r="Z5" i="4"/>
  <c r="AA5" i="4"/>
  <c r="AB5" i="4"/>
  <c r="J6" i="4"/>
  <c r="K6" i="4"/>
  <c r="L6" i="4"/>
  <c r="M6" i="4"/>
  <c r="N6" i="4"/>
  <c r="O6" i="4"/>
  <c r="P6" i="4"/>
  <c r="Q6" i="4" a="1"/>
  <c r="Q6" i="4" s="1"/>
  <c r="R6" i="4" a="1"/>
  <c r="R6" i="4" s="1"/>
  <c r="S6" i="4"/>
  <c r="T6" i="4" s="1" a="1"/>
  <c r="T6" i="4" s="1"/>
  <c r="U6" i="4"/>
  <c r="V6" i="4" s="1"/>
  <c r="W6" i="4"/>
  <c r="X6" i="4"/>
  <c r="Y6" i="4"/>
  <c r="Z6" i="4"/>
  <c r="AA6" i="4"/>
  <c r="AB6" i="4"/>
  <c r="J7" i="4"/>
  <c r="K7" i="4"/>
  <c r="L7" i="4"/>
  <c r="M7" i="4"/>
  <c r="N7" i="4"/>
  <c r="O7" i="4"/>
  <c r="P7" i="4"/>
  <c r="Q7" i="4" a="1"/>
  <c r="Q7" i="4" s="1"/>
  <c r="R7" i="4" a="1"/>
  <c r="R7" i="4" s="1"/>
  <c r="S7" i="4"/>
  <c r="T7" i="4" a="1"/>
  <c r="T7" i="4" s="1"/>
  <c r="U7" i="4"/>
  <c r="V7" i="4"/>
  <c r="W7" i="4"/>
  <c r="X7" i="4"/>
  <c r="Y7" i="4"/>
  <c r="Z7" i="4"/>
  <c r="AA7" i="4"/>
  <c r="AB7" i="4"/>
  <c r="J8" i="4"/>
  <c r="K8" i="4"/>
  <c r="L8" i="4"/>
  <c r="M8" i="4"/>
  <c r="N8" i="4"/>
  <c r="O8" i="4"/>
  <c r="P8" i="4"/>
  <c r="S8" i="4"/>
  <c r="T8" i="4" a="1"/>
  <c r="T8" i="4" s="1"/>
  <c r="U8" i="4"/>
  <c r="V8" i="4" s="1"/>
  <c r="W8" i="4"/>
  <c r="X8" i="4"/>
  <c r="Y8" i="4"/>
  <c r="Z8" i="4" s="1"/>
  <c r="AA8" i="4"/>
  <c r="AB8" i="4"/>
  <c r="J9" i="4"/>
  <c r="K9" i="4"/>
  <c r="L9" i="4"/>
  <c r="M9" i="4"/>
  <c r="N9" i="4"/>
  <c r="O9" i="4"/>
  <c r="P9" i="4"/>
  <c r="Q9" i="4" a="1"/>
  <c r="Q9" i="4" s="1"/>
  <c r="R9" i="4" a="1"/>
  <c r="R9" i="4" s="1"/>
  <c r="S9" i="4"/>
  <c r="T9" i="4" a="1"/>
  <c r="T9" i="4" s="1"/>
  <c r="U9" i="4"/>
  <c r="V9" i="4"/>
  <c r="W9" i="4"/>
  <c r="X9" i="4"/>
  <c r="Y9" i="4"/>
  <c r="Z9" i="4" s="1"/>
  <c r="AA9" i="4"/>
  <c r="AB9" i="4"/>
  <c r="J123" i="4"/>
  <c r="K123" i="4"/>
  <c r="L123" i="4"/>
  <c r="M123" i="4"/>
  <c r="N123" i="4"/>
  <c r="O123" i="4"/>
  <c r="P123" i="4"/>
  <c r="S123" i="4"/>
  <c r="T123" i="4" a="1"/>
  <c r="T123" i="4" s="1"/>
  <c r="U123" i="4"/>
  <c r="V123" i="4" s="1"/>
  <c r="W123" i="4"/>
  <c r="X123" i="4"/>
  <c r="Y123" i="4"/>
  <c r="Z123" i="4"/>
  <c r="AA123" i="4"/>
  <c r="AB123" i="4"/>
  <c r="J124" i="4"/>
  <c r="K124" i="4"/>
  <c r="L124" i="4"/>
  <c r="M124" i="4"/>
  <c r="N124" i="4"/>
  <c r="O124" i="4"/>
  <c r="P124" i="4"/>
  <c r="Q124" i="4" a="1"/>
  <c r="Q124" i="4" s="1"/>
  <c r="R124" i="4" a="1"/>
  <c r="R124" i="4" s="1"/>
  <c r="S124" i="4"/>
  <c r="T124" i="4" a="1"/>
  <c r="T124" i="4" s="1"/>
  <c r="U124" i="4"/>
  <c r="V124" i="4"/>
  <c r="W124" i="4"/>
  <c r="X124" i="4"/>
  <c r="Y124" i="4"/>
  <c r="Z124" i="4" s="1"/>
  <c r="AA124" i="4"/>
  <c r="AB124" i="4"/>
  <c r="J10" i="4"/>
  <c r="K10" i="4"/>
  <c r="L10" i="4"/>
  <c r="M10" i="4"/>
  <c r="N10" i="4"/>
  <c r="O10" i="4"/>
  <c r="P10" i="4"/>
  <c r="S10" i="4"/>
  <c r="T10" i="4" a="1"/>
  <c r="T10" i="4" s="1"/>
  <c r="U10" i="4"/>
  <c r="V10" i="4" s="1"/>
  <c r="W10" i="4"/>
  <c r="X10" i="4"/>
  <c r="Y10" i="4"/>
  <c r="Z10" i="4"/>
  <c r="AA10" i="4"/>
  <c r="AB10" i="4"/>
  <c r="J11" i="4"/>
  <c r="K11" i="4"/>
  <c r="L11" i="4"/>
  <c r="M11" i="4"/>
  <c r="N11" i="4"/>
  <c r="O11" i="4"/>
  <c r="P11" i="4"/>
  <c r="Q11" i="4" a="1"/>
  <c r="Q11" i="4" s="1"/>
  <c r="R11" i="4" a="1"/>
  <c r="R11" i="4" s="1"/>
  <c r="S11" i="4"/>
  <c r="T11" i="4" a="1"/>
  <c r="T11" i="4" s="1"/>
  <c r="U11" i="4"/>
  <c r="V11" i="4"/>
  <c r="W11" i="4"/>
  <c r="X11" i="4"/>
  <c r="Y11" i="4"/>
  <c r="Z11" i="4" s="1"/>
  <c r="AA11" i="4"/>
  <c r="AB11" i="4"/>
  <c r="J12" i="4"/>
  <c r="K12" i="4"/>
  <c r="L12" i="4"/>
  <c r="M12" i="4"/>
  <c r="N12" i="4"/>
  <c r="O12" i="4"/>
  <c r="P12" i="4"/>
  <c r="Q12" i="4" a="1"/>
  <c r="Q12" i="4" s="1"/>
  <c r="R12" i="4" a="1"/>
  <c r="R12" i="4" s="1"/>
  <c r="S12" i="4"/>
  <c r="T12" i="4" a="1"/>
  <c r="T12" i="4" s="1"/>
  <c r="U12" i="4"/>
  <c r="V12" i="4"/>
  <c r="W12" i="4"/>
  <c r="X12" i="4"/>
  <c r="Y12" i="4"/>
  <c r="Z12" i="4"/>
  <c r="AA12" i="4"/>
  <c r="AB12" i="4"/>
  <c r="J13" i="4"/>
  <c r="K13" i="4"/>
  <c r="L13" i="4"/>
  <c r="M13" i="4"/>
  <c r="N13" i="4"/>
  <c r="O13" i="4"/>
  <c r="P13" i="4"/>
  <c r="Q13" i="4" a="1"/>
  <c r="Q13" i="4" s="1"/>
  <c r="R13" i="4" a="1"/>
  <c r="R13" i="4" s="1"/>
  <c r="S13" i="4"/>
  <c r="T13" i="4" a="1"/>
  <c r="T13" i="4" s="1"/>
  <c r="U13" i="4"/>
  <c r="V13" i="4"/>
  <c r="W13" i="4"/>
  <c r="X13" i="4"/>
  <c r="Y13" i="4"/>
  <c r="Z13" i="4" s="1"/>
  <c r="AA13" i="4"/>
  <c r="AB13" i="4"/>
  <c r="J14" i="4"/>
  <c r="K14" i="4"/>
  <c r="L14" i="4"/>
  <c r="M14" i="4"/>
  <c r="N14" i="4"/>
  <c r="O14" i="4"/>
  <c r="P14" i="4"/>
  <c r="Q14" i="4" a="1"/>
  <c r="Q14" i="4" s="1"/>
  <c r="R14" i="4" a="1"/>
  <c r="R14" i="4" s="1"/>
  <c r="S14" i="4"/>
  <c r="T14" i="4" a="1"/>
  <c r="T14" i="4" s="1"/>
  <c r="U14" i="4"/>
  <c r="V14" i="4" s="1"/>
  <c r="W14" i="4"/>
  <c r="X14" i="4"/>
  <c r="Y14" i="4"/>
  <c r="Z14" i="4"/>
  <c r="AA14" i="4"/>
  <c r="AB14" i="4"/>
  <c r="J15" i="4"/>
  <c r="K15" i="4"/>
  <c r="L15" i="4"/>
  <c r="M15" i="4"/>
  <c r="N15" i="4"/>
  <c r="O15" i="4"/>
  <c r="P15" i="4"/>
  <c r="Q15" i="4" a="1"/>
  <c r="Q15" i="4" s="1"/>
  <c r="R15" i="4" a="1"/>
  <c r="R15" i="4" s="1"/>
  <c r="S15" i="4"/>
  <c r="T15" i="4" a="1"/>
  <c r="T15" i="4" s="1"/>
  <c r="U15" i="4"/>
  <c r="V15" i="4"/>
  <c r="W15" i="4"/>
  <c r="X15" i="4"/>
  <c r="Y15" i="4"/>
  <c r="Z15" i="4" s="1"/>
  <c r="AA15" i="4"/>
  <c r="AB15" i="4"/>
  <c r="J16" i="4"/>
  <c r="K16" i="4"/>
  <c r="L16" i="4"/>
  <c r="M16" i="4"/>
  <c r="N16" i="4"/>
  <c r="O16" i="4"/>
  <c r="P16" i="4"/>
  <c r="Q16" i="4" a="1"/>
  <c r="Q16" i="4" s="1"/>
  <c r="R16" i="4" a="1"/>
  <c r="R16" i="4" s="1"/>
  <c r="S16" i="4"/>
  <c r="T16" i="4" a="1"/>
  <c r="T16" i="4" s="1"/>
  <c r="U16" i="4"/>
  <c r="V16" i="4" s="1"/>
  <c r="W16" i="4"/>
  <c r="X16" i="4"/>
  <c r="Y16" i="4"/>
  <c r="Z16" i="4"/>
  <c r="AA16" i="4"/>
  <c r="AB16" i="4"/>
  <c r="J98" i="4"/>
  <c r="K98" i="4"/>
  <c r="L98" i="4"/>
  <c r="M98" i="4"/>
  <c r="N98" i="4"/>
  <c r="O98" i="4"/>
  <c r="P98" i="4"/>
  <c r="S98" i="4"/>
  <c r="T98" i="4" a="1"/>
  <c r="T98" i="4" s="1"/>
  <c r="U98" i="4"/>
  <c r="V98" i="4" s="1"/>
  <c r="W98" i="4"/>
  <c r="X98" i="4"/>
  <c r="Y98" i="4"/>
  <c r="Z98" i="4"/>
  <c r="AA98" i="4"/>
  <c r="AB98" i="4"/>
  <c r="J99" i="4"/>
  <c r="K99" i="4"/>
  <c r="L99" i="4"/>
  <c r="M99" i="4"/>
  <c r="N99" i="4"/>
  <c r="O99" i="4"/>
  <c r="P99" i="4"/>
  <c r="Q99" i="4" a="1"/>
  <c r="Q99" i="4" s="1"/>
  <c r="R99" i="4" a="1"/>
  <c r="R99" i="4" s="1"/>
  <c r="S99" i="4"/>
  <c r="T99" i="4" a="1"/>
  <c r="T99" i="4" s="1"/>
  <c r="U99" i="4"/>
  <c r="V99" i="4"/>
  <c r="W99" i="4"/>
  <c r="X99" i="4"/>
  <c r="Y99" i="4"/>
  <c r="Z99" i="4" s="1"/>
  <c r="AA99" i="4"/>
  <c r="AB99" i="4"/>
  <c r="J100" i="4"/>
  <c r="K100" i="4"/>
  <c r="L100" i="4"/>
  <c r="M100" i="4"/>
  <c r="N100" i="4"/>
  <c r="O100" i="4"/>
  <c r="P100" i="4"/>
  <c r="Q100" i="4" a="1"/>
  <c r="Q100" i="4" s="1"/>
  <c r="R100" i="4" a="1"/>
  <c r="R100" i="4" s="1"/>
  <c r="S100" i="4"/>
  <c r="T100" i="4" a="1"/>
  <c r="T100" i="4" s="1"/>
  <c r="U100" i="4"/>
  <c r="V100" i="4"/>
  <c r="W100" i="4"/>
  <c r="X100" i="4"/>
  <c r="Y100" i="4"/>
  <c r="Z100" i="4"/>
  <c r="AA100" i="4"/>
  <c r="AB100" i="4"/>
  <c r="J101" i="4"/>
  <c r="K101" i="4"/>
  <c r="L101" i="4"/>
  <c r="M101" i="4"/>
  <c r="N101" i="4"/>
  <c r="O101" i="4"/>
  <c r="P101" i="4"/>
  <c r="Q101" i="4" a="1"/>
  <c r="Q101" i="4" s="1"/>
  <c r="R101" i="4" a="1"/>
  <c r="R101" i="4" s="1"/>
  <c r="S101" i="4"/>
  <c r="T101" i="4" a="1"/>
  <c r="T101" i="4" s="1"/>
  <c r="U101" i="4"/>
  <c r="V101" i="4"/>
  <c r="W101" i="4"/>
  <c r="X101" i="4"/>
  <c r="Y101" i="4"/>
  <c r="Z101" i="4"/>
  <c r="AA101" i="4"/>
  <c r="AB101" i="4"/>
  <c r="J102" i="4"/>
  <c r="K102" i="4"/>
  <c r="L102" i="4"/>
  <c r="M102" i="4"/>
  <c r="N102" i="4"/>
  <c r="O102" i="4"/>
  <c r="P102" i="4"/>
  <c r="Q102" i="4" a="1"/>
  <c r="Q102" i="4" s="1"/>
  <c r="R102" i="4" a="1"/>
  <c r="R102" i="4" s="1"/>
  <c r="S102" i="4"/>
  <c r="T102" i="4" a="1"/>
  <c r="T102" i="4" s="1"/>
  <c r="U102" i="4"/>
  <c r="V102" i="4"/>
  <c r="W102" i="4"/>
  <c r="X102" i="4"/>
  <c r="Y102" i="4"/>
  <c r="Z102" i="4"/>
  <c r="AA102" i="4"/>
  <c r="AB102" i="4"/>
  <c r="J103" i="4"/>
  <c r="K103" i="4"/>
  <c r="L103" i="4"/>
  <c r="M103" i="4"/>
  <c r="N103" i="4"/>
  <c r="O103" i="4"/>
  <c r="P103" i="4"/>
  <c r="Q103" i="4" a="1"/>
  <c r="Q103" i="4" s="1"/>
  <c r="R103" i="4" a="1"/>
  <c r="R103" i="4" s="1"/>
  <c r="S103" i="4"/>
  <c r="T103" i="4" a="1"/>
  <c r="T103" i="4" s="1"/>
  <c r="U103" i="4"/>
  <c r="V103" i="4"/>
  <c r="W103" i="4"/>
  <c r="X103" i="4"/>
  <c r="Y103" i="4"/>
  <c r="Z103" i="4"/>
  <c r="AA103" i="4"/>
  <c r="AB103" i="4"/>
  <c r="J42" i="4"/>
  <c r="K42" i="4"/>
  <c r="L42" i="4"/>
  <c r="M42" i="4"/>
  <c r="N42" i="4"/>
  <c r="O42" i="4"/>
  <c r="P42" i="4"/>
  <c r="S42" i="4"/>
  <c r="T42" i="4" s="1" a="1"/>
  <c r="T42" i="4" s="1"/>
  <c r="U42" i="4"/>
  <c r="V42" i="4" s="1"/>
  <c r="W42" i="4"/>
  <c r="X42" i="4"/>
  <c r="Y42" i="4"/>
  <c r="Z42" i="4" s="1"/>
  <c r="AA42" i="4"/>
  <c r="AB42" i="4"/>
  <c r="J43" i="4"/>
  <c r="K43" i="4"/>
  <c r="L43" i="4"/>
  <c r="M43" i="4"/>
  <c r="N43" i="4"/>
  <c r="O43" i="4"/>
  <c r="P43" i="4"/>
  <c r="S43" i="4"/>
  <c r="T43" i="4" s="1" a="1"/>
  <c r="T43" i="4" s="1"/>
  <c r="U43" i="4"/>
  <c r="V43" i="4" s="1"/>
  <c r="W43" i="4"/>
  <c r="X43" i="4"/>
  <c r="Y43" i="4"/>
  <c r="Z43" i="4" s="1"/>
  <c r="AA43" i="4"/>
  <c r="AB43" i="4"/>
  <c r="J44" i="4"/>
  <c r="K44" i="4"/>
  <c r="L44" i="4"/>
  <c r="M44" i="4"/>
  <c r="N44" i="4"/>
  <c r="O44" i="4"/>
  <c r="P44" i="4"/>
  <c r="Q44" i="4" a="1"/>
  <c r="Q44" i="4" s="1"/>
  <c r="R44" i="4" a="1"/>
  <c r="R44" i="4" s="1"/>
  <c r="S44" i="4"/>
  <c r="T44" i="4" a="1"/>
  <c r="T44" i="4" s="1"/>
  <c r="U44" i="4"/>
  <c r="V44" i="4"/>
  <c r="W44" i="4"/>
  <c r="X44" i="4"/>
  <c r="Y44" i="4"/>
  <c r="Z44" i="4"/>
  <c r="AA44" i="4"/>
  <c r="AB44" i="4"/>
  <c r="J45" i="4"/>
  <c r="K45" i="4"/>
  <c r="L45" i="4"/>
  <c r="M45" i="4"/>
  <c r="N45" i="4"/>
  <c r="O45" i="4"/>
  <c r="P45" i="4"/>
  <c r="Q45" i="4" a="1"/>
  <c r="Q45" i="4" s="1"/>
  <c r="R45" i="4" a="1"/>
  <c r="R45" i="4" s="1"/>
  <c r="S45" i="4"/>
  <c r="T45" i="4" a="1"/>
  <c r="T45" i="4" s="1"/>
  <c r="U45" i="4"/>
  <c r="V45" i="4"/>
  <c r="W45" i="4"/>
  <c r="X45" i="4"/>
  <c r="Y45" i="4"/>
  <c r="Z45" i="4"/>
  <c r="AA45" i="4"/>
  <c r="AB45" i="4"/>
  <c r="J296" i="4"/>
  <c r="K296" i="4"/>
  <c r="L296" i="4"/>
  <c r="M296" i="4"/>
  <c r="N296" i="4"/>
  <c r="O296" i="4"/>
  <c r="P296" i="4"/>
  <c r="S296" i="4"/>
  <c r="T296" i="4" a="1"/>
  <c r="T296" i="4" s="1"/>
  <c r="U296" i="4"/>
  <c r="V296" i="4" s="1"/>
  <c r="W296" i="4"/>
  <c r="X296" i="4"/>
  <c r="Y296" i="4"/>
  <c r="Z296" i="4" s="1"/>
  <c r="AA296" i="4"/>
  <c r="AB296" i="4"/>
  <c r="J297" i="4"/>
  <c r="K297" i="4"/>
  <c r="L297" i="4"/>
  <c r="M297" i="4"/>
  <c r="N297" i="4"/>
  <c r="O297" i="4"/>
  <c r="P297" i="4"/>
  <c r="Q297" i="4" a="1"/>
  <c r="Q297" i="4" s="1"/>
  <c r="R297" i="4" a="1"/>
  <c r="R297" i="4" s="1"/>
  <c r="S297" i="4"/>
  <c r="T297" i="4" a="1"/>
  <c r="T297" i="4" s="1"/>
  <c r="U297" i="4"/>
  <c r="V297" i="4"/>
  <c r="W297" i="4"/>
  <c r="X297" i="4"/>
  <c r="Y297" i="4"/>
  <c r="Z297" i="4"/>
  <c r="AA297" i="4"/>
  <c r="AB297" i="4"/>
  <c r="J69" i="4"/>
  <c r="K69" i="4"/>
  <c r="L69" i="4"/>
  <c r="M69" i="4"/>
  <c r="N69" i="4"/>
  <c r="O69" i="4"/>
  <c r="P69" i="4"/>
  <c r="S69" i="4"/>
  <c r="T69" i="4" a="1"/>
  <c r="T69" i="4" s="1"/>
  <c r="U69" i="4"/>
  <c r="V69" i="4" s="1"/>
  <c r="W69" i="4"/>
  <c r="X69" i="4"/>
  <c r="Y69" i="4"/>
  <c r="Z69" i="4" s="1"/>
  <c r="AA69" i="4"/>
  <c r="AB69" i="4"/>
  <c r="J70" i="4"/>
  <c r="K70" i="4"/>
  <c r="L70" i="4"/>
  <c r="M70" i="4"/>
  <c r="N70" i="4"/>
  <c r="O70" i="4"/>
  <c r="P70" i="4"/>
  <c r="Q70" i="4" a="1"/>
  <c r="Q70" i="4" s="1"/>
  <c r="R70" i="4" a="1"/>
  <c r="R70" i="4" s="1"/>
  <c r="S70" i="4"/>
  <c r="T70" i="4" a="1"/>
  <c r="T70" i="4" s="1"/>
  <c r="U70" i="4"/>
  <c r="V70" i="4"/>
  <c r="W70" i="4"/>
  <c r="X70" i="4"/>
  <c r="Y70" i="4"/>
  <c r="Z70" i="4"/>
  <c r="AA70" i="4"/>
  <c r="AB70" i="4"/>
  <c r="J71" i="4"/>
  <c r="K71" i="4"/>
  <c r="L71" i="4"/>
  <c r="M71" i="4"/>
  <c r="N71" i="4"/>
  <c r="O71" i="4"/>
  <c r="P71" i="4"/>
  <c r="Q71" i="4" a="1"/>
  <c r="Q71" i="4" s="1"/>
  <c r="R71" i="4" a="1"/>
  <c r="R71" i="4" s="1"/>
  <c r="S71" i="4"/>
  <c r="T71" i="4" a="1"/>
  <c r="T71" i="4" s="1"/>
  <c r="U71" i="4"/>
  <c r="V71" i="4"/>
  <c r="W71" i="4"/>
  <c r="X71" i="4"/>
  <c r="Y71" i="4"/>
  <c r="Z71" i="4"/>
  <c r="AA71" i="4"/>
  <c r="AB71" i="4"/>
  <c r="J72" i="4"/>
  <c r="K72" i="4"/>
  <c r="L72" i="4"/>
  <c r="M72" i="4"/>
  <c r="N72" i="4"/>
  <c r="O72" i="4"/>
  <c r="P72" i="4"/>
  <c r="Q72" i="4" a="1"/>
  <c r="Q72" i="4" s="1"/>
  <c r="R72" i="4" a="1"/>
  <c r="R72" i="4" s="1"/>
  <c r="S72" i="4"/>
  <c r="T72" i="4" a="1"/>
  <c r="T72" i="4" s="1"/>
  <c r="U72" i="4"/>
  <c r="V72" i="4"/>
  <c r="W72" i="4"/>
  <c r="X72" i="4"/>
  <c r="Y72" i="4"/>
  <c r="Z72" i="4"/>
  <c r="AA72" i="4"/>
  <c r="AB72" i="4"/>
  <c r="J125" i="4"/>
  <c r="K125" i="4"/>
  <c r="L125" i="4"/>
  <c r="M125" i="4"/>
  <c r="N125" i="4"/>
  <c r="O125" i="4"/>
  <c r="P125" i="4"/>
  <c r="S125" i="4"/>
  <c r="T125" i="4" a="1"/>
  <c r="T125" i="4" s="1"/>
  <c r="U125" i="4"/>
  <c r="V125" i="4" s="1"/>
  <c r="W125" i="4"/>
  <c r="X125" i="4"/>
  <c r="Y125" i="4"/>
  <c r="Z125" i="4" s="1"/>
  <c r="AA125" i="4"/>
  <c r="AB125" i="4"/>
  <c r="J126" i="4"/>
  <c r="K126" i="4"/>
  <c r="L126" i="4"/>
  <c r="M126" i="4"/>
  <c r="N126" i="4"/>
  <c r="O126" i="4"/>
  <c r="P126" i="4"/>
  <c r="Q126" i="4" a="1"/>
  <c r="Q126" i="4" s="1"/>
  <c r="R126" i="4" a="1"/>
  <c r="R126" i="4" s="1"/>
  <c r="S126" i="4"/>
  <c r="T126" i="4" a="1"/>
  <c r="T126" i="4" s="1"/>
  <c r="U126" i="4"/>
  <c r="V126" i="4"/>
  <c r="W126" i="4"/>
  <c r="X126" i="4"/>
  <c r="Y126" i="4"/>
  <c r="Z126" i="4"/>
  <c r="AA126" i="4"/>
  <c r="AB126" i="4"/>
  <c r="J119" i="4"/>
  <c r="K119" i="4"/>
  <c r="L119" i="4"/>
  <c r="M119" i="4"/>
  <c r="N119" i="4"/>
  <c r="O119" i="4"/>
  <c r="P119" i="4"/>
  <c r="S119" i="4"/>
  <c r="T119" i="4" a="1"/>
  <c r="T119" i="4" s="1"/>
  <c r="U119" i="4"/>
  <c r="V119" i="4" s="1"/>
  <c r="W119" i="4"/>
  <c r="X119" i="4"/>
  <c r="Y119" i="4"/>
  <c r="Z119" i="4" s="1"/>
  <c r="AA119" i="4"/>
  <c r="AB119" i="4"/>
  <c r="J120" i="4"/>
  <c r="K120" i="4"/>
  <c r="L120" i="4"/>
  <c r="M120" i="4"/>
  <c r="N120" i="4"/>
  <c r="O120" i="4"/>
  <c r="P120" i="4"/>
  <c r="Q120" i="4" a="1"/>
  <c r="Q120" i="4" s="1"/>
  <c r="R120" i="4" a="1"/>
  <c r="R120" i="4" s="1"/>
  <c r="S120" i="4"/>
  <c r="T120" i="4" a="1"/>
  <c r="T120" i="4" s="1"/>
  <c r="U120" i="4"/>
  <c r="V120" i="4"/>
  <c r="W120" i="4"/>
  <c r="X120" i="4"/>
  <c r="Y120" i="4"/>
  <c r="Z120" i="4"/>
  <c r="AA120" i="4"/>
  <c r="AB120" i="4"/>
  <c r="J121" i="4"/>
  <c r="K121" i="4"/>
  <c r="L121" i="4"/>
  <c r="M121" i="4"/>
  <c r="N121" i="4"/>
  <c r="O121" i="4"/>
  <c r="P121" i="4"/>
  <c r="S121" i="4"/>
  <c r="T121" i="4" a="1"/>
  <c r="T121" i="4" s="1"/>
  <c r="U121" i="4"/>
  <c r="V121" i="4" s="1"/>
  <c r="W121" i="4"/>
  <c r="X121" i="4"/>
  <c r="Y121" i="4"/>
  <c r="Z121" i="4" s="1"/>
  <c r="AA121" i="4"/>
  <c r="AB121" i="4"/>
  <c r="J122" i="4"/>
  <c r="K122" i="4"/>
  <c r="L122" i="4"/>
  <c r="M122" i="4"/>
  <c r="N122" i="4"/>
  <c r="O122" i="4"/>
  <c r="P122" i="4"/>
  <c r="Q122" i="4" a="1"/>
  <c r="Q122" i="4" s="1"/>
  <c r="R122" i="4" a="1"/>
  <c r="R122" i="4" s="1"/>
  <c r="S122" i="4"/>
  <c r="T122" i="4" a="1"/>
  <c r="T122" i="4" s="1"/>
  <c r="U122" i="4"/>
  <c r="V122" i="4"/>
  <c r="W122" i="4"/>
  <c r="X122" i="4"/>
  <c r="Y122" i="4"/>
  <c r="Z122" i="4"/>
  <c r="AA122" i="4"/>
  <c r="AB122" i="4"/>
  <c r="J73" i="4"/>
  <c r="K73" i="4"/>
  <c r="L73" i="4"/>
  <c r="M73" i="4"/>
  <c r="N73" i="4"/>
  <c r="O73" i="4"/>
  <c r="P73" i="4"/>
  <c r="S73" i="4"/>
  <c r="T73" i="4" a="1"/>
  <c r="T73" i="4" s="1"/>
  <c r="U73" i="4"/>
  <c r="V73" i="4" s="1"/>
  <c r="W73" i="4"/>
  <c r="X73" i="4"/>
  <c r="Y73" i="4"/>
  <c r="Z73" i="4" s="1"/>
  <c r="AA73" i="4"/>
  <c r="AB73" i="4"/>
  <c r="J74" i="4"/>
  <c r="K74" i="4"/>
  <c r="L74" i="4"/>
  <c r="M74" i="4"/>
  <c r="N74" i="4"/>
  <c r="O74" i="4"/>
  <c r="P74" i="4"/>
  <c r="Q74" i="4" a="1"/>
  <c r="Q74" i="4" s="1"/>
  <c r="R74" i="4" a="1"/>
  <c r="R74" i="4" s="1"/>
  <c r="S74" i="4"/>
  <c r="T74" i="4" a="1"/>
  <c r="T74" i="4" s="1"/>
  <c r="U74" i="4"/>
  <c r="V74" i="4"/>
  <c r="W74" i="4"/>
  <c r="X74" i="4"/>
  <c r="Y74" i="4"/>
  <c r="Z74" i="4" s="1"/>
  <c r="AA74" i="4"/>
  <c r="AB74" i="4"/>
  <c r="J75" i="4"/>
  <c r="K75" i="4"/>
  <c r="L75" i="4"/>
  <c r="M75" i="4"/>
  <c r="N75" i="4"/>
  <c r="O75" i="4"/>
  <c r="P75" i="4"/>
  <c r="Q75" i="4" a="1"/>
  <c r="Q75" i="4" s="1"/>
  <c r="R75" i="4" a="1"/>
  <c r="R75" i="4" s="1"/>
  <c r="S75" i="4"/>
  <c r="T75" i="4" a="1"/>
  <c r="T75" i="4" s="1"/>
  <c r="U75" i="4"/>
  <c r="V75" i="4"/>
  <c r="W75" i="4"/>
  <c r="X75" i="4"/>
  <c r="Y75" i="4"/>
  <c r="Z75" i="4"/>
  <c r="AA75" i="4"/>
  <c r="AB75" i="4"/>
  <c r="J76" i="4"/>
  <c r="K76" i="4"/>
  <c r="L76" i="4"/>
  <c r="M76" i="4"/>
  <c r="N76" i="4"/>
  <c r="O76" i="4"/>
  <c r="P76" i="4"/>
  <c r="Q76" i="4" a="1"/>
  <c r="Q76" i="4" s="1"/>
  <c r="R76" i="4" a="1"/>
  <c r="R76" i="4" s="1"/>
  <c r="S76" i="4"/>
  <c r="T76" i="4" a="1"/>
  <c r="T76" i="4" s="1"/>
  <c r="U76" i="4"/>
  <c r="V76" i="4"/>
  <c r="W76" i="4"/>
  <c r="X76" i="4"/>
  <c r="Y76" i="4"/>
  <c r="Z76" i="4" s="1"/>
  <c r="AA76" i="4"/>
  <c r="AB76" i="4"/>
  <c r="J77" i="4"/>
  <c r="K77" i="4"/>
  <c r="L77" i="4"/>
  <c r="M77" i="4"/>
  <c r="N77" i="4"/>
  <c r="O77" i="4"/>
  <c r="P77" i="4"/>
  <c r="S77" i="4"/>
  <c r="T77" i="4" a="1"/>
  <c r="T77" i="4" s="1"/>
  <c r="U77" i="4"/>
  <c r="V77" i="4" s="1"/>
  <c r="W77" i="4"/>
  <c r="X77" i="4"/>
  <c r="Y77" i="4"/>
  <c r="Z77" i="4" s="1"/>
  <c r="AA77" i="4"/>
  <c r="AB77" i="4"/>
  <c r="J78" i="4"/>
  <c r="K78" i="4"/>
  <c r="L78" i="4"/>
  <c r="M78" i="4"/>
  <c r="N78" i="4"/>
  <c r="O78" i="4"/>
  <c r="P78" i="4"/>
  <c r="Q78" i="4" a="1"/>
  <c r="Q78" i="4" s="1"/>
  <c r="R78" i="4" a="1"/>
  <c r="R78" i="4" s="1"/>
  <c r="S78" i="4"/>
  <c r="T78" i="4" a="1"/>
  <c r="T78" i="4" s="1"/>
  <c r="U78" i="4"/>
  <c r="V78" i="4"/>
  <c r="W78" i="4"/>
  <c r="X78" i="4"/>
  <c r="Y78" i="4"/>
  <c r="Z78" i="4"/>
  <c r="AA78" i="4"/>
  <c r="AB78" i="4"/>
  <c r="J191" i="4"/>
  <c r="K191" i="4"/>
  <c r="L191" i="4"/>
  <c r="M191" i="4"/>
  <c r="N191" i="4"/>
  <c r="O191" i="4"/>
  <c r="P191" i="4"/>
  <c r="S191" i="4"/>
  <c r="T191" i="4" a="1"/>
  <c r="T191" i="4" s="1"/>
  <c r="U191" i="4"/>
  <c r="V191" i="4" s="1"/>
  <c r="W191" i="4"/>
  <c r="X191" i="4"/>
  <c r="Y191" i="4"/>
  <c r="Z191" i="4" s="1"/>
  <c r="AA191" i="4"/>
  <c r="AB191" i="4"/>
  <c r="J192" i="4"/>
  <c r="K192" i="4"/>
  <c r="L192" i="4"/>
  <c r="M192" i="4"/>
  <c r="N192" i="4"/>
  <c r="O192" i="4"/>
  <c r="P192" i="4"/>
  <c r="Q192" i="4" a="1"/>
  <c r="Q192" i="4" s="1"/>
  <c r="R192" i="4" a="1"/>
  <c r="R192" i="4" s="1"/>
  <c r="S192" i="4"/>
  <c r="T192" i="4" a="1"/>
  <c r="T192" i="4" s="1"/>
  <c r="U192" i="4"/>
  <c r="V192" i="4"/>
  <c r="W192" i="4"/>
  <c r="X192" i="4"/>
  <c r="Y192" i="4"/>
  <c r="Z192" i="4"/>
  <c r="AA192" i="4"/>
  <c r="AB192" i="4"/>
  <c r="J193" i="4"/>
  <c r="K193" i="4"/>
  <c r="L193" i="4"/>
  <c r="M193" i="4"/>
  <c r="N193" i="4"/>
  <c r="O193" i="4"/>
  <c r="P193" i="4"/>
  <c r="Q193" i="4" a="1"/>
  <c r="Q193" i="4" s="1"/>
  <c r="R193" i="4" a="1"/>
  <c r="R193" i="4" s="1"/>
  <c r="S193" i="4"/>
  <c r="T193" i="4" a="1"/>
  <c r="T193" i="4" s="1"/>
  <c r="U193" i="4"/>
  <c r="V193" i="4"/>
  <c r="W193" i="4"/>
  <c r="X193" i="4"/>
  <c r="Y193" i="4"/>
  <c r="Z193" i="4" s="1"/>
  <c r="AA193" i="4"/>
  <c r="AB193" i="4" s="1"/>
  <c r="J194" i="4"/>
  <c r="K194" i="4"/>
  <c r="L194" i="4"/>
  <c r="M194" i="4"/>
  <c r="N194" i="4"/>
  <c r="O194" i="4"/>
  <c r="P194" i="4"/>
  <c r="S194" i="4"/>
  <c r="T194" i="4" a="1"/>
  <c r="T194" i="4" s="1"/>
  <c r="U194" i="4"/>
  <c r="V194" i="4" s="1"/>
  <c r="W194" i="4"/>
  <c r="X194" i="4"/>
  <c r="Y194" i="4"/>
  <c r="Z194" i="4" s="1"/>
  <c r="AA194" i="4"/>
  <c r="AB194" i="4"/>
  <c r="J195" i="4"/>
  <c r="K195" i="4"/>
  <c r="L195" i="4"/>
  <c r="M195" i="4"/>
  <c r="N195" i="4"/>
  <c r="O195" i="4"/>
  <c r="P195" i="4"/>
  <c r="Q195" i="4" a="1"/>
  <c r="Q195" i="4" s="1"/>
  <c r="R195" i="4" a="1"/>
  <c r="R195" i="4" s="1"/>
  <c r="S195" i="4"/>
  <c r="T195" i="4" a="1"/>
  <c r="T195" i="4" s="1"/>
  <c r="U195" i="4"/>
  <c r="V195" i="4"/>
  <c r="W195" i="4"/>
  <c r="X195" i="4"/>
  <c r="Y195" i="4"/>
  <c r="Z195" i="4"/>
  <c r="AA195" i="4"/>
  <c r="AB195" i="4"/>
  <c r="J196" i="4"/>
  <c r="K196" i="4"/>
  <c r="L196" i="4"/>
  <c r="M196" i="4"/>
  <c r="N196" i="4"/>
  <c r="O196" i="4"/>
  <c r="P196" i="4"/>
  <c r="Q196" i="4" a="1"/>
  <c r="Q196" i="4" s="1"/>
  <c r="R196" i="4" a="1"/>
  <c r="R196" i="4" s="1"/>
  <c r="S196" i="4"/>
  <c r="T196" i="4" a="1"/>
  <c r="T196" i="4" s="1"/>
  <c r="U196" i="4"/>
  <c r="V196" i="4"/>
  <c r="W196" i="4"/>
  <c r="X196" i="4"/>
  <c r="Y196" i="4"/>
  <c r="Z196" i="4"/>
  <c r="AA196" i="4"/>
  <c r="AB196" i="4"/>
  <c r="J197" i="4"/>
  <c r="K197" i="4"/>
  <c r="L197" i="4"/>
  <c r="M197" i="4"/>
  <c r="N197" i="4"/>
  <c r="O197" i="4"/>
  <c r="P197" i="4"/>
  <c r="Q197" i="4" a="1"/>
  <c r="Q197" i="4" s="1"/>
  <c r="R197" i="4" a="1"/>
  <c r="R197" i="4" s="1"/>
  <c r="S197" i="4"/>
  <c r="T197" i="4" a="1"/>
  <c r="T197" i="4" s="1"/>
  <c r="U197" i="4"/>
  <c r="V197" i="4"/>
  <c r="W197" i="4"/>
  <c r="X197" i="4"/>
  <c r="Y197" i="4"/>
  <c r="Z197" i="4"/>
  <c r="AA197" i="4"/>
  <c r="AB197" i="4"/>
  <c r="J198" i="4"/>
  <c r="K198" i="4"/>
  <c r="L198" i="4"/>
  <c r="M198" i="4"/>
  <c r="N198" i="4"/>
  <c r="O198" i="4"/>
  <c r="P198" i="4"/>
  <c r="Q198" i="4" a="1"/>
  <c r="Q198" i="4" s="1"/>
  <c r="R198" i="4" a="1"/>
  <c r="R198" i="4" s="1"/>
  <c r="S198" i="4"/>
  <c r="T198" i="4" a="1"/>
  <c r="T198" i="4" s="1"/>
  <c r="U198" i="4"/>
  <c r="V198" i="4"/>
  <c r="W198" i="4"/>
  <c r="X198" i="4"/>
  <c r="Y198" i="4"/>
  <c r="Z198" i="4"/>
  <c r="AA198" i="4"/>
  <c r="AB198" i="4"/>
  <c r="J199" i="4"/>
  <c r="K199" i="4"/>
  <c r="L199" i="4"/>
  <c r="M199" i="4"/>
  <c r="N199" i="4"/>
  <c r="O199" i="4"/>
  <c r="P199" i="4"/>
  <c r="Q199" i="4" a="1"/>
  <c r="Q199" i="4" s="1"/>
  <c r="R199" i="4" a="1"/>
  <c r="R199" i="4" s="1"/>
  <c r="S199" i="4"/>
  <c r="T199" i="4" a="1"/>
  <c r="T199" i="4" s="1"/>
  <c r="U199" i="4"/>
  <c r="V199" i="4"/>
  <c r="W199" i="4"/>
  <c r="X199" i="4"/>
  <c r="Y199" i="4"/>
  <c r="Z199" i="4"/>
  <c r="AA199" i="4"/>
  <c r="AB199" i="4"/>
  <c r="J200" i="4"/>
  <c r="K200" i="4"/>
  <c r="L200" i="4"/>
  <c r="M200" i="4"/>
  <c r="N200" i="4"/>
  <c r="O200" i="4"/>
  <c r="P200" i="4"/>
  <c r="Q200" i="4" a="1"/>
  <c r="Q200" i="4" s="1"/>
  <c r="R200" i="4" a="1"/>
  <c r="R200" i="4" s="1"/>
  <c r="S200" i="4"/>
  <c r="T200" i="4" a="1"/>
  <c r="T200" i="4" s="1"/>
  <c r="U200" i="4"/>
  <c r="V200" i="4"/>
  <c r="W200" i="4"/>
  <c r="X200" i="4"/>
  <c r="Y200" i="4"/>
  <c r="Z200" i="4" s="1"/>
  <c r="AA200" i="4"/>
  <c r="AB200" i="4"/>
  <c r="J201" i="4"/>
  <c r="K201" i="4"/>
  <c r="L201" i="4"/>
  <c r="M201" i="4"/>
  <c r="N201" i="4"/>
  <c r="O201" i="4"/>
  <c r="P201" i="4"/>
  <c r="Q201" i="4" a="1"/>
  <c r="Q201" i="4" s="1"/>
  <c r="R201" i="4" a="1"/>
  <c r="R201" i="4" s="1"/>
  <c r="S201" i="4"/>
  <c r="T201" i="4" a="1"/>
  <c r="T201" i="4" s="1"/>
  <c r="U201" i="4"/>
  <c r="V201" i="4"/>
  <c r="W201" i="4"/>
  <c r="X201" i="4"/>
  <c r="Y201" i="4"/>
  <c r="Z201" i="4"/>
  <c r="AA201" i="4"/>
  <c r="AB201" i="4"/>
  <c r="J202" i="4"/>
  <c r="K202" i="4"/>
  <c r="L202" i="4"/>
  <c r="M202" i="4"/>
  <c r="N202" i="4"/>
  <c r="O202" i="4"/>
  <c r="P202" i="4"/>
  <c r="Q202" i="4" a="1"/>
  <c r="Q202" i="4" s="1"/>
  <c r="R202" i="4" a="1"/>
  <c r="R202" i="4" s="1"/>
  <c r="S202" i="4"/>
  <c r="T202" i="4" a="1"/>
  <c r="T202" i="4" s="1"/>
  <c r="U202" i="4"/>
  <c r="V202" i="4"/>
  <c r="W202" i="4"/>
  <c r="X202" i="4"/>
  <c r="Y202" i="4"/>
  <c r="Z202" i="4" s="1"/>
  <c r="AA202" i="4"/>
  <c r="AB202" i="4"/>
  <c r="J164" i="4"/>
  <c r="K164" i="4"/>
  <c r="L164" i="4"/>
  <c r="M164" i="4"/>
  <c r="N164" i="4"/>
  <c r="O164" i="4"/>
  <c r="P164" i="4"/>
  <c r="Q164" i="4" a="1"/>
  <c r="Q164" i="4" s="1"/>
  <c r="R164" i="4" a="1"/>
  <c r="R164" i="4" s="1"/>
  <c r="S164" i="4"/>
  <c r="T164" i="4" a="1"/>
  <c r="T164" i="4" s="1"/>
  <c r="U164" i="4"/>
  <c r="V164" i="4"/>
  <c r="W164" i="4"/>
  <c r="X164" i="4"/>
  <c r="Y164" i="4"/>
  <c r="Z164" i="4"/>
  <c r="AA164" i="4"/>
  <c r="AB164" i="4"/>
  <c r="J165" i="4"/>
  <c r="K165" i="4"/>
  <c r="L165" i="4"/>
  <c r="M165" i="4"/>
  <c r="N165" i="4"/>
  <c r="O165" i="4"/>
  <c r="P165" i="4"/>
  <c r="S165" i="4"/>
  <c r="T165" i="4" a="1"/>
  <c r="T165" i="4" s="1"/>
  <c r="U165" i="4"/>
  <c r="V165" i="4" s="1"/>
  <c r="W165" i="4"/>
  <c r="X165" i="4"/>
  <c r="Y165" i="4"/>
  <c r="Z165" i="4" s="1"/>
  <c r="AA165" i="4"/>
  <c r="AB165" i="4"/>
  <c r="J17" i="4"/>
  <c r="K17" i="4"/>
  <c r="L17" i="4"/>
  <c r="M17" i="4"/>
  <c r="N17" i="4"/>
  <c r="O17" i="4"/>
  <c r="P17" i="4"/>
  <c r="Q17" i="4" a="1"/>
  <c r="Q17" i="4" s="1"/>
  <c r="R17" i="4" a="1"/>
  <c r="R17" i="4" s="1"/>
  <c r="S17" i="4"/>
  <c r="T17" i="4" a="1"/>
  <c r="T17" i="4" s="1"/>
  <c r="U17" i="4"/>
  <c r="V17" i="4"/>
  <c r="W17" i="4"/>
  <c r="X17" i="4"/>
  <c r="Y17" i="4"/>
  <c r="Z17" i="4"/>
  <c r="AA17" i="4"/>
  <c r="AB17" i="4"/>
  <c r="J18" i="4"/>
  <c r="K18" i="4"/>
  <c r="L18" i="4"/>
  <c r="M18" i="4"/>
  <c r="N18" i="4"/>
  <c r="O18" i="4"/>
  <c r="P18" i="4"/>
  <c r="S18" i="4"/>
  <c r="T18" i="4" a="1"/>
  <c r="T18" i="4" s="1"/>
  <c r="U18" i="4"/>
  <c r="V18" i="4" s="1"/>
  <c r="W18" i="4"/>
  <c r="X18" i="4"/>
  <c r="Y18" i="4"/>
  <c r="Z18" i="4" s="1"/>
  <c r="AA18" i="4"/>
  <c r="AB18" i="4"/>
  <c r="J79" i="4"/>
  <c r="K79" i="4"/>
  <c r="L79" i="4"/>
  <c r="M79" i="4"/>
  <c r="N79" i="4"/>
  <c r="O79" i="4"/>
  <c r="P79" i="4"/>
  <c r="Q79" i="4" a="1"/>
  <c r="Q79" i="4" s="1"/>
  <c r="R79" i="4" a="1"/>
  <c r="R79" i="4" s="1"/>
  <c r="S79" i="4"/>
  <c r="T79" i="4" a="1"/>
  <c r="T79" i="4" s="1"/>
  <c r="U79" i="4"/>
  <c r="V79" i="4"/>
  <c r="W79" i="4"/>
  <c r="X79" i="4"/>
  <c r="Y79" i="4"/>
  <c r="Z79" i="4"/>
  <c r="AA79" i="4"/>
  <c r="AB79" i="4"/>
  <c r="J80" i="4"/>
  <c r="K80" i="4"/>
  <c r="L80" i="4"/>
  <c r="M80" i="4"/>
  <c r="N80" i="4"/>
  <c r="O80" i="4"/>
  <c r="P80" i="4"/>
  <c r="Q80" i="4" a="1"/>
  <c r="Q80" i="4" s="1"/>
  <c r="R80" i="4" a="1"/>
  <c r="R80" i="4" s="1"/>
  <c r="S80" i="4"/>
  <c r="T80" i="4" a="1"/>
  <c r="T80" i="4" s="1"/>
  <c r="U80" i="4"/>
  <c r="V80" i="4"/>
  <c r="W80" i="4"/>
  <c r="X80" i="4"/>
  <c r="Y80" i="4"/>
  <c r="Z80" i="4"/>
  <c r="AA80" i="4"/>
  <c r="AB80" i="4"/>
  <c r="J298" i="4"/>
  <c r="K298" i="4"/>
  <c r="L298" i="4"/>
  <c r="M298" i="4"/>
  <c r="N298" i="4"/>
  <c r="O298" i="4"/>
  <c r="P298" i="4"/>
  <c r="S298" i="4"/>
  <c r="T298" i="4" a="1"/>
  <c r="T298" i="4" s="1"/>
  <c r="U298" i="4"/>
  <c r="V298" i="4" s="1"/>
  <c r="W298" i="4"/>
  <c r="X298" i="4"/>
  <c r="Y298" i="4"/>
  <c r="Z298" i="4" s="1"/>
  <c r="AA298" i="4"/>
  <c r="AB298" i="4"/>
  <c r="J299" i="4"/>
  <c r="K299" i="4"/>
  <c r="L299" i="4"/>
  <c r="M299" i="4"/>
  <c r="N299" i="4"/>
  <c r="O299" i="4"/>
  <c r="P299" i="4"/>
  <c r="Q299" i="4" a="1"/>
  <c r="Q299" i="4" s="1"/>
  <c r="R299" i="4" a="1"/>
  <c r="R299" i="4" s="1"/>
  <c r="S299" i="4"/>
  <c r="T299" i="4" a="1"/>
  <c r="T299" i="4" s="1"/>
  <c r="U299" i="4"/>
  <c r="V299" i="4"/>
  <c r="W299" i="4"/>
  <c r="X299" i="4"/>
  <c r="Y299" i="4"/>
  <c r="Z299" i="4"/>
  <c r="AA299" i="4"/>
  <c r="AB299" i="4"/>
  <c r="J127" i="4"/>
  <c r="K127" i="4"/>
  <c r="L127" i="4"/>
  <c r="M127" i="4"/>
  <c r="N127" i="4"/>
  <c r="O127" i="4"/>
  <c r="P127" i="4"/>
  <c r="S127" i="4"/>
  <c r="T127" i="4" a="1"/>
  <c r="T127" i="4" s="1"/>
  <c r="U127" i="4"/>
  <c r="V127" i="4" s="1"/>
  <c r="W127" i="4"/>
  <c r="X127" i="4"/>
  <c r="Y127" i="4"/>
  <c r="Z127" i="4" s="1"/>
  <c r="AA127" i="4"/>
  <c r="AB127" i="4"/>
  <c r="J128" i="4"/>
  <c r="K128" i="4"/>
  <c r="L128" i="4"/>
  <c r="M128" i="4"/>
  <c r="N128" i="4"/>
  <c r="O128" i="4"/>
  <c r="P128" i="4"/>
  <c r="Q128" i="4" a="1"/>
  <c r="Q128" i="4" s="1"/>
  <c r="R128" i="4" a="1"/>
  <c r="R128" i="4" s="1"/>
  <c r="S128" i="4"/>
  <c r="T128" i="4" a="1"/>
  <c r="T128" i="4" s="1"/>
  <c r="U128" i="4"/>
  <c r="V128" i="4"/>
  <c r="W128" i="4"/>
  <c r="X128" i="4"/>
  <c r="Y128" i="4"/>
  <c r="Z128" i="4"/>
  <c r="AA128" i="4"/>
  <c r="AB128" i="4"/>
  <c r="J257" i="4"/>
  <c r="K257" i="4"/>
  <c r="L257" i="4"/>
  <c r="M257" i="4"/>
  <c r="N257" i="4"/>
  <c r="O257" i="4"/>
  <c r="P257" i="4"/>
  <c r="S257" i="4"/>
  <c r="T257" i="4" a="1"/>
  <c r="T257" i="4" s="1"/>
  <c r="U257" i="4"/>
  <c r="V257" i="4" s="1"/>
  <c r="W257" i="4"/>
  <c r="X257" i="4"/>
  <c r="Y257" i="4"/>
  <c r="Z257" i="4" s="1"/>
  <c r="AA257" i="4"/>
  <c r="AB257" i="4"/>
  <c r="J258" i="4"/>
  <c r="K258" i="4"/>
  <c r="L258" i="4"/>
  <c r="M258" i="4"/>
  <c r="N258" i="4"/>
  <c r="O258" i="4"/>
  <c r="P258" i="4"/>
  <c r="Q258" i="4" a="1"/>
  <c r="Q258" i="4" s="1"/>
  <c r="R258" i="4" a="1"/>
  <c r="R258" i="4" s="1"/>
  <c r="S258" i="4"/>
  <c r="T258" i="4" a="1"/>
  <c r="T258" i="4" s="1"/>
  <c r="U258" i="4"/>
  <c r="V258" i="4"/>
  <c r="W258" i="4"/>
  <c r="X258" i="4"/>
  <c r="Y258" i="4"/>
  <c r="Z258" i="4"/>
  <c r="AA258" i="4"/>
  <c r="AB258" i="4"/>
  <c r="J129" i="4"/>
  <c r="K129" i="4"/>
  <c r="L129" i="4"/>
  <c r="M129" i="4"/>
  <c r="N129" i="4"/>
  <c r="O129" i="4"/>
  <c r="P129" i="4"/>
  <c r="Q129" i="4" a="1"/>
  <c r="Q129" i="4" s="1"/>
  <c r="R129" i="4" a="1"/>
  <c r="R129" i="4" s="1"/>
  <c r="S129" i="4"/>
  <c r="T129" i="4" a="1"/>
  <c r="T129" i="4" s="1"/>
  <c r="U129" i="4"/>
  <c r="V129" i="4"/>
  <c r="W129" i="4"/>
  <c r="X129" i="4"/>
  <c r="Y129" i="4"/>
  <c r="Z129" i="4"/>
  <c r="AA129" i="4"/>
  <c r="AB129" i="4"/>
  <c r="J130" i="4"/>
  <c r="K130" i="4"/>
  <c r="L130" i="4"/>
  <c r="M130" i="4"/>
  <c r="N130" i="4"/>
  <c r="O130" i="4"/>
  <c r="P130" i="4"/>
  <c r="S130" i="4"/>
  <c r="T130" i="4" a="1"/>
  <c r="T130" i="4" s="1"/>
  <c r="U130" i="4"/>
  <c r="V130" i="4" s="1"/>
  <c r="W130" i="4"/>
  <c r="X130" i="4"/>
  <c r="Y130" i="4"/>
  <c r="Z130" i="4" s="1"/>
  <c r="AA130" i="4"/>
  <c r="AB130" i="4"/>
  <c r="J144" i="4"/>
  <c r="K144" i="4"/>
  <c r="L144" i="4"/>
  <c r="M144" i="4"/>
  <c r="N144" i="4"/>
  <c r="O144" i="4"/>
  <c r="P144" i="4"/>
  <c r="S144" i="4"/>
  <c r="T144" i="4" a="1"/>
  <c r="T144" i="4" s="1"/>
  <c r="U144" i="4"/>
  <c r="V144" i="4" s="1"/>
  <c r="W144" i="4"/>
  <c r="X144" i="4"/>
  <c r="Y144" i="4"/>
  <c r="Z144" i="4" s="1"/>
  <c r="AA144" i="4"/>
  <c r="AB144" i="4"/>
  <c r="J145" i="4"/>
  <c r="K145" i="4"/>
  <c r="L145" i="4"/>
  <c r="M145" i="4"/>
  <c r="N145" i="4"/>
  <c r="O145" i="4"/>
  <c r="P145" i="4"/>
  <c r="Q145" i="4" a="1"/>
  <c r="Q145" i="4" s="1"/>
  <c r="R145" i="4" a="1"/>
  <c r="R145" i="4" s="1"/>
  <c r="S145" i="4"/>
  <c r="T145" i="4" a="1"/>
  <c r="T145" i="4" s="1"/>
  <c r="U145" i="4"/>
  <c r="V145" i="4" s="1"/>
  <c r="W145" i="4"/>
  <c r="X145" i="4"/>
  <c r="Y145" i="4"/>
  <c r="Z145" i="4" s="1"/>
  <c r="AA145" i="4"/>
  <c r="AB145" i="4"/>
  <c r="J231" i="4"/>
  <c r="K231" i="4"/>
  <c r="L231" i="4"/>
  <c r="M231" i="4"/>
  <c r="N231" i="4"/>
  <c r="O231" i="4"/>
  <c r="P231" i="4"/>
  <c r="S231" i="4"/>
  <c r="T231" i="4" a="1"/>
  <c r="T231" i="4" s="1"/>
  <c r="U231" i="4"/>
  <c r="V231" i="4" s="1"/>
  <c r="W231" i="4"/>
  <c r="X231" i="4"/>
  <c r="Y231" i="4"/>
  <c r="Z231" i="4" s="1"/>
  <c r="AA231" i="4"/>
  <c r="AB231" i="4"/>
  <c r="J232" i="4"/>
  <c r="K232" i="4"/>
  <c r="L232" i="4"/>
  <c r="M232" i="4"/>
  <c r="N232" i="4"/>
  <c r="O232" i="4"/>
  <c r="P232" i="4"/>
  <c r="Q232" i="4" a="1"/>
  <c r="Q232" i="4" s="1"/>
  <c r="R232" i="4" a="1"/>
  <c r="R232" i="4" s="1"/>
  <c r="S232" i="4"/>
  <c r="T232" i="4" a="1"/>
  <c r="T232" i="4" s="1"/>
  <c r="U232" i="4"/>
  <c r="V232" i="4"/>
  <c r="W232" i="4"/>
  <c r="X232" i="4"/>
  <c r="Y232" i="4"/>
  <c r="Z232" i="4"/>
  <c r="AA232" i="4"/>
  <c r="AB232" i="4"/>
  <c r="J233" i="4"/>
  <c r="K233" i="4"/>
  <c r="L233" i="4"/>
  <c r="M233" i="4"/>
  <c r="N233" i="4"/>
  <c r="O233" i="4"/>
  <c r="P233" i="4"/>
  <c r="Q233" i="4" a="1"/>
  <c r="Q233" i="4" s="1"/>
  <c r="R233" i="4" a="1"/>
  <c r="R233" i="4" s="1"/>
  <c r="S233" i="4"/>
  <c r="T233" i="4" a="1"/>
  <c r="T233" i="4" s="1"/>
  <c r="U233" i="4"/>
  <c r="V233" i="4"/>
  <c r="W233" i="4"/>
  <c r="X233" i="4"/>
  <c r="Y233" i="4"/>
  <c r="Z233" i="4"/>
  <c r="AA233" i="4"/>
  <c r="AB233" i="4"/>
  <c r="J234" i="4"/>
  <c r="K234" i="4"/>
  <c r="L234" i="4"/>
  <c r="M234" i="4"/>
  <c r="N234" i="4"/>
  <c r="O234" i="4"/>
  <c r="P234" i="4"/>
  <c r="Q234" i="4" a="1"/>
  <c r="Q234" i="4" s="1"/>
  <c r="R234" i="4" a="1"/>
  <c r="R234" i="4" s="1"/>
  <c r="S234" i="4"/>
  <c r="T234" i="4" a="1"/>
  <c r="T234" i="4" s="1"/>
  <c r="U234" i="4"/>
  <c r="V234" i="4"/>
  <c r="W234" i="4"/>
  <c r="X234" i="4"/>
  <c r="Y234" i="4"/>
  <c r="Z234" i="4"/>
  <c r="AA234" i="4"/>
  <c r="AB234" i="4"/>
  <c r="J235" i="4"/>
  <c r="K235" i="4"/>
  <c r="L235" i="4"/>
  <c r="M235" i="4"/>
  <c r="N235" i="4"/>
  <c r="O235" i="4"/>
  <c r="P235" i="4"/>
  <c r="Q235" i="4" a="1"/>
  <c r="Q235" i="4" s="1"/>
  <c r="R235" i="4" a="1"/>
  <c r="R235" i="4" s="1"/>
  <c r="S235" i="4"/>
  <c r="T235" i="4" a="1"/>
  <c r="T235" i="4" s="1"/>
  <c r="U235" i="4"/>
  <c r="V235" i="4"/>
  <c r="W235" i="4"/>
  <c r="X235" i="4"/>
  <c r="Y235" i="4"/>
  <c r="Z235" i="4"/>
  <c r="AA235" i="4"/>
  <c r="AB235" i="4"/>
  <c r="J236" i="4"/>
  <c r="K236" i="4"/>
  <c r="L236" i="4"/>
  <c r="M236" i="4"/>
  <c r="N236" i="4"/>
  <c r="O236" i="4"/>
  <c r="P236" i="4"/>
  <c r="Q236" i="4" a="1"/>
  <c r="Q236" i="4" s="1"/>
  <c r="R236" i="4" a="1"/>
  <c r="R236" i="4" s="1"/>
  <c r="S236" i="4"/>
  <c r="T236" i="4" a="1"/>
  <c r="T236" i="4" s="1"/>
  <c r="U236" i="4"/>
  <c r="V236" i="4"/>
  <c r="W236" i="4"/>
  <c r="X236" i="4"/>
  <c r="Y236" i="4"/>
  <c r="Z236" i="4"/>
  <c r="AA236" i="4"/>
  <c r="AB236" i="4"/>
  <c r="J237" i="4"/>
  <c r="K237" i="4"/>
  <c r="L237" i="4"/>
  <c r="M237" i="4"/>
  <c r="N237" i="4"/>
  <c r="O237" i="4"/>
  <c r="P237" i="4"/>
  <c r="Q237" i="4" a="1"/>
  <c r="Q237" i="4" s="1"/>
  <c r="R237" i="4" a="1"/>
  <c r="R237" i="4" s="1"/>
  <c r="S237" i="4"/>
  <c r="T237" i="4" a="1"/>
  <c r="T237" i="4" s="1"/>
  <c r="U237" i="4"/>
  <c r="V237" i="4"/>
  <c r="W237" i="4"/>
  <c r="X237" i="4"/>
  <c r="Y237" i="4"/>
  <c r="Z237" i="4"/>
  <c r="AA237" i="4"/>
  <c r="AB237" i="4"/>
  <c r="J210" i="4"/>
  <c r="K210" i="4"/>
  <c r="L210" i="4"/>
  <c r="M210" i="4"/>
  <c r="N210" i="4"/>
  <c r="O210" i="4"/>
  <c r="P210" i="4"/>
  <c r="S210" i="4"/>
  <c r="T210" i="4" a="1"/>
  <c r="T210" i="4" s="1"/>
  <c r="U210" i="4"/>
  <c r="V210" i="4" s="1"/>
  <c r="W210" i="4"/>
  <c r="X210" i="4"/>
  <c r="Y210" i="4"/>
  <c r="Z210" i="4" s="1"/>
  <c r="AA210" i="4"/>
  <c r="AB210" i="4"/>
  <c r="J211" i="4"/>
  <c r="K211" i="4"/>
  <c r="L211" i="4"/>
  <c r="M211" i="4"/>
  <c r="N211" i="4"/>
  <c r="O211" i="4"/>
  <c r="P211" i="4"/>
  <c r="Q211" i="4" a="1"/>
  <c r="Q211" i="4" s="1"/>
  <c r="R211" i="4" a="1"/>
  <c r="R211" i="4" s="1"/>
  <c r="S211" i="4"/>
  <c r="T211" i="4" a="1"/>
  <c r="T211" i="4" s="1"/>
  <c r="U211" i="4"/>
  <c r="V211" i="4"/>
  <c r="W211" i="4"/>
  <c r="X211" i="4"/>
  <c r="Y211" i="4"/>
  <c r="Z211" i="4"/>
  <c r="AA211" i="4"/>
  <c r="AB211" i="4"/>
  <c r="J212" i="4"/>
  <c r="K212" i="4"/>
  <c r="L212" i="4"/>
  <c r="M212" i="4"/>
  <c r="N212" i="4"/>
  <c r="O212" i="4"/>
  <c r="P212" i="4"/>
  <c r="Q212" i="4" a="1"/>
  <c r="Q212" i="4" s="1"/>
  <c r="R212" i="4" a="1"/>
  <c r="R212" i="4" s="1"/>
  <c r="S212" i="4"/>
  <c r="T212" i="4" a="1"/>
  <c r="T212" i="4" s="1"/>
  <c r="U212" i="4"/>
  <c r="V212" i="4"/>
  <c r="W212" i="4"/>
  <c r="X212" i="4"/>
  <c r="Y212" i="4"/>
  <c r="Z212" i="4"/>
  <c r="AA212" i="4"/>
  <c r="AB212" i="4"/>
  <c r="J213" i="4"/>
  <c r="K213" i="4"/>
  <c r="L213" i="4"/>
  <c r="M213" i="4"/>
  <c r="N213" i="4"/>
  <c r="O213" i="4"/>
  <c r="P213" i="4"/>
  <c r="Q213" i="4" a="1"/>
  <c r="Q213" i="4" s="1"/>
  <c r="R213" i="4" a="1"/>
  <c r="R213" i="4" s="1"/>
  <c r="S213" i="4"/>
  <c r="T213" i="4" a="1"/>
  <c r="T213" i="4" s="1"/>
  <c r="U213" i="4"/>
  <c r="V213" i="4"/>
  <c r="W213" i="4"/>
  <c r="X213" i="4"/>
  <c r="Y213" i="4"/>
  <c r="Z213" i="4"/>
  <c r="AA213" i="4"/>
  <c r="AB213" i="4"/>
  <c r="J214" i="4"/>
  <c r="K214" i="4"/>
  <c r="L214" i="4"/>
  <c r="M214" i="4"/>
  <c r="N214" i="4"/>
  <c r="O214" i="4"/>
  <c r="P214" i="4"/>
  <c r="Q214" i="4" a="1"/>
  <c r="Q214" i="4" s="1"/>
  <c r="R214" i="4" a="1"/>
  <c r="R214" i="4" s="1"/>
  <c r="S214" i="4"/>
  <c r="T214" i="4" a="1"/>
  <c r="T214" i="4" s="1"/>
  <c r="U214" i="4"/>
  <c r="V214" i="4"/>
  <c r="W214" i="4"/>
  <c r="X214" i="4"/>
  <c r="Y214" i="4"/>
  <c r="Z214" i="4"/>
  <c r="AA214" i="4"/>
  <c r="AB214" i="4"/>
  <c r="J215" i="4"/>
  <c r="K215" i="4"/>
  <c r="L215" i="4"/>
  <c r="M215" i="4"/>
  <c r="N215" i="4"/>
  <c r="O215" i="4"/>
  <c r="P215" i="4"/>
  <c r="Q215" i="4" a="1"/>
  <c r="Q215" i="4" s="1"/>
  <c r="R215" i="4" a="1"/>
  <c r="R215" i="4" s="1"/>
  <c r="S215" i="4"/>
  <c r="T215" i="4" a="1"/>
  <c r="T215" i="4" s="1"/>
  <c r="U215" i="4"/>
  <c r="V215" i="4"/>
  <c r="W215" i="4"/>
  <c r="X215" i="4"/>
  <c r="Y215" i="4"/>
  <c r="Z215" i="4"/>
  <c r="AA215" i="4"/>
  <c r="AB215" i="4"/>
  <c r="J216" i="4"/>
  <c r="K216" i="4"/>
  <c r="L216" i="4"/>
  <c r="M216" i="4"/>
  <c r="N216" i="4"/>
  <c r="O216" i="4"/>
  <c r="P216" i="4"/>
  <c r="Q216" i="4" a="1"/>
  <c r="Q216" i="4" s="1"/>
  <c r="R216" i="4" a="1"/>
  <c r="R216" i="4" s="1"/>
  <c r="S216" i="4"/>
  <c r="T216" i="4" a="1"/>
  <c r="T216" i="4" s="1"/>
  <c r="U216" i="4"/>
  <c r="V216" i="4"/>
  <c r="W216" i="4"/>
  <c r="X216" i="4"/>
  <c r="Y216" i="4"/>
  <c r="Z216" i="4"/>
  <c r="AA216" i="4"/>
  <c r="AB216" i="4"/>
  <c r="J205" i="4"/>
  <c r="K205" i="4"/>
  <c r="L205" i="4"/>
  <c r="M205" i="4"/>
  <c r="N205" i="4"/>
  <c r="O205" i="4"/>
  <c r="P205" i="4"/>
  <c r="S205" i="4"/>
  <c r="T205" i="4" a="1"/>
  <c r="T205" i="4" s="1"/>
  <c r="U205" i="4"/>
  <c r="V205" i="4" s="1"/>
  <c r="W205" i="4"/>
  <c r="X205" i="4"/>
  <c r="Y205" i="4"/>
  <c r="Z205" i="4" s="1"/>
  <c r="AA205" i="4"/>
  <c r="AB205" i="4"/>
  <c r="J206" i="4"/>
  <c r="K206" i="4"/>
  <c r="L206" i="4"/>
  <c r="M206" i="4"/>
  <c r="N206" i="4"/>
  <c r="O206" i="4"/>
  <c r="P206" i="4"/>
  <c r="Q206" i="4" a="1"/>
  <c r="Q206" i="4" s="1"/>
  <c r="R206" i="4" a="1"/>
  <c r="R206" i="4" s="1"/>
  <c r="S206" i="4"/>
  <c r="T206" i="4" s="1" a="1"/>
  <c r="T206" i="4" s="1"/>
  <c r="U206" i="4"/>
  <c r="V206" i="4" s="1"/>
  <c r="W206" i="4"/>
  <c r="X206" i="4"/>
  <c r="Y206" i="4"/>
  <c r="Z206" i="4" s="1"/>
  <c r="AA206" i="4"/>
  <c r="AB206" i="4"/>
  <c r="J261" i="4"/>
  <c r="K261" i="4"/>
  <c r="L261" i="4"/>
  <c r="M261" i="4"/>
  <c r="N261" i="4"/>
  <c r="O261" i="4"/>
  <c r="P261" i="4"/>
  <c r="Q261" i="4" a="1"/>
  <c r="Q261" i="4" s="1"/>
  <c r="R261" i="4" a="1"/>
  <c r="R261" i="4" s="1"/>
  <c r="S261" i="4"/>
  <c r="T261" i="4" a="1"/>
  <c r="T261" i="4" s="1"/>
  <c r="U261" i="4"/>
  <c r="V261" i="4" s="1"/>
  <c r="W261" i="4"/>
  <c r="X261" i="4"/>
  <c r="Y261" i="4"/>
  <c r="Z261" i="4"/>
  <c r="AA261" i="4"/>
  <c r="AB261" i="4"/>
  <c r="J262" i="4"/>
  <c r="K262" i="4"/>
  <c r="L262" i="4"/>
  <c r="M262" i="4"/>
  <c r="N262" i="4"/>
  <c r="O262" i="4"/>
  <c r="P262" i="4"/>
  <c r="S262" i="4"/>
  <c r="T262" i="4" a="1"/>
  <c r="T262" i="4" s="1"/>
  <c r="U262" i="4"/>
  <c r="V262" i="4" s="1"/>
  <c r="W262" i="4"/>
  <c r="X262" i="4"/>
  <c r="Y262" i="4"/>
  <c r="Z262" i="4"/>
  <c r="AA262" i="4"/>
  <c r="AB262" i="4"/>
  <c r="J263" i="4"/>
  <c r="K263" i="4"/>
  <c r="L263" i="4"/>
  <c r="M263" i="4"/>
  <c r="N263" i="4"/>
  <c r="O263" i="4"/>
  <c r="P263" i="4"/>
  <c r="Q263" i="4" a="1"/>
  <c r="Q263" i="4" s="1"/>
  <c r="R263" i="4" a="1"/>
  <c r="R263" i="4" s="1"/>
  <c r="S263" i="4"/>
  <c r="T263" i="4" a="1"/>
  <c r="T263" i="4" s="1"/>
  <c r="U263" i="4"/>
  <c r="V263" i="4" s="1"/>
  <c r="W263" i="4"/>
  <c r="X263" i="4"/>
  <c r="Y263" i="4"/>
  <c r="Z263" i="4" s="1"/>
  <c r="AA263" i="4"/>
  <c r="AB263" i="4"/>
  <c r="J264" i="4"/>
  <c r="K264" i="4"/>
  <c r="L264" i="4"/>
  <c r="M264" i="4"/>
  <c r="N264" i="4"/>
  <c r="O264" i="4"/>
  <c r="P264" i="4"/>
  <c r="Q264" i="4" a="1"/>
  <c r="Q264" i="4" s="1"/>
  <c r="R264" i="4" a="1"/>
  <c r="R264" i="4" s="1"/>
  <c r="S264" i="4"/>
  <c r="T264" i="4" a="1"/>
  <c r="T264" i="4" s="1"/>
  <c r="U264" i="4"/>
  <c r="V264" i="4"/>
  <c r="W264" i="4"/>
  <c r="X264" i="4"/>
  <c r="Y264" i="4"/>
  <c r="Z264" i="4" s="1"/>
  <c r="AA264" i="4"/>
  <c r="AB264" i="4"/>
  <c r="J265" i="4"/>
  <c r="K265" i="4"/>
  <c r="L265" i="4"/>
  <c r="M265" i="4"/>
  <c r="N265" i="4"/>
  <c r="O265" i="4"/>
  <c r="P265" i="4"/>
  <c r="Q265" i="4" a="1"/>
  <c r="Q265" i="4" s="1"/>
  <c r="R265" i="4" a="1"/>
  <c r="R265" i="4" s="1"/>
  <c r="S265" i="4"/>
  <c r="T265" i="4" a="1"/>
  <c r="T265" i="4" s="1"/>
  <c r="U265" i="4"/>
  <c r="V265" i="4"/>
  <c r="W265" i="4"/>
  <c r="X265" i="4"/>
  <c r="Y265" i="4"/>
  <c r="Z265" i="4" s="1"/>
  <c r="AA265" i="4"/>
  <c r="AB265" i="4"/>
  <c r="J266" i="4"/>
  <c r="K266" i="4"/>
  <c r="L266" i="4"/>
  <c r="M266" i="4"/>
  <c r="N266" i="4"/>
  <c r="O266" i="4"/>
  <c r="P266" i="4"/>
  <c r="Q266" i="4" a="1"/>
  <c r="Q266" i="4" s="1"/>
  <c r="R266" i="4" a="1"/>
  <c r="R266" i="4" s="1"/>
  <c r="S266" i="4"/>
  <c r="T266" i="4" a="1"/>
  <c r="T266" i="4" s="1"/>
  <c r="U266" i="4"/>
  <c r="V266" i="4" s="1"/>
  <c r="W266" i="4"/>
  <c r="X266" i="4"/>
  <c r="Y266" i="4"/>
  <c r="Z266" i="4"/>
  <c r="AA266" i="4"/>
  <c r="AB266" i="4"/>
  <c r="J267" i="4"/>
  <c r="K267" i="4"/>
  <c r="L267" i="4"/>
  <c r="M267" i="4"/>
  <c r="N267" i="4"/>
  <c r="O267" i="4"/>
  <c r="P267" i="4"/>
  <c r="Q267" i="4" a="1"/>
  <c r="Q267" i="4" s="1"/>
  <c r="R267" i="4" a="1"/>
  <c r="R267" i="4" s="1"/>
  <c r="S267" i="4"/>
  <c r="T267" i="4" a="1"/>
  <c r="T267" i="4" s="1"/>
  <c r="U267" i="4"/>
  <c r="V267" i="4"/>
  <c r="W267" i="4"/>
  <c r="X267" i="4"/>
  <c r="Y267" i="4"/>
  <c r="Z267" i="4" s="1"/>
  <c r="AA267" i="4"/>
  <c r="AB267" i="4"/>
  <c r="J268" i="4"/>
  <c r="K268" i="4"/>
  <c r="L268" i="4"/>
  <c r="M268" i="4"/>
  <c r="N268" i="4"/>
  <c r="O268" i="4"/>
  <c r="P268" i="4"/>
  <c r="Q268" i="4" a="1"/>
  <c r="Q268" i="4" s="1"/>
  <c r="R268" i="4" a="1"/>
  <c r="R268" i="4" s="1"/>
  <c r="S268" i="4"/>
  <c r="T268" i="4" s="1" a="1"/>
  <c r="T268" i="4" s="1"/>
  <c r="U268" i="4"/>
  <c r="V268" i="4" s="1"/>
  <c r="W268" i="4"/>
  <c r="X268" i="4"/>
  <c r="Y268" i="4"/>
  <c r="Z268" i="4"/>
  <c r="AA268" i="4"/>
  <c r="AB268" i="4"/>
  <c r="J269" i="4"/>
  <c r="K269" i="4"/>
  <c r="L269" i="4"/>
  <c r="M269" i="4"/>
  <c r="N269" i="4"/>
  <c r="O269" i="4"/>
  <c r="P269" i="4"/>
  <c r="Q269" i="4" a="1"/>
  <c r="Q269" i="4" s="1"/>
  <c r="R269" i="4" a="1"/>
  <c r="R269" i="4" s="1"/>
  <c r="S269" i="4"/>
  <c r="T269" i="4" a="1"/>
  <c r="T269" i="4" s="1"/>
  <c r="U269" i="4"/>
  <c r="V269" i="4"/>
  <c r="W269" i="4"/>
  <c r="X269" i="4"/>
  <c r="Y269" i="4"/>
  <c r="Z269" i="4"/>
  <c r="AA269" i="4"/>
  <c r="AB269" i="4"/>
  <c r="J270" i="4"/>
  <c r="K270" i="4"/>
  <c r="L270" i="4"/>
  <c r="M270" i="4"/>
  <c r="N270" i="4"/>
  <c r="O270" i="4"/>
  <c r="P270" i="4"/>
  <c r="Q270" i="4" a="1"/>
  <c r="Q270" i="4" s="1"/>
  <c r="R270" i="4" a="1"/>
  <c r="R270" i="4" s="1"/>
  <c r="S270" i="4"/>
  <c r="T270" i="4" s="1" a="1"/>
  <c r="T270" i="4" s="1"/>
  <c r="U270" i="4"/>
  <c r="V270" i="4" s="1"/>
  <c r="W270" i="4"/>
  <c r="X270" i="4"/>
  <c r="Y270" i="4"/>
  <c r="Z270" i="4"/>
  <c r="AA270" i="4"/>
  <c r="AB270" i="4"/>
  <c r="J104" i="4"/>
  <c r="K104" i="4"/>
  <c r="L104" i="4"/>
  <c r="M104" i="4"/>
  <c r="N104" i="4"/>
  <c r="O104" i="4"/>
  <c r="P104" i="4"/>
  <c r="S104" i="4"/>
  <c r="T104" i="4" s="1" a="1"/>
  <c r="T104" i="4" s="1"/>
  <c r="U104" i="4"/>
  <c r="V104" i="4" s="1"/>
  <c r="W104" i="4"/>
  <c r="X104" i="4"/>
  <c r="Y104" i="4"/>
  <c r="Z104" i="4" s="1"/>
  <c r="AA104" i="4"/>
  <c r="AB104" i="4"/>
  <c r="J105" i="4"/>
  <c r="K105" i="4"/>
  <c r="L105" i="4"/>
  <c r="M105" i="4"/>
  <c r="N105" i="4"/>
  <c r="O105" i="4"/>
  <c r="P105" i="4"/>
  <c r="S105" i="4"/>
  <c r="T105" i="4" s="1" a="1"/>
  <c r="T105" i="4" s="1"/>
  <c r="U105" i="4"/>
  <c r="V105" i="4" s="1"/>
  <c r="W105" i="4"/>
  <c r="X105" i="4"/>
  <c r="Y105" i="4"/>
  <c r="Z105" i="4" s="1"/>
  <c r="AA105" i="4"/>
  <c r="AB105" i="4"/>
  <c r="J133" i="4"/>
  <c r="K133" i="4"/>
  <c r="L133" i="4"/>
  <c r="M133" i="4"/>
  <c r="N133" i="4"/>
  <c r="O133" i="4"/>
  <c r="P133" i="4"/>
  <c r="S133" i="4"/>
  <c r="T133" i="4" s="1" a="1"/>
  <c r="T133" i="4" s="1"/>
  <c r="U133" i="4"/>
  <c r="V133" i="4" s="1"/>
  <c r="W133" i="4"/>
  <c r="X133" i="4"/>
  <c r="Y133" i="4"/>
  <c r="Z133" i="4" s="1"/>
  <c r="AA133" i="4"/>
  <c r="AB133" i="4"/>
  <c r="J134" i="4"/>
  <c r="K134" i="4"/>
  <c r="L134" i="4"/>
  <c r="M134" i="4"/>
  <c r="N134" i="4"/>
  <c r="O134" i="4"/>
  <c r="P134" i="4"/>
  <c r="S134" i="4"/>
  <c r="T134" i="4" s="1" a="1"/>
  <c r="T134" i="4" s="1"/>
  <c r="U134" i="4"/>
  <c r="V134" i="4" s="1"/>
  <c r="W134" i="4"/>
  <c r="X134" i="4"/>
  <c r="Y134" i="4"/>
  <c r="Z134" i="4" s="1"/>
  <c r="AA134" i="4"/>
  <c r="AB134" i="4"/>
  <c r="J135" i="4"/>
  <c r="K135" i="4"/>
  <c r="L135" i="4"/>
  <c r="M135" i="4"/>
  <c r="N135" i="4"/>
  <c r="O135" i="4"/>
  <c r="P135" i="4"/>
  <c r="S135" i="4"/>
  <c r="T135" i="4" s="1" a="1"/>
  <c r="T135" i="4" s="1"/>
  <c r="U135" i="4"/>
  <c r="V135" i="4" s="1"/>
  <c r="W135" i="4"/>
  <c r="X135" i="4"/>
  <c r="Y135" i="4"/>
  <c r="Z135" i="4" s="1"/>
  <c r="AA135" i="4"/>
  <c r="AB135" i="4"/>
  <c r="J136" i="4"/>
  <c r="K136" i="4"/>
  <c r="L136" i="4"/>
  <c r="M136" i="4"/>
  <c r="N136" i="4"/>
  <c r="O136" i="4"/>
  <c r="P136" i="4"/>
  <c r="Q136" i="4" a="1"/>
  <c r="Q136" i="4" s="1"/>
  <c r="R136" i="4" a="1"/>
  <c r="R136" i="4" s="1"/>
  <c r="S136" i="4"/>
  <c r="T136" i="4" a="1"/>
  <c r="T136" i="4" s="1"/>
  <c r="U136" i="4"/>
  <c r="V136" i="4"/>
  <c r="W136" i="4"/>
  <c r="X136" i="4"/>
  <c r="Y136" i="4"/>
  <c r="Z136" i="4"/>
  <c r="AA136" i="4"/>
  <c r="AB136" i="4"/>
  <c r="J82" i="4"/>
  <c r="K82" i="4"/>
  <c r="L82" i="4"/>
  <c r="M82" i="4"/>
  <c r="N82" i="4"/>
  <c r="O82" i="4"/>
  <c r="P82" i="4"/>
  <c r="S82" i="4"/>
  <c r="T82" i="4" a="1"/>
  <c r="T82" i="4" s="1"/>
  <c r="U82" i="4"/>
  <c r="V82" i="4" s="1"/>
  <c r="W82" i="4"/>
  <c r="X82" i="4"/>
  <c r="Y82" i="4"/>
  <c r="Z82" i="4" s="1"/>
  <c r="AA82" i="4"/>
  <c r="AB82" i="4"/>
  <c r="J31" i="4"/>
  <c r="K31" i="4"/>
  <c r="L31" i="4"/>
  <c r="M31" i="4"/>
  <c r="N31" i="4"/>
  <c r="O31" i="4"/>
  <c r="P31" i="4"/>
  <c r="Q31" i="4" a="1"/>
  <c r="Q31" i="4" s="1"/>
  <c r="R31" i="4" a="1"/>
  <c r="R31" i="4" s="1"/>
  <c r="S31" i="4"/>
  <c r="T31" i="4" a="1"/>
  <c r="T31" i="4" s="1"/>
  <c r="U31" i="4"/>
  <c r="V31" i="4"/>
  <c r="W31" i="4"/>
  <c r="X31" i="4"/>
  <c r="Y31" i="4"/>
  <c r="Z31" i="4"/>
  <c r="AA31" i="4"/>
  <c r="AB31" i="4"/>
  <c r="J32" i="4"/>
  <c r="K32" i="4"/>
  <c r="L32" i="4"/>
  <c r="M32" i="4"/>
  <c r="N32" i="4"/>
  <c r="O32" i="4"/>
  <c r="P32" i="4"/>
  <c r="Q32" i="4" a="1"/>
  <c r="Q32" i="4" s="1"/>
  <c r="R32" i="4" a="1"/>
  <c r="R32" i="4" s="1"/>
  <c r="S32" i="4"/>
  <c r="T32" i="4" a="1"/>
  <c r="T32" i="4" s="1"/>
  <c r="U32" i="4"/>
  <c r="V32" i="4"/>
  <c r="W32" i="4"/>
  <c r="X32" i="4"/>
  <c r="Y32" i="4"/>
  <c r="Z32" i="4"/>
  <c r="AA32" i="4"/>
  <c r="AB32" i="4" s="1"/>
  <c r="J33" i="4"/>
  <c r="K33" i="4"/>
  <c r="L33" i="4"/>
  <c r="M33" i="4"/>
  <c r="N33" i="4"/>
  <c r="O33" i="4"/>
  <c r="P33" i="4"/>
  <c r="S33" i="4"/>
  <c r="T33" i="4" a="1"/>
  <c r="T33" i="4" s="1"/>
  <c r="U33" i="4"/>
  <c r="V33" i="4" s="1"/>
  <c r="W33" i="4"/>
  <c r="X33" i="4"/>
  <c r="Y33" i="4"/>
  <c r="Z33" i="4" s="1"/>
  <c r="AA33" i="4"/>
  <c r="AB33" i="4"/>
  <c r="J34" i="4"/>
  <c r="K34" i="4"/>
  <c r="L34" i="4"/>
  <c r="M34" i="4"/>
  <c r="N34" i="4"/>
  <c r="O34" i="4"/>
  <c r="P34" i="4"/>
  <c r="Q34" i="4" a="1"/>
  <c r="Q34" i="4" s="1"/>
  <c r="R34" i="4" a="1"/>
  <c r="R34" i="4" s="1"/>
  <c r="S34" i="4"/>
  <c r="T34" i="4" a="1"/>
  <c r="T34" i="4" s="1"/>
  <c r="U34" i="4"/>
  <c r="V34" i="4"/>
  <c r="W34" i="4"/>
  <c r="X34" i="4"/>
  <c r="Y34" i="4"/>
  <c r="Z34" i="4"/>
  <c r="AA34" i="4"/>
  <c r="AB34" i="4"/>
  <c r="J35" i="4"/>
  <c r="K35" i="4"/>
  <c r="L35" i="4"/>
  <c r="M35" i="4"/>
  <c r="N35" i="4"/>
  <c r="O35" i="4"/>
  <c r="P35" i="4"/>
  <c r="Q35" i="4" a="1"/>
  <c r="Q35" i="4" s="1"/>
  <c r="R35" i="4" a="1"/>
  <c r="R35" i="4" s="1"/>
  <c r="S35" i="4"/>
  <c r="T35" i="4" a="1"/>
  <c r="T35" i="4" s="1"/>
  <c r="U35" i="4"/>
  <c r="V35" i="4"/>
  <c r="W35" i="4"/>
  <c r="X35" i="4"/>
  <c r="Y35" i="4"/>
  <c r="Z35" i="4"/>
  <c r="AA35" i="4"/>
  <c r="AB35" i="4"/>
  <c r="J36" i="4"/>
  <c r="K36" i="4"/>
  <c r="L36" i="4"/>
  <c r="M36" i="4"/>
  <c r="N36" i="4"/>
  <c r="O36" i="4"/>
  <c r="P36" i="4"/>
  <c r="Q36" i="4" a="1"/>
  <c r="Q36" i="4" s="1"/>
  <c r="R36" i="4" a="1"/>
  <c r="R36" i="4" s="1"/>
  <c r="S36" i="4"/>
  <c r="T36" i="4" a="1"/>
  <c r="T36" i="4" s="1"/>
  <c r="U36" i="4"/>
  <c r="V36" i="4"/>
  <c r="W36" i="4"/>
  <c r="X36" i="4"/>
  <c r="Y36" i="4"/>
  <c r="Z36" i="4"/>
  <c r="AA36" i="4"/>
  <c r="AB36" i="4"/>
  <c r="J37" i="4"/>
  <c r="K37" i="4"/>
  <c r="L37" i="4"/>
  <c r="M37" i="4"/>
  <c r="N37" i="4"/>
  <c r="O37" i="4"/>
  <c r="P37" i="4"/>
  <c r="Q37" i="4" a="1"/>
  <c r="Q37" i="4" s="1"/>
  <c r="R37" i="4" a="1"/>
  <c r="R37" i="4" s="1"/>
  <c r="S37" i="4"/>
  <c r="T37" i="4" a="1"/>
  <c r="T37" i="4" s="1"/>
  <c r="U37" i="4"/>
  <c r="V37" i="4"/>
  <c r="W37" i="4"/>
  <c r="X37" i="4"/>
  <c r="Y37" i="4"/>
  <c r="Z37" i="4"/>
  <c r="AA37" i="4"/>
  <c r="AB37" i="4"/>
  <c r="J38" i="4"/>
  <c r="K38" i="4"/>
  <c r="L38" i="4"/>
  <c r="M38" i="4"/>
  <c r="N38" i="4"/>
  <c r="O38" i="4"/>
  <c r="P38" i="4"/>
  <c r="Q38" i="4" a="1"/>
  <c r="Q38" i="4" s="1"/>
  <c r="R38" i="4" a="1"/>
  <c r="R38" i="4" s="1"/>
  <c r="S38" i="4"/>
  <c r="T38" i="4" a="1"/>
  <c r="T38" i="4" s="1"/>
  <c r="U38" i="4"/>
  <c r="V38" i="4"/>
  <c r="W38" i="4"/>
  <c r="X38" i="4"/>
  <c r="Y38" i="4"/>
  <c r="Z38" i="4"/>
  <c r="AA38" i="4"/>
  <c r="AB38" i="4"/>
  <c r="J39" i="4"/>
  <c r="K39" i="4"/>
  <c r="L39" i="4"/>
  <c r="M39" i="4"/>
  <c r="N39" i="4"/>
  <c r="O39" i="4"/>
  <c r="P39" i="4"/>
  <c r="Q39" i="4" a="1"/>
  <c r="Q39" i="4" s="1"/>
  <c r="R39" i="4" a="1"/>
  <c r="R39" i="4" s="1"/>
  <c r="S39" i="4"/>
  <c r="T39" i="4" a="1"/>
  <c r="T39" i="4" s="1"/>
  <c r="U39" i="4"/>
  <c r="V39" i="4"/>
  <c r="W39" i="4"/>
  <c r="X39" i="4"/>
  <c r="Y39" i="4"/>
  <c r="Z39" i="4"/>
  <c r="AA39" i="4"/>
  <c r="AB39" i="4"/>
  <c r="J40" i="4"/>
  <c r="K40" i="4"/>
  <c r="L40" i="4"/>
  <c r="M40" i="4"/>
  <c r="N40" i="4"/>
  <c r="O40" i="4"/>
  <c r="P40" i="4"/>
  <c r="Q40" i="4" a="1"/>
  <c r="Q40" i="4" s="1"/>
  <c r="R40" i="4" a="1"/>
  <c r="R40" i="4" s="1"/>
  <c r="S40" i="4"/>
  <c r="T40" i="4" a="1"/>
  <c r="T40" i="4" s="1"/>
  <c r="U40" i="4"/>
  <c r="V40" i="4"/>
  <c r="W40" i="4"/>
  <c r="X40" i="4"/>
  <c r="Y40" i="4"/>
  <c r="Z40" i="4"/>
  <c r="AA40" i="4"/>
  <c r="AB40" i="4"/>
  <c r="J41" i="4"/>
  <c r="K41" i="4"/>
  <c r="L41" i="4"/>
  <c r="M41" i="4"/>
  <c r="N41" i="4"/>
  <c r="O41" i="4"/>
  <c r="P41" i="4"/>
  <c r="Q41" i="4" a="1"/>
  <c r="Q41" i="4" s="1"/>
  <c r="R41" i="4" a="1"/>
  <c r="R41" i="4" s="1"/>
  <c r="S41" i="4"/>
  <c r="T41" i="4" s="1" a="1"/>
  <c r="T41" i="4" s="1"/>
  <c r="U41" i="4"/>
  <c r="V41" i="4" s="1"/>
  <c r="W41" i="4"/>
  <c r="X41" i="4"/>
  <c r="Y41" i="4"/>
  <c r="Z41" i="4" s="1"/>
  <c r="AA41" i="4"/>
  <c r="AB41" i="4"/>
  <c r="J166" i="4"/>
  <c r="K166" i="4"/>
  <c r="L166" i="4"/>
  <c r="M166" i="4"/>
  <c r="N166" i="4"/>
  <c r="O166" i="4"/>
  <c r="P166" i="4"/>
  <c r="Q166" i="4" a="1"/>
  <c r="Q166" i="4" s="1"/>
  <c r="R166" i="4" a="1"/>
  <c r="R166" i="4" s="1"/>
  <c r="S166" i="4"/>
  <c r="T166" i="4" a="1"/>
  <c r="T166" i="4" s="1"/>
  <c r="U166" i="4"/>
  <c r="V166" i="4"/>
  <c r="W166" i="4"/>
  <c r="X166" i="4"/>
  <c r="Y166" i="4"/>
  <c r="Z166" i="4"/>
  <c r="AA166" i="4"/>
  <c r="AB166" i="4" s="1"/>
  <c r="J167" i="4"/>
  <c r="K167" i="4"/>
  <c r="L167" i="4"/>
  <c r="M167" i="4"/>
  <c r="N167" i="4"/>
  <c r="O167" i="4"/>
  <c r="P167" i="4"/>
  <c r="S167" i="4"/>
  <c r="T167" i="4" a="1"/>
  <c r="T167" i="4" s="1"/>
  <c r="U167" i="4"/>
  <c r="V167" i="4" s="1"/>
  <c r="W167" i="4"/>
  <c r="X167" i="4"/>
  <c r="Y167" i="4"/>
  <c r="Z167" i="4" s="1"/>
  <c r="AA167" i="4"/>
  <c r="AB167" i="4"/>
  <c r="J168" i="4"/>
  <c r="K168" i="4"/>
  <c r="L168" i="4"/>
  <c r="M168" i="4"/>
  <c r="N168" i="4"/>
  <c r="O168" i="4"/>
  <c r="P168" i="4"/>
  <c r="Q168" i="4" a="1"/>
  <c r="Q168" i="4" s="1"/>
  <c r="R168" i="4" a="1"/>
  <c r="R168" i="4" s="1"/>
  <c r="S168" i="4"/>
  <c r="T168" i="4" a="1"/>
  <c r="T168" i="4" s="1"/>
  <c r="U168" i="4"/>
  <c r="V168" i="4"/>
  <c r="W168" i="4"/>
  <c r="X168" i="4"/>
  <c r="Y168" i="4"/>
  <c r="Z168" i="4"/>
  <c r="AA168" i="4"/>
  <c r="AB168" i="4"/>
  <c r="J169" i="4"/>
  <c r="K169" i="4"/>
  <c r="L169" i="4"/>
  <c r="M169" i="4"/>
  <c r="N169" i="4"/>
  <c r="O169" i="4"/>
  <c r="P169" i="4"/>
  <c r="Q169" i="4" a="1"/>
  <c r="Q169" i="4" s="1"/>
  <c r="R169" i="4" a="1"/>
  <c r="R169" i="4" s="1"/>
  <c r="S169" i="4"/>
  <c r="T169" i="4" a="1"/>
  <c r="T169" i="4" s="1"/>
  <c r="U169" i="4"/>
  <c r="V169" i="4"/>
  <c r="W169" i="4"/>
  <c r="X169" i="4"/>
  <c r="Y169" i="4"/>
  <c r="Z169" i="4"/>
  <c r="AA169" i="4"/>
  <c r="AB169" i="4"/>
  <c r="J170" i="4"/>
  <c r="K170" i="4"/>
  <c r="L170" i="4"/>
  <c r="M170" i="4"/>
  <c r="N170" i="4"/>
  <c r="O170" i="4"/>
  <c r="P170" i="4"/>
  <c r="Q170" i="4" a="1"/>
  <c r="Q170" i="4" s="1"/>
  <c r="R170" i="4" a="1"/>
  <c r="R170" i="4" s="1"/>
  <c r="S170" i="4"/>
  <c r="T170" i="4" s="1" a="1"/>
  <c r="T170" i="4" s="1"/>
  <c r="U170" i="4"/>
  <c r="V170" i="4" s="1"/>
  <c r="W170" i="4"/>
  <c r="X170" i="4"/>
  <c r="Y170" i="4"/>
  <c r="Z170" i="4" s="1"/>
  <c r="AA170" i="4"/>
  <c r="AB170" i="4"/>
  <c r="J171" i="4"/>
  <c r="K171" i="4"/>
  <c r="L171" i="4"/>
  <c r="M171" i="4"/>
  <c r="N171" i="4"/>
  <c r="O171" i="4"/>
  <c r="P171" i="4"/>
  <c r="Q171" i="4" a="1"/>
  <c r="Q171" i="4" s="1"/>
  <c r="R171" i="4" a="1"/>
  <c r="R171" i="4" s="1"/>
  <c r="S171" i="4"/>
  <c r="T171" i="4" s="1" a="1"/>
  <c r="T171" i="4" s="1"/>
  <c r="U171" i="4"/>
  <c r="V171" i="4" s="1"/>
  <c r="W171" i="4"/>
  <c r="X171" i="4"/>
  <c r="Y171" i="4"/>
  <c r="Z171" i="4" s="1"/>
  <c r="AA171" i="4"/>
  <c r="AB171" i="4"/>
  <c r="J217" i="4"/>
  <c r="K217" i="4"/>
  <c r="L217" i="4"/>
  <c r="M217" i="4"/>
  <c r="N217" i="4"/>
  <c r="O217" i="4"/>
  <c r="P217" i="4"/>
  <c r="S217" i="4"/>
  <c r="T217" i="4" s="1" a="1"/>
  <c r="T217" i="4" s="1"/>
  <c r="U217" i="4"/>
  <c r="V217" i="4" s="1"/>
  <c r="W217" i="4"/>
  <c r="X217" i="4"/>
  <c r="Y217" i="4"/>
  <c r="Z217" i="4" s="1"/>
  <c r="AA217" i="4"/>
  <c r="AB217" i="4"/>
  <c r="J218" i="4"/>
  <c r="K218" i="4"/>
  <c r="L218" i="4"/>
  <c r="M218" i="4"/>
  <c r="N218" i="4"/>
  <c r="O218" i="4"/>
  <c r="P218" i="4"/>
  <c r="S218" i="4"/>
  <c r="T218" i="4" s="1" a="1"/>
  <c r="T218" i="4" s="1"/>
  <c r="U218" i="4"/>
  <c r="V218" i="4" s="1"/>
  <c r="W218" i="4"/>
  <c r="X218" i="4"/>
  <c r="Y218" i="4"/>
  <c r="Z218" i="4" s="1"/>
  <c r="AA218" i="4"/>
  <c r="AB218" i="4"/>
  <c r="J219" i="4"/>
  <c r="K219" i="4"/>
  <c r="L219" i="4"/>
  <c r="M219" i="4"/>
  <c r="N219" i="4"/>
  <c r="O219" i="4"/>
  <c r="P219" i="4"/>
  <c r="Q219" i="4" a="1"/>
  <c r="Q219" i="4" s="1"/>
  <c r="R219" i="4" a="1"/>
  <c r="R219" i="4" s="1"/>
  <c r="S219" i="4"/>
  <c r="T219" i="4" a="1"/>
  <c r="T219" i="4" s="1"/>
  <c r="U219" i="4"/>
  <c r="V219" i="4"/>
  <c r="W219" i="4"/>
  <c r="X219" i="4"/>
  <c r="Y219" i="4"/>
  <c r="Z219" i="4"/>
  <c r="AA219" i="4"/>
  <c r="AB219" i="4"/>
  <c r="J207" i="4"/>
  <c r="K207" i="4"/>
  <c r="L207" i="4"/>
  <c r="M207" i="4"/>
  <c r="N207" i="4"/>
  <c r="O207" i="4"/>
  <c r="P207" i="4"/>
  <c r="S207" i="4"/>
  <c r="T207" i="4" a="1"/>
  <c r="T207" i="4" s="1"/>
  <c r="U207" i="4"/>
  <c r="V207" i="4" s="1"/>
  <c r="W207" i="4"/>
  <c r="X207" i="4"/>
  <c r="Y207" i="4"/>
  <c r="Z207" i="4" s="1"/>
  <c r="AA207" i="4"/>
  <c r="AB207" i="4"/>
  <c r="J208" i="4"/>
  <c r="K208" i="4"/>
  <c r="L208" i="4"/>
  <c r="M208" i="4"/>
  <c r="N208" i="4"/>
  <c r="O208" i="4"/>
  <c r="P208" i="4"/>
  <c r="Q208" i="4" a="1"/>
  <c r="Q208" i="4" s="1"/>
  <c r="R208" i="4" a="1"/>
  <c r="R208" i="4" s="1"/>
  <c r="S208" i="4"/>
  <c r="T208" i="4" s="1" a="1"/>
  <c r="T208" i="4" s="1"/>
  <c r="U208" i="4"/>
  <c r="V208" i="4" s="1"/>
  <c r="W208" i="4"/>
  <c r="X208" i="4"/>
  <c r="Y208" i="4"/>
  <c r="Z208" i="4" s="1"/>
  <c r="AA208" i="4"/>
  <c r="AB208" i="4"/>
  <c r="J209" i="4"/>
  <c r="K209" i="4"/>
  <c r="L209" i="4"/>
  <c r="M209" i="4"/>
  <c r="N209" i="4"/>
  <c r="O209" i="4"/>
  <c r="P209" i="4"/>
  <c r="Q209" i="4" a="1"/>
  <c r="Q209" i="4" s="1"/>
  <c r="R209" i="4" a="1"/>
  <c r="R209" i="4" s="1"/>
  <c r="S209" i="4"/>
  <c r="T209" i="4" a="1"/>
  <c r="T209" i="4" s="1"/>
  <c r="U209" i="4"/>
  <c r="V209" i="4"/>
  <c r="W209" i="4"/>
  <c r="X209" i="4"/>
  <c r="Y209" i="4"/>
  <c r="Z209" i="4"/>
  <c r="AA209" i="4"/>
  <c r="AB209" i="4"/>
  <c r="J244" i="4"/>
  <c r="K244" i="4"/>
  <c r="L244" i="4"/>
  <c r="M244" i="4"/>
  <c r="N244" i="4"/>
  <c r="O244" i="4"/>
  <c r="P244" i="4"/>
  <c r="S244" i="4"/>
  <c r="T244" i="4" a="1"/>
  <c r="T244" i="4" s="1"/>
  <c r="U244" i="4"/>
  <c r="V244" i="4" s="1"/>
  <c r="W244" i="4"/>
  <c r="X244" i="4"/>
  <c r="Y244" i="4"/>
  <c r="Z244" i="4" s="1"/>
  <c r="AA244" i="4"/>
  <c r="AB244" i="4"/>
  <c r="J245" i="4"/>
  <c r="K245" i="4"/>
  <c r="L245" i="4"/>
  <c r="M245" i="4"/>
  <c r="N245" i="4"/>
  <c r="O245" i="4"/>
  <c r="P245" i="4"/>
  <c r="Q245" i="4" a="1"/>
  <c r="Q245" i="4" s="1"/>
  <c r="R245" i="4" a="1"/>
  <c r="R245" i="4" s="1"/>
  <c r="S245" i="4"/>
  <c r="T245" i="4" s="1" a="1"/>
  <c r="T245" i="4" s="1"/>
  <c r="U245" i="4"/>
  <c r="V245" i="4" s="1"/>
  <c r="W245" i="4"/>
  <c r="X245" i="4"/>
  <c r="Y245" i="4"/>
  <c r="Z245" i="4" s="1"/>
  <c r="AA245" i="4"/>
  <c r="AB245" i="4"/>
  <c r="J246" i="4"/>
  <c r="K246" i="4"/>
  <c r="L246" i="4"/>
  <c r="M246" i="4"/>
  <c r="N246" i="4"/>
  <c r="O246" i="4"/>
  <c r="P246" i="4"/>
  <c r="Q246" i="4" a="1"/>
  <c r="Q246" i="4" s="1"/>
  <c r="R246" i="4" a="1"/>
  <c r="R246" i="4" s="1"/>
  <c r="S246" i="4"/>
  <c r="T246" i="4" s="1" a="1"/>
  <c r="T246" i="4" s="1"/>
  <c r="U246" i="4"/>
  <c r="V246" i="4" s="1"/>
  <c r="W246" i="4"/>
  <c r="X246" i="4"/>
  <c r="Y246" i="4"/>
  <c r="Z246" i="4" s="1"/>
  <c r="AA246" i="4"/>
  <c r="AB246" i="4"/>
  <c r="J247" i="4"/>
  <c r="K247" i="4"/>
  <c r="L247" i="4"/>
  <c r="M247" i="4"/>
  <c r="N247" i="4"/>
  <c r="O247" i="4"/>
  <c r="P247" i="4"/>
  <c r="Q247" i="4" a="1"/>
  <c r="Q247" i="4" s="1"/>
  <c r="R247" i="4" a="1"/>
  <c r="R247" i="4" s="1"/>
  <c r="S247" i="4"/>
  <c r="T247" i="4" a="1"/>
  <c r="T247" i="4" s="1"/>
  <c r="U247" i="4"/>
  <c r="V247" i="4"/>
  <c r="W247" i="4"/>
  <c r="X247" i="4"/>
  <c r="Y247" i="4"/>
  <c r="Z247" i="4" s="1"/>
  <c r="AA247" i="4"/>
  <c r="AB247" i="4"/>
  <c r="J172" i="4"/>
  <c r="K172" i="4"/>
  <c r="L172" i="4"/>
  <c r="M172" i="4"/>
  <c r="N172" i="4"/>
  <c r="O172" i="4"/>
  <c r="P172" i="4"/>
  <c r="Q172" i="4" a="1"/>
  <c r="Q172" i="4" s="1"/>
  <c r="R172" i="4" a="1"/>
  <c r="R172" i="4" s="1"/>
  <c r="S172" i="4"/>
  <c r="T172" i="4" a="1"/>
  <c r="T172" i="4" s="1"/>
  <c r="U172" i="4"/>
  <c r="V172" i="4"/>
  <c r="W172" i="4"/>
  <c r="X172" i="4"/>
  <c r="Y172" i="4"/>
  <c r="Z172" i="4"/>
  <c r="AA172" i="4"/>
  <c r="AB172" i="4" s="1"/>
  <c r="J173" i="4"/>
  <c r="K173" i="4"/>
  <c r="L173" i="4"/>
  <c r="M173" i="4"/>
  <c r="N173" i="4"/>
  <c r="O173" i="4"/>
  <c r="P173" i="4"/>
  <c r="S173" i="4"/>
  <c r="T173" i="4" a="1"/>
  <c r="T173" i="4" s="1"/>
  <c r="U173" i="4"/>
  <c r="V173" i="4" s="1"/>
  <c r="W173" i="4"/>
  <c r="X173" i="4"/>
  <c r="Y173" i="4"/>
  <c r="Z173" i="4" s="1"/>
  <c r="AA173" i="4"/>
  <c r="AB173" i="4"/>
  <c r="J174" i="4"/>
  <c r="K174" i="4"/>
  <c r="L174" i="4"/>
  <c r="M174" i="4"/>
  <c r="N174" i="4"/>
  <c r="O174" i="4"/>
  <c r="P174" i="4"/>
  <c r="Q174" i="4" a="1"/>
  <c r="Q174" i="4" s="1"/>
  <c r="R174" i="4" a="1"/>
  <c r="R174" i="4" s="1"/>
  <c r="S174" i="4"/>
  <c r="T174" i="4" a="1"/>
  <c r="T174" i="4" s="1"/>
  <c r="U174" i="4"/>
  <c r="V174" i="4"/>
  <c r="W174" i="4"/>
  <c r="X174" i="4"/>
  <c r="Y174" i="4"/>
  <c r="Z174" i="4"/>
  <c r="AA174" i="4"/>
  <c r="AB174" i="4"/>
  <c r="J175" i="4"/>
  <c r="K175" i="4"/>
  <c r="L175" i="4"/>
  <c r="M175" i="4"/>
  <c r="N175" i="4"/>
  <c r="O175" i="4"/>
  <c r="P175" i="4"/>
  <c r="Q175" i="4" a="1"/>
  <c r="Q175" i="4" s="1"/>
  <c r="R175" i="4" a="1"/>
  <c r="R175" i="4" s="1"/>
  <c r="S175" i="4"/>
  <c r="T175" i="4" a="1"/>
  <c r="T175" i="4" s="1"/>
  <c r="U175" i="4"/>
  <c r="V175" i="4"/>
  <c r="W175" i="4"/>
  <c r="X175" i="4"/>
  <c r="Y175" i="4"/>
  <c r="Z175" i="4"/>
  <c r="AA175" i="4"/>
  <c r="AB175" i="4"/>
  <c r="J176" i="4"/>
  <c r="K176" i="4"/>
  <c r="L176" i="4"/>
  <c r="M176" i="4"/>
  <c r="N176" i="4"/>
  <c r="O176" i="4"/>
  <c r="P176" i="4"/>
  <c r="Q176" i="4" a="1"/>
  <c r="Q176" i="4" s="1"/>
  <c r="R176" i="4" a="1"/>
  <c r="R176" i="4" s="1"/>
  <c r="S176" i="4"/>
  <c r="T176" i="4" s="1" a="1"/>
  <c r="T176" i="4" s="1"/>
  <c r="U176" i="4"/>
  <c r="V176" i="4" s="1"/>
  <c r="W176" i="4"/>
  <c r="X176" i="4"/>
  <c r="Y176" i="4"/>
  <c r="Z176" i="4" s="1"/>
  <c r="AA176" i="4"/>
  <c r="AB176" i="4"/>
  <c r="J19" i="4"/>
  <c r="K19" i="4"/>
  <c r="L19" i="4"/>
  <c r="M19" i="4"/>
  <c r="N19" i="4"/>
  <c r="O19" i="4"/>
  <c r="P19" i="4"/>
  <c r="S19" i="4"/>
  <c r="T19" i="4" a="1"/>
  <c r="T19" i="4" s="1"/>
  <c r="U19" i="4"/>
  <c r="V19" i="4" s="1"/>
  <c r="W19" i="4"/>
  <c r="X19" i="4"/>
  <c r="Y19" i="4"/>
  <c r="Z19" i="4" s="1"/>
  <c r="AA19" i="4"/>
  <c r="AB19" i="4"/>
  <c r="J20" i="4"/>
  <c r="K20" i="4"/>
  <c r="L20" i="4"/>
  <c r="M20" i="4"/>
  <c r="N20" i="4"/>
  <c r="O20" i="4"/>
  <c r="P20" i="4"/>
  <c r="Q20" i="4" a="1"/>
  <c r="Q20" i="4" s="1"/>
  <c r="R20" i="4" a="1"/>
  <c r="R20" i="4" s="1"/>
  <c r="S20" i="4"/>
  <c r="T20" i="4" a="1"/>
  <c r="T20" i="4" s="1"/>
  <c r="U20" i="4"/>
  <c r="V20" i="4"/>
  <c r="W20" i="4"/>
  <c r="X20" i="4"/>
  <c r="Y20" i="4"/>
  <c r="Z20" i="4"/>
  <c r="AA20" i="4"/>
  <c r="AB20" i="4"/>
  <c r="J21" i="4"/>
  <c r="K21" i="4"/>
  <c r="L21" i="4"/>
  <c r="M21" i="4"/>
  <c r="N21" i="4"/>
  <c r="O21" i="4"/>
  <c r="P21" i="4"/>
  <c r="Q21" i="4" a="1"/>
  <c r="Q21" i="4" s="1"/>
  <c r="R21" i="4" a="1"/>
  <c r="R21" i="4" s="1"/>
  <c r="S21" i="4"/>
  <c r="T21" i="4" a="1"/>
  <c r="T21" i="4" s="1"/>
  <c r="U21" i="4"/>
  <c r="V21" i="4"/>
  <c r="W21" i="4"/>
  <c r="X21" i="4"/>
  <c r="Y21" i="4"/>
  <c r="Z21" i="4"/>
  <c r="AA21" i="4"/>
  <c r="AB21" i="4"/>
  <c r="J22" i="4"/>
  <c r="K22" i="4"/>
  <c r="L22" i="4"/>
  <c r="M22" i="4"/>
  <c r="N22" i="4"/>
  <c r="O22" i="4"/>
  <c r="P22" i="4"/>
  <c r="Q22" i="4" a="1"/>
  <c r="Q22" i="4" s="1"/>
  <c r="R22" i="4" a="1"/>
  <c r="R22" i="4" s="1"/>
  <c r="S22" i="4"/>
  <c r="T22" i="4" a="1"/>
  <c r="T22" i="4" s="1"/>
  <c r="U22" i="4"/>
  <c r="V22" i="4"/>
  <c r="W22" i="4"/>
  <c r="X22" i="4"/>
  <c r="Y22" i="4"/>
  <c r="Z22" i="4"/>
  <c r="AA22" i="4"/>
  <c r="AB22" i="4"/>
  <c r="J23" i="4"/>
  <c r="K23" i="4"/>
  <c r="L23" i="4"/>
  <c r="M23" i="4"/>
  <c r="N23" i="4"/>
  <c r="O23" i="4"/>
  <c r="P23" i="4"/>
  <c r="Q23" i="4" a="1"/>
  <c r="Q23" i="4" s="1"/>
  <c r="R23" i="4" a="1"/>
  <c r="R23" i="4" s="1"/>
  <c r="S23" i="4"/>
  <c r="T23" i="4" s="1" a="1"/>
  <c r="T23" i="4" s="1"/>
  <c r="U23" i="4"/>
  <c r="V23" i="4" s="1"/>
  <c r="W23" i="4"/>
  <c r="X23" i="4"/>
  <c r="Y23" i="4"/>
  <c r="Z23" i="4" s="1"/>
  <c r="AA23" i="4"/>
  <c r="AB23" i="4"/>
  <c r="J248" i="4"/>
  <c r="K248" i="4"/>
  <c r="L248" i="4"/>
  <c r="M248" i="4"/>
  <c r="N248" i="4"/>
  <c r="O248" i="4"/>
  <c r="P248" i="4"/>
  <c r="S248" i="4"/>
  <c r="T248" i="4" s="1" a="1"/>
  <c r="T248" i="4" s="1"/>
  <c r="U248" i="4"/>
  <c r="V248" i="4" s="1"/>
  <c r="W248" i="4"/>
  <c r="X248" i="4"/>
  <c r="Y248" i="4"/>
  <c r="Z248" i="4" s="1"/>
  <c r="AA248" i="4"/>
  <c r="AB248" i="4"/>
  <c r="J249" i="4"/>
  <c r="K249" i="4"/>
  <c r="L249" i="4"/>
  <c r="M249" i="4"/>
  <c r="N249" i="4"/>
  <c r="O249" i="4"/>
  <c r="P249" i="4"/>
  <c r="S249" i="4"/>
  <c r="T249" i="4" s="1" a="1"/>
  <c r="T249" i="4" s="1"/>
  <c r="U249" i="4"/>
  <c r="V249" i="4" s="1"/>
  <c r="W249" i="4"/>
  <c r="X249" i="4"/>
  <c r="Y249" i="4"/>
  <c r="Z249" i="4" s="1"/>
  <c r="AA249" i="4"/>
  <c r="AB249" i="4"/>
  <c r="J250" i="4"/>
  <c r="K250" i="4"/>
  <c r="L250" i="4"/>
  <c r="M250" i="4"/>
  <c r="N250" i="4"/>
  <c r="O250" i="4"/>
  <c r="P250" i="4"/>
  <c r="Q250" i="4" a="1"/>
  <c r="Q250" i="4" s="1"/>
  <c r="R250" i="4" a="1"/>
  <c r="R250" i="4" s="1"/>
  <c r="S250" i="4"/>
  <c r="T250" i="4" a="1"/>
  <c r="T250" i="4" s="1"/>
  <c r="U250" i="4"/>
  <c r="V250" i="4"/>
  <c r="W250" i="4"/>
  <c r="X250" i="4"/>
  <c r="Y250" i="4"/>
  <c r="Z250" i="4"/>
  <c r="AA250" i="4"/>
  <c r="AB250" i="4"/>
  <c r="J251" i="4"/>
  <c r="K251" i="4"/>
  <c r="L251" i="4"/>
  <c r="M251" i="4"/>
  <c r="N251" i="4"/>
  <c r="O251" i="4"/>
  <c r="P251" i="4"/>
  <c r="Q251" i="4" a="1"/>
  <c r="Q251" i="4" s="1"/>
  <c r="R251" i="4" a="1"/>
  <c r="R251" i="4" s="1"/>
  <c r="S251" i="4"/>
  <c r="T251" i="4" a="1"/>
  <c r="T251" i="4" s="1"/>
  <c r="U251" i="4"/>
  <c r="V251" i="4"/>
  <c r="W251" i="4"/>
  <c r="X251" i="4"/>
  <c r="Y251" i="4"/>
  <c r="Z251" i="4"/>
  <c r="AA251" i="4"/>
  <c r="AB251" i="4"/>
  <c r="J46" i="4"/>
  <c r="K46" i="4"/>
  <c r="L46" i="4"/>
  <c r="M46" i="4"/>
  <c r="N46" i="4"/>
  <c r="O46" i="4"/>
  <c r="P46" i="4"/>
  <c r="S46" i="4"/>
  <c r="T46" i="4" a="1"/>
  <c r="T46" i="4" s="1"/>
  <c r="U46" i="4"/>
  <c r="V46" i="4" s="1"/>
  <c r="W46" i="4"/>
  <c r="X46" i="4"/>
  <c r="Y46" i="4"/>
  <c r="Z46" i="4" s="1"/>
  <c r="AA46" i="4"/>
  <c r="AB46" i="4" s="1"/>
  <c r="J47" i="4"/>
  <c r="K47" i="4"/>
  <c r="L47" i="4"/>
  <c r="M47" i="4"/>
  <c r="N47" i="4"/>
  <c r="O47" i="4"/>
  <c r="P47" i="4"/>
  <c r="Q47" i="4" a="1"/>
  <c r="Q47" i="4" s="1"/>
  <c r="R47" i="4" a="1"/>
  <c r="R47" i="4" s="1"/>
  <c r="S47" i="4"/>
  <c r="T47" i="4" a="1"/>
  <c r="T47" i="4" s="1"/>
  <c r="U47" i="4"/>
  <c r="V47" i="4"/>
  <c r="W47" i="4"/>
  <c r="X47" i="4"/>
  <c r="Y47" i="4"/>
  <c r="Z47" i="4" s="1"/>
  <c r="AA47" i="4"/>
  <c r="AB47" i="4" s="1"/>
  <c r="J48" i="4"/>
  <c r="K48" i="4"/>
  <c r="L48" i="4"/>
  <c r="M48" i="4"/>
  <c r="N48" i="4"/>
  <c r="O48" i="4"/>
  <c r="P48" i="4"/>
  <c r="Q48" i="4" a="1"/>
  <c r="Q48" i="4" s="1"/>
  <c r="R48" i="4" a="1"/>
  <c r="R48" i="4" s="1"/>
  <c r="S48" i="4"/>
  <c r="T48" i="4" a="1"/>
  <c r="T48" i="4" s="1"/>
  <c r="U48" i="4"/>
  <c r="V48" i="4"/>
  <c r="W48" i="4"/>
  <c r="X48" i="4"/>
  <c r="Y48" i="4"/>
  <c r="Z48" i="4"/>
  <c r="AA48" i="4"/>
  <c r="AB48" i="4"/>
  <c r="J49" i="4"/>
  <c r="K49" i="4"/>
  <c r="L49" i="4"/>
  <c r="M49" i="4"/>
  <c r="N49" i="4"/>
  <c r="O49" i="4"/>
  <c r="P49" i="4"/>
  <c r="Q49" i="4" a="1"/>
  <c r="Q49" i="4" s="1"/>
  <c r="R49" i="4" a="1"/>
  <c r="R49" i="4" s="1"/>
  <c r="S49" i="4"/>
  <c r="T49" i="4" a="1"/>
  <c r="T49" i="4" s="1"/>
  <c r="U49" i="4"/>
  <c r="V49" i="4"/>
  <c r="W49" i="4"/>
  <c r="X49" i="4"/>
  <c r="Y49" i="4"/>
  <c r="Z49" i="4" s="1"/>
  <c r="AA49" i="4"/>
  <c r="AB49" i="4"/>
  <c r="J50" i="4"/>
  <c r="K50" i="4"/>
  <c r="L50" i="4"/>
  <c r="M50" i="4"/>
  <c r="N50" i="4"/>
  <c r="O50" i="4"/>
  <c r="P50" i="4"/>
  <c r="S50" i="4"/>
  <c r="T50" i="4" a="1"/>
  <c r="T50" i="4" s="1"/>
  <c r="U50" i="4"/>
  <c r="V50" i="4"/>
  <c r="W50" i="4"/>
  <c r="X50" i="4"/>
  <c r="Y50" i="4"/>
  <c r="Z50" i="4"/>
  <c r="AA50" i="4"/>
  <c r="AB50" i="4"/>
  <c r="J24" i="4"/>
  <c r="K24" i="4"/>
  <c r="L24" i="4"/>
  <c r="M24" i="4"/>
  <c r="N24" i="4"/>
  <c r="O24" i="4"/>
  <c r="P24" i="4"/>
  <c r="S24" i="4"/>
  <c r="T24" i="4" a="1"/>
  <c r="T24" i="4" s="1"/>
  <c r="U24" i="4"/>
  <c r="V24" i="4" s="1"/>
  <c r="W24" i="4"/>
  <c r="X24" i="4"/>
  <c r="Y24" i="4"/>
  <c r="Z24" i="4" s="1"/>
  <c r="AA24" i="4"/>
  <c r="AB24" i="4"/>
  <c r="J25" i="4"/>
  <c r="K25" i="4"/>
  <c r="L25" i="4"/>
  <c r="M25" i="4"/>
  <c r="N25" i="4"/>
  <c r="O25" i="4"/>
  <c r="P25" i="4"/>
  <c r="Q25" i="4" a="1"/>
  <c r="Q25" i="4" s="1"/>
  <c r="R25" i="4" a="1"/>
  <c r="R25" i="4" s="1"/>
  <c r="S25" i="4"/>
  <c r="T25" i="4" a="1"/>
  <c r="T25" i="4" s="1"/>
  <c r="U25" i="4"/>
  <c r="V25" i="4"/>
  <c r="W25" i="4"/>
  <c r="X25" i="4"/>
  <c r="Y25" i="4"/>
  <c r="Z25" i="4"/>
  <c r="AA25" i="4"/>
  <c r="AB25" i="4"/>
  <c r="J26" i="4"/>
  <c r="K26" i="4"/>
  <c r="L26" i="4"/>
  <c r="M26" i="4"/>
  <c r="N26" i="4"/>
  <c r="O26" i="4"/>
  <c r="P26" i="4"/>
  <c r="Q26" i="4" a="1"/>
  <c r="Q26" i="4" s="1"/>
  <c r="R26" i="4" a="1"/>
  <c r="R26" i="4" s="1"/>
  <c r="S26" i="4"/>
  <c r="T26" i="4" a="1"/>
  <c r="T26" i="4" s="1"/>
  <c r="U26" i="4"/>
  <c r="V26" i="4"/>
  <c r="W26" i="4"/>
  <c r="X26" i="4"/>
  <c r="Y26" i="4"/>
  <c r="Z26" i="4"/>
  <c r="AA26" i="4"/>
  <c r="AB26" i="4"/>
  <c r="J177" i="4"/>
  <c r="K177" i="4"/>
  <c r="L177" i="4"/>
  <c r="M177" i="4"/>
  <c r="N177" i="4"/>
  <c r="O177" i="4"/>
  <c r="P177" i="4"/>
  <c r="Q177" i="4" a="1"/>
  <c r="Q177" i="4" s="1"/>
  <c r="R177" i="4" a="1"/>
  <c r="R177" i="4" s="1"/>
  <c r="S177" i="4"/>
  <c r="T177" i="4" a="1"/>
  <c r="T177" i="4" s="1"/>
  <c r="U177" i="4"/>
  <c r="V177" i="4"/>
  <c r="W177" i="4"/>
  <c r="X177" i="4"/>
  <c r="Y177" i="4"/>
  <c r="Z177" i="4" s="1"/>
  <c r="AA177" i="4"/>
  <c r="AB177" i="4" s="1"/>
  <c r="J178" i="4"/>
  <c r="K178" i="4"/>
  <c r="L178" i="4"/>
  <c r="M178" i="4"/>
  <c r="N178" i="4"/>
  <c r="O178" i="4"/>
  <c r="P178" i="4"/>
  <c r="Q178" i="4" a="1"/>
  <c r="Q178" i="4" s="1"/>
  <c r="R178" i="4" a="1"/>
  <c r="R178" i="4" s="1"/>
  <c r="S178" i="4"/>
  <c r="T178" i="4" a="1"/>
  <c r="T178" i="4" s="1"/>
  <c r="U178" i="4"/>
  <c r="V178" i="4"/>
  <c r="W178" i="4"/>
  <c r="X178" i="4"/>
  <c r="Y178" i="4"/>
  <c r="Z178" i="4" s="1"/>
  <c r="AA178" i="4"/>
  <c r="AB178" i="4" s="1"/>
  <c r="J179" i="4"/>
  <c r="K179" i="4"/>
  <c r="L179" i="4"/>
  <c r="M179" i="4"/>
  <c r="N179" i="4"/>
  <c r="O179" i="4"/>
  <c r="P179" i="4"/>
  <c r="S179" i="4"/>
  <c r="T179" i="4" a="1"/>
  <c r="T179" i="4" s="1"/>
  <c r="U179" i="4"/>
  <c r="V179" i="4" s="1"/>
  <c r="W179" i="4"/>
  <c r="X179" i="4"/>
  <c r="Y179" i="4"/>
  <c r="Z179" i="4" s="1"/>
  <c r="AA179" i="4"/>
  <c r="AB179" i="4"/>
  <c r="J180" i="4"/>
  <c r="K180" i="4"/>
  <c r="L180" i="4"/>
  <c r="M180" i="4"/>
  <c r="N180" i="4"/>
  <c r="O180" i="4"/>
  <c r="P180" i="4"/>
  <c r="Q180" i="4" a="1"/>
  <c r="Q180" i="4" s="1"/>
  <c r="R180" i="4" a="1"/>
  <c r="R180" i="4" s="1"/>
  <c r="S180" i="4"/>
  <c r="T180" i="4" a="1"/>
  <c r="T180" i="4" s="1"/>
  <c r="U180" i="4"/>
  <c r="V180" i="4"/>
  <c r="W180" i="4"/>
  <c r="X180" i="4"/>
  <c r="Y180" i="4"/>
  <c r="Z180" i="4"/>
  <c r="AA180" i="4"/>
  <c r="AB180" i="4"/>
  <c r="J181" i="4"/>
  <c r="K181" i="4"/>
  <c r="L181" i="4"/>
  <c r="M181" i="4"/>
  <c r="N181" i="4"/>
  <c r="O181" i="4"/>
  <c r="P181" i="4"/>
  <c r="Q181" i="4" a="1"/>
  <c r="Q181" i="4" s="1"/>
  <c r="R181" i="4" a="1"/>
  <c r="R181" i="4" s="1"/>
  <c r="S181" i="4"/>
  <c r="T181" i="4" s="1" a="1"/>
  <c r="T181" i="4" s="1"/>
  <c r="U181" i="4"/>
  <c r="V181" i="4" s="1"/>
  <c r="W181" i="4"/>
  <c r="X181" i="4"/>
  <c r="Y181" i="4"/>
  <c r="Z181" i="4" s="1"/>
  <c r="AA181" i="4"/>
  <c r="AB181" i="4"/>
  <c r="J252" i="4"/>
  <c r="K252" i="4"/>
  <c r="L252" i="4"/>
  <c r="M252" i="4"/>
  <c r="N252" i="4"/>
  <c r="O252" i="4"/>
  <c r="P252" i="4"/>
  <c r="Q252" i="4" a="1"/>
  <c r="Q252" i="4" s="1"/>
  <c r="R252" i="4" a="1"/>
  <c r="R252" i="4" s="1"/>
  <c r="S252" i="4"/>
  <c r="T252" i="4" a="1"/>
  <c r="T252" i="4" s="1"/>
  <c r="U252" i="4"/>
  <c r="V252" i="4"/>
  <c r="W252" i="4"/>
  <c r="X252" i="4"/>
  <c r="Y252" i="4"/>
  <c r="Z252" i="4" s="1"/>
  <c r="AA252" i="4"/>
  <c r="AB252" i="4" s="1"/>
  <c r="J253" i="4"/>
  <c r="K253" i="4"/>
  <c r="L253" i="4"/>
  <c r="M253" i="4"/>
  <c r="N253" i="4"/>
  <c r="O253" i="4"/>
  <c r="P253" i="4"/>
  <c r="S253" i="4"/>
  <c r="T253" i="4" a="1"/>
  <c r="T253" i="4" s="1"/>
  <c r="U253" i="4"/>
  <c r="V253" i="4" s="1"/>
  <c r="W253" i="4"/>
  <c r="X253" i="4"/>
  <c r="Y253" i="4"/>
  <c r="Z253" i="4" s="1"/>
  <c r="AA253" i="4"/>
  <c r="AB253" i="4"/>
  <c r="J254" i="4"/>
  <c r="K254" i="4"/>
  <c r="L254" i="4"/>
  <c r="M254" i="4"/>
  <c r="N254" i="4"/>
  <c r="O254" i="4"/>
  <c r="P254" i="4"/>
  <c r="Q254" i="4" a="1"/>
  <c r="Q254" i="4" s="1"/>
  <c r="R254" i="4" a="1"/>
  <c r="R254" i="4" s="1"/>
  <c r="S254" i="4"/>
  <c r="T254" i="4" s="1" a="1"/>
  <c r="T254" i="4" s="1"/>
  <c r="U254" i="4"/>
  <c r="V254" i="4" s="1"/>
  <c r="W254" i="4"/>
  <c r="X254" i="4"/>
  <c r="Y254" i="4"/>
  <c r="Z254" i="4" s="1"/>
  <c r="AA254" i="4"/>
  <c r="AB254" i="4"/>
  <c r="J255" i="4"/>
  <c r="K255" i="4"/>
  <c r="L255" i="4"/>
  <c r="M255" i="4"/>
  <c r="N255" i="4"/>
  <c r="O255" i="4"/>
  <c r="P255" i="4"/>
  <c r="Q255" i="4" a="1"/>
  <c r="Q255" i="4" s="1"/>
  <c r="R255" i="4" a="1"/>
  <c r="R255" i="4" s="1"/>
  <c r="S255" i="4"/>
  <c r="T255" i="4" s="1" a="1"/>
  <c r="T255" i="4" s="1"/>
  <c r="U255" i="4"/>
  <c r="V255" i="4" s="1"/>
  <c r="W255" i="4"/>
  <c r="X255" i="4"/>
  <c r="Y255" i="4"/>
  <c r="Z255" i="4" s="1"/>
  <c r="AA255" i="4"/>
  <c r="AB255" i="4"/>
  <c r="J256" i="4"/>
  <c r="K256" i="4"/>
  <c r="L256" i="4"/>
  <c r="M256" i="4"/>
  <c r="N256" i="4"/>
  <c r="O256" i="4"/>
  <c r="P256" i="4"/>
  <c r="Q256" i="4" a="1"/>
  <c r="Q256" i="4" s="1"/>
  <c r="R256" i="4" a="1"/>
  <c r="R256" i="4" s="1"/>
  <c r="S256" i="4"/>
  <c r="T256" i="4" a="1"/>
  <c r="T256" i="4" s="1"/>
  <c r="U256" i="4"/>
  <c r="V256" i="4"/>
  <c r="W256" i="4"/>
  <c r="X256" i="4"/>
  <c r="Y256" i="4"/>
  <c r="Z256" i="4" s="1"/>
  <c r="AA256" i="4"/>
  <c r="AB256" i="4"/>
  <c r="J182" i="4"/>
  <c r="K182" i="4"/>
  <c r="L182" i="4"/>
  <c r="M182" i="4"/>
  <c r="N182" i="4"/>
  <c r="O182" i="4"/>
  <c r="P182" i="4"/>
  <c r="S182" i="4"/>
  <c r="T182" i="4" a="1"/>
  <c r="T182" i="4" s="1"/>
  <c r="U182" i="4"/>
  <c r="V182" i="4" s="1"/>
  <c r="W182" i="4"/>
  <c r="X182" i="4"/>
  <c r="Y182" i="4"/>
  <c r="Z182" i="4" s="1"/>
  <c r="AA182" i="4"/>
  <c r="AB182" i="4"/>
  <c r="J183" i="4"/>
  <c r="K183" i="4"/>
  <c r="L183" i="4"/>
  <c r="M183" i="4"/>
  <c r="N183" i="4"/>
  <c r="O183" i="4"/>
  <c r="P183" i="4"/>
  <c r="Q183" i="4" a="1"/>
  <c r="Q183" i="4" s="1"/>
  <c r="R183" i="4" a="1"/>
  <c r="R183" i="4" s="1"/>
  <c r="S183" i="4"/>
  <c r="T183" i="4" a="1"/>
  <c r="T183" i="4" s="1"/>
  <c r="U183" i="4"/>
  <c r="V183" i="4"/>
  <c r="W183" i="4"/>
  <c r="X183" i="4"/>
  <c r="Y183" i="4"/>
  <c r="Z183" i="4"/>
  <c r="AA183" i="4"/>
  <c r="AB183" i="4"/>
  <c r="J184" i="4"/>
  <c r="K184" i="4"/>
  <c r="L184" i="4"/>
  <c r="M184" i="4"/>
  <c r="N184" i="4"/>
  <c r="O184" i="4"/>
  <c r="P184" i="4"/>
  <c r="Q184" i="4" a="1"/>
  <c r="Q184" i="4" s="1"/>
  <c r="R184" i="4" a="1"/>
  <c r="R184" i="4" s="1"/>
  <c r="S184" i="4"/>
  <c r="T184" i="4" a="1"/>
  <c r="T184" i="4" s="1"/>
  <c r="U184" i="4"/>
  <c r="V184" i="4"/>
  <c r="W184" i="4"/>
  <c r="X184" i="4"/>
  <c r="Y184" i="4"/>
  <c r="Z184" i="4" s="1"/>
  <c r="AA184" i="4"/>
  <c r="AB184" i="4"/>
  <c r="J185" i="4"/>
  <c r="K185" i="4"/>
  <c r="L185" i="4"/>
  <c r="M185" i="4"/>
  <c r="N185" i="4"/>
  <c r="O185" i="4"/>
  <c r="P185" i="4"/>
  <c r="Q185" i="4" a="1"/>
  <c r="Q185" i="4" s="1"/>
  <c r="R185" i="4" a="1"/>
  <c r="R185" i="4" s="1"/>
  <c r="S185" i="4"/>
  <c r="T185" i="4" a="1"/>
  <c r="T185" i="4" s="1"/>
  <c r="U185" i="4"/>
  <c r="V185" i="4"/>
  <c r="W185" i="4"/>
  <c r="X185" i="4"/>
  <c r="Y185" i="4"/>
  <c r="Z185" i="4" s="1"/>
  <c r="AA185" i="4"/>
  <c r="AB185" i="4"/>
  <c r="J186" i="4"/>
  <c r="K186" i="4"/>
  <c r="L186" i="4"/>
  <c r="M186" i="4"/>
  <c r="N186" i="4"/>
  <c r="O186" i="4"/>
  <c r="P186" i="4"/>
  <c r="Q186" i="4" a="1"/>
  <c r="Q186" i="4" s="1"/>
  <c r="R186" i="4" a="1"/>
  <c r="R186" i="4" s="1"/>
  <c r="S186" i="4"/>
  <c r="T186" i="4" s="1" a="1"/>
  <c r="T186" i="4" s="1"/>
  <c r="U186" i="4"/>
  <c r="V186" i="4" s="1"/>
  <c r="W186" i="4"/>
  <c r="X186" i="4"/>
  <c r="Y186" i="4"/>
  <c r="Z186" i="4" s="1"/>
  <c r="AA186" i="4"/>
  <c r="AB186" i="4"/>
  <c r="J187" i="4"/>
  <c r="K187" i="4"/>
  <c r="L187" i="4"/>
  <c r="M187" i="4"/>
  <c r="N187" i="4"/>
  <c r="O187" i="4"/>
  <c r="P187" i="4"/>
  <c r="Q187" i="4" a="1"/>
  <c r="Q187" i="4" s="1"/>
  <c r="R187" i="4" a="1"/>
  <c r="R187" i="4" s="1"/>
  <c r="S187" i="4"/>
  <c r="T187" i="4" s="1" a="1"/>
  <c r="T187" i="4" s="1"/>
  <c r="U187" i="4"/>
  <c r="V187" i="4" s="1"/>
  <c r="W187" i="4"/>
  <c r="X187" i="4"/>
  <c r="Y187" i="4"/>
  <c r="Z187" i="4" s="1"/>
  <c r="AA187" i="4"/>
  <c r="AB187" i="4"/>
  <c r="J54" i="4"/>
  <c r="K54" i="4"/>
  <c r="L54" i="4"/>
  <c r="M54" i="4"/>
  <c r="N54" i="4"/>
  <c r="O54" i="4"/>
  <c r="P54" i="4"/>
  <c r="S54" i="4"/>
  <c r="T54" i="4" a="1"/>
  <c r="T54" i="4" s="1"/>
  <c r="U54" i="4"/>
  <c r="V54" i="4" s="1"/>
  <c r="W54" i="4"/>
  <c r="X54" i="4"/>
  <c r="Y54" i="4"/>
  <c r="Z54" i="4" s="1"/>
  <c r="AA54" i="4"/>
  <c r="AB54" i="4"/>
  <c r="J55" i="4"/>
  <c r="K55" i="4"/>
  <c r="L55" i="4"/>
  <c r="M55" i="4"/>
  <c r="N55" i="4"/>
  <c r="O55" i="4"/>
  <c r="P55" i="4"/>
  <c r="Q55" i="4" a="1"/>
  <c r="Q55" i="4" s="1"/>
  <c r="R55" i="4" a="1"/>
  <c r="R55" i="4" s="1"/>
  <c r="S55" i="4"/>
  <c r="T55" i="4" s="1" a="1"/>
  <c r="T55" i="4" s="1"/>
  <c r="U55" i="4"/>
  <c r="V55" i="4" s="1"/>
  <c r="W55" i="4"/>
  <c r="X55" i="4"/>
  <c r="Y55" i="4"/>
  <c r="Z55" i="4" s="1"/>
  <c r="AA55" i="4"/>
  <c r="AB55" i="4"/>
  <c r="J56" i="4"/>
  <c r="K56" i="4"/>
  <c r="L56" i="4"/>
  <c r="M56" i="4"/>
  <c r="N56" i="4"/>
  <c r="O56" i="4"/>
  <c r="P56" i="4"/>
  <c r="Q56" i="4" a="1"/>
  <c r="Q56" i="4" s="1"/>
  <c r="R56" i="4" a="1"/>
  <c r="R56" i="4" s="1"/>
  <c r="S56" i="4"/>
  <c r="T56" i="4" a="1"/>
  <c r="T56" i="4" s="1"/>
  <c r="U56" i="4"/>
  <c r="V56" i="4"/>
  <c r="W56" i="4"/>
  <c r="X56" i="4"/>
  <c r="Y56" i="4"/>
  <c r="Z56" i="4"/>
  <c r="AA56" i="4"/>
  <c r="AB56" i="4"/>
  <c r="J57" i="4"/>
  <c r="K57" i="4"/>
  <c r="L57" i="4"/>
  <c r="M57" i="4"/>
  <c r="N57" i="4"/>
  <c r="O57" i="4"/>
  <c r="P57" i="4"/>
  <c r="Q57" i="4" a="1"/>
  <c r="Q57" i="4" s="1"/>
  <c r="R57" i="4" a="1"/>
  <c r="R57" i="4" s="1"/>
  <c r="S57" i="4"/>
  <c r="T57" i="4" a="1"/>
  <c r="T57" i="4" s="1"/>
  <c r="U57" i="4"/>
  <c r="V57" i="4"/>
  <c r="W57" i="4"/>
  <c r="X57" i="4"/>
  <c r="Y57" i="4"/>
  <c r="Z57" i="4"/>
  <c r="AA57" i="4"/>
  <c r="AB57" i="4" s="1"/>
  <c r="J58" i="4"/>
  <c r="K58" i="4"/>
  <c r="L58" i="4"/>
  <c r="M58" i="4"/>
  <c r="N58" i="4"/>
  <c r="O58" i="4"/>
  <c r="P58" i="4"/>
  <c r="Q58" i="4" a="1"/>
  <c r="Q58" i="4" s="1"/>
  <c r="R58" i="4" a="1"/>
  <c r="R58" i="4" s="1"/>
  <c r="S58" i="4"/>
  <c r="T58" i="4" a="1"/>
  <c r="T58" i="4" s="1"/>
  <c r="U58" i="4"/>
  <c r="V58" i="4"/>
  <c r="W58" i="4"/>
  <c r="X58" i="4"/>
  <c r="Y58" i="4"/>
  <c r="Z58" i="4"/>
  <c r="AA58" i="4"/>
  <c r="AB58" i="4"/>
  <c r="J59" i="4"/>
  <c r="K59" i="4"/>
  <c r="L59" i="4"/>
  <c r="N59" i="4"/>
  <c r="O59" i="4"/>
  <c r="P59" i="4"/>
  <c r="Q59" i="4" a="1"/>
  <c r="Q59" i="4" s="1"/>
  <c r="R59" i="4" a="1"/>
  <c r="R59" i="4" s="1"/>
  <c r="S59" i="4"/>
  <c r="T59" i="4" a="1"/>
  <c r="T59" i="4" s="1"/>
  <c r="U59" i="4"/>
  <c r="V59" i="4"/>
  <c r="W59" i="4"/>
  <c r="X59" i="4" s="1"/>
  <c r="Y59" i="4"/>
  <c r="Z59" i="4"/>
  <c r="AA59" i="4"/>
  <c r="AB59" i="4"/>
  <c r="J60" i="4"/>
  <c r="K60" i="4"/>
  <c r="L60" i="4"/>
  <c r="M60" i="4"/>
  <c r="N60" i="4"/>
  <c r="O60" i="4"/>
  <c r="P60" i="4"/>
  <c r="Q60" i="4" a="1"/>
  <c r="Q60" i="4" s="1"/>
  <c r="R60" i="4" a="1"/>
  <c r="R60" i="4" s="1"/>
  <c r="S60" i="4"/>
  <c r="T60" i="4" a="1"/>
  <c r="T60" i="4" s="1"/>
  <c r="U60" i="4"/>
  <c r="V60" i="4"/>
  <c r="W60" i="4"/>
  <c r="X60" i="4"/>
  <c r="Y60" i="4"/>
  <c r="Z60" i="4"/>
  <c r="AA60" i="4"/>
  <c r="AB60" i="4"/>
  <c r="J106" i="4"/>
  <c r="K106" i="4"/>
  <c r="L106" i="4"/>
  <c r="M106" i="4"/>
  <c r="N106" i="4"/>
  <c r="O106" i="4"/>
  <c r="P106" i="4"/>
  <c r="S106" i="4"/>
  <c r="T106" i="4" s="1" a="1"/>
  <c r="T106" i="4" s="1"/>
  <c r="U106" i="4"/>
  <c r="V106" i="4" s="1"/>
  <c r="W106" i="4"/>
  <c r="X106" i="4"/>
  <c r="Y106" i="4"/>
  <c r="Z106" i="4" s="1"/>
  <c r="AA106" i="4"/>
  <c r="AB106" i="4"/>
  <c r="J107" i="4"/>
  <c r="K107" i="4"/>
  <c r="L107" i="4"/>
  <c r="M107" i="4"/>
  <c r="N107" i="4"/>
  <c r="O107" i="4"/>
  <c r="P107" i="4"/>
  <c r="S107" i="4"/>
  <c r="T107" i="4" s="1" a="1"/>
  <c r="T107" i="4" s="1"/>
  <c r="U107" i="4"/>
  <c r="V107" i="4" s="1"/>
  <c r="W107" i="4"/>
  <c r="X107" i="4"/>
  <c r="Y107" i="4"/>
  <c r="Z107" i="4" s="1"/>
  <c r="AA107" i="4"/>
  <c r="AB107" i="4"/>
  <c r="J108" i="4"/>
  <c r="K108" i="4"/>
  <c r="L108" i="4"/>
  <c r="M108" i="4"/>
  <c r="N108" i="4"/>
  <c r="O108" i="4"/>
  <c r="P108" i="4"/>
  <c r="Q108" i="4" a="1"/>
  <c r="Q108" i="4" s="1"/>
  <c r="R108" i="4" a="1"/>
  <c r="R108" i="4" s="1"/>
  <c r="S108" i="4"/>
  <c r="T108" i="4" a="1"/>
  <c r="T108" i="4" s="1"/>
  <c r="U108" i="4"/>
  <c r="V108" i="4"/>
  <c r="W108" i="4"/>
  <c r="X108" i="4"/>
  <c r="Y108" i="4"/>
  <c r="Z108" i="4"/>
  <c r="AA108" i="4"/>
  <c r="AB108" i="4"/>
  <c r="J109" i="4"/>
  <c r="K109" i="4"/>
  <c r="L109" i="4"/>
  <c r="M109" i="4"/>
  <c r="N109" i="4"/>
  <c r="O109" i="4"/>
  <c r="P109" i="4"/>
  <c r="Q109" i="4" a="1"/>
  <c r="Q109" i="4" s="1"/>
  <c r="R109" i="4" a="1"/>
  <c r="R109" i="4" s="1"/>
  <c r="S109" i="4"/>
  <c r="T109" i="4" a="1"/>
  <c r="T109" i="4" s="1"/>
  <c r="U109" i="4"/>
  <c r="V109" i="4"/>
  <c r="W109" i="4"/>
  <c r="X109" i="4"/>
  <c r="Y109" i="4"/>
  <c r="Z109" i="4"/>
  <c r="AA109" i="4"/>
  <c r="AB109" i="4"/>
  <c r="J110" i="4"/>
  <c r="K110" i="4"/>
  <c r="L110" i="4"/>
  <c r="M110" i="4"/>
  <c r="N110" i="4"/>
  <c r="O110" i="4"/>
  <c r="P110" i="4"/>
  <c r="S110" i="4"/>
  <c r="T110" i="4" s="1" a="1"/>
  <c r="T110" i="4" s="1"/>
  <c r="U110" i="4"/>
  <c r="V110" i="4" s="1"/>
  <c r="W110" i="4"/>
  <c r="X110" i="4"/>
  <c r="Y110" i="4"/>
  <c r="Z110" i="4" s="1"/>
  <c r="AA110" i="4"/>
  <c r="AB110" i="4"/>
  <c r="J111" i="4"/>
  <c r="K111" i="4"/>
  <c r="L111" i="4"/>
  <c r="M111" i="4"/>
  <c r="N111" i="4"/>
  <c r="O111" i="4"/>
  <c r="P111" i="4"/>
  <c r="S111" i="4"/>
  <c r="T111" i="4" s="1" a="1"/>
  <c r="T111" i="4" s="1"/>
  <c r="U111" i="4"/>
  <c r="V111" i="4" s="1"/>
  <c r="W111" i="4"/>
  <c r="X111" i="4"/>
  <c r="Y111" i="4"/>
  <c r="Z111" i="4" s="1"/>
  <c r="AA111" i="4"/>
  <c r="AB111" i="4"/>
  <c r="J112" i="4"/>
  <c r="K112" i="4"/>
  <c r="L112" i="4"/>
  <c r="M112" i="4"/>
  <c r="N112" i="4"/>
  <c r="O112" i="4"/>
  <c r="P112" i="4"/>
  <c r="Q112" i="4" a="1"/>
  <c r="Q112" i="4" s="1"/>
  <c r="R112" i="4" a="1"/>
  <c r="R112" i="4" s="1"/>
  <c r="S112" i="4"/>
  <c r="T112" i="4" a="1"/>
  <c r="T112" i="4" s="1"/>
  <c r="U112" i="4"/>
  <c r="V112" i="4"/>
  <c r="W112" i="4"/>
  <c r="X112" i="4"/>
  <c r="Y112" i="4"/>
  <c r="Z112" i="4"/>
  <c r="AA112" i="4"/>
  <c r="AB112" i="4"/>
  <c r="J113" i="4"/>
  <c r="K113" i="4"/>
  <c r="L113" i="4"/>
  <c r="M113" i="4"/>
  <c r="N113" i="4"/>
  <c r="O113" i="4"/>
  <c r="P113" i="4"/>
  <c r="Q113" i="4" a="1"/>
  <c r="Q113" i="4" s="1"/>
  <c r="R113" i="4" a="1"/>
  <c r="R113" i="4" s="1"/>
  <c r="S113" i="4"/>
  <c r="T113" i="4" a="1"/>
  <c r="T113" i="4" s="1"/>
  <c r="U113" i="4"/>
  <c r="V113" i="4"/>
  <c r="W113" i="4"/>
  <c r="X113" i="4"/>
  <c r="Y113" i="4"/>
  <c r="Z113" i="4"/>
  <c r="AA113" i="4"/>
  <c r="AB113" i="4"/>
  <c r="J83" i="4"/>
  <c r="K83" i="4"/>
  <c r="L83" i="4"/>
  <c r="M83" i="4"/>
  <c r="N83" i="4"/>
  <c r="O83" i="4"/>
  <c r="P83" i="4"/>
  <c r="S83" i="4"/>
  <c r="T83" i="4" a="1"/>
  <c r="T83" i="4" s="1"/>
  <c r="U83" i="4"/>
  <c r="V83" i="4" s="1"/>
  <c r="W83" i="4"/>
  <c r="X83" i="4"/>
  <c r="Y83" i="4"/>
  <c r="Z83" i="4" s="1"/>
  <c r="AA83" i="4"/>
  <c r="AB83" i="4"/>
  <c r="J84" i="4"/>
  <c r="K84" i="4"/>
  <c r="L84" i="4"/>
  <c r="M84" i="4"/>
  <c r="N84" i="4"/>
  <c r="O84" i="4"/>
  <c r="P84" i="4"/>
  <c r="Q84" i="4" a="1"/>
  <c r="Q84" i="4" s="1"/>
  <c r="R84" i="4" a="1"/>
  <c r="R84" i="4" s="1"/>
  <c r="S84" i="4"/>
  <c r="T84" i="4" s="1" a="1"/>
  <c r="T84" i="4" s="1"/>
  <c r="U84" i="4"/>
  <c r="V84" i="4" s="1"/>
  <c r="W84" i="4"/>
  <c r="X84" i="4"/>
  <c r="Y84" i="4"/>
  <c r="Z84" i="4" s="1"/>
  <c r="AA84" i="4"/>
  <c r="AB84" i="4"/>
  <c r="J85" i="4"/>
  <c r="K85" i="4"/>
  <c r="L85" i="4"/>
  <c r="M85" i="4"/>
  <c r="N85" i="4"/>
  <c r="O85" i="4"/>
  <c r="P85" i="4"/>
  <c r="Q85" i="4" a="1"/>
  <c r="Q85" i="4" s="1"/>
  <c r="R85" i="4" a="1"/>
  <c r="R85" i="4" s="1"/>
  <c r="S85" i="4"/>
  <c r="T85" i="4" s="1" a="1"/>
  <c r="T85" i="4" s="1"/>
  <c r="U85" i="4"/>
  <c r="V85" i="4" s="1"/>
  <c r="W85" i="4"/>
  <c r="X85" i="4"/>
  <c r="Y85" i="4"/>
  <c r="Z85" i="4" s="1"/>
  <c r="AA85" i="4"/>
  <c r="AB85" i="4"/>
  <c r="J86" i="4"/>
  <c r="K86" i="4"/>
  <c r="L86" i="4"/>
  <c r="M86" i="4"/>
  <c r="N86" i="4"/>
  <c r="O86" i="4"/>
  <c r="P86" i="4"/>
  <c r="Q86" i="4" a="1"/>
  <c r="Q86" i="4" s="1"/>
  <c r="R86" i="4" a="1"/>
  <c r="R86" i="4" s="1"/>
  <c r="S86" i="4"/>
  <c r="T86" i="4" a="1"/>
  <c r="T86" i="4" s="1"/>
  <c r="U86" i="4"/>
  <c r="V86" i="4"/>
  <c r="W86" i="4"/>
  <c r="X86" i="4"/>
  <c r="Y86" i="4"/>
  <c r="Z86" i="4"/>
  <c r="AA86" i="4"/>
  <c r="AB86" i="4"/>
  <c r="J87" i="4"/>
  <c r="K87" i="4"/>
  <c r="L87" i="4"/>
  <c r="M87" i="4"/>
  <c r="N87" i="4"/>
  <c r="O87" i="4"/>
  <c r="P87" i="4"/>
  <c r="Q87" i="4" a="1"/>
  <c r="Q87" i="4" s="1"/>
  <c r="R87" i="4" a="1"/>
  <c r="R87" i="4" s="1"/>
  <c r="S87" i="4"/>
  <c r="T87" i="4" a="1"/>
  <c r="T87" i="4" s="1"/>
  <c r="U87" i="4"/>
  <c r="V87" i="4"/>
  <c r="W87" i="4"/>
  <c r="X87" i="4"/>
  <c r="Y87" i="4"/>
  <c r="Z87" i="4"/>
  <c r="AA87" i="4"/>
  <c r="AB87" i="4"/>
  <c r="J88" i="4"/>
  <c r="K88" i="4"/>
  <c r="L88" i="4"/>
  <c r="M88" i="4"/>
  <c r="N88" i="4"/>
  <c r="O88" i="4"/>
  <c r="P88" i="4"/>
  <c r="Q88" i="4" a="1"/>
  <c r="Q88" i="4" s="1"/>
  <c r="R88" i="4" a="1"/>
  <c r="R88" i="4" s="1"/>
  <c r="S88" i="4"/>
  <c r="T88" i="4" s="1" a="1"/>
  <c r="T88" i="4" s="1"/>
  <c r="U88" i="4"/>
  <c r="V88" i="4" s="1"/>
  <c r="W88" i="4"/>
  <c r="X88" i="4"/>
  <c r="Y88" i="4"/>
  <c r="Z88" i="4" s="1"/>
  <c r="AA88" i="4"/>
  <c r="AB88" i="4"/>
  <c r="J89" i="4"/>
  <c r="K89" i="4"/>
  <c r="L89" i="4"/>
  <c r="M89" i="4"/>
  <c r="N89" i="4"/>
  <c r="O89" i="4"/>
  <c r="P89" i="4"/>
  <c r="Q89" i="4" a="1"/>
  <c r="Q89" i="4" s="1"/>
  <c r="R89" i="4" a="1"/>
  <c r="R89" i="4" s="1"/>
  <c r="S89" i="4"/>
  <c r="T89" i="4" s="1" a="1"/>
  <c r="T89" i="4" s="1"/>
  <c r="U89" i="4"/>
  <c r="V89" i="4" s="1"/>
  <c r="W89" i="4"/>
  <c r="X89" i="4"/>
  <c r="Y89" i="4"/>
  <c r="Z89" i="4" s="1"/>
  <c r="AA89" i="4"/>
  <c r="AB89" i="4"/>
  <c r="J90" i="4"/>
  <c r="K90" i="4"/>
  <c r="L90" i="4"/>
  <c r="M90" i="4"/>
  <c r="N90" i="4"/>
  <c r="O90" i="4"/>
  <c r="P90" i="4"/>
  <c r="Q90" i="4" a="1"/>
  <c r="Q90" i="4" s="1"/>
  <c r="R90" i="4" a="1"/>
  <c r="R90" i="4" s="1"/>
  <c r="S90" i="4"/>
  <c r="T90" i="4" s="1" a="1"/>
  <c r="T90" i="4" s="1"/>
  <c r="U90" i="4"/>
  <c r="V90" i="4" s="1"/>
  <c r="W90" i="4"/>
  <c r="X90" i="4"/>
  <c r="Y90" i="4"/>
  <c r="Z90" i="4" s="1"/>
  <c r="AA90" i="4"/>
  <c r="AB90" i="4"/>
  <c r="J91" i="4"/>
  <c r="K91" i="4"/>
  <c r="L91" i="4"/>
  <c r="M91" i="4"/>
  <c r="N91" i="4"/>
  <c r="O91" i="4"/>
  <c r="P91" i="4"/>
  <c r="Q91" i="4" a="1"/>
  <c r="Q91" i="4" s="1"/>
  <c r="R91" i="4" a="1"/>
  <c r="R91" i="4" s="1"/>
  <c r="S91" i="4"/>
  <c r="T91" i="4" a="1"/>
  <c r="T91" i="4" s="1"/>
  <c r="U91" i="4"/>
  <c r="V91" i="4"/>
  <c r="W91" i="4"/>
  <c r="X91" i="4"/>
  <c r="Y91" i="4"/>
  <c r="Z91" i="4"/>
  <c r="AA91" i="4"/>
  <c r="AB91" i="4" s="1"/>
  <c r="J137" i="4"/>
  <c r="K137" i="4"/>
  <c r="L137" i="4"/>
  <c r="M137" i="4"/>
  <c r="N137" i="4"/>
  <c r="O137" i="4"/>
  <c r="P137" i="4"/>
  <c r="S137" i="4"/>
  <c r="T137" i="4" s="1" a="1"/>
  <c r="T137" i="4" s="1"/>
  <c r="U137" i="4"/>
  <c r="V137" i="4" s="1"/>
  <c r="W137" i="4"/>
  <c r="X137" i="4"/>
  <c r="Y137" i="4"/>
  <c r="Z137" i="4" s="1"/>
  <c r="AA137" i="4"/>
  <c r="AB137" i="4"/>
  <c r="J138" i="4"/>
  <c r="K138" i="4"/>
  <c r="L138" i="4"/>
  <c r="M138" i="4"/>
  <c r="N138" i="4"/>
  <c r="O138" i="4"/>
  <c r="P138" i="4"/>
  <c r="S138" i="4"/>
  <c r="T138" i="4" s="1" a="1"/>
  <c r="T138" i="4" s="1"/>
  <c r="U138" i="4"/>
  <c r="V138" i="4" s="1"/>
  <c r="W138" i="4"/>
  <c r="X138" i="4"/>
  <c r="Y138" i="4"/>
  <c r="Z138" i="4" s="1"/>
  <c r="AA138" i="4"/>
  <c r="AB138" i="4"/>
  <c r="J139" i="4"/>
  <c r="K139" i="4"/>
  <c r="L139" i="4"/>
  <c r="M139" i="4"/>
  <c r="N139" i="4"/>
  <c r="O139" i="4"/>
  <c r="P139" i="4"/>
  <c r="Q139" i="4" a="1"/>
  <c r="Q139" i="4" s="1"/>
  <c r="R139" i="4" a="1"/>
  <c r="R139" i="4" s="1"/>
  <c r="S139" i="4"/>
  <c r="T139" i="4" a="1"/>
  <c r="T139" i="4" s="1"/>
  <c r="U139" i="4"/>
  <c r="V139" i="4"/>
  <c r="W139" i="4"/>
  <c r="X139" i="4"/>
  <c r="Y139" i="4"/>
  <c r="Z139" i="4"/>
  <c r="AA139" i="4"/>
  <c r="AB139" i="4"/>
  <c r="J114" i="4"/>
  <c r="K114" i="4"/>
  <c r="L114" i="4"/>
  <c r="M114" i="4"/>
  <c r="N114" i="4"/>
  <c r="O114" i="4"/>
  <c r="P114" i="4"/>
  <c r="S114" i="4"/>
  <c r="T114" i="4" a="1"/>
  <c r="T114" i="4" s="1"/>
  <c r="U114" i="4"/>
  <c r="V114" i="4" s="1"/>
  <c r="W114" i="4"/>
  <c r="X114" i="4"/>
  <c r="Y114" i="4"/>
  <c r="Z114" i="4" s="1"/>
  <c r="AA114" i="4"/>
  <c r="AB114" i="4"/>
  <c r="J115" i="4"/>
  <c r="K115" i="4"/>
  <c r="L115" i="4"/>
  <c r="M115" i="4"/>
  <c r="N115" i="4"/>
  <c r="O115" i="4"/>
  <c r="P115" i="4"/>
  <c r="Q115" i="4" a="1"/>
  <c r="Q115" i="4" s="1"/>
  <c r="R115" i="4" a="1"/>
  <c r="R115" i="4" s="1"/>
  <c r="S115" i="4"/>
  <c r="T115" i="4" s="1" a="1"/>
  <c r="T115" i="4" s="1"/>
  <c r="U115" i="4"/>
  <c r="V115" i="4" s="1"/>
  <c r="W115" i="4"/>
  <c r="X115" i="4"/>
  <c r="Y115" i="4"/>
  <c r="Z115" i="4" s="1"/>
  <c r="AA115" i="4"/>
  <c r="AB115" i="4"/>
  <c r="J116" i="4"/>
  <c r="K116" i="4"/>
  <c r="L116" i="4"/>
  <c r="M116" i="4"/>
  <c r="N116" i="4"/>
  <c r="O116" i="4"/>
  <c r="P116" i="4"/>
  <c r="Q116" i="4" a="1"/>
  <c r="Q116" i="4" s="1"/>
  <c r="R116" i="4" a="1"/>
  <c r="R116" i="4" s="1"/>
  <c r="S116" i="4"/>
  <c r="T116" i="4" a="1"/>
  <c r="T116" i="4" s="1"/>
  <c r="U116" i="4"/>
  <c r="V116" i="4"/>
  <c r="W116" i="4"/>
  <c r="X116" i="4"/>
  <c r="Y116" i="4"/>
  <c r="Z116" i="4" s="1"/>
  <c r="AA116" i="4"/>
  <c r="AB116" i="4"/>
  <c r="J117" i="4"/>
  <c r="K117" i="4"/>
  <c r="L117" i="4"/>
  <c r="M117" i="4"/>
  <c r="N117" i="4"/>
  <c r="O117" i="4"/>
  <c r="P117" i="4"/>
  <c r="Q117" i="4" a="1"/>
  <c r="Q117" i="4" s="1"/>
  <c r="R117" i="4" a="1"/>
  <c r="R117" i="4" s="1"/>
  <c r="S117" i="4"/>
  <c r="T117" i="4" a="1"/>
  <c r="T117" i="4" s="1"/>
  <c r="U117" i="4"/>
  <c r="V117" i="4"/>
  <c r="W117" i="4"/>
  <c r="X117" i="4"/>
  <c r="Y117" i="4"/>
  <c r="Z117" i="4" s="1"/>
  <c r="AA117" i="4"/>
  <c r="AB117" i="4"/>
  <c r="J118" i="4"/>
  <c r="K118" i="4"/>
  <c r="L118" i="4"/>
  <c r="M118" i="4"/>
  <c r="N118" i="4"/>
  <c r="O118" i="4"/>
  <c r="P118" i="4"/>
  <c r="Q118" i="4" a="1"/>
  <c r="Q118" i="4" s="1"/>
  <c r="R118" i="4" a="1"/>
  <c r="R118" i="4" s="1"/>
  <c r="S118" i="4"/>
  <c r="T118" i="4" s="1" a="1"/>
  <c r="T118" i="4" s="1"/>
  <c r="U118" i="4"/>
  <c r="V118" i="4" s="1"/>
  <c r="W118" i="4"/>
  <c r="X118" i="4"/>
  <c r="Y118" i="4"/>
  <c r="Z118" i="4" s="1"/>
  <c r="AA118" i="4"/>
  <c r="AB118" i="4"/>
  <c r="J92" i="4"/>
  <c r="K92" i="4"/>
  <c r="L92" i="4"/>
  <c r="M92" i="4"/>
  <c r="N92" i="4"/>
  <c r="O92" i="4"/>
  <c r="P92" i="4"/>
  <c r="S92" i="4"/>
  <c r="T92" i="4" a="1"/>
  <c r="T92" i="4" s="1"/>
  <c r="U92" i="4"/>
  <c r="V92" i="4" s="1"/>
  <c r="W92" i="4"/>
  <c r="X92" i="4"/>
  <c r="Y92" i="4"/>
  <c r="Z92" i="4" s="1"/>
  <c r="AA92" i="4"/>
  <c r="AB92" i="4"/>
  <c r="J93" i="4"/>
  <c r="K93" i="4"/>
  <c r="L93" i="4"/>
  <c r="M93" i="4"/>
  <c r="N93" i="4"/>
  <c r="O93" i="4"/>
  <c r="P93" i="4"/>
  <c r="Q93" i="4" a="1"/>
  <c r="Q93" i="4" s="1"/>
  <c r="R93" i="4" a="1"/>
  <c r="R93" i="4" s="1"/>
  <c r="S93" i="4"/>
  <c r="T93" i="4" a="1"/>
  <c r="T93" i="4" s="1"/>
  <c r="U93" i="4"/>
  <c r="V93" i="4"/>
  <c r="W93" i="4"/>
  <c r="X93" i="4"/>
  <c r="Y93" i="4"/>
  <c r="Z93" i="4"/>
  <c r="AA93" i="4"/>
  <c r="AB93" i="4"/>
  <c r="J140" i="4"/>
  <c r="K140" i="4"/>
  <c r="L140" i="4"/>
  <c r="M140" i="4"/>
  <c r="N140" i="4"/>
  <c r="O140" i="4"/>
  <c r="P140" i="4"/>
  <c r="S140" i="4"/>
  <c r="T140" i="4" s="1" a="1"/>
  <c r="T140" i="4" s="1"/>
  <c r="U140" i="4"/>
  <c r="V140" i="4" s="1"/>
  <c r="W140" i="4"/>
  <c r="X140" i="4"/>
  <c r="Y140" i="4"/>
  <c r="Z140" i="4" s="1"/>
  <c r="AA140" i="4"/>
  <c r="AB140" i="4"/>
  <c r="J141" i="4"/>
  <c r="K141" i="4"/>
  <c r="L141" i="4"/>
  <c r="M141" i="4"/>
  <c r="N141" i="4"/>
  <c r="O141" i="4"/>
  <c r="P141" i="4"/>
  <c r="S141" i="4"/>
  <c r="T141" i="4" s="1" a="1"/>
  <c r="T141" i="4" s="1"/>
  <c r="U141" i="4"/>
  <c r="V141" i="4" s="1"/>
  <c r="W141" i="4"/>
  <c r="X141" i="4"/>
  <c r="Y141" i="4"/>
  <c r="Z141" i="4" s="1"/>
  <c r="AA141" i="4"/>
  <c r="AB141" i="4"/>
  <c r="J142" i="4"/>
  <c r="K142" i="4"/>
  <c r="L142" i="4"/>
  <c r="M142" i="4"/>
  <c r="N142" i="4"/>
  <c r="O142" i="4"/>
  <c r="P142" i="4"/>
  <c r="S142" i="4"/>
  <c r="T142" i="4" s="1" a="1"/>
  <c r="T142" i="4" s="1"/>
  <c r="U142" i="4"/>
  <c r="V142" i="4" s="1"/>
  <c r="W142" i="4"/>
  <c r="X142" i="4"/>
  <c r="Y142" i="4"/>
  <c r="Z142" i="4" s="1"/>
  <c r="AA142" i="4"/>
  <c r="AB142" i="4"/>
  <c r="J143" i="4"/>
  <c r="K143" i="4"/>
  <c r="L143" i="4"/>
  <c r="M143" i="4"/>
  <c r="N143" i="4"/>
  <c r="O143" i="4"/>
  <c r="P143" i="4"/>
  <c r="S143" i="4"/>
  <c r="T143" i="4" a="1"/>
  <c r="T143" i="4" s="1"/>
  <c r="U143" i="4"/>
  <c r="V143" i="4"/>
  <c r="W143" i="4"/>
  <c r="X143" i="4"/>
  <c r="Y143" i="4"/>
  <c r="Z143" i="4"/>
  <c r="AA143" i="4"/>
  <c r="AB143" i="4"/>
  <c r="J146" i="4"/>
  <c r="K146" i="4"/>
  <c r="L146" i="4"/>
  <c r="M146" i="4"/>
  <c r="N146" i="4"/>
  <c r="O146" i="4"/>
  <c r="P146" i="4"/>
  <c r="S146" i="4"/>
  <c r="T146" i="4" s="1" a="1"/>
  <c r="T146" i="4" s="1"/>
  <c r="U146" i="4"/>
  <c r="V146" i="4" s="1"/>
  <c r="W146" i="4"/>
  <c r="X146" i="4"/>
  <c r="Y146" i="4"/>
  <c r="Z146" i="4" s="1"/>
  <c r="AA146" i="4"/>
  <c r="AB146" i="4"/>
  <c r="J147" i="4"/>
  <c r="K147" i="4"/>
  <c r="L147" i="4"/>
  <c r="M147" i="4"/>
  <c r="N147" i="4"/>
  <c r="O147" i="4"/>
  <c r="P147" i="4"/>
  <c r="S147" i="4"/>
  <c r="T147" i="4" s="1" a="1"/>
  <c r="T147" i="4" s="1"/>
  <c r="U147" i="4"/>
  <c r="V147" i="4" s="1"/>
  <c r="W147" i="4"/>
  <c r="X147" i="4"/>
  <c r="Y147" i="4"/>
  <c r="Z147" i="4" s="1"/>
  <c r="AA147" i="4"/>
  <c r="AB147" i="4"/>
  <c r="J148" i="4"/>
  <c r="K148" i="4"/>
  <c r="L148" i="4"/>
  <c r="M148" i="4"/>
  <c r="N148" i="4"/>
  <c r="O148" i="4"/>
  <c r="P148" i="4"/>
  <c r="S148" i="4"/>
  <c r="T148" i="4" s="1" a="1"/>
  <c r="T148" i="4" s="1"/>
  <c r="U148" i="4"/>
  <c r="V148" i="4" s="1"/>
  <c r="W148" i="4"/>
  <c r="X148" i="4"/>
  <c r="Y148" i="4"/>
  <c r="Z148" i="4" s="1"/>
  <c r="AA148" i="4"/>
  <c r="AB148" i="4"/>
  <c r="J149" i="4"/>
  <c r="K149" i="4"/>
  <c r="L149" i="4"/>
  <c r="M149" i="4"/>
  <c r="N149" i="4"/>
  <c r="O149" i="4"/>
  <c r="P149" i="4"/>
  <c r="S149" i="4"/>
  <c r="T149" i="4" a="1"/>
  <c r="T149" i="4" s="1"/>
  <c r="U149" i="4"/>
  <c r="V149" i="4"/>
  <c r="W149" i="4"/>
  <c r="X149" i="4"/>
  <c r="Y149" i="4"/>
  <c r="Z149" i="4"/>
  <c r="AA149" i="4"/>
  <c r="AB149" i="4"/>
  <c r="J150" i="4"/>
  <c r="K150" i="4"/>
  <c r="L150" i="4"/>
  <c r="M150" i="4"/>
  <c r="N150" i="4"/>
  <c r="O150" i="4"/>
  <c r="P150" i="4"/>
  <c r="Q150" i="4" a="1"/>
  <c r="Q150" i="4" s="1"/>
  <c r="R150" i="4" a="1"/>
  <c r="R150" i="4" s="1"/>
  <c r="S150" i="4"/>
  <c r="T150" i="4" a="1"/>
  <c r="T150" i="4" s="1"/>
  <c r="U150" i="4"/>
  <c r="V150" i="4"/>
  <c r="W150" i="4"/>
  <c r="X150" i="4"/>
  <c r="Y150" i="4"/>
  <c r="Z150" i="4"/>
  <c r="AA150" i="4"/>
  <c r="AB150" i="4"/>
  <c r="J300" i="4"/>
  <c r="K300" i="4"/>
  <c r="L300" i="4"/>
  <c r="M300" i="4"/>
  <c r="N300" i="4"/>
  <c r="O300" i="4"/>
  <c r="P300" i="4"/>
  <c r="S300" i="4"/>
  <c r="T300" i="4" a="1"/>
  <c r="T300" i="4" s="1"/>
  <c r="U300" i="4"/>
  <c r="V300" i="4" s="1"/>
  <c r="W300" i="4"/>
  <c r="X300" i="4"/>
  <c r="Y300" i="4"/>
  <c r="Z300" i="4" s="1"/>
  <c r="AA300" i="4"/>
  <c r="AB300" i="4"/>
  <c r="J301" i="4"/>
  <c r="K301" i="4"/>
  <c r="L301" i="4"/>
  <c r="M301" i="4"/>
  <c r="N301" i="4"/>
  <c r="O301" i="4"/>
  <c r="P301" i="4"/>
  <c r="Q301" i="4" a="1"/>
  <c r="Q301" i="4" s="1"/>
  <c r="R301" i="4" a="1"/>
  <c r="R301" i="4" s="1"/>
  <c r="S301" i="4"/>
  <c r="T301" i="4" a="1"/>
  <c r="T301" i="4" s="1"/>
  <c r="U301" i="4"/>
  <c r="V301" i="4"/>
  <c r="W301" i="4"/>
  <c r="X301" i="4"/>
  <c r="Y301" i="4"/>
  <c r="Z301" i="4"/>
  <c r="AA301" i="4"/>
  <c r="AB301" i="4"/>
  <c r="J302" i="4"/>
  <c r="K302" i="4"/>
  <c r="L302" i="4"/>
  <c r="M302" i="4"/>
  <c r="N302" i="4"/>
  <c r="O302" i="4"/>
  <c r="P302" i="4"/>
  <c r="Q302" i="4" a="1"/>
  <c r="Q302" i="4" s="1"/>
  <c r="R302" i="4" a="1"/>
  <c r="R302" i="4" s="1"/>
  <c r="S302" i="4"/>
  <c r="T302" i="4" a="1"/>
  <c r="T302" i="4" s="1"/>
  <c r="U302" i="4"/>
  <c r="V302" i="4"/>
  <c r="W302" i="4"/>
  <c r="X302" i="4"/>
  <c r="Y302" i="4"/>
  <c r="Z302" i="4"/>
  <c r="AA302" i="4"/>
  <c r="AB302" i="4"/>
  <c r="J303" i="4"/>
  <c r="K303" i="4"/>
  <c r="L303" i="4"/>
  <c r="M303" i="4"/>
  <c r="N303" i="4"/>
  <c r="O303" i="4"/>
  <c r="P303" i="4"/>
  <c r="Q303" i="4" a="1"/>
  <c r="Q303" i="4" s="1"/>
  <c r="R303" i="4" a="1"/>
  <c r="R303" i="4" s="1"/>
  <c r="S303" i="4"/>
  <c r="T303" i="4" a="1"/>
  <c r="T303" i="4" s="1"/>
  <c r="U303" i="4"/>
  <c r="V303" i="4"/>
  <c r="W303" i="4"/>
  <c r="X303" i="4"/>
  <c r="Y303" i="4"/>
  <c r="Z303" i="4"/>
  <c r="AA303" i="4"/>
  <c r="AB303" i="4"/>
  <c r="J304" i="4"/>
  <c r="K304" i="4"/>
  <c r="L304" i="4"/>
  <c r="M304" i="4"/>
  <c r="N304" i="4"/>
  <c r="O304" i="4"/>
  <c r="P304" i="4"/>
  <c r="Q304" i="4" a="1"/>
  <c r="Q304" i="4" s="1"/>
  <c r="R304" i="4" a="1"/>
  <c r="R304" i="4" s="1"/>
  <c r="S304" i="4"/>
  <c r="T304" i="4" s="1" a="1"/>
  <c r="T304" i="4" s="1"/>
  <c r="U304" i="4"/>
  <c r="V304" i="4" s="1"/>
  <c r="W304" i="4"/>
  <c r="X304" i="4"/>
  <c r="Y304" i="4"/>
  <c r="Z304" i="4" s="1"/>
  <c r="AA304" i="4"/>
  <c r="AB304" i="4"/>
  <c r="J305" i="4"/>
  <c r="K305" i="4"/>
  <c r="L305" i="4"/>
  <c r="M305" i="4"/>
  <c r="N305" i="4"/>
  <c r="O305" i="4"/>
  <c r="P305" i="4"/>
  <c r="Q305" i="4" a="1"/>
  <c r="Q305" i="4" s="1"/>
  <c r="R305" i="4" a="1"/>
  <c r="R305" i="4" s="1"/>
  <c r="S305" i="4"/>
  <c r="T305" i="4" s="1" a="1"/>
  <c r="T305" i="4" s="1"/>
  <c r="U305" i="4"/>
  <c r="V305" i="4" s="1"/>
  <c r="W305" i="4"/>
  <c r="X305" i="4"/>
  <c r="Y305" i="4"/>
  <c r="Z305" i="4" s="1"/>
  <c r="AA305" i="4"/>
  <c r="AB305" i="4"/>
  <c r="J306" i="4"/>
  <c r="K306" i="4"/>
  <c r="L306" i="4"/>
  <c r="M306" i="4"/>
  <c r="N306" i="4"/>
  <c r="O306" i="4"/>
  <c r="P306" i="4"/>
  <c r="Q306" i="4" a="1"/>
  <c r="Q306" i="4" s="1"/>
  <c r="R306" i="4" a="1"/>
  <c r="R306" i="4" s="1"/>
  <c r="S306" i="4"/>
  <c r="T306" i="4" a="1"/>
  <c r="T306" i="4" s="1"/>
  <c r="U306" i="4"/>
  <c r="V306" i="4"/>
  <c r="W306" i="4"/>
  <c r="X306" i="4"/>
  <c r="Y306" i="4"/>
  <c r="Z306" i="4"/>
  <c r="AA306" i="4"/>
  <c r="AB306" i="4"/>
  <c r="J151" i="4"/>
  <c r="K151" i="4"/>
  <c r="L151" i="4"/>
  <c r="M151" i="4"/>
  <c r="N151" i="4"/>
  <c r="O151" i="4"/>
  <c r="P151" i="4"/>
  <c r="S151" i="4"/>
  <c r="T151" i="4" s="1" a="1"/>
  <c r="T151" i="4" s="1"/>
  <c r="U151" i="4"/>
  <c r="V151" i="4" s="1"/>
  <c r="W151" i="4"/>
  <c r="X151" i="4"/>
  <c r="Y151" i="4"/>
  <c r="Z151" i="4" s="1"/>
  <c r="AA151" i="4"/>
  <c r="AB151" i="4"/>
  <c r="J152" i="4"/>
  <c r="K152" i="4"/>
  <c r="L152" i="4"/>
  <c r="M152" i="4"/>
  <c r="N152" i="4"/>
  <c r="O152" i="4"/>
  <c r="P152" i="4"/>
  <c r="S152" i="4"/>
  <c r="T152" i="4" s="1" a="1"/>
  <c r="T152" i="4" s="1"/>
  <c r="U152" i="4"/>
  <c r="V152" i="4" s="1"/>
  <c r="W152" i="4"/>
  <c r="X152" i="4"/>
  <c r="Y152" i="4"/>
  <c r="Z152" i="4" s="1"/>
  <c r="AA152" i="4"/>
  <c r="AB152" i="4"/>
  <c r="J153" i="4"/>
  <c r="K153" i="4"/>
  <c r="L153" i="4"/>
  <c r="M153" i="4"/>
  <c r="N153" i="4"/>
  <c r="O153" i="4"/>
  <c r="P153" i="4"/>
  <c r="S153" i="4"/>
  <c r="T153" i="4" s="1" a="1"/>
  <c r="T153" i="4" s="1"/>
  <c r="U153" i="4"/>
  <c r="V153" i="4" s="1"/>
  <c r="W153" i="4"/>
  <c r="X153" i="4"/>
  <c r="Y153" i="4"/>
  <c r="Z153" i="4" s="1"/>
  <c r="AA153" i="4"/>
  <c r="AB153" i="4"/>
  <c r="J154" i="4"/>
  <c r="K154" i="4"/>
  <c r="L154" i="4"/>
  <c r="M154" i="4"/>
  <c r="N154" i="4"/>
  <c r="O154" i="4"/>
  <c r="P154" i="4"/>
  <c r="S154" i="4"/>
  <c r="T154" i="4" a="1"/>
  <c r="T154" i="4" s="1"/>
  <c r="U154" i="4"/>
  <c r="V154" i="4"/>
  <c r="W154" i="4"/>
  <c r="X154" i="4"/>
  <c r="Y154" i="4"/>
  <c r="Z154" i="4"/>
  <c r="AA154" i="4"/>
  <c r="AB154" i="4"/>
  <c r="J155" i="4"/>
  <c r="K155" i="4"/>
  <c r="L155" i="4"/>
  <c r="M155" i="4"/>
  <c r="N155" i="4"/>
  <c r="O155" i="4"/>
  <c r="P155" i="4"/>
  <c r="Q155" i="4" a="1"/>
  <c r="Q155" i="4" s="1"/>
  <c r="R155" i="4" a="1"/>
  <c r="R155" i="4" s="1"/>
  <c r="S155" i="4"/>
  <c r="T155" i="4" a="1"/>
  <c r="T155" i="4" s="1"/>
  <c r="U155" i="4"/>
  <c r="V155" i="4"/>
  <c r="W155" i="4"/>
  <c r="X155" i="4"/>
  <c r="Y155" i="4"/>
  <c r="Z155" i="4"/>
  <c r="AA155" i="4"/>
  <c r="AB155" i="4"/>
  <c r="J276" i="4"/>
  <c r="K276" i="4"/>
  <c r="L276" i="4"/>
  <c r="M276" i="4"/>
  <c r="N276" i="4"/>
  <c r="O276" i="4"/>
  <c r="P276" i="4"/>
  <c r="S276" i="4"/>
  <c r="T276" i="4" a="1"/>
  <c r="T276" i="4" s="1"/>
  <c r="U276" i="4"/>
  <c r="V276" i="4" s="1"/>
  <c r="W276" i="4"/>
  <c r="X276" i="4"/>
  <c r="Y276" i="4"/>
  <c r="Z276" i="4" s="1"/>
  <c r="AA276" i="4"/>
  <c r="AB276" i="4"/>
  <c r="J277" i="4"/>
  <c r="K277" i="4"/>
  <c r="L277" i="4"/>
  <c r="M277" i="4"/>
  <c r="N277" i="4"/>
  <c r="O277" i="4"/>
  <c r="P277" i="4"/>
  <c r="Q277" i="4" a="1"/>
  <c r="Q277" i="4" s="1"/>
  <c r="R277" i="4" a="1"/>
  <c r="R277" i="4" s="1"/>
  <c r="S277" i="4"/>
  <c r="T277" i="4" s="1" a="1"/>
  <c r="T277" i="4" s="1"/>
  <c r="U277" i="4"/>
  <c r="V277" i="4" s="1"/>
  <c r="W277" i="4"/>
  <c r="X277" i="4"/>
  <c r="Y277" i="4"/>
  <c r="Z277" i="4" s="1"/>
  <c r="AA277" i="4"/>
  <c r="AB277" i="4"/>
  <c r="J278" i="4"/>
  <c r="K278" i="4"/>
  <c r="L278" i="4"/>
  <c r="M278" i="4"/>
  <c r="N278" i="4"/>
  <c r="O278" i="4"/>
  <c r="P278" i="4"/>
  <c r="Q278" i="4" a="1"/>
  <c r="Q278" i="4" s="1"/>
  <c r="R278" i="4" a="1"/>
  <c r="R278" i="4" s="1"/>
  <c r="S278" i="4"/>
  <c r="T278" i="4" s="1" a="1"/>
  <c r="T278" i="4" s="1"/>
  <c r="U278" i="4"/>
  <c r="V278" i="4" s="1"/>
  <c r="W278" i="4"/>
  <c r="X278" i="4"/>
  <c r="Y278" i="4"/>
  <c r="Z278" i="4" s="1"/>
  <c r="AA278" i="4"/>
  <c r="AB278" i="4"/>
  <c r="J279" i="4"/>
  <c r="K279" i="4"/>
  <c r="L279" i="4"/>
  <c r="M279" i="4"/>
  <c r="N279" i="4"/>
  <c r="O279" i="4"/>
  <c r="P279" i="4"/>
  <c r="Q279" i="4" a="1"/>
  <c r="Q279" i="4" s="1"/>
  <c r="R279" i="4" a="1"/>
  <c r="R279" i="4" s="1"/>
  <c r="S279" i="4"/>
  <c r="T279" i="4" s="1" a="1"/>
  <c r="T279" i="4" s="1"/>
  <c r="U279" i="4"/>
  <c r="V279" i="4" s="1"/>
  <c r="W279" i="4"/>
  <c r="X279" i="4"/>
  <c r="Y279" i="4"/>
  <c r="Z279" i="4" s="1"/>
  <c r="AA279" i="4"/>
  <c r="AB279" i="4"/>
  <c r="J280" i="4"/>
  <c r="K280" i="4"/>
  <c r="L280" i="4"/>
  <c r="M280" i="4"/>
  <c r="N280" i="4"/>
  <c r="O280" i="4"/>
  <c r="P280" i="4"/>
  <c r="Q280" i="4" a="1"/>
  <c r="Q280" i="4" s="1"/>
  <c r="R280" i="4" a="1"/>
  <c r="R280" i="4" s="1"/>
  <c r="S280" i="4"/>
  <c r="T280" i="4" a="1"/>
  <c r="T280" i="4" s="1"/>
  <c r="U280" i="4"/>
  <c r="V280" i="4"/>
  <c r="W280" i="4"/>
  <c r="X280" i="4"/>
  <c r="Y280" i="4"/>
  <c r="Z280" i="4"/>
  <c r="AA280" i="4"/>
  <c r="AB280" i="4" s="1"/>
  <c r="J281" i="4"/>
  <c r="K281" i="4"/>
  <c r="L281" i="4"/>
  <c r="M281" i="4"/>
  <c r="N281" i="4"/>
  <c r="O281" i="4"/>
  <c r="P281" i="4"/>
  <c r="Q281" i="4" a="1"/>
  <c r="Q281" i="4" s="1"/>
  <c r="R281" i="4" a="1"/>
  <c r="R281" i="4" s="1"/>
  <c r="S281" i="4"/>
  <c r="T281" i="4" s="1" a="1"/>
  <c r="T281" i="4" s="1"/>
  <c r="U281" i="4"/>
  <c r="V281" i="4" s="1"/>
  <c r="W281" i="4"/>
  <c r="X281" i="4"/>
  <c r="Y281" i="4"/>
  <c r="Z281" i="4" s="1"/>
  <c r="AA281" i="4"/>
  <c r="AB281" i="4"/>
  <c r="J282" i="4"/>
  <c r="K282" i="4"/>
  <c r="L282" i="4"/>
  <c r="M282" i="4"/>
  <c r="N282" i="4"/>
  <c r="O282" i="4"/>
  <c r="P282" i="4"/>
  <c r="Q282" i="4" a="1"/>
  <c r="Q282" i="4" s="1"/>
  <c r="R282" i="4" a="1"/>
  <c r="R282" i="4" s="1"/>
  <c r="S282" i="4"/>
  <c r="T282" i="4" a="1"/>
  <c r="T282" i="4" s="1"/>
  <c r="U282" i="4"/>
  <c r="V282" i="4"/>
  <c r="W282" i="4"/>
  <c r="X282" i="4"/>
  <c r="Y282" i="4"/>
  <c r="Z282" i="4" s="1"/>
  <c r="AA282" i="4"/>
  <c r="AB282" i="4"/>
  <c r="J285" i="4"/>
  <c r="K285" i="4"/>
  <c r="L285" i="4"/>
  <c r="M285" i="4"/>
  <c r="N285" i="4"/>
  <c r="O285" i="4"/>
  <c r="P285" i="4"/>
  <c r="Q285" i="4" a="1"/>
  <c r="Q285" i="4" s="1"/>
  <c r="R285" i="4" a="1"/>
  <c r="R285" i="4" s="1"/>
  <c r="S285" i="4"/>
  <c r="T285" i="4" s="1" a="1"/>
  <c r="T285" i="4" s="1"/>
  <c r="U285" i="4"/>
  <c r="V285" i="4" s="1"/>
  <c r="W285" i="4"/>
  <c r="X285" i="4"/>
  <c r="Y285" i="4"/>
  <c r="Z285" i="4" s="1"/>
  <c r="AA285" i="4"/>
  <c r="AB285" i="4"/>
  <c r="J221" i="4"/>
  <c r="K221" i="4"/>
  <c r="L221" i="4"/>
  <c r="M221" i="4"/>
  <c r="N221" i="4"/>
  <c r="O221" i="4"/>
  <c r="P221" i="4"/>
  <c r="S221" i="4"/>
  <c r="T221" i="4" s="1" a="1"/>
  <c r="T221" i="4" s="1"/>
  <c r="U221" i="4"/>
  <c r="V221" i="4" s="1"/>
  <c r="W221" i="4"/>
  <c r="X221" i="4"/>
  <c r="Y221" i="4"/>
  <c r="Z221" i="4" s="1"/>
  <c r="AA221" i="4"/>
  <c r="AB221" i="4"/>
  <c r="J222" i="4"/>
  <c r="K222" i="4"/>
  <c r="L222" i="4"/>
  <c r="M222" i="4"/>
  <c r="N222" i="4"/>
  <c r="O222" i="4"/>
  <c r="P222" i="4"/>
  <c r="Q222" i="4" a="1"/>
  <c r="Q222" i="4" s="1"/>
  <c r="R222" i="4" a="1"/>
  <c r="R222" i="4" s="1"/>
  <c r="S222" i="4"/>
  <c r="T222" i="4" s="1" a="1"/>
  <c r="T222" i="4" s="1"/>
  <c r="U222" i="4"/>
  <c r="V222" i="4" s="1"/>
  <c r="W222" i="4"/>
  <c r="X222" i="4"/>
  <c r="Y222" i="4"/>
  <c r="Z222" i="4" s="1"/>
  <c r="AA222" i="4"/>
  <c r="AB222" i="4"/>
  <c r="J223" i="4"/>
  <c r="K223" i="4"/>
  <c r="L223" i="4"/>
  <c r="M223" i="4"/>
  <c r="N223" i="4"/>
  <c r="O223" i="4"/>
  <c r="P223" i="4"/>
  <c r="Q223" i="4" a="1"/>
  <c r="Q223" i="4" s="1"/>
  <c r="R223" i="4" a="1"/>
  <c r="R223" i="4" s="1"/>
  <c r="S223" i="4"/>
  <c r="T223" i="4" s="1" a="1"/>
  <c r="T223" i="4" s="1"/>
  <c r="U223" i="4"/>
  <c r="V223" i="4" s="1"/>
  <c r="W223" i="4"/>
  <c r="X223" i="4"/>
  <c r="Y223" i="4"/>
  <c r="Z223" i="4" s="1"/>
  <c r="AA223" i="4"/>
  <c r="AB223" i="4"/>
  <c r="J224" i="4"/>
  <c r="K224" i="4"/>
  <c r="L224" i="4"/>
  <c r="M224" i="4"/>
  <c r="N224" i="4"/>
  <c r="O224" i="4"/>
  <c r="P224" i="4"/>
  <c r="Q224" i="4" a="1"/>
  <c r="Q224" i="4" s="1"/>
  <c r="R224" i="4" a="1"/>
  <c r="R224" i="4" s="1"/>
  <c r="S224" i="4"/>
  <c r="T224" i="4" a="1"/>
  <c r="T224" i="4" s="1"/>
  <c r="U224" i="4"/>
  <c r="V224" i="4"/>
  <c r="W224" i="4"/>
  <c r="X224" i="4"/>
  <c r="Y224" i="4"/>
  <c r="Z224" i="4"/>
  <c r="AA224" i="4"/>
  <c r="AB224" i="4"/>
  <c r="J225" i="4"/>
  <c r="K225" i="4"/>
  <c r="L225" i="4"/>
  <c r="M225" i="4"/>
  <c r="N225" i="4"/>
  <c r="O225" i="4"/>
  <c r="P225" i="4"/>
  <c r="Q225" i="4" a="1"/>
  <c r="Q225" i="4" s="1"/>
  <c r="R225" i="4" a="1"/>
  <c r="R225" i="4" s="1"/>
  <c r="S225" i="4"/>
  <c r="T225" i="4" a="1"/>
  <c r="T225" i="4" s="1"/>
  <c r="U225" i="4"/>
  <c r="V225" i="4"/>
  <c r="W225" i="4"/>
  <c r="X225" i="4"/>
  <c r="Y225" i="4"/>
  <c r="Z225" i="4"/>
  <c r="AA225" i="4"/>
  <c r="AB225" i="4"/>
  <c r="J226" i="4"/>
  <c r="K226" i="4"/>
  <c r="L226" i="4"/>
  <c r="M226" i="4"/>
  <c r="N226" i="4"/>
  <c r="O226" i="4"/>
  <c r="P226" i="4"/>
  <c r="Q226" i="4" a="1"/>
  <c r="Q226" i="4" s="1"/>
  <c r="R226" i="4" a="1"/>
  <c r="R226" i="4" s="1"/>
  <c r="S226" i="4"/>
  <c r="T226" i="4" a="1"/>
  <c r="T226" i="4" s="1"/>
  <c r="U226" i="4"/>
  <c r="V226" i="4"/>
  <c r="W226" i="4"/>
  <c r="X226" i="4"/>
  <c r="Y226" i="4"/>
  <c r="Z226" i="4"/>
  <c r="AA226" i="4"/>
  <c r="AB226" i="4" s="1"/>
  <c r="J227" i="4"/>
  <c r="K227" i="4"/>
  <c r="L227" i="4"/>
  <c r="M227" i="4"/>
  <c r="N227" i="4"/>
  <c r="O227" i="4"/>
  <c r="P227" i="4"/>
  <c r="Q227" i="4" a="1"/>
  <c r="Q227" i="4" s="1"/>
  <c r="R227" i="4" a="1"/>
  <c r="R227" i="4" s="1"/>
  <c r="S227" i="4"/>
  <c r="T227" i="4" s="1" a="1"/>
  <c r="T227" i="4" s="1"/>
  <c r="U227" i="4"/>
  <c r="V227" i="4" s="1"/>
  <c r="W227" i="4"/>
  <c r="X227" i="4"/>
  <c r="Y227" i="4"/>
  <c r="Z227" i="4" s="1"/>
  <c r="AA227" i="4"/>
  <c r="AB227" i="4"/>
  <c r="J27" i="4"/>
  <c r="K27" i="4"/>
  <c r="L27" i="4"/>
  <c r="M27" i="4"/>
  <c r="N27" i="4"/>
  <c r="O27" i="4"/>
  <c r="P27" i="4"/>
  <c r="S27" i="4"/>
  <c r="T27" i="4" a="1"/>
  <c r="T27" i="4" s="1"/>
  <c r="U27" i="4"/>
  <c r="V27" i="4"/>
  <c r="W27" i="4"/>
  <c r="X27" i="4"/>
  <c r="Y27" i="4"/>
  <c r="Z27" i="4" s="1"/>
  <c r="AA27" i="4"/>
  <c r="AB27" i="4"/>
  <c r="J28" i="4"/>
  <c r="K28" i="4"/>
  <c r="L28" i="4"/>
  <c r="M28" i="4"/>
  <c r="N28" i="4"/>
  <c r="O28" i="4"/>
  <c r="P28" i="4"/>
  <c r="S28" i="4"/>
  <c r="T28" i="4" s="1" a="1"/>
  <c r="T28" i="4" s="1"/>
  <c r="U28" i="4"/>
  <c r="V28" i="4"/>
  <c r="W28" i="4"/>
  <c r="X28" i="4"/>
  <c r="Y28" i="4"/>
  <c r="Z28" i="4" s="1"/>
  <c r="AA28" i="4"/>
  <c r="AB28" i="4"/>
  <c r="J29" i="4"/>
  <c r="K29" i="4"/>
  <c r="L29" i="4"/>
  <c r="M29" i="4"/>
  <c r="N29" i="4"/>
  <c r="O29" i="4"/>
  <c r="P29" i="4"/>
  <c r="Q29" i="4" a="1"/>
  <c r="Q29" i="4" s="1"/>
  <c r="R29" i="4" a="1"/>
  <c r="R29" i="4" s="1"/>
  <c r="S29" i="4"/>
  <c r="T29" i="4" a="1"/>
  <c r="T29" i="4" s="1"/>
  <c r="U29" i="4"/>
  <c r="V29" i="4"/>
  <c r="W29" i="4"/>
  <c r="X29" i="4"/>
  <c r="Y29" i="4"/>
  <c r="Z29" i="4"/>
  <c r="AA29" i="4"/>
  <c r="AB29" i="4"/>
  <c r="J30" i="4"/>
  <c r="K30" i="4"/>
  <c r="L30" i="4"/>
  <c r="M30" i="4"/>
  <c r="N30" i="4"/>
  <c r="O30" i="4"/>
  <c r="P30" i="4"/>
  <c r="Q30" i="4" a="1"/>
  <c r="Q30" i="4" s="1"/>
  <c r="R30" i="4" a="1"/>
  <c r="R30" i="4" s="1"/>
  <c r="S30" i="4"/>
  <c r="T30" i="4" s="1" a="1"/>
  <c r="T30" i="4" s="1"/>
  <c r="U30" i="4"/>
  <c r="V30" i="4" s="1"/>
  <c r="W30" i="4"/>
  <c r="X30" i="4"/>
  <c r="Y30" i="4"/>
  <c r="Z30" i="4" s="1"/>
  <c r="AA30" i="4"/>
  <c r="AB30" i="4"/>
  <c r="J156" i="4"/>
  <c r="K156" i="4"/>
  <c r="L156" i="4"/>
  <c r="M156" i="4"/>
  <c r="N156" i="4"/>
  <c r="O156" i="4"/>
  <c r="P156" i="4"/>
  <c r="S156" i="4"/>
  <c r="T156" i="4" a="1"/>
  <c r="T156" i="4" s="1"/>
  <c r="U156" i="4"/>
  <c r="V156" i="4" s="1"/>
  <c r="W156" i="4"/>
  <c r="X156" i="4"/>
  <c r="Y156" i="4"/>
  <c r="Z156" i="4" s="1"/>
  <c r="AA156" i="4"/>
  <c r="AB156" i="4"/>
  <c r="J157" i="4"/>
  <c r="K157" i="4"/>
  <c r="L157" i="4"/>
  <c r="M157" i="4"/>
  <c r="N157" i="4"/>
  <c r="O157" i="4"/>
  <c r="P157" i="4"/>
  <c r="S157" i="4"/>
  <c r="T157" i="4" a="1"/>
  <c r="T157" i="4" s="1"/>
  <c r="U157" i="4"/>
  <c r="V157" i="4" s="1"/>
  <c r="W157" i="4"/>
  <c r="X157" i="4"/>
  <c r="Y157" i="4"/>
  <c r="Z157" i="4" s="1"/>
  <c r="AA157" i="4"/>
  <c r="AB157" i="4"/>
  <c r="J158" i="4"/>
  <c r="K158" i="4"/>
  <c r="L158" i="4"/>
  <c r="M158" i="4"/>
  <c r="N158" i="4"/>
  <c r="O158" i="4"/>
  <c r="P158" i="4"/>
  <c r="Q158" i="4" a="1"/>
  <c r="Q158" i="4" s="1"/>
  <c r="R158" i="4" a="1"/>
  <c r="R158" i="4" s="1"/>
  <c r="S158" i="4"/>
  <c r="T158" i="4" s="1" a="1"/>
  <c r="T158" i="4" s="1"/>
  <c r="U158" i="4"/>
  <c r="V158" i="4" s="1"/>
  <c r="W158" i="4"/>
  <c r="X158" i="4"/>
  <c r="Y158" i="4"/>
  <c r="Z158" i="4" s="1"/>
  <c r="AA158" i="4"/>
  <c r="AB158" i="4"/>
  <c r="J159" i="4"/>
  <c r="K159" i="4"/>
  <c r="L159" i="4"/>
  <c r="M159" i="4"/>
  <c r="N159" i="4"/>
  <c r="O159" i="4"/>
  <c r="P159" i="4"/>
  <c r="Q159" i="4" a="1"/>
  <c r="Q159" i="4" s="1"/>
  <c r="R159" i="4" a="1"/>
  <c r="R159" i="4" s="1"/>
  <c r="S159" i="4"/>
  <c r="T159" i="4" a="1"/>
  <c r="T159" i="4" s="1"/>
  <c r="U159" i="4"/>
  <c r="V159" i="4"/>
  <c r="W159" i="4"/>
  <c r="X159" i="4"/>
  <c r="Y159" i="4"/>
  <c r="Z159" i="4" s="1"/>
  <c r="AA159" i="4"/>
  <c r="AB159" i="4"/>
  <c r="J62" i="4"/>
  <c r="K62" i="4"/>
  <c r="L62" i="4"/>
  <c r="M62" i="4"/>
  <c r="N62" i="4"/>
  <c r="O62" i="4"/>
  <c r="P62" i="4"/>
  <c r="S62" i="4"/>
  <c r="T62" i="4" s="1" a="1"/>
  <c r="T62" i="4" s="1"/>
  <c r="U62" i="4"/>
  <c r="V62" i="4" s="1"/>
  <c r="W62" i="4"/>
  <c r="X62" i="4"/>
  <c r="Y62" i="4"/>
  <c r="Z62" i="4" s="1"/>
  <c r="AA62" i="4"/>
  <c r="AB62" i="4"/>
  <c r="J63" i="4"/>
  <c r="K63" i="4"/>
  <c r="L63" i="4"/>
  <c r="M63" i="4"/>
  <c r="N63" i="4"/>
  <c r="O63" i="4"/>
  <c r="P63" i="4"/>
  <c r="Q63" i="4" a="1"/>
  <c r="Q63" i="4" s="1"/>
  <c r="R63" i="4" a="1"/>
  <c r="R63" i="4" s="1"/>
  <c r="S63" i="4"/>
  <c r="T63" i="4" a="1"/>
  <c r="T63" i="4" s="1"/>
  <c r="U63" i="4"/>
  <c r="V63" i="4"/>
  <c r="W63" i="4"/>
  <c r="X63" i="4"/>
  <c r="Y63" i="4"/>
  <c r="Z63" i="4"/>
  <c r="AA63" i="4"/>
  <c r="AB63" i="4" s="1"/>
  <c r="J64" i="4"/>
  <c r="K64" i="4"/>
  <c r="L64" i="4"/>
  <c r="M64" i="4"/>
  <c r="N64" i="4"/>
  <c r="O64" i="4"/>
  <c r="P64" i="4"/>
  <c r="Q64" i="4" a="1"/>
  <c r="Q64" i="4" s="1"/>
  <c r="R64" i="4" a="1"/>
  <c r="R64" i="4" s="1"/>
  <c r="S64" i="4"/>
  <c r="T64" i="4" a="1"/>
  <c r="T64" i="4" s="1"/>
  <c r="U64" i="4"/>
  <c r="V64" i="4"/>
  <c r="W64" i="4"/>
  <c r="X64" i="4"/>
  <c r="Y64" i="4"/>
  <c r="Z64" i="4"/>
  <c r="AA64" i="4"/>
  <c r="AB64" i="4"/>
  <c r="J65" i="4"/>
  <c r="K65" i="4"/>
  <c r="L65" i="4"/>
  <c r="M65" i="4"/>
  <c r="N65" i="4"/>
  <c r="O65" i="4"/>
  <c r="P65" i="4"/>
  <c r="Q65" i="4" a="1"/>
  <c r="Q65" i="4" s="1"/>
  <c r="R65" i="4" a="1"/>
  <c r="R65" i="4" s="1"/>
  <c r="S65" i="4"/>
  <c r="T65" i="4" a="1"/>
  <c r="T65" i="4" s="1"/>
  <c r="U65" i="4"/>
  <c r="V65" i="4"/>
  <c r="W65" i="4"/>
  <c r="X65" i="4"/>
  <c r="Y65" i="4"/>
  <c r="Z65" i="4"/>
  <c r="AA65" i="4"/>
  <c r="AB65" i="4"/>
  <c r="J307" i="4"/>
  <c r="K307" i="4"/>
  <c r="L307" i="4"/>
  <c r="M307" i="4"/>
  <c r="N307" i="4"/>
  <c r="O307" i="4"/>
  <c r="P307" i="4"/>
  <c r="S307" i="4"/>
  <c r="T307" i="4" a="1"/>
  <c r="T307" i="4" s="1"/>
  <c r="U307" i="4"/>
  <c r="V307" i="4" s="1"/>
  <c r="W307" i="4"/>
  <c r="X307" i="4"/>
  <c r="Y307" i="4"/>
  <c r="Z307" i="4" s="1"/>
  <c r="AA307" i="4"/>
  <c r="AB307" i="4"/>
  <c r="J308" i="4"/>
  <c r="K308" i="4"/>
  <c r="L308" i="4"/>
  <c r="M308" i="4"/>
  <c r="N308" i="4"/>
  <c r="O308" i="4"/>
  <c r="P308" i="4"/>
  <c r="Q308" i="4" a="1"/>
  <c r="Q308" i="4" s="1"/>
  <c r="R308" i="4" a="1"/>
  <c r="R308" i="4" s="1"/>
  <c r="S308" i="4"/>
  <c r="T308" i="4" s="1" a="1"/>
  <c r="T308" i="4" s="1"/>
  <c r="U308" i="4"/>
  <c r="V308" i="4" s="1"/>
  <c r="W308" i="4"/>
  <c r="X308" i="4"/>
  <c r="Y308" i="4"/>
  <c r="Z308" i="4" s="1"/>
  <c r="AA308" i="4"/>
  <c r="AB308" i="4"/>
  <c r="J309" i="4"/>
  <c r="K309" i="4"/>
  <c r="L309" i="4"/>
  <c r="M309" i="4"/>
  <c r="N309" i="4"/>
  <c r="O309" i="4"/>
  <c r="P309" i="4"/>
  <c r="Q309" i="4" a="1"/>
  <c r="Q309" i="4" s="1"/>
  <c r="R309" i="4" a="1"/>
  <c r="R309" i="4" s="1"/>
  <c r="S309" i="4"/>
  <c r="T309" i="4" a="1"/>
  <c r="T309" i="4" s="1"/>
  <c r="U309" i="4"/>
  <c r="V309" i="4"/>
  <c r="W309" i="4"/>
  <c r="X309" i="4"/>
  <c r="Y309" i="4"/>
  <c r="Z309" i="4" s="1"/>
  <c r="AA309" i="4"/>
  <c r="AB309" i="4"/>
  <c r="J310" i="4"/>
  <c r="K310" i="4"/>
  <c r="L310" i="4"/>
  <c r="M310" i="4"/>
  <c r="N310" i="4"/>
  <c r="O310" i="4"/>
  <c r="P310" i="4"/>
  <c r="Q310" i="4" a="1"/>
  <c r="Q310" i="4" s="1"/>
  <c r="R310" i="4" a="1"/>
  <c r="R310" i="4" s="1"/>
  <c r="S310" i="4"/>
  <c r="T310" i="4" a="1"/>
  <c r="T310" i="4" s="1"/>
  <c r="U310" i="4"/>
  <c r="V310" i="4"/>
  <c r="W310" i="4"/>
  <c r="X310" i="4"/>
  <c r="Y310" i="4"/>
  <c r="Z310" i="4" s="1"/>
  <c r="AA310" i="4"/>
  <c r="AB310" i="4"/>
  <c r="J286" i="4"/>
  <c r="K286" i="4"/>
  <c r="L286" i="4"/>
  <c r="M286" i="4"/>
  <c r="N286" i="4"/>
  <c r="O286" i="4"/>
  <c r="P286" i="4"/>
  <c r="S286" i="4"/>
  <c r="T286" i="4" a="1"/>
  <c r="T286" i="4" s="1"/>
  <c r="U286" i="4"/>
  <c r="V286" i="4" s="1"/>
  <c r="W286" i="4"/>
  <c r="X286" i="4"/>
  <c r="Y286" i="4"/>
  <c r="Z286" i="4" s="1"/>
  <c r="AA286" i="4"/>
  <c r="AB286" i="4"/>
  <c r="J287" i="4"/>
  <c r="K287" i="4"/>
  <c r="L287" i="4"/>
  <c r="M287" i="4"/>
  <c r="N287" i="4"/>
  <c r="O287" i="4"/>
  <c r="P287" i="4"/>
  <c r="Q287" i="4" a="1"/>
  <c r="Q287" i="4" s="1"/>
  <c r="R287" i="4" a="1"/>
  <c r="R287" i="4" s="1"/>
  <c r="S287" i="4"/>
  <c r="T287" i="4" s="1" a="1"/>
  <c r="T287" i="4" s="1"/>
  <c r="U287" i="4"/>
  <c r="V287" i="4" s="1"/>
  <c r="W287" i="4"/>
  <c r="X287" i="4"/>
  <c r="Y287" i="4"/>
  <c r="Z287" i="4" s="1"/>
  <c r="AA287" i="4"/>
  <c r="AB287" i="4"/>
  <c r="J288" i="4"/>
  <c r="K288" i="4"/>
  <c r="L288" i="4"/>
  <c r="M288" i="4"/>
  <c r="N288" i="4"/>
  <c r="O288" i="4"/>
  <c r="P288" i="4"/>
  <c r="Q288" i="4" a="1"/>
  <c r="Q288" i="4" s="1"/>
  <c r="R288" i="4" a="1"/>
  <c r="R288" i="4" s="1"/>
  <c r="S288" i="4"/>
  <c r="T288" i="4" a="1"/>
  <c r="T288" i="4" s="1"/>
  <c r="U288" i="4"/>
  <c r="V288" i="4"/>
  <c r="W288" i="4"/>
  <c r="X288" i="4"/>
  <c r="Y288" i="4"/>
  <c r="Z288" i="4"/>
  <c r="AA288" i="4"/>
  <c r="AB288" i="4" s="1"/>
  <c r="J289" i="4"/>
  <c r="K289" i="4"/>
  <c r="L289" i="4"/>
  <c r="M289" i="4"/>
  <c r="N289" i="4"/>
  <c r="O289" i="4"/>
  <c r="P289" i="4"/>
  <c r="Q289" i="4" a="1"/>
  <c r="Q289" i="4" s="1"/>
  <c r="R289" i="4" a="1"/>
  <c r="R289" i="4" s="1"/>
  <c r="S289" i="4"/>
  <c r="T289" i="4" s="1" a="1"/>
  <c r="T289" i="4" s="1"/>
  <c r="U289" i="4"/>
  <c r="V289" i="4" s="1"/>
  <c r="W289" i="4"/>
  <c r="X289" i="4"/>
  <c r="Y289" i="4"/>
  <c r="Z289" i="4" s="1"/>
  <c r="AA289" i="4"/>
  <c r="AB289" i="4"/>
  <c r="J66" i="4"/>
  <c r="K66" i="4"/>
  <c r="L66" i="4"/>
  <c r="M66" i="4"/>
  <c r="N66" i="4"/>
  <c r="O66" i="4"/>
  <c r="P66" i="4"/>
  <c r="S66" i="4"/>
  <c r="T66" i="4" s="1" a="1"/>
  <c r="T66" i="4" s="1"/>
  <c r="U66" i="4"/>
  <c r="V66" i="4" s="1"/>
  <c r="W66" i="4"/>
  <c r="X66" i="4"/>
  <c r="Y66" i="4"/>
  <c r="Z66" i="4" s="1"/>
  <c r="AA66" i="4"/>
  <c r="AB66" i="4"/>
  <c r="J67" i="4"/>
  <c r="K67" i="4"/>
  <c r="L67" i="4"/>
  <c r="M67" i="4"/>
  <c r="N67" i="4"/>
  <c r="O67" i="4"/>
  <c r="P67" i="4"/>
  <c r="S67" i="4"/>
  <c r="T67" i="4" s="1" a="1"/>
  <c r="T67" i="4" s="1"/>
  <c r="U67" i="4"/>
  <c r="V67" i="4" s="1"/>
  <c r="W67" i="4"/>
  <c r="X67" i="4"/>
  <c r="Y67" i="4"/>
  <c r="Z67" i="4" s="1"/>
  <c r="AA67" i="4"/>
  <c r="AB67" i="4"/>
  <c r="J68" i="4"/>
  <c r="K68" i="4"/>
  <c r="L68" i="4"/>
  <c r="M68" i="4"/>
  <c r="N68" i="4"/>
  <c r="O68" i="4"/>
  <c r="P68" i="4"/>
  <c r="S68" i="4"/>
  <c r="T68" i="4" a="1"/>
  <c r="T68" i="4" s="1"/>
  <c r="U68" i="4"/>
  <c r="V68" i="4"/>
  <c r="W68" i="4"/>
  <c r="X68" i="4"/>
  <c r="Y68" i="4"/>
  <c r="Z68" i="4" s="1"/>
  <c r="AA68" i="4"/>
  <c r="AB68" i="4"/>
  <c r="J160" i="4"/>
  <c r="K160" i="4"/>
  <c r="L160" i="4"/>
  <c r="M160" i="4"/>
  <c r="N160" i="4"/>
  <c r="O160" i="4"/>
  <c r="P160" i="4"/>
  <c r="S160" i="4"/>
  <c r="T160" i="4" s="1" a="1"/>
  <c r="T160" i="4" s="1"/>
  <c r="U160" i="4"/>
  <c r="V160" i="4" s="1"/>
  <c r="W160" i="4"/>
  <c r="X160" i="4"/>
  <c r="Y160" i="4"/>
  <c r="Z160" i="4" s="1"/>
  <c r="AA160" i="4"/>
  <c r="AB160" i="4"/>
  <c r="J161" i="4"/>
  <c r="K161" i="4"/>
  <c r="L161" i="4"/>
  <c r="M161" i="4"/>
  <c r="N161" i="4"/>
  <c r="O161" i="4"/>
  <c r="P161" i="4"/>
  <c r="S161" i="4"/>
  <c r="T161" i="4" s="1" a="1"/>
  <c r="T161" i="4" s="1"/>
  <c r="U161" i="4"/>
  <c r="V161" i="4" s="1"/>
  <c r="W161" i="4"/>
  <c r="X161" i="4"/>
  <c r="Y161" i="4"/>
  <c r="Z161" i="4" s="1"/>
  <c r="AA161" i="4"/>
  <c r="AB161" i="4"/>
  <c r="J162" i="4"/>
  <c r="K162" i="4"/>
  <c r="L162" i="4"/>
  <c r="M162" i="4"/>
  <c r="N162" i="4"/>
  <c r="O162" i="4"/>
  <c r="P162" i="4"/>
  <c r="S162" i="4"/>
  <c r="T162" i="4" a="1"/>
  <c r="T162" i="4" s="1"/>
  <c r="U162" i="4"/>
  <c r="V162" i="4"/>
  <c r="W162" i="4"/>
  <c r="X162" i="4"/>
  <c r="Y162" i="4"/>
  <c r="Z162" i="4" s="1"/>
  <c r="AA162" i="4"/>
  <c r="AB162" i="4"/>
  <c r="J163" i="4"/>
  <c r="K163" i="4"/>
  <c r="L163" i="4"/>
  <c r="M163" i="4"/>
  <c r="N163" i="4"/>
  <c r="O163" i="4"/>
  <c r="P163" i="4"/>
  <c r="Q163" i="4" a="1"/>
  <c r="Q163" i="4" s="1"/>
  <c r="R163" i="4" a="1"/>
  <c r="R163" i="4" s="1"/>
  <c r="S163" i="4"/>
  <c r="T163" i="4" a="1"/>
  <c r="T163" i="4" s="1"/>
  <c r="U163" i="4"/>
  <c r="V163" i="4"/>
  <c r="W163" i="4"/>
  <c r="X163" i="4"/>
  <c r="Y163" i="4"/>
  <c r="Z163" i="4" s="1"/>
  <c r="AA163" i="4"/>
  <c r="AB163" i="4"/>
  <c r="J311" i="4"/>
  <c r="K311" i="4"/>
  <c r="L311" i="4"/>
  <c r="M311" i="4"/>
  <c r="N311" i="4"/>
  <c r="O311" i="4"/>
  <c r="P311" i="4"/>
  <c r="S311" i="4"/>
  <c r="T311" i="4" a="1"/>
  <c r="T311" i="4" s="1"/>
  <c r="U311" i="4"/>
  <c r="V311" i="4" s="1"/>
  <c r="W311" i="4"/>
  <c r="X311" i="4"/>
  <c r="Y311" i="4"/>
  <c r="Z311" i="4" s="1"/>
  <c r="AA311" i="4"/>
  <c r="AB311" i="4"/>
  <c r="J312" i="4"/>
  <c r="K312" i="4"/>
  <c r="L312" i="4"/>
  <c r="M312" i="4"/>
  <c r="N312" i="4"/>
  <c r="O312" i="4"/>
  <c r="P312" i="4"/>
  <c r="Q312" i="4" a="1"/>
  <c r="Q312" i="4" s="1"/>
  <c r="R312" i="4" a="1"/>
  <c r="R312" i="4" s="1"/>
  <c r="S312" i="4"/>
  <c r="T312" i="4" a="1"/>
  <c r="T312" i="4" s="1"/>
  <c r="U312" i="4"/>
  <c r="V312" i="4"/>
  <c r="W312" i="4"/>
  <c r="X312" i="4"/>
  <c r="Y312" i="4"/>
  <c r="Z312" i="4"/>
  <c r="AA312" i="4"/>
  <c r="AB312" i="4"/>
  <c r="J313" i="4"/>
  <c r="K313" i="4"/>
  <c r="L313" i="4"/>
  <c r="M313" i="4"/>
  <c r="N313" i="4"/>
  <c r="O313" i="4"/>
  <c r="P313" i="4"/>
  <c r="Q313" i="4" a="1"/>
  <c r="Q313" i="4" s="1"/>
  <c r="R313" i="4" a="1"/>
  <c r="R313" i="4" s="1"/>
  <c r="S313" i="4"/>
  <c r="T313" i="4" a="1"/>
  <c r="T313" i="4" s="1"/>
  <c r="U313" i="4"/>
  <c r="V313" i="4"/>
  <c r="W313" i="4"/>
  <c r="X313" i="4"/>
  <c r="Y313" i="4"/>
  <c r="Z313" i="4" s="1"/>
  <c r="AA313" i="4"/>
  <c r="AB313" i="4"/>
  <c r="J314" i="4"/>
  <c r="K314" i="4"/>
  <c r="L314" i="4"/>
  <c r="M314" i="4"/>
  <c r="N314" i="4"/>
  <c r="O314" i="4"/>
  <c r="P314" i="4"/>
  <c r="Q314" i="4" a="1"/>
  <c r="Q314" i="4" s="1"/>
  <c r="R314" i="4" a="1"/>
  <c r="R314" i="4" s="1"/>
  <c r="S314" i="4"/>
  <c r="T314" i="4" s="1" a="1"/>
  <c r="T314" i="4" s="1"/>
  <c r="U314" i="4"/>
  <c r="V314" i="4" s="1"/>
  <c r="W314" i="4"/>
  <c r="X314" i="4"/>
  <c r="Y314" i="4"/>
  <c r="Z314" i="4" s="1"/>
  <c r="AA314" i="4"/>
  <c r="AB314" i="4"/>
  <c r="J315" i="4"/>
  <c r="K315" i="4"/>
  <c r="L315" i="4"/>
  <c r="M315" i="4"/>
  <c r="N315" i="4"/>
  <c r="O315" i="4"/>
  <c r="P315" i="4"/>
  <c r="Q315" i="4" a="1"/>
  <c r="Q315" i="4" s="1"/>
  <c r="R315" i="4" a="1"/>
  <c r="R315" i="4" s="1"/>
  <c r="S315" i="4"/>
  <c r="T315" i="4" s="1" a="1"/>
  <c r="T315" i="4" s="1"/>
  <c r="U315" i="4"/>
  <c r="V315" i="4" s="1"/>
  <c r="W315" i="4"/>
  <c r="X315" i="4"/>
  <c r="Y315" i="4"/>
  <c r="Z315" i="4" s="1"/>
  <c r="AA315" i="4"/>
  <c r="AB315" i="4"/>
  <c r="J316" i="4"/>
  <c r="K316" i="4"/>
  <c r="L316" i="4"/>
  <c r="M316" i="4"/>
  <c r="N316" i="4"/>
  <c r="O316" i="4"/>
  <c r="P316" i="4"/>
  <c r="Q316" i="4" a="1"/>
  <c r="Q316" i="4" s="1"/>
  <c r="R316" i="4" a="1"/>
  <c r="R316" i="4" s="1"/>
  <c r="S316" i="4"/>
  <c r="T316" i="4" s="1" a="1"/>
  <c r="T316" i="4" s="1"/>
  <c r="U316" i="4"/>
  <c r="V316" i="4" s="1"/>
  <c r="W316" i="4"/>
  <c r="X316" i="4"/>
  <c r="Y316" i="4"/>
  <c r="Z316" i="4" s="1"/>
  <c r="AA316" i="4"/>
  <c r="AB316" i="4"/>
  <c r="J317" i="4"/>
  <c r="K317" i="4"/>
  <c r="L317" i="4"/>
  <c r="M317" i="4"/>
  <c r="N317" i="4"/>
  <c r="O317" i="4"/>
  <c r="P317" i="4"/>
  <c r="Q317" i="4" a="1"/>
  <c r="Q317" i="4" s="1"/>
  <c r="R317" i="4" a="1"/>
  <c r="R317" i="4" s="1"/>
  <c r="S317" i="4"/>
  <c r="T317" i="4" s="1" a="1"/>
  <c r="T317" i="4" s="1"/>
  <c r="U317" i="4"/>
  <c r="V317" i="4" s="1"/>
  <c r="W317" i="4"/>
  <c r="X317" i="4"/>
  <c r="Y317" i="4"/>
  <c r="Z317" i="4" s="1"/>
  <c r="AA317" i="4"/>
  <c r="AB317" i="4"/>
  <c r="J290" i="4"/>
  <c r="K290" i="4"/>
  <c r="L290" i="4"/>
  <c r="M290" i="4"/>
  <c r="N290" i="4"/>
  <c r="O290" i="4"/>
  <c r="P290" i="4"/>
  <c r="S290" i="4"/>
  <c r="T290" i="4" a="1"/>
  <c r="T290" i="4" s="1"/>
  <c r="U290" i="4"/>
  <c r="V290" i="4" s="1"/>
  <c r="W290" i="4"/>
  <c r="X290" i="4"/>
  <c r="Y290" i="4"/>
  <c r="Z290" i="4" s="1"/>
  <c r="AA290" i="4"/>
  <c r="AB290" i="4"/>
  <c r="J291" i="4"/>
  <c r="K291" i="4"/>
  <c r="L291" i="4"/>
  <c r="M291" i="4"/>
  <c r="N291" i="4"/>
  <c r="O291" i="4"/>
  <c r="P291" i="4"/>
  <c r="Q291" i="4" a="1"/>
  <c r="Q291" i="4" s="1"/>
  <c r="R291" i="4" a="1"/>
  <c r="R291" i="4" s="1"/>
  <c r="S291" i="4"/>
  <c r="T291" i="4" s="1" a="1"/>
  <c r="T291" i="4" s="1"/>
  <c r="U291" i="4"/>
  <c r="V291" i="4" s="1"/>
  <c r="W291" i="4"/>
  <c r="X291" i="4"/>
  <c r="Y291" i="4"/>
  <c r="Z291" i="4" s="1"/>
  <c r="AA291" i="4"/>
  <c r="AB291" i="4"/>
  <c r="J292" i="4"/>
  <c r="K292" i="4"/>
  <c r="L292" i="4"/>
  <c r="M292" i="4"/>
  <c r="N292" i="4"/>
  <c r="O292" i="4"/>
  <c r="P292" i="4"/>
  <c r="Q292" i="4" a="1"/>
  <c r="Q292" i="4" s="1"/>
  <c r="R292" i="4" a="1"/>
  <c r="R292" i="4" s="1"/>
  <c r="S292" i="4"/>
  <c r="T292" i="4" a="1"/>
  <c r="T292" i="4" s="1"/>
  <c r="U292" i="4"/>
  <c r="V292" i="4"/>
  <c r="W292" i="4"/>
  <c r="X292" i="4"/>
  <c r="Y292" i="4"/>
  <c r="Z292" i="4"/>
  <c r="AA292" i="4"/>
  <c r="AB292" i="4" s="1"/>
  <c r="J293" i="4"/>
  <c r="K293" i="4"/>
  <c r="L293" i="4"/>
  <c r="M293" i="4"/>
  <c r="N293" i="4"/>
  <c r="O293" i="4"/>
  <c r="P293" i="4"/>
  <c r="Q293" i="4" a="1"/>
  <c r="Q293" i="4" s="1"/>
  <c r="R293" i="4" a="1"/>
  <c r="R293" i="4" s="1"/>
  <c r="S293" i="4"/>
  <c r="T293" i="4" a="1"/>
  <c r="T293" i="4" s="1"/>
  <c r="U293" i="4"/>
  <c r="V293" i="4"/>
  <c r="W293" i="4"/>
  <c r="X293" i="4"/>
  <c r="Y293" i="4"/>
  <c r="Z293" i="4"/>
  <c r="AA293" i="4"/>
  <c r="AB293" i="4"/>
  <c r="J294" i="4"/>
  <c r="K294" i="4"/>
  <c r="L294" i="4"/>
  <c r="M294" i="4"/>
  <c r="N294" i="4"/>
  <c r="O294" i="4"/>
  <c r="P294" i="4"/>
  <c r="Q294" i="4" a="1"/>
  <c r="Q294" i="4" s="1"/>
  <c r="R294" i="4" a="1"/>
  <c r="R294" i="4" s="1"/>
  <c r="S294" i="4"/>
  <c r="T294" i="4" a="1"/>
  <c r="T294" i="4" s="1"/>
  <c r="U294" i="4"/>
  <c r="V294" i="4"/>
  <c r="W294" i="4"/>
  <c r="X294" i="4"/>
  <c r="Y294" i="4"/>
  <c r="Z294" i="4"/>
  <c r="AA294" i="4"/>
  <c r="AB294" i="4" s="1"/>
  <c r="J295" i="4"/>
  <c r="K295" i="4"/>
  <c r="L295" i="4"/>
  <c r="M295" i="4"/>
  <c r="N295" i="4"/>
  <c r="O295" i="4"/>
  <c r="P295" i="4"/>
  <c r="Q295" i="4" a="1"/>
  <c r="Q295" i="4" s="1"/>
  <c r="R295" i="4" a="1"/>
  <c r="R295" i="4" s="1"/>
  <c r="S295" i="4"/>
  <c r="T295" i="4" a="1"/>
  <c r="T295" i="4" s="1"/>
  <c r="U295" i="4"/>
  <c r="V295" i="4"/>
  <c r="W295" i="4"/>
  <c r="X295" i="4"/>
  <c r="Y295" i="4"/>
  <c r="Z295" i="4"/>
  <c r="AA295" i="4"/>
  <c r="AB295" i="4"/>
  <c r="J94" i="4"/>
  <c r="K94" i="4"/>
  <c r="L94" i="4"/>
  <c r="M94" i="4"/>
  <c r="N94" i="4"/>
  <c r="O94" i="4"/>
  <c r="P94" i="4"/>
  <c r="S94" i="4"/>
  <c r="T94" i="4" s="1" a="1"/>
  <c r="T94" i="4" s="1"/>
  <c r="U94" i="4"/>
  <c r="V94" i="4" s="1"/>
  <c r="W94" i="4"/>
  <c r="X94" i="4"/>
  <c r="Y94" i="4"/>
  <c r="Z94" i="4" s="1"/>
  <c r="AA94" i="4"/>
  <c r="AB94" i="4"/>
  <c r="J95" i="4"/>
  <c r="K95" i="4"/>
  <c r="L95" i="4"/>
  <c r="M95" i="4"/>
  <c r="N95" i="4"/>
  <c r="O95" i="4"/>
  <c r="P95" i="4"/>
  <c r="S95" i="4"/>
  <c r="T95" i="4" s="1" a="1"/>
  <c r="T95" i="4" s="1"/>
  <c r="U95" i="4"/>
  <c r="V95" i="4" s="1"/>
  <c r="W95" i="4"/>
  <c r="X95" i="4"/>
  <c r="Y95" i="4"/>
  <c r="Z95" i="4" s="1"/>
  <c r="AA95" i="4"/>
  <c r="AB95" i="4"/>
  <c r="J97" i="4"/>
  <c r="K97" i="4"/>
  <c r="L97" i="4"/>
  <c r="M97" i="4"/>
  <c r="N97" i="4"/>
  <c r="O97" i="4"/>
  <c r="P97" i="4"/>
  <c r="Q97" i="4" a="1"/>
  <c r="Q97" i="4" s="1"/>
  <c r="R97" i="4" a="1"/>
  <c r="R97" i="4" s="1"/>
  <c r="S97" i="4"/>
  <c r="T97" i="4" a="1"/>
  <c r="T97" i="4" s="1"/>
  <c r="U97" i="4"/>
  <c r="V97" i="4"/>
  <c r="W97" i="4"/>
  <c r="X97" i="4"/>
  <c r="Y97" i="4"/>
  <c r="Z97" i="4"/>
  <c r="AA97" i="4"/>
  <c r="AB97" i="4" s="1"/>
  <c r="J318" i="4"/>
  <c r="K318" i="4"/>
  <c r="L318" i="4"/>
  <c r="M318" i="4"/>
  <c r="N318" i="4"/>
  <c r="O318" i="4"/>
  <c r="P318" i="4"/>
  <c r="S318" i="4"/>
  <c r="T318" i="4" a="1"/>
  <c r="T318" i="4" s="1"/>
  <c r="U318" i="4"/>
  <c r="V318" i="4" s="1"/>
  <c r="W318" i="4"/>
  <c r="X318" i="4"/>
  <c r="Y318" i="4"/>
  <c r="Z318" i="4" s="1"/>
  <c r="AA318" i="4"/>
  <c r="AB318" i="4"/>
  <c r="J319" i="4"/>
  <c r="K319" i="4"/>
  <c r="L319" i="4"/>
  <c r="M319" i="4"/>
  <c r="N319" i="4"/>
  <c r="O319" i="4"/>
  <c r="P319" i="4"/>
  <c r="Q319" i="4" a="1"/>
  <c r="Q319" i="4" s="1"/>
  <c r="R319" i="4" a="1"/>
  <c r="R319" i="4" s="1"/>
  <c r="S319" i="4"/>
  <c r="T319" i="4" a="1"/>
  <c r="T319" i="4" s="1"/>
  <c r="U319" i="4"/>
  <c r="V319" i="4"/>
  <c r="W319" i="4"/>
  <c r="X319" i="4"/>
  <c r="Y319" i="4"/>
  <c r="Z319" i="4"/>
  <c r="AA319" i="4"/>
  <c r="AB319" i="4"/>
  <c r="J320" i="4"/>
  <c r="K320" i="4"/>
  <c r="L320" i="4"/>
  <c r="M320" i="4"/>
  <c r="N320" i="4"/>
  <c r="O320" i="4"/>
  <c r="P320" i="4"/>
  <c r="Q320" i="4" a="1"/>
  <c r="Q320" i="4" s="1"/>
  <c r="R320" i="4" a="1"/>
  <c r="R320" i="4" s="1"/>
  <c r="S320" i="4"/>
  <c r="T320" i="4" a="1"/>
  <c r="T320" i="4" s="1"/>
  <c r="U320" i="4"/>
  <c r="V320" i="4"/>
  <c r="W320" i="4"/>
  <c r="X320" i="4"/>
  <c r="Y320" i="4"/>
  <c r="Z320" i="4"/>
  <c r="AA320" i="4"/>
  <c r="AB320" i="4" s="1"/>
  <c r="J321" i="4"/>
  <c r="K321" i="4"/>
  <c r="L321" i="4"/>
  <c r="M321" i="4"/>
  <c r="N321" i="4"/>
  <c r="O321" i="4"/>
  <c r="P321" i="4"/>
  <c r="Q321" i="4" a="1"/>
  <c r="Q321" i="4" s="1"/>
  <c r="R321" i="4" a="1"/>
  <c r="R321" i="4" s="1"/>
  <c r="S321" i="4"/>
  <c r="T321" i="4" a="1"/>
  <c r="T321" i="4" s="1"/>
  <c r="U321" i="4"/>
  <c r="V321" i="4"/>
  <c r="W321" i="4"/>
  <c r="X321" i="4"/>
  <c r="Y321" i="4"/>
  <c r="Z321" i="4"/>
  <c r="AA321" i="4"/>
  <c r="AB321" i="4" s="1"/>
  <c r="J322" i="4"/>
  <c r="K322" i="4"/>
  <c r="L322" i="4"/>
  <c r="M322" i="4"/>
  <c r="N322" i="4"/>
  <c r="O322" i="4"/>
  <c r="P322" i="4"/>
  <c r="Q322" i="4" a="1"/>
  <c r="Q322" i="4" s="1"/>
  <c r="R322" i="4" a="1"/>
  <c r="R322" i="4" s="1"/>
  <c r="S322" i="4"/>
  <c r="T322" i="4" a="1"/>
  <c r="T322" i="4" s="1"/>
  <c r="U322" i="4"/>
  <c r="V322" i="4"/>
  <c r="W322" i="4"/>
  <c r="X322" i="4"/>
  <c r="Y322" i="4"/>
  <c r="Z322" i="4"/>
  <c r="AA322" i="4"/>
  <c r="AB322" i="4" s="1"/>
  <c r="J323" i="4"/>
  <c r="K323" i="4"/>
  <c r="L323" i="4"/>
  <c r="M323" i="4"/>
  <c r="N323" i="4"/>
  <c r="O323" i="4"/>
  <c r="P323" i="4"/>
  <c r="Q323" i="4" a="1"/>
  <c r="Q323" i="4" s="1"/>
  <c r="R323" i="4" a="1"/>
  <c r="R323" i="4" s="1"/>
  <c r="S323" i="4"/>
  <c r="T323" i="4" a="1"/>
  <c r="T323" i="4" s="1"/>
  <c r="U323" i="4"/>
  <c r="V323" i="4"/>
  <c r="W323" i="4"/>
  <c r="X323" i="4"/>
  <c r="Y323" i="4"/>
  <c r="Z323" i="4"/>
  <c r="AA323" i="4"/>
  <c r="AB323" i="4" s="1"/>
  <c r="J324" i="4"/>
  <c r="K324" i="4"/>
  <c r="L324" i="4"/>
  <c r="M324" i="4"/>
  <c r="N324" i="4"/>
  <c r="O324" i="4"/>
  <c r="P324" i="4"/>
  <c r="Q324" i="4" a="1"/>
  <c r="Q324" i="4" s="1"/>
  <c r="R324" i="4" a="1"/>
  <c r="R324" i="4" s="1"/>
  <c r="S324" i="4"/>
  <c r="T324" i="4" a="1"/>
  <c r="T324" i="4" s="1"/>
  <c r="U324" i="4"/>
  <c r="V324" i="4"/>
  <c r="W324" i="4"/>
  <c r="X324" i="4"/>
  <c r="Y324" i="4"/>
  <c r="Z324" i="4"/>
  <c r="AA324" i="4"/>
  <c r="AB324" i="4" s="1"/>
  <c r="J325" i="4"/>
  <c r="K325" i="4"/>
  <c r="L325" i="4"/>
  <c r="M325" i="4"/>
  <c r="N325" i="4"/>
  <c r="O325" i="4"/>
  <c r="P325" i="4"/>
  <c r="Q325" i="4" a="1"/>
  <c r="Q325" i="4" s="1"/>
  <c r="R325" i="4" a="1"/>
  <c r="R325" i="4" s="1"/>
  <c r="S325" i="4"/>
  <c r="T325" i="4" s="1" a="1"/>
  <c r="T325" i="4" s="1"/>
  <c r="W325" i="4"/>
  <c r="X325" i="4"/>
  <c r="Y325" i="4"/>
  <c r="Z325" i="4" s="1"/>
  <c r="AA325" i="4"/>
  <c r="AB325" i="4"/>
  <c r="J326" i="4"/>
  <c r="K326" i="4"/>
  <c r="L326" i="4"/>
  <c r="M326" i="4"/>
  <c r="N326" i="4"/>
  <c r="O326" i="4"/>
  <c r="P326" i="4"/>
  <c r="Q326" i="4" a="1"/>
  <c r="Q326" i="4" s="1"/>
  <c r="R326" i="4" a="1"/>
  <c r="R326" i="4" s="1"/>
  <c r="S326" i="4"/>
  <c r="T326" i="4" s="1" a="1"/>
  <c r="T326" i="4" s="1"/>
  <c r="U326" i="4"/>
  <c r="V326" i="4"/>
  <c r="W326" i="4"/>
  <c r="X326" i="4"/>
  <c r="Y326" i="4"/>
  <c r="Z326" i="4"/>
  <c r="AA326" i="4"/>
  <c r="AB326" i="4"/>
  <c r="J228" i="4"/>
  <c r="K228" i="4"/>
  <c r="L228" i="4"/>
  <c r="M228" i="4"/>
  <c r="N228" i="4"/>
  <c r="O228" i="4"/>
  <c r="P228" i="4"/>
  <c r="S228" i="4"/>
  <c r="T228" i="4" a="1"/>
  <c r="T228" i="4" s="1"/>
  <c r="U228" i="4"/>
  <c r="V228" i="4" s="1"/>
  <c r="W228" i="4"/>
  <c r="X228" i="4"/>
  <c r="Y228" i="4"/>
  <c r="Z228" i="4" s="1"/>
  <c r="AA228" i="4"/>
  <c r="AB228" i="4"/>
  <c r="J229" i="4"/>
  <c r="K229" i="4"/>
  <c r="L229" i="4"/>
  <c r="M229" i="4"/>
  <c r="N229" i="4"/>
  <c r="O229" i="4"/>
  <c r="P229" i="4"/>
  <c r="Q229" i="4" a="1"/>
  <c r="Q229" i="4" s="1"/>
  <c r="R229" i="4" a="1"/>
  <c r="R229" i="4" s="1"/>
  <c r="S229" i="4"/>
  <c r="T229" i="4" a="1"/>
  <c r="T229" i="4" s="1"/>
  <c r="U229" i="4"/>
  <c r="V229" i="4"/>
  <c r="W229" i="4"/>
  <c r="X229" i="4"/>
  <c r="Y229" i="4"/>
  <c r="Z229" i="4"/>
  <c r="AA229" i="4"/>
  <c r="AB229" i="4" s="1"/>
  <c r="J230" i="4"/>
  <c r="K230" i="4"/>
  <c r="L230" i="4"/>
  <c r="M230" i="4"/>
  <c r="N230" i="4"/>
  <c r="O230" i="4"/>
  <c r="P230" i="4"/>
  <c r="Q230" i="4" a="1"/>
  <c r="Q230" i="4" s="1"/>
  <c r="R230" i="4" a="1"/>
  <c r="R230" i="4" s="1"/>
  <c r="S230" i="4"/>
  <c r="T230" i="4" a="1"/>
  <c r="T230" i="4" s="1"/>
  <c r="U230" i="4"/>
  <c r="V230" i="4"/>
  <c r="W230" i="4"/>
  <c r="X230" i="4"/>
  <c r="Y230" i="4"/>
  <c r="Z230" i="4"/>
  <c r="AA230" i="4"/>
  <c r="AB230" i="4"/>
  <c r="H34" i="7" l="1"/>
  <c r="H3" i="7"/>
  <c r="H4" i="7"/>
  <c r="H11" i="7"/>
  <c r="H5" i="7"/>
  <c r="H30" i="7"/>
  <c r="H29" i="7"/>
  <c r="H6" i="7"/>
  <c r="H12" i="7"/>
  <c r="H17" i="7"/>
  <c r="H8" i="7"/>
  <c r="H35" i="7"/>
  <c r="H9" i="7"/>
  <c r="H36" i="7"/>
  <c r="H37" i="7"/>
  <c r="H20" i="7"/>
  <c r="H15" i="7"/>
  <c r="H28" i="7"/>
  <c r="H27" i="7"/>
  <c r="H22" i="7"/>
  <c r="H23" i="7"/>
  <c r="H10" i="7"/>
  <c r="H26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14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32" i="7"/>
  <c r="H33" i="7"/>
  <c r="H124" i="7"/>
  <c r="H125" i="7"/>
  <c r="H25" i="7"/>
  <c r="H126" i="7"/>
  <c r="H31" i="7"/>
  <c r="H127" i="7"/>
  <c r="H128" i="7"/>
  <c r="H129" i="7"/>
  <c r="H130" i="7"/>
  <c r="H131" i="7"/>
  <c r="H132" i="7"/>
  <c r="H133" i="7"/>
  <c r="H134" i="7"/>
  <c r="H135" i="7"/>
  <c r="H136" i="7"/>
  <c r="H137" i="7"/>
  <c r="H7" i="7"/>
  <c r="H19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" i="7"/>
  <c r="H18" i="7"/>
  <c r="H24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3" i="7"/>
  <c r="H2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21" i="7"/>
  <c r="P188" i="4" l="1"/>
  <c r="R188" i="4" l="1" a="1"/>
  <c r="R188" i="4" s="1"/>
  <c r="A317" i="6" a="1"/>
  <c r="A317" i="6" s="1"/>
  <c r="A316" i="6" a="1"/>
  <c r="A316" i="6" s="1"/>
  <c r="A239" i="6" a="1"/>
  <c r="A239" i="6" s="1"/>
  <c r="A184" i="6" a="1"/>
  <c r="A184" i="6" s="1"/>
  <c r="A132" i="6" a="1"/>
  <c r="A132" i="6" s="1"/>
  <c r="A56" i="6" a="1"/>
  <c r="A56" i="6" s="1"/>
  <c r="A40" i="6" a="1"/>
  <c r="A40" i="6" s="1"/>
  <c r="A30" i="6" a="1"/>
  <c r="A30" i="6" s="1"/>
  <c r="A15" i="6" a="1"/>
  <c r="A15" i="6" s="1"/>
  <c r="A13" i="6" a="1"/>
  <c r="A13" i="6" s="1"/>
  <c r="A11" i="6" a="1"/>
  <c r="A11" i="6" s="1"/>
  <c r="A9" i="6" a="1"/>
  <c r="A9" i="6" s="1"/>
  <c r="A7" i="6" a="1"/>
  <c r="A7" i="6" s="1"/>
  <c r="A6" i="6" a="1"/>
  <c r="A6" i="6" s="1"/>
  <c r="A5" i="6" a="1"/>
  <c r="A5" i="6" s="1"/>
  <c r="A4" i="6" a="1"/>
  <c r="A4" i="6" s="1"/>
  <c r="A3" i="6" a="1"/>
  <c r="A3" i="6" s="1"/>
  <c r="J188" i="4"/>
  <c r="K188" i="4"/>
  <c r="L188" i="4"/>
  <c r="M188" i="4"/>
  <c r="N188" i="4"/>
  <c r="O188" i="4"/>
  <c r="Q188" i="4" a="1"/>
  <c r="Q188" i="4" s="1"/>
  <c r="S188" i="4"/>
  <c r="T188" i="4" a="1"/>
  <c r="T188" i="4" s="1"/>
  <c r="U188" i="4"/>
  <c r="V188" i="4"/>
  <c r="W188" i="4"/>
  <c r="X188" i="4"/>
  <c r="Y188" i="4"/>
  <c r="Z188" i="4" s="1"/>
  <c r="AA188" i="4"/>
  <c r="AB188" i="4" s="1"/>
  <c r="A252" i="6" l="1" a="1"/>
  <c r="A252" i="6" s="1"/>
  <c r="A206" i="6" a="1"/>
  <c r="A206" i="6" s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A306" i="6" l="1" a="1"/>
  <c r="A306" i="6" s="1"/>
  <c r="A102" i="6" a="1"/>
  <c r="A102" i="6" s="1"/>
  <c r="A237" i="6" a="1"/>
  <c r="A237" i="6" s="1"/>
  <c r="A183" i="6" a="1"/>
  <c r="A183" i="6" s="1"/>
  <c r="A185" i="6" a="1"/>
  <c r="A185" i="6" s="1"/>
  <c r="A145" i="6" a="1"/>
  <c r="A145" i="6" s="1"/>
  <c r="A89" i="6" a="1"/>
  <c r="A89" i="6" s="1"/>
  <c r="A81" i="6" a="1"/>
  <c r="A81" i="6" s="1"/>
  <c r="A192" i="6" a="1"/>
  <c r="A192" i="6" s="1"/>
  <c r="A251" i="6" a="1"/>
  <c r="A251" i="6" s="1"/>
  <c r="A23" i="6" a="1"/>
  <c r="A23" i="6" s="1"/>
  <c r="A219" i="6" a="1"/>
  <c r="A219" i="6" s="1"/>
  <c r="A74" i="6" l="1" a="1"/>
  <c r="A74" i="6" s="1"/>
  <c r="A178" i="6" a="1"/>
  <c r="A178" i="6" s="1"/>
  <c r="A189" i="6" a="1"/>
  <c r="A189" i="6" s="1"/>
  <c r="A131" i="6" a="1"/>
  <c r="A131" i="6" s="1"/>
  <c r="A113" i="6" a="1"/>
  <c r="A113" i="6" s="1"/>
  <c r="A190" i="6" a="1"/>
  <c r="A190" i="6" s="1"/>
  <c r="A14" i="6" a="1"/>
  <c r="A14" i="6" s="1"/>
  <c r="A58" i="6" a="1"/>
  <c r="A58" i="6" s="1"/>
  <c r="A265" i="6" a="1"/>
  <c r="A265" i="6" s="1"/>
  <c r="A21" i="6" a="1"/>
  <c r="A21" i="6" s="1"/>
  <c r="A16" i="6" a="1"/>
  <c r="A16" i="6" s="1"/>
  <c r="A17" i="6" a="1"/>
  <c r="A17" i="6" s="1"/>
  <c r="A222" i="6" a="1"/>
  <c r="A222" i="6" s="1"/>
  <c r="A255" i="6" a="1"/>
  <c r="A255" i="6" s="1"/>
  <c r="A118" i="6" a="1"/>
  <c r="A118" i="6" s="1"/>
  <c r="A36" i="6" a="1"/>
  <c r="A36" i="6" s="1"/>
  <c r="A72" i="6" a="1"/>
  <c r="A72" i="6" s="1"/>
  <c r="A238" i="6" a="1"/>
  <c r="A238" i="6" s="1"/>
  <c r="A299" i="6" a="1"/>
  <c r="A299" i="6" s="1"/>
  <c r="A78" i="6" a="1"/>
  <c r="A78" i="6" s="1"/>
  <c r="A99" i="6" a="1"/>
  <c r="A99" i="6" s="1"/>
  <c r="A236" i="6" a="1"/>
  <c r="A236" i="6" s="1"/>
  <c r="A254" i="6" a="1"/>
  <c r="A254" i="6" s="1"/>
  <c r="A263" i="6" a="1"/>
  <c r="A263" i="6" s="1"/>
  <c r="A22" i="6" a="1"/>
  <c r="A22" i="6" s="1"/>
  <c r="A38" i="6" a="1"/>
  <c r="A38" i="6" s="1"/>
  <c r="A80" i="6" a="1"/>
  <c r="A80" i="6" s="1"/>
  <c r="A45" i="6" a="1"/>
  <c r="A45" i="6" s="1"/>
  <c r="A122" i="6" a="1"/>
  <c r="A122" i="6" s="1"/>
  <c r="A88" i="6" a="1"/>
  <c r="A88" i="6" s="1"/>
  <c r="A126" i="6" a="1"/>
  <c r="A126" i="6" s="1"/>
  <c r="A124" i="6" a="1"/>
  <c r="A124" i="6" s="1"/>
  <c r="A47" i="6" a="1"/>
  <c r="A47" i="6" s="1"/>
  <c r="A59" i="6" a="1"/>
  <c r="A59" i="6" s="1"/>
  <c r="A86" i="6" a="1"/>
  <c r="A86" i="6" s="1"/>
  <c r="A103" i="6" a="1"/>
  <c r="A103" i="6" s="1"/>
  <c r="A101" i="6" a="1"/>
  <c r="A101" i="6" s="1"/>
  <c r="A264" i="6" a="1"/>
  <c r="A264" i="6" s="1"/>
  <c r="A273" i="6" a="1"/>
  <c r="A273" i="6" s="1"/>
  <c r="A250" i="6" a="1"/>
  <c r="A250" i="6" s="1"/>
  <c r="A227" i="6" a="1"/>
  <c r="A227" i="6" s="1"/>
  <c r="A220" i="6" a="1"/>
  <c r="A220" i="6" s="1"/>
  <c r="A232" i="6" a="1"/>
  <c r="A232" i="6" s="1"/>
  <c r="A209" i="6" a="1"/>
  <c r="A209" i="6" s="1"/>
  <c r="A208" i="6" a="1"/>
  <c r="A208" i="6" s="1"/>
  <c r="A96" i="6" a="1"/>
  <c r="A96" i="6" s="1"/>
  <c r="A90" i="6" a="1"/>
  <c r="A90" i="6" s="1"/>
  <c r="A204" i="6" a="1"/>
  <c r="A204" i="6" s="1"/>
  <c r="A60" i="6" a="1"/>
  <c r="A60" i="6" s="1"/>
  <c r="A281" i="6" a="1"/>
  <c r="A281" i="6" s="1"/>
  <c r="A256" i="6" a="1"/>
  <c r="A256" i="6" s="1"/>
  <c r="A79" i="6" a="1"/>
  <c r="A79" i="6" s="1"/>
  <c r="A261" i="6" a="1"/>
  <c r="A261" i="6" s="1"/>
  <c r="A297" i="6" a="1"/>
  <c r="A297" i="6" s="1"/>
  <c r="A200" i="6" a="1"/>
  <c r="A200" i="6" s="1"/>
  <c r="A269" i="6" a="1"/>
  <c r="A269" i="6" s="1"/>
  <c r="A176" i="6" a="1"/>
  <c r="A176" i="6" s="1"/>
  <c r="A177" i="6" a="1"/>
  <c r="A177" i="6" s="1"/>
  <c r="A234" i="6" a="1"/>
  <c r="A234" i="6" s="1"/>
  <c r="A283" i="6" a="1"/>
  <c r="A283" i="6" s="1"/>
  <c r="A284" i="6" a="1"/>
  <c r="A284" i="6" s="1"/>
  <c r="A112" i="6" a="1"/>
  <c r="A112" i="6" s="1"/>
  <c r="A164" i="6" a="1"/>
  <c r="A164" i="6" s="1"/>
  <c r="A181" i="6" a="1"/>
  <c r="A181" i="6" s="1"/>
  <c r="A202" i="6" a="1"/>
  <c r="A202" i="6" s="1"/>
  <c r="A171" i="6" a="1"/>
  <c r="A171" i="6" s="1"/>
  <c r="A172" i="6" a="1"/>
  <c r="A172" i="6" s="1"/>
  <c r="A280" i="6" a="1"/>
  <c r="A280" i="6" s="1"/>
  <c r="A128" i="6" a="1"/>
  <c r="A128" i="6" s="1"/>
  <c r="A187" i="6" a="1"/>
  <c r="A187" i="6" s="1"/>
  <c r="A188" i="6" a="1"/>
  <c r="A188" i="6" s="1"/>
  <c r="A246" i="6" a="1"/>
  <c r="A246" i="6" s="1"/>
  <c r="A259" i="6" a="1"/>
  <c r="A259" i="6" s="1"/>
  <c r="A260" i="6" a="1"/>
  <c r="A260" i="6" s="1"/>
  <c r="A295" i="6" a="1"/>
  <c r="A295" i="6" s="1"/>
  <c r="A168" i="6" a="1"/>
  <c r="A168" i="6" s="1"/>
  <c r="A199" i="6" a="1"/>
  <c r="A199" i="6" s="1"/>
  <c r="A268" i="6" a="1"/>
  <c r="A268" i="6" s="1"/>
  <c r="A293" i="6" a="1"/>
  <c r="A293" i="6" s="1"/>
  <c r="A272" i="6" a="1"/>
  <c r="A272" i="6" s="1"/>
  <c r="A243" i="6" a="1"/>
  <c r="A243" i="6" s="1"/>
  <c r="A159" i="6" a="1"/>
  <c r="A159" i="6" s="1"/>
  <c r="A212" i="6" a="1"/>
  <c r="A212" i="6" s="1"/>
  <c r="A35" i="6" a="1"/>
  <c r="A35" i="6" s="1"/>
  <c r="A266" i="6" a="1"/>
  <c r="A266" i="6" s="1"/>
  <c r="A139" i="6" a="1"/>
  <c r="A139" i="6" s="1"/>
  <c r="A71" i="6" a="1"/>
  <c r="A71" i="6" s="1"/>
  <c r="A258" i="6" a="1"/>
  <c r="A258" i="6" s="1"/>
  <c r="A44" i="6" a="1"/>
  <c r="A44" i="6" s="1"/>
  <c r="A115" i="6" a="1"/>
  <c r="A115" i="6" s="1"/>
  <c r="A197" i="6" a="1"/>
  <c r="A197" i="6" s="1"/>
  <c r="A282" i="6" a="1"/>
  <c r="A282" i="6" s="1"/>
  <c r="A25" i="6" a="1"/>
  <c r="A25" i="6" s="1"/>
  <c r="A75" i="6" a="1"/>
  <c r="A75" i="6" s="1"/>
  <c r="A163" i="6" a="1"/>
  <c r="A163" i="6" s="1"/>
  <c r="A240" i="6" a="1"/>
  <c r="A240" i="6" s="1"/>
  <c r="A294" i="6" a="1"/>
  <c r="A294" i="6" s="1"/>
  <c r="A12" i="6" a="1"/>
  <c r="A12" i="6" s="1"/>
  <c r="A136" i="6" a="1"/>
  <c r="A136" i="6" s="1"/>
  <c r="A37" i="6" a="1"/>
  <c r="A37" i="6" s="1"/>
  <c r="A180" i="6" a="1"/>
  <c r="A180" i="6" s="1"/>
  <c r="A270" i="6" a="1"/>
  <c r="A270" i="6" s="1"/>
  <c r="A186" i="6" a="1"/>
  <c r="A186" i="6" s="1"/>
  <c r="A84" i="6" a="1"/>
  <c r="A84" i="6" s="1"/>
  <c r="A233" i="6" a="1"/>
  <c r="A233" i="6" s="1"/>
  <c r="A117" i="6" a="1"/>
  <c r="A117" i="6" s="1"/>
  <c r="A201" i="6" a="1"/>
  <c r="A201" i="6" s="1"/>
  <c r="A109" i="6" a="1"/>
  <c r="A109" i="6" s="1"/>
  <c r="A175" i="6" l="1" a="1"/>
  <c r="A175" i="6" s="1"/>
  <c r="A85" i="6" a="1"/>
  <c r="A85" i="6" s="1"/>
  <c r="A120" i="6" l="1" a="1"/>
  <c r="A120" i="6" s="1"/>
  <c r="A93" i="6" a="1"/>
  <c r="A93" i="6" s="1"/>
  <c r="A76" i="6" a="1"/>
  <c r="A76" i="6" s="1"/>
  <c r="A174" i="6" a="1"/>
  <c r="A174" i="6" s="1"/>
  <c r="A166" i="6" a="1"/>
  <c r="A166" i="6" s="1"/>
  <c r="A87" i="6" a="1"/>
  <c r="A87" i="6" s="1"/>
  <c r="A57" i="6" a="1"/>
  <c r="A57" i="6" s="1"/>
  <c r="A170" i="6" a="1"/>
  <c r="A170" i="6" s="1"/>
  <c r="A150" i="6" a="1"/>
  <c r="A150" i="6" s="1"/>
  <c r="A309" i="6" a="1"/>
  <c r="A309" i="6" s="1"/>
  <c r="A169" i="6" a="1"/>
  <c r="A169" i="6" s="1"/>
  <c r="A129" i="6" a="1"/>
  <c r="A129" i="6" s="1"/>
  <c r="A155" i="6" a="1"/>
  <c r="A155" i="6" s="1"/>
  <c r="A245" i="6" a="1"/>
  <c r="A245" i="6" s="1"/>
  <c r="A91" i="6" a="1"/>
  <c r="A91" i="6" s="1"/>
  <c r="A55" i="6" a="1"/>
  <c r="A55" i="6" s="1"/>
  <c r="A49" i="6" a="1"/>
  <c r="A49" i="6" s="1"/>
  <c r="A61" i="6" a="1"/>
  <c r="A61" i="6" s="1"/>
  <c r="A100" i="6" a="1"/>
  <c r="A100" i="6" s="1"/>
  <c r="A116" i="6" a="1"/>
  <c r="A116" i="6" s="1"/>
  <c r="A70" i="6" a="1"/>
  <c r="A70" i="6" s="1"/>
  <c r="A315" i="6" a="1"/>
  <c r="A315" i="6" s="1"/>
  <c r="A285" i="6" a="1"/>
  <c r="A285" i="6" s="1"/>
  <c r="A226" i="6" a="1"/>
  <c r="A226" i="6" s="1"/>
  <c r="A203" i="6" a="1"/>
  <c r="A203" i="6" s="1"/>
  <c r="A313" i="6" a="1"/>
  <c r="A313" i="6" s="1"/>
  <c r="A314" i="6" a="1"/>
  <c r="A314" i="6" s="1"/>
  <c r="A304" i="6" a="1"/>
  <c r="A304" i="6" s="1"/>
  <c r="A305" i="6" a="1"/>
  <c r="A305" i="6" s="1"/>
  <c r="A195" i="6" a="1"/>
  <c r="A195" i="6" s="1"/>
  <c r="A196" i="6" a="1"/>
  <c r="A196" i="6" s="1"/>
  <c r="A312" i="6" a="1"/>
  <c r="A312" i="6" s="1"/>
  <c r="A302" i="6" a="1"/>
  <c r="A302" i="6" s="1"/>
  <c r="A303" i="6" a="1"/>
  <c r="A303" i="6" s="1"/>
  <c r="A48" i="6" a="1"/>
  <c r="A48" i="6" s="1"/>
  <c r="A301" i="6" a="1"/>
  <c r="A301" i="6" s="1"/>
  <c r="A29" i="6" a="1"/>
  <c r="A29" i="6" s="1"/>
  <c r="A310" i="6" a="1"/>
  <c r="A310" i="6" s="1"/>
  <c r="A223" i="6" a="1"/>
  <c r="A223" i="6" s="1"/>
  <c r="A31" i="6" a="1"/>
  <c r="A31" i="6" s="1"/>
  <c r="A64" i="6" l="1" a="1"/>
  <c r="A64" i="6" s="1"/>
  <c r="A34" i="6" a="1"/>
  <c r="A34" i="6" s="1"/>
  <c r="A20" i="6" a="1"/>
  <c r="A20" i="6" s="1"/>
  <c r="A32" i="6" a="1"/>
  <c r="A32" i="6" s="1"/>
  <c r="A247" i="6" a="1"/>
  <c r="A247" i="6" s="1"/>
  <c r="A279" i="6" l="1" a="1"/>
  <c r="A279" i="6" s="1"/>
  <c r="A51" i="6" a="1"/>
  <c r="A51" i="6" s="1"/>
  <c r="A63" i="6" a="1"/>
  <c r="A63" i="6" s="1"/>
  <c r="A193" i="6" a="1"/>
  <c r="A193" i="6" s="1"/>
  <c r="A235" i="6" a="1"/>
  <c r="A235" i="6" s="1"/>
  <c r="A322" i="6" a="1"/>
  <c r="A322" i="6" s="1"/>
  <c r="A289" i="6" a="1"/>
  <c r="A289" i="6" s="1"/>
  <c r="A277" i="6" a="1"/>
  <c r="A277" i="6" s="1"/>
  <c r="A278" i="6" a="1"/>
  <c r="A278" i="6" s="1"/>
  <c r="A215" i="6" a="1"/>
  <c r="A215" i="6" s="1"/>
  <c r="A216" i="6" a="1"/>
  <c r="A216" i="6" s="1"/>
  <c r="A320" i="6" a="1"/>
  <c r="A320" i="6" s="1"/>
  <c r="A321" i="6" a="1"/>
  <c r="A321" i="6" s="1"/>
  <c r="A275" i="6" a="1"/>
  <c r="A275" i="6" s="1"/>
  <c r="A39" i="6" a="1"/>
  <c r="A39" i="6" s="1"/>
  <c r="A213" i="6" a="1"/>
  <c r="A213" i="6" s="1"/>
  <c r="A319" i="6" a="1"/>
  <c r="A319" i="6" s="1"/>
  <c r="A274" i="6" a="1"/>
  <c r="A274" i="6" s="1"/>
  <c r="A97" i="6" l="1" a="1"/>
  <c r="A97" i="6" s="1"/>
  <c r="A65" i="6" a="1"/>
  <c r="A65" i="6" s="1"/>
  <c r="A41" i="6" a="1"/>
  <c r="A41" i="6" s="1"/>
  <c r="Q53" i="4" a="1"/>
  <c r="Q53" i="4" s="1"/>
  <c r="R53" i="4" s="1" a="1"/>
  <c r="R53" i="4" s="1"/>
  <c r="Q2" i="4" a="1"/>
  <c r="Q2" i="4" s="1"/>
  <c r="R2" i="4" s="1" a="1"/>
  <c r="R2" i="4" s="1"/>
  <c r="Q8" i="4" a="1"/>
  <c r="Q8" i="4" s="1"/>
  <c r="R8" i="4" s="1" a="1"/>
  <c r="R8" i="4" s="1"/>
  <c r="Q121" i="4" a="1"/>
  <c r="Q121" i="4" s="1"/>
  <c r="R121" i="4" s="1" a="1"/>
  <c r="R121" i="4" s="1"/>
  <c r="Q231" i="4" a="1"/>
  <c r="Q231" i="4" s="1"/>
  <c r="R231" i="4" s="1" a="1"/>
  <c r="R231" i="4" s="1"/>
  <c r="Q205" i="4" a="1"/>
  <c r="Q205" i="4" s="1"/>
  <c r="R205" i="4" s="1" a="1"/>
  <c r="R205" i="4" s="1"/>
  <c r="Q105" i="4" a="1"/>
  <c r="Q105" i="4" s="1"/>
  <c r="R105" i="4" s="1" a="1"/>
  <c r="R105" i="4" s="1"/>
  <c r="Q33" i="4" a="1"/>
  <c r="Q33" i="4" s="1"/>
  <c r="R33" i="4" s="1" a="1"/>
  <c r="R33" i="4" s="1"/>
  <c r="Q218" i="4" a="1"/>
  <c r="Q218" i="4" s="1"/>
  <c r="R218" i="4" s="1" a="1"/>
  <c r="R218" i="4" s="1"/>
  <c r="Q248" i="4" a="1"/>
  <c r="Q248" i="4" s="1"/>
  <c r="R248" i="4" s="1" a="1"/>
  <c r="R248" i="4" s="1"/>
  <c r="Q46" i="4" a="1"/>
  <c r="Q46" i="4" s="1"/>
  <c r="R46" i="4" s="1" a="1"/>
  <c r="R46" i="4" s="1"/>
  <c r="Q54" i="4" a="1"/>
  <c r="Q54" i="4" s="1"/>
  <c r="R54" i="4" s="1" a="1"/>
  <c r="R54" i="4" s="1"/>
  <c r="Q106" i="4" a="1"/>
  <c r="Q106" i="4" s="1"/>
  <c r="R106" i="4" s="1" a="1"/>
  <c r="R106" i="4" s="1"/>
  <c r="Q110" i="4" a="1"/>
  <c r="Q110" i="4" s="1"/>
  <c r="R110" i="4" s="1" a="1"/>
  <c r="R110" i="4" s="1"/>
  <c r="Q83" i="4" a="1"/>
  <c r="Q83" i="4" s="1"/>
  <c r="R83" i="4" s="1" a="1"/>
  <c r="R83" i="4" s="1"/>
  <c r="Q137" i="4" a="1"/>
  <c r="Q137" i="4" s="1"/>
  <c r="R137" i="4" a="1"/>
  <c r="R137" i="4" s="1"/>
  <c r="Q140" i="4" a="1"/>
  <c r="Q140" i="4" s="1"/>
  <c r="R140" i="4" s="1" a="1"/>
  <c r="R140" i="4" s="1"/>
  <c r="Q149" i="4" a="1"/>
  <c r="Q149" i="4" s="1"/>
  <c r="R149" i="4" s="1" a="1"/>
  <c r="R149" i="4" s="1"/>
  <c r="Q152" i="4" a="1"/>
  <c r="Q152" i="4" s="1"/>
  <c r="R152" i="4" s="1" a="1"/>
  <c r="R152" i="4" s="1"/>
  <c r="Q62" i="4" a="1"/>
  <c r="Q62" i="4" s="1"/>
  <c r="R62" i="4" s="1" a="1"/>
  <c r="R62" i="4" s="1"/>
  <c r="Q67" i="4" a="1"/>
  <c r="Q67" i="4" s="1"/>
  <c r="R67" i="4" s="1" a="1"/>
  <c r="R67" i="4" s="1"/>
  <c r="Q160" i="4" a="1"/>
  <c r="Q160" i="4" s="1"/>
  <c r="R160" i="4" s="1" a="1"/>
  <c r="R160" i="4" s="1"/>
  <c r="Q94" i="4" a="1"/>
  <c r="Q94" i="4" s="1"/>
  <c r="R94" i="4" s="1" a="1"/>
  <c r="R94" i="4" s="1"/>
  <c r="Q52" i="4" a="1"/>
  <c r="Q52" i="4" s="1"/>
  <c r="R52" i="4" s="1" a="1"/>
  <c r="R52" i="4" s="1"/>
  <c r="Q10" i="4" a="1"/>
  <c r="Q10" i="4" s="1"/>
  <c r="R10" i="4" s="1" a="1"/>
  <c r="R10" i="4" s="1"/>
  <c r="Q43" i="4" a="1"/>
  <c r="Q43" i="4" s="1"/>
  <c r="R43" i="4" s="1" a="1"/>
  <c r="R43" i="4" s="1"/>
  <c r="Q69" i="4" a="1"/>
  <c r="Q69" i="4" s="1"/>
  <c r="R69" i="4" s="1" a="1"/>
  <c r="R69" i="4" s="1"/>
  <c r="Q119" i="4" a="1"/>
  <c r="Q119" i="4" s="1"/>
  <c r="R119" i="4" s="1" a="1"/>
  <c r="R119" i="4" s="1"/>
  <c r="Q191" i="4" a="1"/>
  <c r="Q191" i="4" s="1"/>
  <c r="R191" i="4" s="1" a="1"/>
  <c r="R191" i="4" s="1"/>
  <c r="Q194" i="4" a="1"/>
  <c r="Q194" i="4" s="1"/>
  <c r="R194" i="4" s="1" a="1"/>
  <c r="R194" i="4" s="1"/>
  <c r="Q18" i="4" a="1"/>
  <c r="Q18" i="4" s="1"/>
  <c r="A18" i="6" s="1" a="1"/>
  <c r="A18" i="6" s="1"/>
  <c r="Q257" i="4" a="1"/>
  <c r="Q257" i="4" s="1"/>
  <c r="R257" i="4" s="1" a="1"/>
  <c r="R257" i="4" s="1"/>
  <c r="Q104" i="4" a="1"/>
  <c r="Q104" i="4" s="1"/>
  <c r="A104" i="6" s="1" a="1"/>
  <c r="A104" i="6" s="1"/>
  <c r="Q135" i="4" a="1"/>
  <c r="Q135" i="4" s="1"/>
  <c r="R135" i="4" s="1" a="1"/>
  <c r="R135" i="4" s="1"/>
  <c r="Q217" i="4" a="1"/>
  <c r="Q217" i="4" s="1"/>
  <c r="R217" i="4" s="1" a="1"/>
  <c r="R217" i="4" s="1"/>
  <c r="Q244" i="4" a="1"/>
  <c r="Q244" i="4" s="1"/>
  <c r="R244" i="4" s="1" a="1"/>
  <c r="R244" i="4" s="1"/>
  <c r="Q173" i="4" a="1"/>
  <c r="Q173" i="4" s="1"/>
  <c r="R173" i="4" s="1" a="1"/>
  <c r="R173" i="4" s="1"/>
  <c r="Q50" i="4" a="1"/>
  <c r="Q50" i="4" s="1"/>
  <c r="R50" i="4" s="1" a="1"/>
  <c r="R50" i="4" s="1"/>
  <c r="Q182" i="4" a="1"/>
  <c r="Q182" i="4" s="1"/>
  <c r="R182" i="4" s="1" a="1"/>
  <c r="R182" i="4" s="1"/>
  <c r="Q114" i="4" a="1"/>
  <c r="Q114" i="4" s="1"/>
  <c r="R114" i="4" s="1" a="1"/>
  <c r="R114" i="4" s="1"/>
  <c r="Q92" i="4" a="1"/>
  <c r="Q92" i="4" s="1"/>
  <c r="R92" i="4" s="1" a="1"/>
  <c r="R92" i="4" s="1"/>
  <c r="Q143" i="4" a="1"/>
  <c r="Q143" i="4" s="1"/>
  <c r="R143" i="4" s="1" a="1"/>
  <c r="R143" i="4" s="1"/>
  <c r="Q148" i="4" a="1"/>
  <c r="Q148" i="4" s="1"/>
  <c r="R148" i="4" s="1" a="1"/>
  <c r="R148" i="4" s="1"/>
  <c r="Q300" i="4" a="1"/>
  <c r="Q300" i="4" s="1"/>
  <c r="R300" i="4" s="1" a="1"/>
  <c r="R300" i="4" s="1"/>
  <c r="Q151" i="4" a="1"/>
  <c r="Q151" i="4" s="1"/>
  <c r="R151" i="4" s="1" a="1"/>
  <c r="R151" i="4" s="1"/>
  <c r="Q66" i="4" a="1"/>
  <c r="Q66" i="4" s="1"/>
  <c r="R66" i="4" s="1" a="1"/>
  <c r="R66" i="4" s="1"/>
  <c r="Q311" i="4" a="1"/>
  <c r="Q311" i="4" s="1"/>
  <c r="R311" i="4" s="1" a="1"/>
  <c r="R311" i="4" s="1"/>
  <c r="Q123" i="4" a="1"/>
  <c r="Q123" i="4" s="1"/>
  <c r="R123" i="4" s="1" a="1"/>
  <c r="R123" i="4" s="1"/>
  <c r="Q42" i="4" a="1"/>
  <c r="Q42" i="4" s="1"/>
  <c r="A42" i="6" s="1" a="1"/>
  <c r="A42" i="6" s="1"/>
  <c r="Q296" i="4" a="1"/>
  <c r="Q296" i="4" s="1"/>
  <c r="R296" i="4" s="1" a="1"/>
  <c r="R296" i="4" s="1"/>
  <c r="Q125" i="4" a="1"/>
  <c r="Q125" i="4" s="1"/>
  <c r="R125" i="4" s="1" a="1"/>
  <c r="R125" i="4" s="1"/>
  <c r="Q77" i="4" a="1"/>
  <c r="Q77" i="4" s="1"/>
  <c r="R77" i="4" s="1" a="1"/>
  <c r="R77" i="4" s="1"/>
  <c r="Q165" i="4" a="1"/>
  <c r="Q165" i="4" s="1"/>
  <c r="A165" i="6" s="1" a="1"/>
  <c r="A165" i="6" s="1"/>
  <c r="Q127" i="4" a="1"/>
  <c r="Q127" i="4" s="1"/>
  <c r="R127" i="4" s="1" a="1"/>
  <c r="R127" i="4" s="1"/>
  <c r="Q210" i="4" a="1"/>
  <c r="Q210" i="4" s="1"/>
  <c r="R210" i="4" s="1" a="1"/>
  <c r="R210" i="4" s="1"/>
  <c r="Q262" i="4" a="1"/>
  <c r="Q262" i="4" s="1"/>
  <c r="R262" i="4" s="1" a="1"/>
  <c r="R262" i="4" s="1"/>
  <c r="Q134" i="4" a="1"/>
  <c r="Q134" i="4" s="1"/>
  <c r="R134" i="4" s="1" a="1"/>
  <c r="R134" i="4" s="1"/>
  <c r="Q207" i="4" a="1"/>
  <c r="Q207" i="4" s="1"/>
  <c r="R207" i="4" s="1" a="1"/>
  <c r="R207" i="4" s="1"/>
  <c r="Q142" i="4" a="1"/>
  <c r="Q142" i="4" s="1"/>
  <c r="R142" i="4" s="1" a="1"/>
  <c r="R142" i="4" s="1"/>
  <c r="Q147" i="4" a="1"/>
  <c r="Q147" i="4" s="1"/>
  <c r="R147" i="4" s="1" a="1"/>
  <c r="R147" i="4" s="1"/>
  <c r="Q154" i="4" a="1"/>
  <c r="Q154" i="4" s="1"/>
  <c r="R154" i="4" s="1" a="1"/>
  <c r="R154" i="4" s="1"/>
  <c r="Q27" i="4" a="1"/>
  <c r="Q27" i="4" s="1"/>
  <c r="R27" i="4" s="1" a="1"/>
  <c r="R27" i="4" s="1"/>
  <c r="Q156" i="4" a="1"/>
  <c r="Q156" i="4" s="1"/>
  <c r="R156" i="4" s="1" a="1"/>
  <c r="R156" i="4" s="1"/>
  <c r="Q157" i="4" a="1"/>
  <c r="Q157" i="4" s="1"/>
  <c r="R157" i="4" s="1" a="1"/>
  <c r="R157" i="4" s="1"/>
  <c r="Q162" i="4" a="1"/>
  <c r="Q162" i="4" s="1"/>
  <c r="R162" i="4" s="1" a="1"/>
  <c r="R162" i="4" s="1"/>
  <c r="Q290" i="4" a="1"/>
  <c r="Q290" i="4" s="1"/>
  <c r="R290" i="4" s="1" a="1"/>
  <c r="R290" i="4" s="1"/>
  <c r="Q307" i="4" a="1"/>
  <c r="Q307" i="4" s="1"/>
  <c r="R307" i="4" s="1" a="1"/>
  <c r="R307" i="4" s="1"/>
  <c r="Q68" i="4" a="1"/>
  <c r="Q68" i="4" s="1"/>
  <c r="R68" i="4" s="1" a="1"/>
  <c r="R68" i="4" s="1"/>
  <c r="Q95" i="4" a="1"/>
  <c r="Q95" i="4" s="1"/>
  <c r="R95" i="4" s="1" a="1"/>
  <c r="R95" i="4" s="1"/>
  <c r="Q98" i="4" a="1"/>
  <c r="Q98" i="4" s="1"/>
  <c r="R98" i="4" s="1" a="1"/>
  <c r="R98" i="4" s="1"/>
  <c r="Q73" i="4" a="1"/>
  <c r="Q73" i="4" s="1"/>
  <c r="R73" i="4" s="1" a="1"/>
  <c r="R73" i="4" s="1"/>
  <c r="Q298" i="4" a="1"/>
  <c r="Q298" i="4" s="1"/>
  <c r="R298" i="4" s="1" a="1"/>
  <c r="R298" i="4" s="1"/>
  <c r="Q130" i="4" a="1"/>
  <c r="Q130" i="4" s="1"/>
  <c r="R130" i="4" s="1" a="1"/>
  <c r="R130" i="4" s="1"/>
  <c r="Q144" i="4" a="1"/>
  <c r="Q144" i="4" s="1"/>
  <c r="R144" i="4" s="1" a="1"/>
  <c r="R144" i="4" s="1"/>
  <c r="Q133" i="4" a="1"/>
  <c r="Q133" i="4" s="1"/>
  <c r="R133" i="4" s="1" a="1"/>
  <c r="R133" i="4" s="1"/>
  <c r="Q82" i="4" a="1"/>
  <c r="Q82" i="4" s="1"/>
  <c r="R82" i="4" s="1" a="1"/>
  <c r="R82" i="4" s="1"/>
  <c r="Q167" i="4" a="1"/>
  <c r="Q167" i="4" s="1"/>
  <c r="R167" i="4" s="1" a="1"/>
  <c r="R167" i="4" s="1"/>
  <c r="Q19" i="4" a="1"/>
  <c r="Q19" i="4" s="1"/>
  <c r="R19" i="4" s="1" a="1"/>
  <c r="R19" i="4" s="1"/>
  <c r="Q249" i="4" a="1"/>
  <c r="Q249" i="4" s="1"/>
  <c r="R249" i="4" s="1" a="1"/>
  <c r="R249" i="4" s="1"/>
  <c r="Q24" i="4" a="1"/>
  <c r="Q24" i="4" s="1"/>
  <c r="R24" i="4" s="1" a="1"/>
  <c r="R24" i="4" s="1"/>
  <c r="Q179" i="4" a="1"/>
  <c r="Q179" i="4" s="1"/>
  <c r="A179" i="6" s="1" a="1"/>
  <c r="A179" i="6" s="1"/>
  <c r="Q253" i="4" a="1"/>
  <c r="Q253" i="4" s="1"/>
  <c r="R253" i="4" s="1" a="1"/>
  <c r="R253" i="4" s="1"/>
  <c r="Q107" i="4" a="1"/>
  <c r="Q107" i="4" s="1"/>
  <c r="A107" i="6" s="1" a="1"/>
  <c r="A107" i="6" s="1"/>
  <c r="Q111" i="4" a="1"/>
  <c r="Q111" i="4" s="1"/>
  <c r="R111" i="4" s="1" a="1"/>
  <c r="R111" i="4" s="1"/>
  <c r="Q138" i="4" a="1"/>
  <c r="Q138" i="4" s="1"/>
  <c r="Q141" i="4" a="1"/>
  <c r="Q141" i="4" s="1"/>
  <c r="Q146" i="4" a="1"/>
  <c r="Q146" i="4" s="1"/>
  <c r="Q153" i="4" a="1"/>
  <c r="Q153" i="4" s="1"/>
  <c r="Q276" i="4" a="1"/>
  <c r="Q276" i="4" s="1"/>
  <c r="Q221" i="4" a="1"/>
  <c r="Q221" i="4" s="1"/>
  <c r="Q28" i="4" a="1"/>
  <c r="Q28" i="4" s="1"/>
  <c r="Q286" i="4" a="1"/>
  <c r="Q286" i="4" s="1"/>
  <c r="Q161" i="4" a="1"/>
  <c r="Q161" i="4" s="1"/>
  <c r="Q228" i="4" a="1"/>
  <c r="Q228" i="4" s="1"/>
  <c r="A318" i="6" a="1"/>
  <c r="A318" i="6" s="1"/>
  <c r="A54" i="6" a="1"/>
  <c r="A54" i="6" s="1"/>
  <c r="A27" i="6" a="1"/>
  <c r="A27" i="6" s="1"/>
  <c r="A121" i="6" a="1"/>
  <c r="A121" i="6" s="1"/>
  <c r="A33" i="6" a="1"/>
  <c r="A33" i="6" s="1"/>
  <c r="A300" i="6" a="1"/>
  <c r="A300" i="6" s="1"/>
  <c r="A106" i="6" a="1"/>
  <c r="A106" i="6" s="1"/>
  <c r="A66" i="6" a="1"/>
  <c r="A66" i="6" s="1"/>
  <c r="A125" i="6" a="1"/>
  <c r="A125" i="6" s="1"/>
  <c r="A83" i="6" a="1"/>
  <c r="A83" i="6" s="1"/>
  <c r="A130" i="6" a="1"/>
  <c r="A130" i="6" s="1"/>
  <c r="A205" i="6" a="1"/>
  <c r="A205" i="6" s="1"/>
  <c r="A62" i="6" a="1"/>
  <c r="A62" i="6" s="1"/>
  <c r="A218" i="6" a="1"/>
  <c r="A218" i="6" s="1"/>
  <c r="A290" i="6" a="1"/>
  <c r="A290" i="6" s="1"/>
  <c r="A133" i="6" a="1"/>
  <c r="A133" i="6" s="1"/>
  <c r="A10" i="6" a="1"/>
  <c r="A10" i="6" s="1"/>
  <c r="A210" i="6" a="1"/>
  <c r="A210" i="6" s="1"/>
  <c r="A249" i="6" a="1"/>
  <c r="A249" i="6" s="1"/>
  <c r="A160" i="6" a="1"/>
  <c r="A160" i="6" s="1"/>
  <c r="A140" i="6" a="1"/>
  <c r="A140" i="6" s="1"/>
  <c r="A182" i="6" a="1"/>
  <c r="A182" i="6" s="1"/>
  <c r="A231" i="6" a="1"/>
  <c r="A231" i="6" s="1"/>
  <c r="A46" i="6" a="1"/>
  <c r="A46" i="6" s="1"/>
  <c r="A119" i="6" a="1"/>
  <c r="A119" i="6" s="1"/>
  <c r="A142" i="6" a="1"/>
  <c r="A142" i="6" s="1"/>
  <c r="A2" i="6" a="1"/>
  <c r="A2" i="6" s="1"/>
  <c r="A19" i="6" a="1"/>
  <c r="A19" i="6" s="1"/>
  <c r="A143" i="6" a="1"/>
  <c r="A143" i="6" s="1"/>
  <c r="A248" i="6" a="1"/>
  <c r="A248" i="6" s="1"/>
  <c r="A217" i="6" a="1"/>
  <c r="A217" i="6" s="1"/>
  <c r="A127" i="6" a="1"/>
  <c r="A127" i="6" s="1"/>
  <c r="A149" i="6" a="1"/>
  <c r="A149" i="6" s="1"/>
  <c r="A191" i="6" a="1"/>
  <c r="A191" i="6" s="1"/>
  <c r="A154" i="6" a="1"/>
  <c r="A154" i="6" s="1"/>
  <c r="A69" i="6" a="1"/>
  <c r="A69" i="6" s="1"/>
  <c r="A148" i="6" a="1"/>
  <c r="A148" i="6" s="1"/>
  <c r="A307" i="6" a="1"/>
  <c r="A307" i="6" s="1"/>
  <c r="A43" i="6" a="1"/>
  <c r="A43" i="6" s="1"/>
  <c r="A137" i="6" a="1"/>
  <c r="A137" i="6" s="1"/>
  <c r="A105" i="6" a="1"/>
  <c r="A105" i="6" s="1"/>
  <c r="A151" i="6" a="1"/>
  <c r="A151" i="6" s="1"/>
  <c r="A152" i="6" a="1"/>
  <c r="A152" i="6" s="1"/>
  <c r="A8" i="6" a="1"/>
  <c r="A8" i="6" s="1"/>
  <c r="A95" i="6" a="1"/>
  <c r="A95" i="6" s="1"/>
  <c r="A67" i="6" a="1"/>
  <c r="A67" i="6" s="1"/>
  <c r="A53" i="6" a="1"/>
  <c r="A53" i="6" s="1"/>
  <c r="A82" i="6" l="1" a="1"/>
  <c r="A82" i="6" s="1"/>
  <c r="A114" i="6" a="1"/>
  <c r="A114" i="6" s="1"/>
  <c r="A298" i="6" a="1"/>
  <c r="A298" i="6" s="1"/>
  <c r="A157" i="6" a="1"/>
  <c r="A157" i="6" s="1"/>
  <c r="A24" i="6" a="1"/>
  <c r="A24" i="6" s="1"/>
  <c r="R161" i="4" a="1"/>
  <c r="R161" i="4" s="1"/>
  <c r="A161" i="6" a="1"/>
  <c r="A161" i="6" s="1"/>
  <c r="R276" i="4" a="1"/>
  <c r="R276" i="4" s="1"/>
  <c r="A276" i="6" a="1"/>
  <c r="A276" i="6" s="1"/>
  <c r="R138" i="4" a="1"/>
  <c r="R138" i="4" s="1"/>
  <c r="A138" i="6" a="1"/>
  <c r="A138" i="6" s="1"/>
  <c r="R286" i="4" a="1"/>
  <c r="R286" i="4" s="1"/>
  <c r="A286" i="6" a="1"/>
  <c r="A286" i="6" s="1"/>
  <c r="R153" i="4" a="1"/>
  <c r="R153" i="4" s="1"/>
  <c r="A153" i="6" a="1"/>
  <c r="A153" i="6" s="1"/>
  <c r="R28" i="4" a="1"/>
  <c r="R28" i="4" s="1"/>
  <c r="A28" i="6" a="1"/>
  <c r="A28" i="6" s="1"/>
  <c r="R146" i="4" a="1"/>
  <c r="R146" i="4" s="1"/>
  <c r="A146" i="6" a="1"/>
  <c r="A146" i="6" s="1"/>
  <c r="R228" i="4" a="1"/>
  <c r="R228" i="4" s="1"/>
  <c r="A228" i="6" a="1"/>
  <c r="A228" i="6" s="1"/>
  <c r="R221" i="4" a="1"/>
  <c r="R221" i="4" s="1"/>
  <c r="A221" i="6" a="1"/>
  <c r="A221" i="6" s="1"/>
  <c r="R141" i="4" a="1"/>
  <c r="R141" i="4" s="1"/>
  <c r="A141" i="6" a="1"/>
  <c r="A141" i="6" s="1"/>
  <c r="A296" i="6" a="1"/>
  <c r="A296" i="6" s="1"/>
  <c r="A156" i="6" a="1"/>
  <c r="A156" i="6" s="1"/>
  <c r="A147" i="6" a="1"/>
  <c r="A147" i="6" s="1"/>
  <c r="A73" i="6" a="1"/>
  <c r="A73" i="6" s="1"/>
  <c r="A311" i="6" a="1"/>
  <c r="A311" i="6" s="1"/>
  <c r="A162" i="6" a="1"/>
  <c r="A162" i="6" s="1"/>
  <c r="A262" i="6" a="1"/>
  <c r="A262" i="6" s="1"/>
  <c r="A167" i="6" a="1"/>
  <c r="A167" i="6" s="1"/>
  <c r="A173" i="6" a="1"/>
  <c r="A173" i="6" s="1"/>
  <c r="A135" i="6" a="1"/>
  <c r="A135" i="6" s="1"/>
  <c r="A68" i="6" a="1"/>
  <c r="A68" i="6" s="1"/>
  <c r="A98" i="6" a="1"/>
  <c r="A98" i="6" s="1"/>
  <c r="A92" i="6" a="1"/>
  <c r="A92" i="6" s="1"/>
  <c r="A94" i="6" a="1"/>
  <c r="A94" i="6" s="1"/>
  <c r="A50" i="6" a="1"/>
  <c r="A50" i="6" s="1"/>
  <c r="R107" i="4" a="1"/>
  <c r="R107" i="4" s="1"/>
  <c r="R179" i="4" a="1"/>
  <c r="R179" i="4" s="1"/>
  <c r="R165" i="4" a="1"/>
  <c r="R165" i="4" s="1"/>
  <c r="R42" i="4" a="1"/>
  <c r="R42" i="4" s="1"/>
  <c r="R104" i="4" a="1"/>
  <c r="R104" i="4" s="1"/>
  <c r="R18" i="4" a="1"/>
  <c r="R18" i="4" s="1"/>
  <c r="A253" i="6" a="1"/>
  <c r="A253" i="6" s="1"/>
  <c r="A257" i="6" a="1"/>
  <c r="A257" i="6" s="1"/>
  <c r="A52" i="6" a="1"/>
  <c r="A52" i="6" s="1"/>
  <c r="A77" i="6" a="1"/>
  <c r="A77" i="6" s="1"/>
  <c r="A144" i="6" a="1"/>
  <c r="A144" i="6" s="1"/>
  <c r="A244" i="6" a="1"/>
  <c r="A244" i="6" s="1"/>
  <c r="A123" i="6" a="1"/>
  <c r="A123" i="6" s="1"/>
  <c r="A207" i="6" a="1"/>
  <c r="A20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<sst xmlns="http://schemas.openxmlformats.org/spreadsheetml/2006/main" count="4309" uniqueCount="573">
  <si>
    <t>Explore databases</t>
  </si>
  <si>
    <t>Part1: Databases Integrity</t>
  </si>
  <si>
    <t>Through reverse engineering, identify the data model for Zeota</t>
  </si>
  <si>
    <t>Is this design well formed, Justify your analysis with exact issues and problems</t>
  </si>
  <si>
    <t xml:space="preserve">List every problem and how you re going to solve it </t>
  </si>
  <si>
    <t>Develop script using SYS-Catlogto check to list the following</t>
  </si>
  <si>
    <t>1.4.1</t>
  </si>
  <si>
    <t>List of all PK</t>
  </si>
  <si>
    <t>1.4.2</t>
  </si>
  <si>
    <t>List of all FK</t>
  </si>
  <si>
    <t>1.4.3</t>
  </si>
  <si>
    <t>List of all NN</t>
  </si>
  <si>
    <t>1.4.4</t>
  </si>
  <si>
    <t>List of all CC</t>
  </si>
  <si>
    <t>1.4.5</t>
  </si>
  <si>
    <t>List of all IN (Indexes)</t>
  </si>
  <si>
    <t>Develop a script to fix any issue in part 1.4</t>
  </si>
  <si>
    <t>Use SYS_Catalog to validate problems and support it with a report</t>
  </si>
  <si>
    <t xml:space="preserve">Develop scripts to generate various statistics about  each table </t>
  </si>
  <si>
    <t>1.7.1</t>
  </si>
  <si>
    <t xml:space="preserve"># of records </t>
  </si>
  <si>
    <t>1.7.2</t>
  </si>
  <si>
    <t># of Index,</t>
  </si>
  <si>
    <t>1.7.3</t>
  </si>
  <si>
    <t># of PKs</t>
  </si>
  <si>
    <t>1.7.4</t>
  </si>
  <si>
    <t># of FKs</t>
  </si>
  <si>
    <t>1.7.5</t>
  </si>
  <si>
    <t># of NN</t>
  </si>
  <si>
    <t>1.7.6</t>
  </si>
  <si>
    <t># of CC</t>
  </si>
  <si>
    <t># of IN</t>
  </si>
  <si>
    <t>Identify all modules in Zeota</t>
  </si>
  <si>
    <t>1.1o</t>
  </si>
  <si>
    <t>Develop a Zeota Data Dictionary (See sample dictionary)Improve Data Dictionary</t>
  </si>
  <si>
    <t>Implement all aspect of data dctionary</t>
  </si>
  <si>
    <t>Constraint Names</t>
  </si>
  <si>
    <t>PK, FK, IN, NN, CC</t>
  </si>
  <si>
    <t>Procedures or User Defined Functions</t>
  </si>
  <si>
    <t>Triggers</t>
  </si>
  <si>
    <t>Veiws</t>
  </si>
  <si>
    <t xml:space="preserve"> (nneded for Security): People see what they are supposed to see</t>
  </si>
  <si>
    <t>Compile all scripts into one called Zeota2</t>
  </si>
  <si>
    <t>Provide answer to use cases provided by Dr. Azarbod using SSRS or SQL*PLus</t>
  </si>
  <si>
    <t>Submit report for Part1</t>
  </si>
  <si>
    <t>First Draft of GRD (Governance Rule Document)</t>
  </si>
  <si>
    <t>Part 2: User Management</t>
  </si>
  <si>
    <t>set up users and full discretionary databases</t>
  </si>
  <si>
    <t>Set up roles</t>
  </si>
  <si>
    <t>Assign roles to table</t>
  </si>
  <si>
    <t>Creat a matrix showing all your set up</t>
  </si>
  <si>
    <t>Assign users to various unit/department/teams</t>
  </si>
  <si>
    <t>Assign user to each role</t>
  </si>
  <si>
    <t>Develop an aduit table to see if role to user assignment has been changed</t>
  </si>
  <si>
    <t>Develop an aduit table to see if role to tables assignment has been changed</t>
  </si>
  <si>
    <t>Develop a governance process that will notify if a user role is chnaging including leaving the company or getting fired</t>
  </si>
  <si>
    <t>Part 3: Interaction between databases</t>
  </si>
  <si>
    <t>Share some users between databases</t>
  </si>
  <si>
    <t>Identify a governance rule on how to share users</t>
  </si>
  <si>
    <t>Share data among databases</t>
  </si>
  <si>
    <t>Identify a governance rule(s) on how to share data</t>
  </si>
  <si>
    <t>Distributed Database Processing</t>
  </si>
  <si>
    <t>Part 4: Auditable environment</t>
  </si>
  <si>
    <t>Identify some of data in various databases as critical</t>
  </si>
  <si>
    <t>Keep track of some critical tales (aal their record) as critical in audit tables (hidden from everyone) BEFORE and AFTER</t>
  </si>
  <si>
    <t>Develop an alert mechanisam to receive an email if some critical value has changed</t>
  </si>
  <si>
    <t>Part 5: Database backup and recovery</t>
  </si>
  <si>
    <t>Develop trigger system to creat UNDO log</t>
  </si>
  <si>
    <t>Simulate database crash and recovery process/workflow</t>
  </si>
  <si>
    <t>Simulate database back up and validation by using you UNDO and REDO logs</t>
  </si>
  <si>
    <t>Part 6: Performance monitoring</t>
  </si>
  <si>
    <t>develop series od performance and tunning available in both Oracle and SQL Server</t>
  </si>
  <si>
    <t>Compare both environments</t>
  </si>
  <si>
    <t xml:space="preserve"> </t>
  </si>
  <si>
    <t xml:space="preserve"> Part 7: Database Security and SQL Injection</t>
  </si>
  <si>
    <t>SQL Injection (Site 1: vulnerable site; Site 2: closed all problems</t>
  </si>
  <si>
    <t>develop a test case to demonstrate the difference</t>
  </si>
  <si>
    <t>Area</t>
  </si>
  <si>
    <t>Module_Name</t>
  </si>
  <si>
    <t>Module Number</t>
  </si>
  <si>
    <t>Table_Name</t>
  </si>
  <si>
    <t>Column_Name</t>
  </si>
  <si>
    <t>Data type</t>
  </si>
  <si>
    <t>KEYS</t>
  </si>
  <si>
    <t>PK (+)</t>
  </si>
  <si>
    <t>PK</t>
  </si>
  <si>
    <t>FK</t>
  </si>
  <si>
    <t>IDX</t>
  </si>
  <si>
    <t>UQ</t>
  </si>
  <si>
    <t>Not Null</t>
  </si>
  <si>
    <t>CC</t>
  </si>
  <si>
    <t>PG</t>
  </si>
  <si>
    <t>Constranit name-PK</t>
  </si>
  <si>
    <t>Alter Table_PK</t>
  </si>
  <si>
    <t>Constranit name_FK</t>
  </si>
  <si>
    <t>Alter Table_FK</t>
  </si>
  <si>
    <t>Constranit name_IDX</t>
  </si>
  <si>
    <t>Create_IDX</t>
  </si>
  <si>
    <t>Constranit name_UQ</t>
  </si>
  <si>
    <t>Alter_for_Unique</t>
  </si>
  <si>
    <t>Constranit name_NN</t>
  </si>
  <si>
    <t>Alter_for_NN</t>
  </si>
  <si>
    <t>Constranit name-CC</t>
  </si>
  <si>
    <t>Alter_table_CC</t>
  </si>
  <si>
    <t>Constranit name-PG</t>
  </si>
  <si>
    <t>Sample value</t>
  </si>
  <si>
    <t>STORED PROCEDURE</t>
  </si>
  <si>
    <t>TRIGGER</t>
  </si>
  <si>
    <t>Admin</t>
  </si>
  <si>
    <t>BRANCH</t>
  </si>
  <si>
    <t>BRANCH_NO</t>
  </si>
  <si>
    <t>int</t>
  </si>
  <si>
    <t>PK, IDX</t>
  </si>
  <si>
    <t>STREET</t>
  </si>
  <si>
    <t>varchar</t>
  </si>
  <si>
    <t>CITY</t>
  </si>
  <si>
    <t>STATE</t>
  </si>
  <si>
    <t>REGION_NO</t>
  </si>
  <si>
    <t>FK,IDX</t>
  </si>
  <si>
    <t>ZIP</t>
  </si>
  <si>
    <t>Branch_Size</t>
  </si>
  <si>
    <t>BS_NO</t>
  </si>
  <si>
    <t>PK, IDX,NN</t>
  </si>
  <si>
    <t>Name</t>
  </si>
  <si>
    <t>NN</t>
  </si>
  <si>
    <t>Company</t>
  </si>
  <si>
    <t>Comp_NO</t>
  </si>
  <si>
    <t>Comp_name</t>
  </si>
  <si>
    <t>Phone#</t>
  </si>
  <si>
    <t>StAddress</t>
  </si>
  <si>
    <t>city</t>
  </si>
  <si>
    <t>State</t>
  </si>
  <si>
    <t>regions</t>
  </si>
  <si>
    <t>timezone</t>
  </si>
  <si>
    <t>region_no</t>
  </si>
  <si>
    <t>PK,NN,IDX</t>
  </si>
  <si>
    <t>region_state</t>
  </si>
  <si>
    <t>abbreviation</t>
  </si>
  <si>
    <t>state</t>
  </si>
  <si>
    <t>zip</t>
  </si>
  <si>
    <t>FK,NN,IDX</t>
  </si>
  <si>
    <t>TAX</t>
  </si>
  <si>
    <t>TAX_NO</t>
  </si>
  <si>
    <t>TAX_RATE</t>
  </si>
  <si>
    <t>state_capital</t>
  </si>
  <si>
    <t>PK, NN</t>
  </si>
  <si>
    <t>PK,FK,NN</t>
  </si>
  <si>
    <t>HR</t>
  </si>
  <si>
    <t>Employee</t>
  </si>
  <si>
    <t>EMPLOYEE</t>
  </si>
  <si>
    <t>Access employee info only in office hour</t>
  </si>
  <si>
    <t>GENDER</t>
  </si>
  <si>
    <t>char</t>
  </si>
  <si>
    <t>CC(F,M)</t>
  </si>
  <si>
    <t>EMPLOYEE_NO</t>
  </si>
  <si>
    <t>LNAME</t>
  </si>
  <si>
    <t>FNAME</t>
  </si>
  <si>
    <t>STATUS</t>
  </si>
  <si>
    <t>DOB</t>
  </si>
  <si>
    <t>FK,IDX,NN</t>
  </si>
  <si>
    <t>Payroll</t>
  </si>
  <si>
    <t>Emp_Status</t>
  </si>
  <si>
    <t>Emp_NO</t>
  </si>
  <si>
    <t>PK,FK,IDX,NN</t>
  </si>
  <si>
    <t>Status_NO</t>
  </si>
  <si>
    <t>start_date</t>
  </si>
  <si>
    <t>date</t>
  </si>
  <si>
    <t>end_date</t>
  </si>
  <si>
    <t>salary</t>
  </si>
  <si>
    <t>PK,NN,IDX,CC&gt;0</t>
  </si>
  <si>
    <t>Max_Salary</t>
  </si>
  <si>
    <t>NN,CC&gt;0</t>
  </si>
  <si>
    <t>position_no</t>
  </si>
  <si>
    <t>Min_Salary</t>
  </si>
  <si>
    <t>Salary_No</t>
  </si>
  <si>
    <t>EMP_payroll</t>
  </si>
  <si>
    <t>amount</t>
  </si>
  <si>
    <t>NN,PG,CC&gt;0,PG</t>
  </si>
  <si>
    <t>payroll_NO</t>
  </si>
  <si>
    <t>PK,FK,IDX,NN,PG</t>
  </si>
  <si>
    <t>Dependents</t>
  </si>
  <si>
    <t>Dependent_NO</t>
  </si>
  <si>
    <t>PK,IDX,NN</t>
  </si>
  <si>
    <t>First_Name</t>
  </si>
  <si>
    <t>Gender</t>
  </si>
  <si>
    <t>CC(F,M),PG</t>
  </si>
  <si>
    <t>SSN</t>
  </si>
  <si>
    <t>Alert if someone got access to SSN</t>
  </si>
  <si>
    <t>Relation_Type</t>
  </si>
  <si>
    <t>Sales_commission</t>
  </si>
  <si>
    <t>Amount</t>
  </si>
  <si>
    <t>Emp_salary</t>
  </si>
  <si>
    <t>Emp_POS_NO</t>
  </si>
  <si>
    <t>Trigger fire if the salary is reduced.</t>
  </si>
  <si>
    <t>CC&gt;0</t>
  </si>
  <si>
    <t>PK,FK,NN,IDX,PG</t>
  </si>
  <si>
    <t>order_NO</t>
  </si>
  <si>
    <t>Comm_date</t>
  </si>
  <si>
    <t>PK,NN,PG</t>
  </si>
  <si>
    <t>Education</t>
  </si>
  <si>
    <t>Institution</t>
  </si>
  <si>
    <t>Inst_NO</t>
  </si>
  <si>
    <t>Institute_name</t>
  </si>
  <si>
    <t>Type</t>
  </si>
  <si>
    <t>payroll</t>
  </si>
  <si>
    <t>pay_date</t>
  </si>
  <si>
    <t>position</t>
  </si>
  <si>
    <t>position_NO</t>
  </si>
  <si>
    <t>name</t>
  </si>
  <si>
    <t>Relationship</t>
  </si>
  <si>
    <t>Rel_Name</t>
  </si>
  <si>
    <t>Rel_Type</t>
  </si>
  <si>
    <t>Education_Type</t>
  </si>
  <si>
    <t>Type_name</t>
  </si>
  <si>
    <t>PG, CC</t>
  </si>
  <si>
    <t>Edu_Type_No</t>
  </si>
  <si>
    <t>EMP_Education</t>
  </si>
  <si>
    <t>Edu_ID</t>
  </si>
  <si>
    <t>Emp_No</t>
  </si>
  <si>
    <t>Minor_NO</t>
  </si>
  <si>
    <t>Major_NO</t>
  </si>
  <si>
    <t>Edu_Type_NO</t>
  </si>
  <si>
    <t>Edu_Completed</t>
  </si>
  <si>
    <t>CC(Y,N)</t>
  </si>
  <si>
    <t>employement_status</t>
  </si>
  <si>
    <t>status_no</t>
  </si>
  <si>
    <t>description</t>
  </si>
  <si>
    <t>Return_Sales_Commission</t>
  </si>
  <si>
    <t>Return_ID</t>
  </si>
  <si>
    <t>PK,FK,NN,IDX</t>
  </si>
  <si>
    <t>Ret_Com_Date</t>
  </si>
  <si>
    <t>CC&gt;0,PG</t>
  </si>
  <si>
    <t>Department</t>
  </si>
  <si>
    <t>Dept_NO</t>
  </si>
  <si>
    <t>PK,IDX</t>
  </si>
  <si>
    <t>Dept_name</t>
  </si>
  <si>
    <t>street</t>
  </si>
  <si>
    <t>Dept_Branch</t>
  </si>
  <si>
    <t>Branch_NO</t>
  </si>
  <si>
    <t>Dept_Emp</t>
  </si>
  <si>
    <t>PK, FK,IDX,NN</t>
  </si>
  <si>
    <t>Dept_Mgr</t>
  </si>
  <si>
    <t>Employee_Position</t>
  </si>
  <si>
    <t>Postion_no</t>
  </si>
  <si>
    <t>employee_no</t>
  </si>
  <si>
    <t>Major</t>
  </si>
  <si>
    <t>Major_name</t>
  </si>
  <si>
    <t>Minor</t>
  </si>
  <si>
    <t>Minor_name</t>
  </si>
  <si>
    <t>Skills &amp;Certificates</t>
  </si>
  <si>
    <t>Certificate</t>
  </si>
  <si>
    <t>Cert_NO</t>
  </si>
  <si>
    <t>Cert_name</t>
  </si>
  <si>
    <t>Emp_Data_Access</t>
  </si>
  <si>
    <t>List_Tables</t>
  </si>
  <si>
    <t>Table_ID</t>
  </si>
  <si>
    <t>Roles</t>
  </si>
  <si>
    <t>Role_ID</t>
  </si>
  <si>
    <t>Role_name</t>
  </si>
  <si>
    <t>Skill</t>
  </si>
  <si>
    <t>Skill_cat_name</t>
  </si>
  <si>
    <t>Skill_NO</t>
  </si>
  <si>
    <t>Dept_Tables</t>
  </si>
  <si>
    <t>dept_no</t>
  </si>
  <si>
    <t>EMP_Skill</t>
  </si>
  <si>
    <t>level</t>
  </si>
  <si>
    <t>External_EMP_Certification</t>
  </si>
  <si>
    <t>cert_NO</t>
  </si>
  <si>
    <t>FK,PK,NN,IDX</t>
  </si>
  <si>
    <t>Recd_date</t>
  </si>
  <si>
    <t>Emp_Training</t>
  </si>
  <si>
    <t>Training</t>
  </si>
  <si>
    <t>Train_NO</t>
  </si>
  <si>
    <t>Training_name</t>
  </si>
  <si>
    <t>NN,IDX</t>
  </si>
  <si>
    <t>External_EMP_Training</t>
  </si>
  <si>
    <t>Internal_EMP_Training</t>
  </si>
  <si>
    <t>User_Info</t>
  </si>
  <si>
    <t>UserID</t>
  </si>
  <si>
    <t>User_Role</t>
  </si>
  <si>
    <t>NN,PG</t>
  </si>
  <si>
    <t>Marketing</t>
  </si>
  <si>
    <t>Promotion</t>
  </si>
  <si>
    <t>PROMOTION</t>
  </si>
  <si>
    <t>promotion_name</t>
  </si>
  <si>
    <t>PROMOTION_NO</t>
  </si>
  <si>
    <t>Product Promotion</t>
  </si>
  <si>
    <t>Prod_Promotion</t>
  </si>
  <si>
    <t>p_price</t>
  </si>
  <si>
    <t>ppid</t>
  </si>
  <si>
    <t>product_no</t>
  </si>
  <si>
    <t>PROMO_ID</t>
  </si>
  <si>
    <t>Sales_QTY_Discount</t>
  </si>
  <si>
    <t>QTYDISCOUNT</t>
  </si>
  <si>
    <t>MIN_QTY</t>
  </si>
  <si>
    <t>DETERMINE THE DISCOUNT PRICE BASED ON QUANTITY</t>
  </si>
  <si>
    <t>ALERT if the MIN Quantity for discount is changed</t>
  </si>
  <si>
    <t>QTYDISCOUNT_NO</t>
  </si>
  <si>
    <t>D_PRICE</t>
  </si>
  <si>
    <t>MAX_QTY</t>
  </si>
  <si>
    <t>PRODUCT_NO</t>
  </si>
  <si>
    <t>Vendor_Promotion</t>
  </si>
  <si>
    <t>Vendor_QTYDISCOUNT</t>
  </si>
  <si>
    <t>CC&gt;0 ,NN</t>
  </si>
  <si>
    <t>CC&gt;0,NN</t>
  </si>
  <si>
    <t>VENDOR_NO</t>
  </si>
  <si>
    <t>Vndor_PROMOTION</t>
  </si>
  <si>
    <t>VPID</t>
  </si>
  <si>
    <t>V_Price</t>
  </si>
  <si>
    <t>START_DATE</t>
  </si>
  <si>
    <t>END_DATE</t>
  </si>
  <si>
    <t>Vendor_no</t>
  </si>
  <si>
    <t>promo_no</t>
  </si>
  <si>
    <t>Product</t>
  </si>
  <si>
    <t>Inventory</t>
  </si>
  <si>
    <t>PRODUCT</t>
  </si>
  <si>
    <t>UNIT_PRICE</t>
  </si>
  <si>
    <t>NN,CC&gt;0,PG</t>
  </si>
  <si>
    <t>AVAIL_DATE</t>
  </si>
  <si>
    <t>QOH</t>
  </si>
  <si>
    <t>Return</t>
  </si>
  <si>
    <t>Prod_Condition</t>
  </si>
  <si>
    <t>Cond_NO</t>
  </si>
  <si>
    <t>Cond_Name</t>
  </si>
  <si>
    <t>UNIT_COST</t>
  </si>
  <si>
    <t>ADD NEW PRODUCT WITH THE PRODUCT INFO</t>
  </si>
  <si>
    <t>BRAND</t>
  </si>
  <si>
    <t>CLASS</t>
  </si>
  <si>
    <t>PRODUCT_DESCRIPTION</t>
  </si>
  <si>
    <t>PRODUCT_CATEGORY</t>
  </si>
  <si>
    <t>ORDER_LEVEL</t>
  </si>
  <si>
    <t>ORDER_QTY</t>
  </si>
  <si>
    <t>BACK_ORDER</t>
  </si>
  <si>
    <t>DAMAGED_QTY</t>
  </si>
  <si>
    <t>backorder</t>
  </si>
  <si>
    <t>bo_qty</t>
  </si>
  <si>
    <t>NN, PG</t>
  </si>
  <si>
    <t>bo_date</t>
  </si>
  <si>
    <t>backorder_no</t>
  </si>
  <si>
    <t>PK IDX,NN</t>
  </si>
  <si>
    <t>FK, IDX,NN</t>
  </si>
  <si>
    <t>package</t>
  </si>
  <si>
    <t>PRODUCTSET</t>
  </si>
  <si>
    <t>PRODUCTSET_NO</t>
  </si>
  <si>
    <t>PROD_QTY</t>
  </si>
  <si>
    <t>Warehouse</t>
  </si>
  <si>
    <t>warehouse_no</t>
  </si>
  <si>
    <t>TEL_NO</t>
  </si>
  <si>
    <t>prod_warehouse</t>
  </si>
  <si>
    <t>WQOH</t>
  </si>
  <si>
    <t>Ship2Warehouse</t>
  </si>
  <si>
    <t>EXPECTED_RECVD_DATE</t>
  </si>
  <si>
    <t>BASED ON SHIPPING METHOD GET THE DELIVERY DATE</t>
  </si>
  <si>
    <t>PO_NO</t>
  </si>
  <si>
    <t>Ship_Comp_NO</t>
  </si>
  <si>
    <t>Condition</t>
  </si>
  <si>
    <t>ACTUAL_RECVD_DATE</t>
  </si>
  <si>
    <t>WH_QTY</t>
  </si>
  <si>
    <t>Ship_Method_NO</t>
  </si>
  <si>
    <t>RETURNPROD_Condition</t>
  </si>
  <si>
    <t>RETR_QTY</t>
  </si>
  <si>
    <t>Purchasing</t>
  </si>
  <si>
    <t>Vendor</t>
  </si>
  <si>
    <t>VENDOR</t>
  </si>
  <si>
    <t>NAME</t>
  </si>
  <si>
    <t>PRODVENDOR</t>
  </si>
  <si>
    <t>shipping_charge</t>
  </si>
  <si>
    <t>ORDER_DATE</t>
  </si>
  <si>
    <t>EXPECTED_SHIP_DATE</t>
  </si>
  <si>
    <t>SHIP_DATE</t>
  </si>
  <si>
    <t>Vendor_Pruchase</t>
  </si>
  <si>
    <t>Return2Vendor</t>
  </si>
  <si>
    <t>QTY</t>
  </si>
  <si>
    <t>CC&gt;0, PG</t>
  </si>
  <si>
    <t>purchased_QTY</t>
  </si>
  <si>
    <t>Return_Date</t>
  </si>
  <si>
    <t>V_Confirmation_No</t>
  </si>
  <si>
    <t>VENDORPRICE</t>
  </si>
  <si>
    <t>VPRICE</t>
  </si>
  <si>
    <t>VPRICE_NO</t>
  </si>
  <si>
    <t>DISCOUNT</t>
  </si>
  <si>
    <t>Sales</t>
  </si>
  <si>
    <t>Shipping</t>
  </si>
  <si>
    <t>ship_method</t>
  </si>
  <si>
    <t>Mthod_name</t>
  </si>
  <si>
    <t>Customer</t>
  </si>
  <si>
    <t>CUSTOMER</t>
  </si>
  <si>
    <t>CREDIT_LIMIT</t>
  </si>
  <si>
    <t>BALANCE</t>
  </si>
  <si>
    <t>IDX,CC</t>
  </si>
  <si>
    <t>CUSTOMER_NO</t>
  </si>
  <si>
    <t>NN, IDX</t>
  </si>
  <si>
    <t>FK, IDX</t>
  </si>
  <si>
    <t>Orders</t>
  </si>
  <si>
    <t>ORDERS</t>
  </si>
  <si>
    <t>SUBTOTAL</t>
  </si>
  <si>
    <t>TAX_AMT</t>
  </si>
  <si>
    <t>Trigger alert if tax amount is changed</t>
  </si>
  <si>
    <t>SHIPPING_CHARGE</t>
  </si>
  <si>
    <t>TOTAL_AMT</t>
  </si>
  <si>
    <t>ORDER_NO</t>
  </si>
  <si>
    <t>SHIP_Method_NO</t>
  </si>
  <si>
    <t>TAX_STATUS</t>
  </si>
  <si>
    <t>CC(Y,N),PG</t>
  </si>
  <si>
    <t>EXPECTED_RECEIVE_DATE</t>
  </si>
  <si>
    <t>ACTUAL_RECEIVE_DATE</t>
  </si>
  <si>
    <t>ORDERLINE</t>
  </si>
  <si>
    <t>ORDERLINE_NO</t>
  </si>
  <si>
    <t>RETURNPROD</t>
  </si>
  <si>
    <t>RETURN_ID</t>
  </si>
  <si>
    <t>Get refund amount based on returned quantity</t>
  </si>
  <si>
    <t>DATE_RETURNED</t>
  </si>
  <si>
    <t>AMOUNT_REFUNDED</t>
  </si>
  <si>
    <t>RETURN_CODE</t>
  </si>
  <si>
    <t>Customer Service</t>
  </si>
  <si>
    <t>INQUIRY_Category</t>
  </si>
  <si>
    <t>Cat_ID</t>
  </si>
  <si>
    <t>category</t>
  </si>
  <si>
    <t>return_category</t>
  </si>
  <si>
    <t>return_code</t>
  </si>
  <si>
    <t>INQUIRY</t>
  </si>
  <si>
    <t>Inquiry_ID</t>
  </si>
  <si>
    <t>Inquiry_date</t>
  </si>
  <si>
    <t>Start_time</t>
  </si>
  <si>
    <t>End_time</t>
  </si>
  <si>
    <t>customer_NO</t>
  </si>
  <si>
    <t>total_time</t>
  </si>
  <si>
    <t>Inquiry_Action</t>
  </si>
  <si>
    <t>IA_ID</t>
  </si>
  <si>
    <t>Description</t>
  </si>
  <si>
    <t>Order_Inquiry_ID</t>
  </si>
  <si>
    <t>Order_Inquiry</t>
  </si>
  <si>
    <t>Get customer info based on issue resolved date</t>
  </si>
  <si>
    <t>Date_Resolved</t>
  </si>
  <si>
    <t>Comments</t>
  </si>
  <si>
    <t>Order_NO</t>
  </si>
  <si>
    <t>Employee_NO</t>
  </si>
  <si>
    <t>Customer_NO</t>
  </si>
  <si>
    <t>OrderInquiry_Action</t>
  </si>
  <si>
    <t>OIA_ID</t>
  </si>
  <si>
    <t>Date_Action</t>
  </si>
  <si>
    <t>Adj_Ship_Amt</t>
  </si>
  <si>
    <t>Adj_Price_Amt</t>
  </si>
  <si>
    <t>Adj_QTY</t>
  </si>
  <si>
    <t>Adj_Rent_Amt</t>
  </si>
  <si>
    <t>Adj_Tax</t>
  </si>
  <si>
    <t>Orderline_NO</t>
  </si>
  <si>
    <t>Values</t>
  </si>
  <si>
    <t>Count</t>
  </si>
  <si>
    <t>Total amount for returned goods</t>
  </si>
  <si>
    <t>This column holds the date when the items will be available.</t>
  </si>
  <si>
    <t xml:space="preserve">This charge could be different according to the shipping choice they make </t>
  </si>
  <si>
    <t>Sum of Price of Item times the Quantity of that item</t>
  </si>
  <si>
    <t>Subtotal+Tax_Amt+Shipping_charge</t>
  </si>
  <si>
    <t xml:space="preserve">Start date of an employee when started working in a particular department </t>
  </si>
  <si>
    <t>Expected_receive_Date</t>
  </si>
  <si>
    <t>Ship_Date + Days deferred by ship type</t>
  </si>
  <si>
    <t>Sales Commission to be deducted for sales that were returned by customer</t>
  </si>
  <si>
    <t>Salary plus level times tips.</t>
  </si>
  <si>
    <t>Record the time at the moment of order</t>
  </si>
  <si>
    <t>Quantity returned to vendor</t>
  </si>
  <si>
    <t>QOH holds the information about the items in stock that is Quantity On Hand</t>
  </si>
  <si>
    <t>Orders related to employees on Sales</t>
  </si>
  <si>
    <t>Order date of the supplies</t>
  </si>
  <si>
    <t>Order Date + 5 Days</t>
  </si>
  <si>
    <t>Expected shipping date of order</t>
  </si>
  <si>
    <t xml:space="preserve">End date of an employee when retired </t>
  </si>
  <si>
    <t>Employees working on Sales Department??</t>
  </si>
  <si>
    <t>Each Unit Price of the Product is Stored in the Product table UNIT_PRICE COLUMN</t>
  </si>
  <si>
    <t>day of hire or also promotion or shift to another departmnent</t>
  </si>
  <si>
    <t>day of fire and also promotion or shift to another department</t>
  </si>
  <si>
    <t>Date the order was shipped</t>
  </si>
  <si>
    <t xml:space="preserve">credit limit of a customer </t>
  </si>
  <si>
    <t>could be end of week/month</t>
  </si>
  <si>
    <t>Commission ammount/ could be employee commission rate times the sales amount</t>
  </si>
  <si>
    <t xml:space="preserve">Comission to be provided on the date/ could be end of a month or week </t>
  </si>
  <si>
    <t xml:space="preserve">Charged per weight of the shipping package and by shipping method </t>
  </si>
  <si>
    <t>By percentage by state.</t>
  </si>
  <si>
    <t>Balance to be paid by customer</t>
  </si>
  <si>
    <t>Backorder quantity: amount of stock ordered, but not available in inventory.</t>
  </si>
  <si>
    <t>Backorder date: date of the stock ordered which is not available in inventory though</t>
  </si>
  <si>
    <t>Actual_Receive_date</t>
  </si>
  <si>
    <t>Table Name</t>
  </si>
  <si>
    <t>Primary Key</t>
  </si>
  <si>
    <t>Combined_column_name</t>
  </si>
  <si>
    <t>Combined_Constraint_Names</t>
  </si>
  <si>
    <t>Branch_NO,Dept_NO</t>
  </si>
  <si>
    <t>Dept_NO,Emp_NO</t>
  </si>
  <si>
    <t>Role_ID,Table_ID,dept_no</t>
  </si>
  <si>
    <t>Emp_NO,payroll_NO</t>
  </si>
  <si>
    <t>Emp_NO,Skill_NO</t>
  </si>
  <si>
    <t>Emp_NO,Status_NO</t>
  </si>
  <si>
    <t>Comp_NO,Emp_NO,cert_NO</t>
  </si>
  <si>
    <t>Comp_NO,Emp_NO,Train_NO</t>
  </si>
  <si>
    <t>Dept_NO,Emp_NO,Train_NO</t>
  </si>
  <si>
    <t>postion_no</t>
  </si>
  <si>
    <t>Promo_NO</t>
  </si>
  <si>
    <t>product_no,warehouse_no</t>
  </si>
  <si>
    <t>Emp_NO,Return_ID</t>
  </si>
  <si>
    <t>PRODUCT_NO,VENDOR_NO</t>
  </si>
  <si>
    <t>Emp_NO,order_NO,Comm_date</t>
  </si>
  <si>
    <t>city,state</t>
  </si>
  <si>
    <t>start_date,UserID</t>
  </si>
  <si>
    <t>Dept_NO,UserID,start_date</t>
  </si>
  <si>
    <t>ALTER TABLE</t>
  </si>
  <si>
    <t>Schema Name</t>
  </si>
  <si>
    <t>Zeota</t>
  </si>
  <si>
    <t>employee_reviews</t>
  </si>
  <si>
    <t>review_id</t>
  </si>
  <si>
    <t>company_data</t>
  </si>
  <si>
    <t>comp_id</t>
  </si>
  <si>
    <t>employee_data</t>
  </si>
  <si>
    <t>emp_id</t>
  </si>
  <si>
    <t>Machine Learning</t>
  </si>
  <si>
    <t>Text Mining</t>
  </si>
  <si>
    <t>EmployeeReview</t>
  </si>
  <si>
    <t>location</t>
  </si>
  <si>
    <t>review_date</t>
  </si>
  <si>
    <t>employee_status</t>
  </si>
  <si>
    <t>summary</t>
  </si>
  <si>
    <t>pros</t>
  </si>
  <si>
    <t>cons</t>
  </si>
  <si>
    <t>advice_to_mgmt</t>
  </si>
  <si>
    <t>overall_ratings</t>
  </si>
  <si>
    <t>work_balance_stars</t>
  </si>
  <si>
    <t>culture_values_stars</t>
  </si>
  <si>
    <t>career_opportunities_stars</t>
  </si>
  <si>
    <t>comp_benefit_stars</t>
  </si>
  <si>
    <t>senior_management_stars</t>
  </si>
  <si>
    <t>helpful_count</t>
  </si>
  <si>
    <t>link</t>
  </si>
  <si>
    <t>is_anonymous</t>
  </si>
  <si>
    <t>avg_rating</t>
  </si>
  <si>
    <t>nvarchar(255)</t>
  </si>
  <si>
    <t>datetime</t>
  </si>
  <si>
    <t>nvarchar(MAX)</t>
  </si>
  <si>
    <t>float</t>
  </si>
  <si>
    <t>bit</t>
  </si>
  <si>
    <t>decimal(2,1)</t>
  </si>
  <si>
    <t>INDEX</t>
  </si>
  <si>
    <t>NOT NULL</t>
  </si>
  <si>
    <t>PK, IDX, NN</t>
  </si>
  <si>
    <t>PK_employee_reviews_review_id</t>
  </si>
  <si>
    <t>emp_fname</t>
  </si>
  <si>
    <t>emp_lname</t>
  </si>
  <si>
    <t>emp_email</t>
  </si>
  <si>
    <t>emp_phone</t>
  </si>
  <si>
    <t>emp_address</t>
  </si>
  <si>
    <t>nvarchar(50)</t>
  </si>
  <si>
    <t>nvarchar(100)</t>
  </si>
  <si>
    <t>comp_name</t>
  </si>
  <si>
    <t>ALTER TABLE employee_reviews ADD CONSTRAINT PK_employee_reviews_review_id PRIMARY KEY (review_id);</t>
  </si>
  <si>
    <t>ALTER TABLE employee_data ADD CONSTRAINT PK_employee_data_emp_id PRIMARY KEY (emp_id);</t>
  </si>
  <si>
    <t>ALTER TABLE company_data ADD CONSTRAINT PK_company_data_comp_id PRIMARY KEY (comp_id);</t>
  </si>
  <si>
    <t>PK_employee_data_emp_id</t>
  </si>
  <si>
    <t>PK_company_data_comp_id</t>
  </si>
  <si>
    <t>FK_employee_reviews_emp_id</t>
  </si>
  <si>
    <t>FK_employee_reviews_comp_id</t>
  </si>
  <si>
    <t>ALTER TABLE employee_reviews ADD CONSTRAINT FK_employee_reviews_emp_id FOREIGN KEY (emp_id) REFERENCES employee_data(emp_id);</t>
  </si>
  <si>
    <t>ALTER TABLE employee_reviews ADD CONSTRAINT FK_employee_reviews_comp_id FOREIGN KEY (comp_id) REFERENCES company_data(comp_id);</t>
  </si>
  <si>
    <t>ALTER TABLE employee_data ADD CONSTRAINT FK_employee_data_comp_id FOREIGN KEY (comp_id) REFERENCES company_data(comp_id);</t>
  </si>
  <si>
    <t>CREATE INDEX locationIndex ON employee_reviews (location ASC);</t>
  </si>
  <si>
    <t>locationIndex</t>
  </si>
  <si>
    <t>results</t>
  </si>
  <si>
    <t>results_id</t>
  </si>
  <si>
    <t>root_directory</t>
  </si>
  <si>
    <t>file_link</t>
  </si>
  <si>
    <t>file_name</t>
  </si>
  <si>
    <t>file_create_date</t>
  </si>
  <si>
    <t>file_stream_col</t>
  </si>
  <si>
    <t>uniqueidentifier</t>
  </si>
  <si>
    <t>varchar(max)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</si>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</sst>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Font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NumberFormat="1"/>
    <xf numFmtId="0" fontId="0" fillId="12" borderId="1" xfId="0" applyFont="1" applyFill="1" applyBorder="1"/>
    <xf numFmtId="0" fontId="0" fillId="4" borderId="1" xfId="0" applyFont="1" applyFill="1" applyBorder="1"/>
    <xf numFmtId="0" fontId="0" fillId="11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10" borderId="1" xfId="0" applyFont="1" applyFill="1" applyBorder="1"/>
    <xf numFmtId="0" fontId="0" fillId="8" borderId="1" xfId="0" applyFont="1" applyFill="1" applyBorder="1"/>
    <xf numFmtId="0" fontId="6" fillId="13" borderId="2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7" fillId="3" borderId="0" xfId="0" applyFont="1" applyFill="1"/>
    <xf numFmtId="0" fontId="8" fillId="3" borderId="0" xfId="0" applyFont="1" applyFill="1"/>
    <xf numFmtId="0" fontId="9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11" fillId="0" borderId="0" xfId="0" applyFont="1"/>
    <xf numFmtId="0" fontId="2" fillId="14" borderId="5" xfId="0" applyFont="1" applyFill="1" applyBorder="1" applyAlignment="1"/>
    <xf numFmtId="0" fontId="2" fillId="14" borderId="6" xfId="0" applyFont="1" applyFill="1" applyBorder="1" applyAlignment="1"/>
    <xf numFmtId="0" fontId="2" fillId="15" borderId="5" xfId="0" applyFont="1" applyFill="1" applyBorder="1" applyAlignment="1"/>
    <xf numFmtId="0" fontId="2" fillId="15" borderId="6" xfId="0" applyFont="1" applyFill="1" applyBorder="1" applyAlignment="1"/>
    <xf numFmtId="0" fontId="2" fillId="16" borderId="5" xfId="0" applyFont="1" applyFill="1" applyBorder="1" applyAlignment="1"/>
    <xf numFmtId="0" fontId="2" fillId="16" borderId="6" xfId="0" applyFont="1" applyFill="1" applyBorder="1" applyAlignment="1"/>
    <xf numFmtId="0" fontId="2" fillId="18" borderId="5" xfId="0" applyFont="1" applyFill="1" applyBorder="1" applyAlignment="1"/>
    <xf numFmtId="0" fontId="2" fillId="18" borderId="6" xfId="0" applyFont="1" applyFill="1" applyBorder="1" applyAlignment="1"/>
    <xf numFmtId="0" fontId="2" fillId="14" borderId="0" xfId="0" applyFont="1" applyFill="1" applyBorder="1" applyAlignment="1"/>
    <xf numFmtId="0" fontId="0" fillId="3" borderId="5" xfId="0" applyFill="1" applyBorder="1"/>
    <xf numFmtId="0" fontId="2" fillId="15" borderId="0" xfId="0" applyFont="1" applyFill="1" applyBorder="1" applyAlignment="1"/>
    <xf numFmtId="0" fontId="0" fillId="3" borderId="6" xfId="0" applyFill="1" applyBorder="1"/>
    <xf numFmtId="0" fontId="0" fillId="0" borderId="4" xfId="0" applyBorder="1"/>
    <xf numFmtId="0" fontId="12" fillId="0" borderId="0" xfId="0" applyFont="1" applyBorder="1"/>
    <xf numFmtId="0" fontId="12" fillId="12" borderId="0" xfId="0" applyFont="1" applyFill="1" applyBorder="1"/>
    <xf numFmtId="0" fontId="0" fillId="3" borderId="0" xfId="0" applyFill="1" applyBorder="1"/>
    <xf numFmtId="0" fontId="0" fillId="4" borderId="5" xfId="0" applyFill="1" applyBorder="1"/>
    <xf numFmtId="0" fontId="2" fillId="17" borderId="0" xfId="0" applyFont="1" applyFill="1" applyBorder="1" applyAlignment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7" fillId="3" borderId="6" xfId="0" applyFont="1" applyFill="1" applyBorder="1"/>
    <xf numFmtId="0" fontId="0" fillId="4" borderId="0" xfId="0" applyFill="1" applyBorder="1"/>
    <xf numFmtId="0" fontId="0" fillId="11" borderId="5" xfId="0" applyFill="1" applyBorder="1"/>
    <xf numFmtId="0" fontId="2" fillId="18" borderId="0" xfId="0" applyFont="1" applyFill="1" applyBorder="1" applyAlignment="1"/>
    <xf numFmtId="0" fontId="0" fillId="11" borderId="6" xfId="0" applyFill="1" applyBorder="1"/>
    <xf numFmtId="0" fontId="7" fillId="3" borderId="0" xfId="0" applyFont="1" applyFill="1" applyBorder="1"/>
    <xf numFmtId="0" fontId="10" fillId="4" borderId="6" xfId="0" applyFont="1" applyFill="1" applyBorder="1"/>
    <xf numFmtId="0" fontId="8" fillId="3" borderId="6" xfId="0" applyFont="1" applyFill="1" applyBorder="1"/>
    <xf numFmtId="0" fontId="0" fillId="4" borderId="3" xfId="0" applyFont="1" applyFill="1" applyBorder="1"/>
    <xf numFmtId="0" fontId="0" fillId="0" borderId="7" xfId="0" applyBorder="1"/>
    <xf numFmtId="0" fontId="0" fillId="3" borderId="8" xfId="0" applyFont="1" applyFill="1" applyBorder="1"/>
    <xf numFmtId="0" fontId="0" fillId="3" borderId="9" xfId="0" applyNumberFormat="1" applyFont="1" applyFill="1" applyBorder="1"/>
    <xf numFmtId="0" fontId="0" fillId="0" borderId="10" xfId="0" applyBorder="1"/>
    <xf numFmtId="0" fontId="0" fillId="3" borderId="11" xfId="0" applyNumberFormat="1" applyFont="1" applyFill="1" applyBorder="1"/>
    <xf numFmtId="0" fontId="0" fillId="0" borderId="12" xfId="0" applyBorder="1"/>
    <xf numFmtId="0" fontId="0" fillId="3" borderId="13" xfId="0" applyFont="1" applyFill="1" applyBorder="1"/>
    <xf numFmtId="0" fontId="0" fillId="3" borderId="14" xfId="0" applyNumberFormat="1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0" borderId="0" xfId="0" applyFill="1"/>
  </cellXfs>
  <cellStyles count="1">
    <cellStyle name="Normal" xfId="0" builtinId="0"/>
  </cellStyles>
  <dxfs count="37"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colors>
    <mruColors>
      <color rgb="FFF86436"/>
      <color rgb="FFDC5C0E"/>
      <color rgb="FF90CAC9"/>
      <color rgb="FFCCECEC"/>
      <color rgb="FFEAB268"/>
      <color rgb="FFFC74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117A16-FBFA-4EC9-8D02-CDE147E8656B}" name="Table3" displayName="Table3" ref="B1:AF326" totalsRowShown="0">
  <autoFilter ref="B1:AF326" xr:uid="{BB381BA4-A0D1-47F8-BCC5-86A1006683DB}"/>
  <sortState xmlns:xlrd2="http://schemas.microsoft.com/office/spreadsheetml/2017/richdata2" ref="B2:AD326">
    <sortCondition ref="B2:B326"/>
    <sortCondition ref="D2:D326"/>
    <sortCondition sortBy="cellColor" ref="B2:B326" dxfId="36"/>
    <sortCondition sortBy="cellColor" ref="B2:B326" dxfId="35"/>
    <sortCondition sortBy="cellColor" ref="B2:B326" dxfId="34"/>
    <sortCondition sortBy="cellColor" ref="B2:B326" dxfId="33"/>
    <sortCondition sortBy="cellColor" ref="B2:B326" dxfId="32"/>
    <sortCondition sortBy="cellColor" ref="B2:B326" dxfId="31"/>
    <sortCondition sortBy="cellColor" ref="B2:B326" dxfId="30"/>
  </sortState>
  <tableColumns count="31">
    <tableColumn id="1" xr3:uid="{5E34A351-62ED-4DFD-9E32-6590175FB27D}" name="Area"/>
    <tableColumn id="2" xr3:uid="{270DA6CD-F2DF-4F81-A7FD-73969BA4353B}" name="Module_Name"/>
    <tableColumn id="3" xr3:uid="{5EB5BF4F-0B58-4504-AA98-E325CD9C79AD}" name="Module Number"/>
    <tableColumn id="4" xr3:uid="{1FEE571D-F873-4804-9DE0-5F7691918510}" name="Table_Name"/>
    <tableColumn id="5" xr3:uid="{F53F4932-1F7D-43B9-9293-DB546952FF17}" name="Column_Name"/>
    <tableColumn id="6" xr3:uid="{24B094C4-A9CE-406B-9FEF-DAF90F1374F7}" name="Data type"/>
    <tableColumn id="7" xr3:uid="{07630F46-5F1A-4BDB-838C-C7B58471F104}" name="KEYS"/>
    <tableColumn id="8" xr3:uid="{EDCFA5AD-F9E4-46F7-9296-996354B3DAB6}" name="PK (+)"/>
    <tableColumn id="9" xr3:uid="{485D81E8-69AD-4B3B-A6BB-BB4BE4593BA2}" name="PK">
      <calculatedColumnFormula>IF(ISNUMBER(SEARCH("PK",Table3[[#This Row],[KEYS]])), "PK", "")</calculatedColumnFormula>
    </tableColumn>
    <tableColumn id="10" xr3:uid="{C23A1664-C68D-4A6E-8E60-3FDDF20D19DD}" name="FK" dataDxfId="29">
      <calculatedColumnFormula>IF(ISNUMBER(SEARCH("FK",Table3[[#This Row],[KEYS]])), "FK", "")</calculatedColumnFormula>
    </tableColumn>
    <tableColumn id="11" xr3:uid="{B29116C5-0F3C-4D3B-B543-79916855AF3A}" name="IDX" dataDxfId="28">
      <calculatedColumnFormula>IF(ISNUMBER(SEARCH("IDX",Table3[[#This Row],[KEYS]])), "INDEX", "")</calculatedColumnFormula>
    </tableColumn>
    <tableColumn id="12" xr3:uid="{7D88F10D-D605-4986-BDFA-1B386A974220}" name="UQ" dataDxfId="27">
      <calculatedColumnFormula>IF(ISNUMBER(SEARCH("UQ",Table3[[#This Row],[KEYS]])), "UNIQUE", "")</calculatedColumnFormula>
    </tableColumn>
    <tableColumn id="13" xr3:uid="{CE56C9FC-5E4A-4259-AFB9-438B94A64E6E}" name="Not Null" dataDxfId="26">
      <calculatedColumnFormula>IF(ISNUMBER(SEARCH("NN",Table3[[#This Row],[KEYS]])), "NOT NULL", "")</calculatedColumnFormula>
    </tableColumn>
    <tableColumn id="14" xr3:uid="{318CE623-6F98-4219-ACC5-3F01AC5C2DE5}" name="CC" dataDxfId="25">
      <calculatedColumnFormula>IF(ISNUMBER(SEARCH("CC",Table3[[#This Row],[KEYS]])), "CHECK", "")</calculatedColumnFormula>
    </tableColumn>
    <tableColumn id="15" xr3:uid="{98EA38FD-1715-489A-B064-5D865C635CED}" name="PG">
      <calculatedColumnFormula>IF(ISNUMBER(SEARCH("PG",Table3[[#This Row],[KEYS]])), "PG", "")</calculatedColumnFormula>
    </tableColumn>
    <tableColumn id="16" xr3:uid="{08290AAC-56E5-434B-A2C3-2072DA85EF06}" name="Constranit name-PK" dataDxfId="24">
      <calculatedColumnFormula array="1">IF(ISNUMBER(SEARCH("PK",Table3[[#This Row],[KEYS]])),INDEX(UPPER(Table1[Combined_Constraint_Names]),MATCH(UPPER(Table3[[#This Row],[Table_Name]]),UPPER(Table1[Table_Name]),0)), "")</calculatedColumnFormula>
    </tableColumn>
    <tableColumn id="27" xr3:uid="{6BE41366-B9A2-4B83-BE88-5E2BB071D9A2}" name="Alter Table_PK" dataDxfId="23">
      <calculatedColumnFormula array="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calculatedColumnFormula>
    </tableColumn>
    <tableColumn id="17" xr3:uid="{62FF23C1-E6E0-4142-BD06-2A81777F3C6D}" name="Constranit name_FK" dataDxfId="22">
      <calculatedColumnFormula>IF(ISNUMBER(SEARCH("FK",Table3[[#This Row],[KEYS]])), _xlfn.CONCAT("FK","_",Table3[[#This Row],[Table_Name]],"_",Table3[[#This Row],[Column_Name]]), "")</calculatedColumnFormula>
    </tableColumn>
    <tableColumn id="25" xr3:uid="{D5EA0886-CB6A-450E-A86A-82AC6CE1A94C}" name="Alter Table_FK" dataDxfId="21">
      <calculatedColumnFormula array="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calculatedColumnFormula>
    </tableColumn>
    <tableColumn id="18" xr3:uid="{065954F3-35CE-4025-825B-AE6CDC027817}" name="Constranit name_IDX" dataDxfId="20">
      <calculatedColumnFormula>IF(ISNUMBER(SEARCH("IDX",Table3[[#This Row],[KEYS]])), _xlfn.CONCAT("IDX","_",Table3[[#This Row],[Table_Name]],"_",Table3[[#This Row],[Column_Name]]), "")</calculatedColumnFormula>
    </tableColumn>
    <tableColumn id="26" xr3:uid="{9CA1143B-72A3-4B46-BC34-77FB878FD2B7}" name="Create_IDX" dataDxfId="19">
      <calculatedColumnFormula>IF(ISNUMBER(SEARCH("IDX",Table3[[#This Row],[KEYS]])), _xlfn.CONCAT("CREATE INDEX ",Table3[[#This Row],[Constranit name_IDX]]," ON ",Table3[[#This Row],[Table_Name]],"(",UPPER(Table3[[#This Row],[Column_Name]]),");"), "")</calculatedColumnFormula>
    </tableColumn>
    <tableColumn id="19" xr3:uid="{234D045B-D284-499C-9316-6C9B62F3700F}" name="Constranit name_UQ" dataDxfId="18">
      <calculatedColumnFormula>IF(ISNUMBER(SEARCH("UQ",Table3[[#This Row],[KEYS]])), _xlfn.CONCAT("UQ","_",Table3[[#This Row],[Table_Name]],"_",Table3[[#This Row],[Column_Name]]), "")</calculatedColumnFormula>
    </tableColumn>
    <tableColumn id="28" xr3:uid="{C4817A57-F36A-4555-BB5E-638FCDD3DE64}" name="Alter_for_Unique" dataDxfId="17">
      <calculatedColumnFormula>IF(ISNUMBER(SEARCH("UQ",Table3[[#This Row],[KEYS]])), _xlfn.CONCAT("ALTER TABLE ",Table3[[#This Row],[Table_Name]]," ADD CONSTRAINT ",Table3[[#This Row],[Constranit name_UQ]]," UNIQUE ","(",Table3[[#This Row],[Column_Name]],");"), "")</calculatedColumnFormula>
    </tableColumn>
    <tableColumn id="20" xr3:uid="{9A6ACC1C-F3F9-4D7B-AA55-CA004C9776C3}" name="Constranit name_NN" dataDxfId="16">
      <calculatedColumnFormula>IF(ISNUMBER(SEARCH("NN",Table3[[#This Row],[KEYS]])), _xlfn.CONCAT("NN","_",Table3[[#This Row],[Table_Name]],"_",Table3[[#This Row],[Column_Name]]), "")</calculatedColumnFormula>
    </tableColumn>
    <tableColumn id="29" xr3:uid="{124C7398-4E47-429C-8F33-0A324E63EEA8}" name="Alter_for_NN" dataDxfId="15">
      <calculatedColumnFormula>IF(ISNUMBER(SEARCH("NN",Table3[[#This Row],[KEYS]])), _xlfn.CONCAT("ALTER TABLE ",Table3[[#This Row],[Table_Name]]," MODIFY ",Table3[[#This Row],[Column_Name]]," CONSTRAINT ",Table3[[#This Row],[Constranit name_NN]]," NOT NULL ;"), "")</calculatedColumnFormula>
    </tableColumn>
    <tableColumn id="21" xr3:uid="{CAFA95C2-0799-4B16-8183-0F52A1275E01}" name="Constranit name-CC" dataDxfId="14">
      <calculatedColumnFormula>IF(ISNUMBER(SEARCH("CC",Table3[[#This Row],[KEYS]])), _xlfn.CONCAT("CC","_",Table3[[#This Row],[Table_Name]],"_",Table3[[#This Row],[Column_Name]]), "")</calculatedColumnFormula>
    </tableColumn>
    <tableColumn id="30" xr3:uid="{445ECBD6-0084-4D8C-972C-AFB834191078}" name="Alter_table_CC" dataDxfId="13">
      <calculatedColumnFormula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calculatedColumnFormula>
    </tableColumn>
    <tableColumn id="22" xr3:uid="{18D70C7D-E161-4298-B953-ABB86FDE47BE}" name="Constranit name-PG" dataDxfId="12">
      <calculatedColumnFormula>IF(ISNUMBER(SEARCH("PG",Table3[[#This Row],[KEYS]])), _xlfn.CONCAT("PG","_",Table3[[#This Row],[Table_Name]],"_",Table3[[#This Row],[Column_Name]]), "")</calculatedColumnFormula>
    </tableColumn>
    <tableColumn id="23" xr3:uid="{FD909122-A780-499A-8EB9-89C518685D75}" name="Sample value"/>
    <tableColumn id="24" xr3:uid="{B6B25E06-A213-472A-B650-6B9FA50B8DF5}" name="STORED PROCEDURE" dataDxfId="11"/>
    <tableColumn id="31" xr3:uid="{FCCB608A-0EF2-4010-B08B-29FA305614BF}" name="TRIGGER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704712-F438-4010-BD24-7D7C12FCC436}" name="Table6" displayName="Table6" ref="A1:B11" totalsRowShown="0">
  <autoFilter ref="A1:B11" xr:uid="{1458ECF9-3D4F-4212-A137-977448BA4257}"/>
  <tableColumns count="2">
    <tableColumn id="1" xr3:uid="{5C606576-0D4C-4F28-80D9-D734CCA42D45}" name="Values"/>
    <tableColumn id="2" xr3:uid="{E980FF6A-AAD8-49CC-BEA9-B5E8BDFAD754}" name="Count" dataDxfId="9">
      <calculatedColumnFormula>COUNTIF(Table3[KEYS],"*"&amp; A2&amp;"*")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DDB89-74A7-4DC0-867B-52AB6BC40246}" name="PG_Desc" displayName="PG_Desc" ref="A1:I326" totalsRowShown="0">
  <autoFilter ref="A1:I326" xr:uid="{039EF542-E2E7-42DB-9E82-1B57CDE2DD5A}"/>
  <sortState xmlns:xlrd2="http://schemas.microsoft.com/office/spreadsheetml/2017/richdata2" ref="A2:I326">
    <sortCondition descending="1" ref="I1:I326"/>
  </sortState>
  <tableColumns count="9">
    <tableColumn id="1" xr3:uid="{48E35906-A970-4666-8B75-C5257E4B447B}" name="Module_Name"/>
    <tableColumn id="2" xr3:uid="{D6B6F63C-D5A8-4850-BA64-E86A67C366CA}" name="Module Number"/>
    <tableColumn id="3" xr3:uid="{6B4BB529-0058-43A1-A046-BACCA9C9115C}" name="Table_Name"/>
    <tableColumn id="4" xr3:uid="{23E4FA8A-A9B0-415C-98E3-000FBA155363}" name="Column_Name"/>
    <tableColumn id="5" xr3:uid="{35CDD795-B7D8-4AF2-8F90-60E59883F2F6}" name="Data type"/>
    <tableColumn id="6" xr3:uid="{D63FC2EA-8093-4662-9617-7D8AB9D73E7E}" name="KEYS" dataDxfId="8">
      <calculatedColumnFormula array="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calculatedColumnFormula>
    </tableColumn>
    <tableColumn id="7" xr3:uid="{894564A2-D24C-4CA0-9224-CDD9A150A134}" name="CC" dataDxfId="7">
      <calculatedColumnFormula>IF(ISNUMBER(SEARCH("CC",PG_Desc[[#This Row],[KEYS]])), "CHECK", "")</calculatedColumnFormula>
    </tableColumn>
    <tableColumn id="8" xr3:uid="{7B272BE7-402A-4425-A516-5CD944681A3A}" name="PG">
      <calculatedColumnFormula>IF(ISNUMBER(SEARCH("PG",PG_Desc[[#This Row],[KEYS]])), "PG", "")</calculatedColumnFormula>
    </tableColumn>
    <tableColumn id="9" xr3:uid="{C5D7865D-10AD-4582-8DE0-89DC3DE1B511}" name="Description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2BA554-C6D4-4173-9E3B-74D8D799DD81}" name="Table4" displayName="Table4" ref="B1:C56" totalsRowShown="0">
  <autoFilter ref="B1:C56" xr:uid="{93AC5431-C87F-4120-BBA2-25F34F2B334F}"/>
  <tableColumns count="2">
    <tableColumn id="1" xr3:uid="{C6FA2DD9-E500-4879-8273-C1C7DEBD373B}" name="Table Name"/>
    <tableColumn id="2" xr3:uid="{7C59CFB3-B3D1-445E-84C4-920D164DDE45}" name="Primary 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C107E-6059-48EB-A8AE-E3DE30A5957B}" name="Table1" displayName="Table1" ref="E1:G72" totalsRowShown="0" headerRowDxfId="6" headerRowBorderDxfId="5" tableBorderDxfId="4" totalsRowBorderDxfId="3">
  <autoFilter ref="E1:G72" xr:uid="{2677104C-5FB5-4DC7-AA39-D858731593EB}"/>
  <tableColumns count="3">
    <tableColumn id="1" xr3:uid="{9C429016-6CB5-4D62-8B7A-C6753A06CDBD}" name="Table_Name"/>
    <tableColumn id="6" xr3:uid="{2989ACCB-F7A4-49B2-8002-F41E9949B655}" name="Combined_column_name" dataDxfId="2"/>
    <tableColumn id="8" xr3:uid="{3AB1FD5C-4D2E-4053-973F-CF5E0EB0FEDE}" name="Combined_Constraint_Names" dataDxfId="1">
      <calculatedColumnFormula>_xlfn.CONCAT("PK","_",Table1[[#This Row],[Table_Name]],"_",SUBSTITUTE(Table1[[#This Row],[Combined_column_name]],",","_"))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3EAB25-84DC-4BC9-B589-C658BDC50EE7}" name="Table2" displayName="Table2" ref="A1:A322" totalsRowShown="0">
  <autoFilter ref="A1:A322" xr:uid="{FE9E1EF3-57BF-46B7-9E8E-5554E040235C}">
    <filterColumn colId="0">
      <customFilters>
        <customFilter operator="notEqual" val=" "/>
      </customFilters>
    </filterColumn>
  </autoFilter>
  <tableColumns count="1">
    <tableColumn id="1" xr3:uid="{1C036506-6551-4C96-8E0C-95CDC3D50965}" name="ALTER TABLE">
      <calculatedColumnFormula array="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3B9-CCFB-4439-8405-CA4934BB866F}">
  <sheetPr codeName="Sheet1"/>
  <dimension ref="A2:E68"/>
  <sheetViews>
    <sheetView zoomScaleNormal="100" workbookViewId="0">
      <selection activeCell="E63" sqref="E63"/>
    </sheetView>
  </sheetViews>
  <sheetFormatPr defaultRowHeight="14.4" x14ac:dyDescent="0.3"/>
  <cols>
    <col min="1" max="1" width="6" customWidth="1"/>
    <col min="2" max="4" width="4" customWidth="1"/>
    <col min="5" max="5" width="64.109375" style="4" customWidth="1"/>
  </cols>
  <sheetData>
    <row r="2" spans="1:5" ht="15.6" x14ac:dyDescent="0.3">
      <c r="B2" s="5" t="s">
        <v>0</v>
      </c>
      <c r="C2" s="5"/>
      <c r="D2" s="5"/>
    </row>
    <row r="3" spans="1:5" x14ac:dyDescent="0.3">
      <c r="A3" s="7">
        <v>1</v>
      </c>
      <c r="B3" s="2" t="s">
        <v>1</v>
      </c>
    </row>
    <row r="4" spans="1:5" x14ac:dyDescent="0.3">
      <c r="A4" s="8">
        <v>1.1000000000000001</v>
      </c>
      <c r="B4" s="9"/>
      <c r="C4" s="10" t="s">
        <v>2</v>
      </c>
      <c r="D4" s="10"/>
      <c r="E4" s="11"/>
    </row>
    <row r="5" spans="1:5" x14ac:dyDescent="0.3">
      <c r="A5" s="7">
        <v>1.2</v>
      </c>
      <c r="C5" s="1" t="s">
        <v>3</v>
      </c>
      <c r="D5" s="1"/>
    </row>
    <row r="6" spans="1:5" x14ac:dyDescent="0.3">
      <c r="A6" s="7">
        <v>1.3</v>
      </c>
      <c r="C6" s="1" t="s">
        <v>4</v>
      </c>
      <c r="D6" s="1"/>
    </row>
    <row r="7" spans="1:5" x14ac:dyDescent="0.3">
      <c r="A7" s="7">
        <v>1.4</v>
      </c>
      <c r="C7" s="1" t="s">
        <v>5</v>
      </c>
      <c r="D7" s="1"/>
    </row>
    <row r="8" spans="1:5" x14ac:dyDescent="0.3">
      <c r="A8" s="7" t="s">
        <v>6</v>
      </c>
      <c r="D8" s="1" t="s">
        <v>7</v>
      </c>
    </row>
    <row r="9" spans="1:5" x14ac:dyDescent="0.3">
      <c r="A9" s="7" t="s">
        <v>8</v>
      </c>
      <c r="D9" t="s">
        <v>9</v>
      </c>
      <c r="E9" s="1"/>
    </row>
    <row r="10" spans="1:5" x14ac:dyDescent="0.3">
      <c r="A10" s="7" t="s">
        <v>10</v>
      </c>
      <c r="D10" t="s">
        <v>11</v>
      </c>
      <c r="E10" s="1"/>
    </row>
    <row r="11" spans="1:5" x14ac:dyDescent="0.3">
      <c r="A11" s="7" t="s">
        <v>12</v>
      </c>
      <c r="D11" s="1" t="s">
        <v>13</v>
      </c>
      <c r="E11" s="1"/>
    </row>
    <row r="12" spans="1:5" x14ac:dyDescent="0.3">
      <c r="A12" s="7" t="s">
        <v>14</v>
      </c>
      <c r="D12" s="1" t="s">
        <v>15</v>
      </c>
      <c r="E12" s="1"/>
    </row>
    <row r="13" spans="1:5" x14ac:dyDescent="0.3">
      <c r="A13" s="7">
        <v>1.5</v>
      </c>
      <c r="C13" t="s">
        <v>16</v>
      </c>
      <c r="E13" s="1"/>
    </row>
    <row r="14" spans="1:5" x14ac:dyDescent="0.3">
      <c r="A14" s="7">
        <v>1.6</v>
      </c>
      <c r="C14" t="s">
        <v>17</v>
      </c>
      <c r="E14" s="1"/>
    </row>
    <row r="15" spans="1:5" x14ac:dyDescent="0.3">
      <c r="A15" s="7">
        <v>1.7</v>
      </c>
      <c r="C15" s="1" t="s">
        <v>18</v>
      </c>
      <c r="D15" s="1"/>
    </row>
    <row r="16" spans="1:5" x14ac:dyDescent="0.3">
      <c r="A16" s="7" t="s">
        <v>19</v>
      </c>
      <c r="D16" s="1" t="s">
        <v>20</v>
      </c>
    </row>
    <row r="17" spans="1:5" x14ac:dyDescent="0.3">
      <c r="A17" s="7" t="s">
        <v>21</v>
      </c>
      <c r="D17" s="1" t="s">
        <v>22</v>
      </c>
    </row>
    <row r="18" spans="1:5" x14ac:dyDescent="0.3">
      <c r="A18" s="7" t="s">
        <v>23</v>
      </c>
      <c r="D18" s="1" t="s">
        <v>24</v>
      </c>
    </row>
    <row r="19" spans="1:5" x14ac:dyDescent="0.3">
      <c r="A19" s="7" t="s">
        <v>25</v>
      </c>
      <c r="D19" s="1" t="s">
        <v>26</v>
      </c>
    </row>
    <row r="20" spans="1:5" x14ac:dyDescent="0.3">
      <c r="A20" s="7" t="s">
        <v>27</v>
      </c>
      <c r="D20" s="1" t="s">
        <v>28</v>
      </c>
    </row>
    <row r="21" spans="1:5" x14ac:dyDescent="0.3">
      <c r="A21" s="7" t="s">
        <v>29</v>
      </c>
      <c r="D21" s="1" t="s">
        <v>30</v>
      </c>
    </row>
    <row r="22" spans="1:5" x14ac:dyDescent="0.3">
      <c r="A22" s="7">
        <v>1.8</v>
      </c>
      <c r="D22" s="1" t="s">
        <v>31</v>
      </c>
    </row>
    <row r="23" spans="1:5" x14ac:dyDescent="0.3">
      <c r="A23" s="7">
        <v>1.9</v>
      </c>
      <c r="C23" t="s">
        <v>32</v>
      </c>
      <c r="E23" s="1"/>
    </row>
    <row r="24" spans="1:5" x14ac:dyDescent="0.3">
      <c r="A24" s="7" t="s">
        <v>33</v>
      </c>
      <c r="C24" s="1" t="s">
        <v>34</v>
      </c>
      <c r="D24" s="1"/>
    </row>
    <row r="25" spans="1:5" x14ac:dyDescent="0.3">
      <c r="A25" s="7">
        <v>1.1100000000000001</v>
      </c>
      <c r="C25" s="1" t="s">
        <v>35</v>
      </c>
      <c r="D25" s="1"/>
    </row>
    <row r="26" spans="1:5" x14ac:dyDescent="0.3">
      <c r="A26" s="7">
        <v>1.111</v>
      </c>
      <c r="C26" s="1"/>
      <c r="D26" s="1" t="s">
        <v>36</v>
      </c>
    </row>
    <row r="27" spans="1:5" x14ac:dyDescent="0.3">
      <c r="A27" s="7">
        <v>1.1120000000000001</v>
      </c>
      <c r="C27" s="1"/>
      <c r="D27" s="1" t="s">
        <v>37</v>
      </c>
    </row>
    <row r="28" spans="1:5" x14ac:dyDescent="0.3">
      <c r="A28" s="7">
        <v>1.113</v>
      </c>
      <c r="C28" s="1"/>
      <c r="D28" s="1" t="s">
        <v>38</v>
      </c>
    </row>
    <row r="29" spans="1:5" x14ac:dyDescent="0.3">
      <c r="A29" s="7">
        <v>1.1140000000000001</v>
      </c>
      <c r="C29" s="1"/>
      <c r="D29" s="1" t="s">
        <v>39</v>
      </c>
    </row>
    <row r="30" spans="1:5" x14ac:dyDescent="0.3">
      <c r="A30" s="7">
        <v>1.115</v>
      </c>
      <c r="C30" s="1"/>
      <c r="D30" s="1" t="s">
        <v>40</v>
      </c>
      <c r="E30" s="4" t="s">
        <v>41</v>
      </c>
    </row>
    <row r="31" spans="1:5" x14ac:dyDescent="0.3">
      <c r="A31" s="7">
        <v>1.1200000000000001</v>
      </c>
      <c r="C31" t="s">
        <v>42</v>
      </c>
      <c r="E31" s="1"/>
    </row>
    <row r="32" spans="1:5" x14ac:dyDescent="0.3">
      <c r="A32" s="7">
        <v>1.1299999999999999</v>
      </c>
      <c r="C32" t="s">
        <v>43</v>
      </c>
      <c r="E32" s="1"/>
    </row>
    <row r="33" spans="1:5" x14ac:dyDescent="0.3">
      <c r="A33" s="7">
        <v>1.1399999999999999</v>
      </c>
      <c r="C33" t="s">
        <v>44</v>
      </c>
      <c r="E33" s="1"/>
    </row>
    <row r="34" spans="1:5" x14ac:dyDescent="0.3">
      <c r="A34" s="7">
        <v>1.1499999999999999</v>
      </c>
      <c r="C34" t="s">
        <v>45</v>
      </c>
      <c r="E34" s="1"/>
    </row>
    <row r="35" spans="1:5" ht="15.6" x14ac:dyDescent="0.3">
      <c r="B35" s="5" t="s">
        <v>46</v>
      </c>
      <c r="C35" s="5"/>
      <c r="D35" s="5"/>
    </row>
    <row r="36" spans="1:5" x14ac:dyDescent="0.3">
      <c r="A36" s="6">
        <v>2.1</v>
      </c>
      <c r="C36" s="1" t="s">
        <v>47</v>
      </c>
    </row>
    <row r="37" spans="1:5" x14ac:dyDescent="0.3">
      <c r="C37" s="1" t="s">
        <v>48</v>
      </c>
    </row>
    <row r="38" spans="1:5" x14ac:dyDescent="0.3">
      <c r="C38" s="1" t="s">
        <v>49</v>
      </c>
    </row>
    <row r="39" spans="1:5" x14ac:dyDescent="0.3">
      <c r="C39" s="1" t="s">
        <v>50</v>
      </c>
    </row>
    <row r="40" spans="1:5" x14ac:dyDescent="0.3">
      <c r="C40" s="1" t="s">
        <v>51</v>
      </c>
    </row>
    <row r="41" spans="1:5" x14ac:dyDescent="0.3">
      <c r="C41" s="1" t="s">
        <v>52</v>
      </c>
    </row>
    <row r="42" spans="1:5" x14ac:dyDescent="0.3">
      <c r="C42" s="1" t="s">
        <v>53</v>
      </c>
    </row>
    <row r="43" spans="1:5" x14ac:dyDescent="0.3">
      <c r="C43" s="1" t="s">
        <v>54</v>
      </c>
    </row>
    <row r="44" spans="1:5" x14ac:dyDescent="0.3">
      <c r="C44" s="1" t="s">
        <v>55</v>
      </c>
    </row>
    <row r="45" spans="1:5" x14ac:dyDescent="0.3">
      <c r="E45" s="1"/>
    </row>
    <row r="46" spans="1:5" ht="15.6" x14ac:dyDescent="0.3">
      <c r="B46" s="5" t="s">
        <v>56</v>
      </c>
      <c r="C46" s="5"/>
      <c r="D46" s="5"/>
    </row>
    <row r="47" spans="1:5" x14ac:dyDescent="0.3">
      <c r="C47" s="1" t="s">
        <v>57</v>
      </c>
    </row>
    <row r="48" spans="1:5" x14ac:dyDescent="0.3">
      <c r="C48" s="1" t="s">
        <v>58</v>
      </c>
    </row>
    <row r="49" spans="2:5" x14ac:dyDescent="0.3">
      <c r="C49" s="1" t="s">
        <v>59</v>
      </c>
    </row>
    <row r="50" spans="2:5" x14ac:dyDescent="0.3">
      <c r="C50" s="1" t="s">
        <v>60</v>
      </c>
    </row>
    <row r="51" spans="2:5" x14ac:dyDescent="0.3">
      <c r="C51" s="1" t="s">
        <v>61</v>
      </c>
      <c r="E51" s="1"/>
    </row>
    <row r="52" spans="2:5" ht="15.6" x14ac:dyDescent="0.3">
      <c r="B52" s="5" t="s">
        <v>62</v>
      </c>
      <c r="C52" s="5"/>
      <c r="D52" s="5"/>
    </row>
    <row r="53" spans="2:5" x14ac:dyDescent="0.3">
      <c r="C53" s="1" t="s">
        <v>63</v>
      </c>
    </row>
    <row r="54" spans="2:5" s="4" customFormat="1" x14ac:dyDescent="0.3">
      <c r="C54" s="1" t="s">
        <v>64</v>
      </c>
    </row>
    <row r="55" spans="2:5" s="4" customFormat="1" x14ac:dyDescent="0.3">
      <c r="C55" s="1" t="s">
        <v>65</v>
      </c>
    </row>
    <row r="56" spans="2:5" s="4" customFormat="1" x14ac:dyDescent="0.3">
      <c r="E56" s="1"/>
    </row>
    <row r="57" spans="2:5" s="4" customFormat="1" ht="15.6" x14ac:dyDescent="0.3">
      <c r="B57" s="5" t="s">
        <v>66</v>
      </c>
      <c r="C57" s="5"/>
      <c r="D57" s="5"/>
    </row>
    <row r="58" spans="2:5" s="4" customFormat="1" x14ac:dyDescent="0.3">
      <c r="C58" s="1" t="s">
        <v>67</v>
      </c>
    </row>
    <row r="59" spans="2:5" s="3" customFormat="1" x14ac:dyDescent="0.3">
      <c r="C59" s="1" t="s">
        <v>68</v>
      </c>
    </row>
    <row r="60" spans="2:5" x14ac:dyDescent="0.3">
      <c r="C60" s="1" t="s">
        <v>69</v>
      </c>
    </row>
    <row r="61" spans="2:5" x14ac:dyDescent="0.3">
      <c r="E61" s="1"/>
    </row>
    <row r="62" spans="2:5" ht="15.6" x14ac:dyDescent="0.3">
      <c r="B62" s="5" t="s">
        <v>70</v>
      </c>
      <c r="C62" s="5"/>
      <c r="D62" s="5"/>
    </row>
    <row r="63" spans="2:5" x14ac:dyDescent="0.3">
      <c r="C63" s="1" t="s">
        <v>71</v>
      </c>
    </row>
    <row r="64" spans="2:5" x14ac:dyDescent="0.3">
      <c r="C64" s="1" t="s">
        <v>72</v>
      </c>
    </row>
    <row r="65" spans="2:5" x14ac:dyDescent="0.3">
      <c r="E65" s="1" t="s">
        <v>73</v>
      </c>
    </row>
    <row r="66" spans="2:5" ht="15.6" x14ac:dyDescent="0.3">
      <c r="B66" s="5" t="s">
        <v>74</v>
      </c>
      <c r="C66" s="5"/>
      <c r="D66" s="5"/>
    </row>
    <row r="67" spans="2:5" x14ac:dyDescent="0.3">
      <c r="C67" s="1" t="s">
        <v>75</v>
      </c>
    </row>
    <row r="68" spans="2:5" x14ac:dyDescent="0.3">
      <c r="C68" s="1" t="s">
        <v>76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B992-4BF4-4E4D-95E6-31ADE573EF74}">
  <sheetPr codeName="Sheet2"/>
  <dimension ref="A1:AF362"/>
  <sheetViews>
    <sheetView topLeftCell="A343" workbookViewId="0">
      <selection activeCell="G366" sqref="G366"/>
    </sheetView>
  </sheetViews>
  <sheetFormatPr defaultRowHeight="14.4" x14ac:dyDescent="0.3"/>
  <cols>
    <col min="1" max="1" width="11" customWidth="1"/>
    <col min="2" max="2" width="21.77734375" customWidth="1"/>
    <col min="3" max="3" width="19" bestFit="1" customWidth="1"/>
    <col min="4" max="4" width="18.109375" bestFit="1" customWidth="1"/>
    <col min="5" max="5" width="25.77734375" bestFit="1" customWidth="1"/>
    <col min="6" max="6" width="23.88671875" bestFit="1" customWidth="1"/>
    <col min="7" max="7" width="11.77734375" bestFit="1" customWidth="1"/>
    <col min="8" max="8" width="17.88671875" customWidth="1"/>
    <col min="14" max="14" width="10.5546875" customWidth="1"/>
    <col min="17" max="17" width="39.21875" customWidth="1"/>
    <col min="18" max="18" width="110.109375" customWidth="1"/>
    <col min="19" max="19" width="39.21875" bestFit="1" customWidth="1"/>
    <col min="20" max="20" width="119.21875" customWidth="1"/>
    <col min="21" max="21" width="28.5546875" customWidth="1"/>
    <col min="22" max="22" width="67.88671875" customWidth="1"/>
    <col min="23" max="23" width="43.5546875" bestFit="1" customWidth="1"/>
    <col min="24" max="24" width="74.21875" bestFit="1" customWidth="1"/>
    <col min="25" max="25" width="43.5546875" bestFit="1" customWidth="1"/>
    <col min="26" max="26" width="124.5546875" bestFit="1" customWidth="1"/>
    <col min="27" max="27" width="37.44140625" bestFit="1" customWidth="1"/>
    <col min="28" max="28" width="111.109375" bestFit="1" customWidth="1"/>
    <col min="29" max="29" width="42.77734375" bestFit="1" customWidth="1"/>
    <col min="30" max="30" width="17.5546875" customWidth="1"/>
    <col min="31" max="31" width="49.5546875" customWidth="1"/>
    <col min="32" max="32" width="45.5546875" bestFit="1" customWidth="1"/>
  </cols>
  <sheetData>
    <row r="1" spans="1:32" x14ac:dyDescent="0.3">
      <c r="A1" t="s">
        <v>505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</row>
    <row r="2" spans="1:32" x14ac:dyDescent="0.3">
      <c r="A2" t="s">
        <v>506</v>
      </c>
      <c r="B2" s="12" t="s">
        <v>108</v>
      </c>
      <c r="C2" s="12" t="s">
        <v>108</v>
      </c>
      <c r="D2" s="12">
        <v>3</v>
      </c>
      <c r="E2" s="12" t="s">
        <v>109</v>
      </c>
      <c r="F2" s="12" t="s">
        <v>110</v>
      </c>
      <c r="G2" t="s">
        <v>111</v>
      </c>
      <c r="H2" t="s">
        <v>112</v>
      </c>
      <c r="J2" t="str">
        <f>IF(ISNUMBER(SEARCH("PK",Table3[[#This Row],[KEYS]])), "PK", "")</f>
        <v>PK</v>
      </c>
      <c r="K2" t="str">
        <f>IF(ISNUMBER(SEARCH("FK",Table3[[#This Row],[KEYS]])), "FK", "")</f>
        <v/>
      </c>
      <c r="L2" t="str">
        <f>IF(ISNUMBER(SEARCH("IDX",Table3[[#This Row],[KEYS]])), "INDEX", "")</f>
        <v>INDEX</v>
      </c>
      <c r="M2" t="str">
        <f>IF(ISNUMBER(SEARCH("UQ",Table3[[#This Row],[KEYS]])), "UNIQUE", "")</f>
        <v/>
      </c>
      <c r="N2" t="str">
        <f>IF(ISNUMBER(SEARCH("NN",Table3[[#This Row],[KEYS]])), "NOT NULL", "")</f>
        <v/>
      </c>
      <c r="O2" t="str">
        <f>IF(ISNUMBER(SEARCH("CC",Table3[[#This Row],[KEYS]])), "CHECK", "")</f>
        <v/>
      </c>
      <c r="P2" t="str">
        <f>IF(ISNUMBER(SEARCH("PG",Table3[[#This Row],[KEYS]])), "PG", "")</f>
        <v/>
      </c>
      <c r="Q2" t="str" cm="1">
        <f t="array" ref="Q2">IF(ISNUMBER(SEARCH("PK",Table3[[#This Row],[KEYS]])),INDEX(UPPER(Table1[Combined_Constraint_Names]),MATCH(UPPER(Table3[[#This Row],[Table_Name]]),UPPER(Table1[Table_Name]),0)), "")</f>
        <v>PK_BRANCH_BRANCH_NO</v>
      </c>
      <c r="R2" t="str" cm="1">
        <f t="array" ref="R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BRANCH ADD CONSTRAINT PK_BRANCH_BRANCH_NO PRIMARY KEY (BRANCH_NO);</v>
      </c>
      <c r="S2" t="str">
        <f>IF(ISNUMBER(SEARCH("FK",Table3[[#This Row],[KEYS]])), _xlfn.CONCAT("FK","_",Table3[[#This Row],[Table_Name]],"_",Table3[[#This Row],[Column_Name]]), "")</f>
        <v/>
      </c>
      <c r="T2" t="str" cm="1">
        <f t="array" ref="T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" t="str">
        <f>IF(ISNUMBER(SEARCH("IDX",Table3[[#This Row],[KEYS]])), _xlfn.CONCAT("IDX","_",Table3[[#This Row],[Table_Name]],"_",Table3[[#This Row],[Column_Name]]), "")</f>
        <v>IDX_BRANCH_BRANCH_NO</v>
      </c>
      <c r="V2" t="str">
        <f>IF(ISNUMBER(SEARCH("IDX",Table3[[#This Row],[KEYS]])), _xlfn.CONCAT("CREATE INDEX ",Table3[[#This Row],[Constranit name_IDX]]," ON ",Table3[[#This Row],[Table_Name]],"(",UPPER(Table3[[#This Row],[Column_Name]]),");"), "")</f>
        <v>CREATE INDEX IDX_BRANCH_BRANCH_NO ON BRANCH(BRANCH_NO);</v>
      </c>
      <c r="W2" t="str">
        <f>IF(ISNUMBER(SEARCH("UQ",Table3[[#This Row],[KEYS]])), _xlfn.CONCAT("UQ","_",Table3[[#This Row],[Table_Name]],"_",Table3[[#This Row],[Column_Name]]), "")</f>
        <v/>
      </c>
      <c r="X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" t="str">
        <f>IF(ISNUMBER(SEARCH("NN",Table3[[#This Row],[KEYS]])), _xlfn.CONCAT("NN","_",Table3[[#This Row],[Table_Name]],"_",Table3[[#This Row],[Column_Name]]), "")</f>
        <v/>
      </c>
      <c r="Z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" t="str">
        <f>IF(ISNUMBER(SEARCH("CC",Table3[[#This Row],[KEYS]])), _xlfn.CONCAT("CC","_",Table3[[#This Row],[Table_Name]],"_",Table3[[#This Row],[Column_Name]]), "")</f>
        <v/>
      </c>
      <c r="AB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" t="str">
        <f>IF(ISNUMBER(SEARCH("PG",Table3[[#This Row],[KEYS]])), _xlfn.CONCAT("PG","_",Table3[[#This Row],[Table_Name]],"_",Table3[[#This Row],[Column_Name]]), "")</f>
        <v/>
      </c>
      <c r="AE2" s="20"/>
      <c r="AF2" s="20"/>
    </row>
    <row r="3" spans="1:32" x14ac:dyDescent="0.3">
      <c r="A3" t="s">
        <v>506</v>
      </c>
      <c r="B3" s="12" t="s">
        <v>108</v>
      </c>
      <c r="C3" s="12" t="s">
        <v>108</v>
      </c>
      <c r="D3" s="12">
        <v>3</v>
      </c>
      <c r="E3" s="12" t="s">
        <v>109</v>
      </c>
      <c r="F3" s="12" t="s">
        <v>113</v>
      </c>
      <c r="G3" t="s">
        <v>114</v>
      </c>
      <c r="J3" t="str">
        <f>IF(ISNUMBER(SEARCH("PK",Table3[[#This Row],[KEYS]])), "PK", "")</f>
        <v/>
      </c>
      <c r="K3" t="str">
        <f>IF(ISNUMBER(SEARCH("FK",Table3[[#This Row],[KEYS]])), "FK", "")</f>
        <v/>
      </c>
      <c r="L3" t="str">
        <f>IF(ISNUMBER(SEARCH("IDX",Table3[[#This Row],[KEYS]])), "INDEX", "")</f>
        <v/>
      </c>
      <c r="M3" t="str">
        <f>IF(ISNUMBER(SEARCH("UQ",Table3[[#This Row],[KEYS]])), "UNIQUE", "")</f>
        <v/>
      </c>
      <c r="N3" t="str">
        <f>IF(ISNUMBER(SEARCH("NN",Table3[[#This Row],[KEYS]])), "NOT NULL", "")</f>
        <v/>
      </c>
      <c r="O3" t="str">
        <f>IF(ISNUMBER(SEARCH("CC",Table3[[#This Row],[KEYS]])), "CHECK", "")</f>
        <v/>
      </c>
      <c r="P3" t="str">
        <f>IF(ISNUMBER(SEARCH("PG",Table3[[#This Row],[KEYS]])), "PG", "")</f>
        <v/>
      </c>
      <c r="Q3" t="str" cm="1">
        <f t="array" ref="Q3">IF(ISNUMBER(SEARCH("PK",Table3[[#This Row],[KEYS]])),INDEX(UPPER(Table1[Combined_Constraint_Names]),MATCH(UPPER(Table3[[#This Row],[Table_Name]]),UPPER(Table1[Table_Name]),0)), "")</f>
        <v/>
      </c>
      <c r="R3" t="str" cm="1">
        <f t="array" ref="R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" t="str">
        <f>IF(ISNUMBER(SEARCH("FK",Table3[[#This Row],[KEYS]])), _xlfn.CONCAT("FK","_",Table3[[#This Row],[Table_Name]],"_",Table3[[#This Row],[Column_Name]]), "")</f>
        <v/>
      </c>
      <c r="T3" t="str" cm="1">
        <f t="array" ref="T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" t="str">
        <f>IF(ISNUMBER(SEARCH("IDX",Table3[[#This Row],[KEYS]])), _xlfn.CONCAT("IDX","_",Table3[[#This Row],[Table_Name]],"_",Table3[[#This Row],[Column_Name]]), "")</f>
        <v/>
      </c>
      <c r="V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" t="str">
        <f>IF(ISNUMBER(SEARCH("UQ",Table3[[#This Row],[KEYS]])), _xlfn.CONCAT("UQ","_",Table3[[#This Row],[Table_Name]],"_",Table3[[#This Row],[Column_Name]]), "")</f>
        <v/>
      </c>
      <c r="X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" t="str">
        <f>IF(ISNUMBER(SEARCH("NN",Table3[[#This Row],[KEYS]])), _xlfn.CONCAT("NN","_",Table3[[#This Row],[Table_Name]],"_",Table3[[#This Row],[Column_Name]]), "")</f>
        <v/>
      </c>
      <c r="Z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" t="str">
        <f>IF(ISNUMBER(SEARCH("CC",Table3[[#This Row],[KEYS]])), _xlfn.CONCAT("CC","_",Table3[[#This Row],[Table_Name]],"_",Table3[[#This Row],[Column_Name]]), "")</f>
        <v/>
      </c>
      <c r="AB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" t="str">
        <f>IF(ISNUMBER(SEARCH("PG",Table3[[#This Row],[KEYS]])), _xlfn.CONCAT("PG","_",Table3[[#This Row],[Table_Name]],"_",Table3[[#This Row],[Column_Name]]), "")</f>
        <v/>
      </c>
      <c r="AE3" s="20"/>
      <c r="AF3" s="20"/>
    </row>
    <row r="4" spans="1:32" x14ac:dyDescent="0.3">
      <c r="A4" t="s">
        <v>506</v>
      </c>
      <c r="B4" s="12" t="s">
        <v>108</v>
      </c>
      <c r="C4" s="12" t="s">
        <v>108</v>
      </c>
      <c r="D4" s="12">
        <v>3</v>
      </c>
      <c r="E4" s="12" t="s">
        <v>109</v>
      </c>
      <c r="F4" s="12" t="s">
        <v>115</v>
      </c>
      <c r="G4" t="s">
        <v>114</v>
      </c>
      <c r="H4" t="s">
        <v>87</v>
      </c>
      <c r="J4" t="str">
        <f>IF(ISNUMBER(SEARCH("PK",Table3[[#This Row],[KEYS]])), "PK", "")</f>
        <v/>
      </c>
      <c r="K4" t="str">
        <f>IF(ISNUMBER(SEARCH("FK",Table3[[#This Row],[KEYS]])), "FK", "")</f>
        <v/>
      </c>
      <c r="L4" t="str">
        <f>IF(ISNUMBER(SEARCH("IDX",Table3[[#This Row],[KEYS]])), "INDEX", "")</f>
        <v>INDEX</v>
      </c>
      <c r="M4" t="str">
        <f>IF(ISNUMBER(SEARCH("UQ",Table3[[#This Row],[KEYS]])), "UNIQUE", "")</f>
        <v/>
      </c>
      <c r="N4" t="str">
        <f>IF(ISNUMBER(SEARCH("NN",Table3[[#This Row],[KEYS]])), "NOT NULL", "")</f>
        <v/>
      </c>
      <c r="O4" t="str">
        <f>IF(ISNUMBER(SEARCH("CC",Table3[[#This Row],[KEYS]])), "CHECK", "")</f>
        <v/>
      </c>
      <c r="P4" t="str">
        <f>IF(ISNUMBER(SEARCH("PG",Table3[[#This Row],[KEYS]])), "PG", "")</f>
        <v/>
      </c>
      <c r="Q4" t="str" cm="1">
        <f t="array" ref="Q4">IF(ISNUMBER(SEARCH("PK",Table3[[#This Row],[KEYS]])),INDEX(UPPER(Table1[Combined_Constraint_Names]),MATCH(UPPER(Table3[[#This Row],[Table_Name]]),UPPER(Table1[Table_Name]),0)), "")</f>
        <v/>
      </c>
      <c r="R4" t="str" cm="1">
        <f t="array" ref="R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" t="str">
        <f>IF(ISNUMBER(SEARCH("FK",Table3[[#This Row],[KEYS]])), _xlfn.CONCAT("FK","_",Table3[[#This Row],[Table_Name]],"_",Table3[[#This Row],[Column_Name]]), "")</f>
        <v/>
      </c>
      <c r="T4" t="str" cm="1">
        <f t="array" ref="T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" t="str">
        <f>IF(ISNUMBER(SEARCH("IDX",Table3[[#This Row],[KEYS]])), _xlfn.CONCAT("IDX","_",Table3[[#This Row],[Table_Name]],"_",Table3[[#This Row],[Column_Name]]), "")</f>
        <v>IDX_BRANCH_CITY</v>
      </c>
      <c r="V4" t="str">
        <f>IF(ISNUMBER(SEARCH("IDX",Table3[[#This Row],[KEYS]])), _xlfn.CONCAT("CREATE INDEX ",Table3[[#This Row],[Constranit name_IDX]]," ON ",Table3[[#This Row],[Table_Name]],"(",UPPER(Table3[[#This Row],[Column_Name]]),");"), "")</f>
        <v>CREATE INDEX IDX_BRANCH_CITY ON BRANCH(CITY);</v>
      </c>
      <c r="W4" t="str">
        <f>IF(ISNUMBER(SEARCH("UQ",Table3[[#This Row],[KEYS]])), _xlfn.CONCAT("UQ","_",Table3[[#This Row],[Table_Name]],"_",Table3[[#This Row],[Column_Name]]), "")</f>
        <v/>
      </c>
      <c r="X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" t="str">
        <f>IF(ISNUMBER(SEARCH("NN",Table3[[#This Row],[KEYS]])), _xlfn.CONCAT("NN","_",Table3[[#This Row],[Table_Name]],"_",Table3[[#This Row],[Column_Name]]), "")</f>
        <v/>
      </c>
      <c r="Z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4" t="str">
        <f>IF(ISNUMBER(SEARCH("CC",Table3[[#This Row],[KEYS]])), _xlfn.CONCAT("CC","_",Table3[[#This Row],[Table_Name]],"_",Table3[[#This Row],[Column_Name]]), "")</f>
        <v/>
      </c>
      <c r="AB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" t="str">
        <f>IF(ISNUMBER(SEARCH("PG",Table3[[#This Row],[KEYS]])), _xlfn.CONCAT("PG","_",Table3[[#This Row],[Table_Name]],"_",Table3[[#This Row],[Column_Name]]), "")</f>
        <v/>
      </c>
      <c r="AE4" s="20"/>
      <c r="AF4" s="20"/>
    </row>
    <row r="5" spans="1:32" x14ac:dyDescent="0.3">
      <c r="A5" t="s">
        <v>506</v>
      </c>
      <c r="B5" s="12" t="s">
        <v>108</v>
      </c>
      <c r="C5" s="12" t="s">
        <v>108</v>
      </c>
      <c r="D5" s="12">
        <v>3</v>
      </c>
      <c r="E5" s="12" t="s">
        <v>109</v>
      </c>
      <c r="F5" s="12" t="s">
        <v>116</v>
      </c>
      <c r="G5" t="s">
        <v>114</v>
      </c>
      <c r="H5" t="s">
        <v>87</v>
      </c>
      <c r="J5" t="str">
        <f>IF(ISNUMBER(SEARCH("PK",Table3[[#This Row],[KEYS]])), "PK", "")</f>
        <v/>
      </c>
      <c r="K5" t="str">
        <f>IF(ISNUMBER(SEARCH("FK",Table3[[#This Row],[KEYS]])), "FK", "")</f>
        <v/>
      </c>
      <c r="L5" t="str">
        <f>IF(ISNUMBER(SEARCH("IDX",Table3[[#This Row],[KEYS]])), "INDEX", "")</f>
        <v>INDEX</v>
      </c>
      <c r="M5" t="str">
        <f>IF(ISNUMBER(SEARCH("UQ",Table3[[#This Row],[KEYS]])), "UNIQUE", "")</f>
        <v/>
      </c>
      <c r="N5" t="str">
        <f>IF(ISNUMBER(SEARCH("NN",Table3[[#This Row],[KEYS]])), "NOT NULL", "")</f>
        <v/>
      </c>
      <c r="O5" t="str">
        <f>IF(ISNUMBER(SEARCH("CC",Table3[[#This Row],[KEYS]])), "CHECK", "")</f>
        <v/>
      </c>
      <c r="P5" t="str">
        <f>IF(ISNUMBER(SEARCH("PG",Table3[[#This Row],[KEYS]])), "PG", "")</f>
        <v/>
      </c>
      <c r="Q5" t="str" cm="1">
        <f t="array" ref="Q5">IF(ISNUMBER(SEARCH("PK",Table3[[#This Row],[KEYS]])),INDEX(UPPER(Table1[Combined_Constraint_Names]),MATCH(UPPER(Table3[[#This Row],[Table_Name]]),UPPER(Table1[Table_Name]),0)), "")</f>
        <v/>
      </c>
      <c r="R5" t="str" cm="1">
        <f t="array" ref="R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" t="str">
        <f>IF(ISNUMBER(SEARCH("FK",Table3[[#This Row],[KEYS]])), _xlfn.CONCAT("FK","_",Table3[[#This Row],[Table_Name]],"_",Table3[[#This Row],[Column_Name]]), "")</f>
        <v/>
      </c>
      <c r="T5" t="str" cm="1">
        <f t="array" ref="T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" t="str">
        <f>IF(ISNUMBER(SEARCH("IDX",Table3[[#This Row],[KEYS]])), _xlfn.CONCAT("IDX","_",Table3[[#This Row],[Table_Name]],"_",Table3[[#This Row],[Column_Name]]), "")</f>
        <v>IDX_BRANCH_STATE</v>
      </c>
      <c r="V5" t="str">
        <f>IF(ISNUMBER(SEARCH("IDX",Table3[[#This Row],[KEYS]])), _xlfn.CONCAT("CREATE INDEX ",Table3[[#This Row],[Constranit name_IDX]]," ON ",Table3[[#This Row],[Table_Name]],"(",UPPER(Table3[[#This Row],[Column_Name]]),");"), "")</f>
        <v>CREATE INDEX IDX_BRANCH_STATE ON BRANCH(STATE);</v>
      </c>
      <c r="W5" t="str">
        <f>IF(ISNUMBER(SEARCH("UQ",Table3[[#This Row],[KEYS]])), _xlfn.CONCAT("UQ","_",Table3[[#This Row],[Table_Name]],"_",Table3[[#This Row],[Column_Name]]), "")</f>
        <v/>
      </c>
      <c r="X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" t="str">
        <f>IF(ISNUMBER(SEARCH("NN",Table3[[#This Row],[KEYS]])), _xlfn.CONCAT("NN","_",Table3[[#This Row],[Table_Name]],"_",Table3[[#This Row],[Column_Name]]), "")</f>
        <v/>
      </c>
      <c r="Z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5" t="str">
        <f>IF(ISNUMBER(SEARCH("CC",Table3[[#This Row],[KEYS]])), _xlfn.CONCAT("CC","_",Table3[[#This Row],[Table_Name]],"_",Table3[[#This Row],[Column_Name]]), "")</f>
        <v/>
      </c>
      <c r="AB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" t="str">
        <f>IF(ISNUMBER(SEARCH("PG",Table3[[#This Row],[KEYS]])), _xlfn.CONCAT("PG","_",Table3[[#This Row],[Table_Name]],"_",Table3[[#This Row],[Column_Name]]), "")</f>
        <v/>
      </c>
      <c r="AE5" s="20"/>
      <c r="AF5" s="20"/>
    </row>
    <row r="6" spans="1:32" x14ac:dyDescent="0.3">
      <c r="A6" t="s">
        <v>506</v>
      </c>
      <c r="B6" s="12" t="s">
        <v>108</v>
      </c>
      <c r="C6" s="12" t="s">
        <v>108</v>
      </c>
      <c r="D6" s="12">
        <v>3</v>
      </c>
      <c r="E6" s="12" t="s">
        <v>109</v>
      </c>
      <c r="F6" s="12" t="s">
        <v>117</v>
      </c>
      <c r="G6" t="s">
        <v>111</v>
      </c>
      <c r="H6" t="s">
        <v>118</v>
      </c>
      <c r="J6" t="str">
        <f>IF(ISNUMBER(SEARCH("PK",Table3[[#This Row],[KEYS]])), "PK", "")</f>
        <v/>
      </c>
      <c r="K6" t="str">
        <f>IF(ISNUMBER(SEARCH("FK",Table3[[#This Row],[KEYS]])), "FK", "")</f>
        <v>FK</v>
      </c>
      <c r="L6" t="str">
        <f>IF(ISNUMBER(SEARCH("IDX",Table3[[#This Row],[KEYS]])), "INDEX", "")</f>
        <v>INDEX</v>
      </c>
      <c r="M6" t="str">
        <f>IF(ISNUMBER(SEARCH("UQ",Table3[[#This Row],[KEYS]])), "UNIQUE", "")</f>
        <v/>
      </c>
      <c r="N6" t="str">
        <f>IF(ISNUMBER(SEARCH("NN",Table3[[#This Row],[KEYS]])), "NOT NULL", "")</f>
        <v/>
      </c>
      <c r="O6" t="str">
        <f>IF(ISNUMBER(SEARCH("CC",Table3[[#This Row],[KEYS]])), "CHECK", "")</f>
        <v/>
      </c>
      <c r="P6" t="str">
        <f>IF(ISNUMBER(SEARCH("PG",Table3[[#This Row],[KEYS]])), "PG", "")</f>
        <v/>
      </c>
      <c r="Q6" t="str" cm="1">
        <f t="array" ref="Q6">IF(ISNUMBER(SEARCH("PK",Table3[[#This Row],[KEYS]])),INDEX(UPPER(Table1[Combined_Constraint_Names]),MATCH(UPPER(Table3[[#This Row],[Table_Name]]),UPPER(Table1[Table_Name]),0)), "")</f>
        <v/>
      </c>
      <c r="R6" t="str" cm="1">
        <f t="array" ref="R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6" t="str">
        <f>IF(ISNUMBER(SEARCH("FK",Table3[[#This Row],[KEYS]])), _xlfn.CONCAT("FK","_",Table3[[#This Row],[Table_Name]],"_",Table3[[#This Row],[Column_Name]]), "")</f>
        <v>FK_BRANCH_REGION_NO</v>
      </c>
      <c r="T6" t="str" cm="1">
        <f t="array" ref="T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BRANCH ADD CONSTRAINT FK_BRANCH_REGION_NO FOREIGN KEY (REGION_NO) REFERENCES REGIONS(REGION_NO);</v>
      </c>
      <c r="U6" t="str">
        <f>IF(ISNUMBER(SEARCH("IDX",Table3[[#This Row],[KEYS]])), _xlfn.CONCAT("IDX","_",Table3[[#This Row],[Table_Name]],"_",Table3[[#This Row],[Column_Name]]), "")</f>
        <v>IDX_BRANCH_REGION_NO</v>
      </c>
      <c r="V6" t="str">
        <f>IF(ISNUMBER(SEARCH("IDX",Table3[[#This Row],[KEYS]])), _xlfn.CONCAT("CREATE INDEX ",Table3[[#This Row],[Constranit name_IDX]]," ON ",Table3[[#This Row],[Table_Name]],"(",UPPER(Table3[[#This Row],[Column_Name]]),");"), "")</f>
        <v>CREATE INDEX IDX_BRANCH_REGION_NO ON BRANCH(REGION_NO);</v>
      </c>
      <c r="W6" t="str">
        <f>IF(ISNUMBER(SEARCH("UQ",Table3[[#This Row],[KEYS]])), _xlfn.CONCAT("UQ","_",Table3[[#This Row],[Table_Name]],"_",Table3[[#This Row],[Column_Name]]), "")</f>
        <v/>
      </c>
      <c r="X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" t="str">
        <f>IF(ISNUMBER(SEARCH("NN",Table3[[#This Row],[KEYS]])), _xlfn.CONCAT("NN","_",Table3[[#This Row],[Table_Name]],"_",Table3[[#This Row],[Column_Name]]), "")</f>
        <v/>
      </c>
      <c r="Z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6" t="str">
        <f>IF(ISNUMBER(SEARCH("CC",Table3[[#This Row],[KEYS]])), _xlfn.CONCAT("CC","_",Table3[[#This Row],[Table_Name]],"_",Table3[[#This Row],[Column_Name]]), "")</f>
        <v/>
      </c>
      <c r="AB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" t="str">
        <f>IF(ISNUMBER(SEARCH("PG",Table3[[#This Row],[KEYS]])), _xlfn.CONCAT("PG","_",Table3[[#This Row],[Table_Name]],"_",Table3[[#This Row],[Column_Name]]), "")</f>
        <v/>
      </c>
      <c r="AE6" s="20"/>
      <c r="AF6" s="20"/>
    </row>
    <row r="7" spans="1:32" x14ac:dyDescent="0.3">
      <c r="A7" t="s">
        <v>506</v>
      </c>
      <c r="B7" s="12" t="s">
        <v>108</v>
      </c>
      <c r="C7" s="12" t="s">
        <v>108</v>
      </c>
      <c r="D7" s="12">
        <v>3</v>
      </c>
      <c r="E7" s="12" t="s">
        <v>109</v>
      </c>
      <c r="F7" s="12" t="s">
        <v>119</v>
      </c>
      <c r="G7" t="s">
        <v>111</v>
      </c>
      <c r="J7" t="str">
        <f>IF(ISNUMBER(SEARCH("PK",Table3[[#This Row],[KEYS]])), "PK", "")</f>
        <v/>
      </c>
      <c r="K7" t="str">
        <f>IF(ISNUMBER(SEARCH("FK",Table3[[#This Row],[KEYS]])), "FK", "")</f>
        <v/>
      </c>
      <c r="L7" t="str">
        <f>IF(ISNUMBER(SEARCH("IDX",Table3[[#This Row],[KEYS]])), "INDEX", "")</f>
        <v/>
      </c>
      <c r="M7" t="str">
        <f>IF(ISNUMBER(SEARCH("UQ",Table3[[#This Row],[KEYS]])), "UNIQUE", "")</f>
        <v/>
      </c>
      <c r="N7" t="str">
        <f>IF(ISNUMBER(SEARCH("NN",Table3[[#This Row],[KEYS]])), "NOT NULL", "")</f>
        <v/>
      </c>
      <c r="O7" t="str">
        <f>IF(ISNUMBER(SEARCH("CC",Table3[[#This Row],[KEYS]])), "CHECK", "")</f>
        <v/>
      </c>
      <c r="P7" t="str">
        <f>IF(ISNUMBER(SEARCH("PG",Table3[[#This Row],[KEYS]])), "PG", "")</f>
        <v/>
      </c>
      <c r="Q7" t="str" cm="1">
        <f t="array" ref="Q7">IF(ISNUMBER(SEARCH("PK",Table3[[#This Row],[KEYS]])),INDEX(UPPER(Table1[Combined_Constraint_Names]),MATCH(UPPER(Table3[[#This Row],[Table_Name]]),UPPER(Table1[Table_Name]),0)), "")</f>
        <v/>
      </c>
      <c r="R7" t="str" cm="1">
        <f t="array" ref="R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" t="str">
        <f>IF(ISNUMBER(SEARCH("FK",Table3[[#This Row],[KEYS]])), _xlfn.CONCAT("FK","_",Table3[[#This Row],[Table_Name]],"_",Table3[[#This Row],[Column_Name]]), "")</f>
        <v/>
      </c>
      <c r="T7" t="str" cm="1">
        <f t="array" ref="T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" t="str">
        <f>IF(ISNUMBER(SEARCH("IDX",Table3[[#This Row],[KEYS]])), _xlfn.CONCAT("IDX","_",Table3[[#This Row],[Table_Name]],"_",Table3[[#This Row],[Column_Name]]), "")</f>
        <v/>
      </c>
      <c r="V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" t="str">
        <f>IF(ISNUMBER(SEARCH("UQ",Table3[[#This Row],[KEYS]])), _xlfn.CONCAT("UQ","_",Table3[[#This Row],[Table_Name]],"_",Table3[[#This Row],[Column_Name]]), "")</f>
        <v/>
      </c>
      <c r="X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" t="str">
        <f>IF(ISNUMBER(SEARCH("NN",Table3[[#This Row],[KEYS]])), _xlfn.CONCAT("NN","_",Table3[[#This Row],[Table_Name]],"_",Table3[[#This Row],[Column_Name]]), "")</f>
        <v/>
      </c>
      <c r="Z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" t="str">
        <f>IF(ISNUMBER(SEARCH("CC",Table3[[#This Row],[KEYS]])), _xlfn.CONCAT("CC","_",Table3[[#This Row],[Table_Name]],"_",Table3[[#This Row],[Column_Name]]), "")</f>
        <v/>
      </c>
      <c r="AB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" t="str">
        <f>IF(ISNUMBER(SEARCH("PG",Table3[[#This Row],[KEYS]])), _xlfn.CONCAT("PG","_",Table3[[#This Row],[Table_Name]],"_",Table3[[#This Row],[Column_Name]]), "")</f>
        <v/>
      </c>
      <c r="AE7" s="20"/>
      <c r="AF7" s="20"/>
    </row>
    <row r="8" spans="1:32" x14ac:dyDescent="0.3">
      <c r="A8" t="s">
        <v>506</v>
      </c>
      <c r="B8" s="12" t="s">
        <v>108</v>
      </c>
      <c r="C8" s="12" t="s">
        <v>108</v>
      </c>
      <c r="D8" s="12">
        <v>3</v>
      </c>
      <c r="E8" s="12" t="s">
        <v>120</v>
      </c>
      <c r="F8" s="12" t="s">
        <v>121</v>
      </c>
      <c r="G8" t="s">
        <v>111</v>
      </c>
      <c r="H8" t="s">
        <v>122</v>
      </c>
      <c r="J8" t="str">
        <f>IF(ISNUMBER(SEARCH("PK",Table3[[#This Row],[KEYS]])), "PK", "")</f>
        <v>PK</v>
      </c>
      <c r="K8" t="str">
        <f>IF(ISNUMBER(SEARCH("FK",Table3[[#This Row],[KEYS]])), "FK", "")</f>
        <v/>
      </c>
      <c r="L8" t="str">
        <f>IF(ISNUMBER(SEARCH("IDX",Table3[[#This Row],[KEYS]])), "INDEX", "")</f>
        <v>INDEX</v>
      </c>
      <c r="M8" t="str">
        <f>IF(ISNUMBER(SEARCH("UQ",Table3[[#This Row],[KEYS]])), "UNIQUE", "")</f>
        <v/>
      </c>
      <c r="N8" t="str">
        <f>IF(ISNUMBER(SEARCH("NN",Table3[[#This Row],[KEYS]])), "NOT NULL", "")</f>
        <v>NOT NULL</v>
      </c>
      <c r="O8" t="str">
        <f>IF(ISNUMBER(SEARCH("CC",Table3[[#This Row],[KEYS]])), "CHECK", "")</f>
        <v/>
      </c>
      <c r="P8" t="str">
        <f>IF(ISNUMBER(SEARCH("PG",Table3[[#This Row],[KEYS]])), "PG", "")</f>
        <v/>
      </c>
      <c r="Q8" t="str" cm="1">
        <f t="array" ref="Q8">IF(ISNUMBER(SEARCH("PK",Table3[[#This Row],[KEYS]])),INDEX(UPPER(Table1[Combined_Constraint_Names]),MATCH(UPPER(Table3[[#This Row],[Table_Name]]),UPPER(Table1[Table_Name]),0)), "")</f>
        <v>PK_BRANCH_SIZE_BS_NO</v>
      </c>
      <c r="R8" t="str" cm="1">
        <f t="array" ref="R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Branch_Size ADD CONSTRAINT PK_BRANCH_SIZE_BS_NO PRIMARY KEY (BS_NO);</v>
      </c>
      <c r="S8" t="str">
        <f>IF(ISNUMBER(SEARCH("FK",Table3[[#This Row],[KEYS]])), _xlfn.CONCAT("FK","_",Table3[[#This Row],[Table_Name]],"_",Table3[[#This Row],[Column_Name]]), "")</f>
        <v/>
      </c>
      <c r="T8" t="str" cm="1">
        <f t="array" ref="T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" t="str">
        <f>IF(ISNUMBER(SEARCH("IDX",Table3[[#This Row],[KEYS]])), _xlfn.CONCAT("IDX","_",Table3[[#This Row],[Table_Name]],"_",Table3[[#This Row],[Column_Name]]), "")</f>
        <v>IDX_Branch_Size_BS_NO</v>
      </c>
      <c r="V8" t="str">
        <f>IF(ISNUMBER(SEARCH("IDX",Table3[[#This Row],[KEYS]])), _xlfn.CONCAT("CREATE INDEX ",Table3[[#This Row],[Constranit name_IDX]]," ON ",Table3[[#This Row],[Table_Name]],"(",UPPER(Table3[[#This Row],[Column_Name]]),");"), "")</f>
        <v>CREATE INDEX IDX_Branch_Size_BS_NO ON Branch_Size(BS_NO);</v>
      </c>
      <c r="W8" t="str">
        <f>IF(ISNUMBER(SEARCH("UQ",Table3[[#This Row],[KEYS]])), _xlfn.CONCAT("UQ","_",Table3[[#This Row],[Table_Name]],"_",Table3[[#This Row],[Column_Name]]), "")</f>
        <v/>
      </c>
      <c r="X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" t="str">
        <f>IF(ISNUMBER(SEARCH("NN",Table3[[#This Row],[KEYS]])), _xlfn.CONCAT("NN","_",Table3[[#This Row],[Table_Name]],"_",Table3[[#This Row],[Column_Name]]), "")</f>
        <v>NN_Branch_Size_BS_NO</v>
      </c>
      <c r="Z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Branch_Size MODIFY BS_NO CONSTRAINT NN_Branch_Size_BS_NO NOT NULL ;</v>
      </c>
      <c r="AA8" t="str">
        <f>IF(ISNUMBER(SEARCH("CC",Table3[[#This Row],[KEYS]])), _xlfn.CONCAT("CC","_",Table3[[#This Row],[Table_Name]],"_",Table3[[#This Row],[Column_Name]]), "")</f>
        <v/>
      </c>
      <c r="AB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" t="str">
        <f>IF(ISNUMBER(SEARCH("PG",Table3[[#This Row],[KEYS]])), _xlfn.CONCAT("PG","_",Table3[[#This Row],[Table_Name]],"_",Table3[[#This Row],[Column_Name]]), "")</f>
        <v/>
      </c>
      <c r="AE8" s="20"/>
      <c r="AF8" s="20"/>
    </row>
    <row r="9" spans="1:32" x14ac:dyDescent="0.3">
      <c r="A9" t="s">
        <v>506</v>
      </c>
      <c r="B9" s="12" t="s">
        <v>108</v>
      </c>
      <c r="C9" s="12" t="s">
        <v>108</v>
      </c>
      <c r="D9" s="12">
        <v>3</v>
      </c>
      <c r="E9" s="12" t="s">
        <v>120</v>
      </c>
      <c r="F9" s="12" t="s">
        <v>123</v>
      </c>
      <c r="G9" t="s">
        <v>114</v>
      </c>
      <c r="H9" t="s">
        <v>124</v>
      </c>
      <c r="J9" t="str">
        <f>IF(ISNUMBER(SEARCH("PK",Table3[[#This Row],[KEYS]])), "PK", "")</f>
        <v/>
      </c>
      <c r="K9" t="str">
        <f>IF(ISNUMBER(SEARCH("FK",Table3[[#This Row],[KEYS]])), "FK", "")</f>
        <v/>
      </c>
      <c r="L9" t="str">
        <f>IF(ISNUMBER(SEARCH("IDX",Table3[[#This Row],[KEYS]])), "INDEX", "")</f>
        <v/>
      </c>
      <c r="M9" t="str">
        <f>IF(ISNUMBER(SEARCH("UQ",Table3[[#This Row],[KEYS]])), "UNIQUE", "")</f>
        <v/>
      </c>
      <c r="N9" t="str">
        <f>IF(ISNUMBER(SEARCH("NN",Table3[[#This Row],[KEYS]])), "NOT NULL", "")</f>
        <v>NOT NULL</v>
      </c>
      <c r="O9" t="str">
        <f>IF(ISNUMBER(SEARCH("CC",Table3[[#This Row],[KEYS]])), "CHECK", "")</f>
        <v/>
      </c>
      <c r="P9" t="str">
        <f>IF(ISNUMBER(SEARCH("PG",Table3[[#This Row],[KEYS]])), "PG", "")</f>
        <v/>
      </c>
      <c r="Q9" t="str" cm="1">
        <f t="array" ref="Q9">IF(ISNUMBER(SEARCH("PK",Table3[[#This Row],[KEYS]])),INDEX(UPPER(Table1[Combined_Constraint_Names]),MATCH(UPPER(Table3[[#This Row],[Table_Name]]),UPPER(Table1[Table_Name]),0)), "")</f>
        <v/>
      </c>
      <c r="R9" t="str" cm="1">
        <f t="array" ref="R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" t="str">
        <f>IF(ISNUMBER(SEARCH("FK",Table3[[#This Row],[KEYS]])), _xlfn.CONCAT("FK","_",Table3[[#This Row],[Table_Name]],"_",Table3[[#This Row],[Column_Name]]), "")</f>
        <v/>
      </c>
      <c r="T9" t="str" cm="1">
        <f t="array" ref="T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" t="str">
        <f>IF(ISNUMBER(SEARCH("IDX",Table3[[#This Row],[KEYS]])), _xlfn.CONCAT("IDX","_",Table3[[#This Row],[Table_Name]],"_",Table3[[#This Row],[Column_Name]]), "")</f>
        <v/>
      </c>
      <c r="V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9" t="str">
        <f>IF(ISNUMBER(SEARCH("UQ",Table3[[#This Row],[KEYS]])), _xlfn.CONCAT("UQ","_",Table3[[#This Row],[Table_Name]],"_",Table3[[#This Row],[Column_Name]]), "")</f>
        <v/>
      </c>
      <c r="X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" t="str">
        <f>IF(ISNUMBER(SEARCH("NN",Table3[[#This Row],[KEYS]])), _xlfn.CONCAT("NN","_",Table3[[#This Row],[Table_Name]],"_",Table3[[#This Row],[Column_Name]]), "")</f>
        <v>NN_Branch_Size_Name</v>
      </c>
      <c r="Z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Branch_Size MODIFY Name CONSTRAINT NN_Branch_Size_Name NOT NULL ;</v>
      </c>
      <c r="AA9" t="str">
        <f>IF(ISNUMBER(SEARCH("CC",Table3[[#This Row],[KEYS]])), _xlfn.CONCAT("CC","_",Table3[[#This Row],[Table_Name]],"_",Table3[[#This Row],[Column_Name]]), "")</f>
        <v/>
      </c>
      <c r="AB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" t="str">
        <f>IF(ISNUMBER(SEARCH("PG",Table3[[#This Row],[KEYS]])), _xlfn.CONCAT("PG","_",Table3[[#This Row],[Table_Name]],"_",Table3[[#This Row],[Column_Name]]), "")</f>
        <v/>
      </c>
      <c r="AE9" s="20"/>
      <c r="AF9" s="20"/>
    </row>
    <row r="10" spans="1:32" x14ac:dyDescent="0.3">
      <c r="A10" t="s">
        <v>506</v>
      </c>
      <c r="B10" s="12" t="s">
        <v>108</v>
      </c>
      <c r="C10" s="12" t="s">
        <v>108</v>
      </c>
      <c r="D10" s="12">
        <v>3</v>
      </c>
      <c r="E10" s="12" t="s">
        <v>125</v>
      </c>
      <c r="F10" s="12" t="s">
        <v>126</v>
      </c>
      <c r="G10" t="s">
        <v>111</v>
      </c>
      <c r="H10" t="s">
        <v>112</v>
      </c>
      <c r="J10" t="str">
        <f>IF(ISNUMBER(SEARCH("PK",Table3[[#This Row],[KEYS]])), "PK", "")</f>
        <v>PK</v>
      </c>
      <c r="K10" t="str">
        <f>IF(ISNUMBER(SEARCH("FK",Table3[[#This Row],[KEYS]])), "FK", "")</f>
        <v/>
      </c>
      <c r="L10" t="str">
        <f>IF(ISNUMBER(SEARCH("IDX",Table3[[#This Row],[KEYS]])), "INDEX", "")</f>
        <v>INDEX</v>
      </c>
      <c r="M10" t="str">
        <f>IF(ISNUMBER(SEARCH("UQ",Table3[[#This Row],[KEYS]])), "UNIQUE", "")</f>
        <v/>
      </c>
      <c r="N10" t="str">
        <f>IF(ISNUMBER(SEARCH("NN",Table3[[#This Row],[KEYS]])), "NOT NULL", "")</f>
        <v/>
      </c>
      <c r="O10" t="str">
        <f>IF(ISNUMBER(SEARCH("CC",Table3[[#This Row],[KEYS]])), "CHECK", "")</f>
        <v/>
      </c>
      <c r="P10" t="str">
        <f>IF(ISNUMBER(SEARCH("PG",Table3[[#This Row],[KEYS]])), "PG", "")</f>
        <v/>
      </c>
      <c r="Q10" t="str" cm="1">
        <f t="array" ref="Q10">IF(ISNUMBER(SEARCH("PK",Table3[[#This Row],[KEYS]])),INDEX(UPPER(Table1[Combined_Constraint_Names]),MATCH(UPPER(Table3[[#This Row],[Table_Name]]),UPPER(Table1[Table_Name]),0)), "")</f>
        <v>PK_COMPANY_COMP_NO</v>
      </c>
      <c r="R10" t="str" cm="1">
        <f t="array" ref="R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Company ADD CONSTRAINT PK_COMPANY_COMP_NO PRIMARY KEY (COMP_NO);</v>
      </c>
      <c r="S10" t="str">
        <f>IF(ISNUMBER(SEARCH("FK",Table3[[#This Row],[KEYS]])), _xlfn.CONCAT("FK","_",Table3[[#This Row],[Table_Name]],"_",Table3[[#This Row],[Column_Name]]), "")</f>
        <v/>
      </c>
      <c r="T10" t="str" cm="1">
        <f t="array" ref="T1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" t="str">
        <f>IF(ISNUMBER(SEARCH("IDX",Table3[[#This Row],[KEYS]])), _xlfn.CONCAT("IDX","_",Table3[[#This Row],[Table_Name]],"_",Table3[[#This Row],[Column_Name]]), "")</f>
        <v>IDX_Company_Comp_NO</v>
      </c>
      <c r="V10" t="str">
        <f>IF(ISNUMBER(SEARCH("IDX",Table3[[#This Row],[KEYS]])), _xlfn.CONCAT("CREATE INDEX ",Table3[[#This Row],[Constranit name_IDX]]," ON ",Table3[[#This Row],[Table_Name]],"(",UPPER(Table3[[#This Row],[Column_Name]]),");"), "")</f>
        <v>CREATE INDEX IDX_Company_Comp_NO ON Company(COMP_NO);</v>
      </c>
      <c r="W10" t="str">
        <f>IF(ISNUMBER(SEARCH("UQ",Table3[[#This Row],[KEYS]])), _xlfn.CONCAT("UQ","_",Table3[[#This Row],[Table_Name]],"_",Table3[[#This Row],[Column_Name]]), "")</f>
        <v/>
      </c>
      <c r="X1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" t="str">
        <f>IF(ISNUMBER(SEARCH("NN",Table3[[#This Row],[KEYS]])), _xlfn.CONCAT("NN","_",Table3[[#This Row],[Table_Name]],"_",Table3[[#This Row],[Column_Name]]), "")</f>
        <v/>
      </c>
      <c r="Z1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" t="str">
        <f>IF(ISNUMBER(SEARCH("CC",Table3[[#This Row],[KEYS]])), _xlfn.CONCAT("CC","_",Table3[[#This Row],[Table_Name]],"_",Table3[[#This Row],[Column_Name]]), "")</f>
        <v/>
      </c>
      <c r="AB1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" t="str">
        <f>IF(ISNUMBER(SEARCH("PG",Table3[[#This Row],[KEYS]])), _xlfn.CONCAT("PG","_",Table3[[#This Row],[Table_Name]],"_",Table3[[#This Row],[Column_Name]]), "")</f>
        <v/>
      </c>
      <c r="AE10" s="20"/>
      <c r="AF10" s="20"/>
    </row>
    <row r="11" spans="1:32" x14ac:dyDescent="0.3">
      <c r="A11" t="s">
        <v>506</v>
      </c>
      <c r="B11" s="12" t="s">
        <v>108</v>
      </c>
      <c r="C11" s="12" t="s">
        <v>108</v>
      </c>
      <c r="D11" s="12">
        <v>3</v>
      </c>
      <c r="E11" s="12" t="s">
        <v>125</v>
      </c>
      <c r="F11" s="12" t="s">
        <v>127</v>
      </c>
      <c r="G11" t="s">
        <v>114</v>
      </c>
      <c r="H11" t="s">
        <v>124</v>
      </c>
      <c r="J11" t="str">
        <f>IF(ISNUMBER(SEARCH("PK",Table3[[#This Row],[KEYS]])), "PK", "")</f>
        <v/>
      </c>
      <c r="K11" t="str">
        <f>IF(ISNUMBER(SEARCH("FK",Table3[[#This Row],[KEYS]])), "FK", "")</f>
        <v/>
      </c>
      <c r="L11" t="str">
        <f>IF(ISNUMBER(SEARCH("IDX",Table3[[#This Row],[KEYS]])), "INDEX", "")</f>
        <v/>
      </c>
      <c r="M11" t="str">
        <f>IF(ISNUMBER(SEARCH("UQ",Table3[[#This Row],[KEYS]])), "UNIQUE", "")</f>
        <v/>
      </c>
      <c r="N11" t="str">
        <f>IF(ISNUMBER(SEARCH("NN",Table3[[#This Row],[KEYS]])), "NOT NULL", "")</f>
        <v>NOT NULL</v>
      </c>
      <c r="O11" t="str">
        <f>IF(ISNUMBER(SEARCH("CC",Table3[[#This Row],[KEYS]])), "CHECK", "")</f>
        <v/>
      </c>
      <c r="P11" t="str">
        <f>IF(ISNUMBER(SEARCH("PG",Table3[[#This Row],[KEYS]])), "PG", "")</f>
        <v/>
      </c>
      <c r="Q11" t="str" cm="1">
        <f t="array" ref="Q11">IF(ISNUMBER(SEARCH("PK",Table3[[#This Row],[KEYS]])),INDEX(UPPER(Table1[Combined_Constraint_Names]),MATCH(UPPER(Table3[[#This Row],[Table_Name]]),UPPER(Table1[Table_Name]),0)), "")</f>
        <v/>
      </c>
      <c r="R11" t="str" cm="1">
        <f t="array" ref="R1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" t="str">
        <f>IF(ISNUMBER(SEARCH("FK",Table3[[#This Row],[KEYS]])), _xlfn.CONCAT("FK","_",Table3[[#This Row],[Table_Name]],"_",Table3[[#This Row],[Column_Name]]), "")</f>
        <v/>
      </c>
      <c r="T11" t="str" cm="1">
        <f t="array" ref="T1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" t="str">
        <f>IF(ISNUMBER(SEARCH("IDX",Table3[[#This Row],[KEYS]])), _xlfn.CONCAT("IDX","_",Table3[[#This Row],[Table_Name]],"_",Table3[[#This Row],[Column_Name]]), "")</f>
        <v/>
      </c>
      <c r="V1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1" t="str">
        <f>IF(ISNUMBER(SEARCH("UQ",Table3[[#This Row],[KEYS]])), _xlfn.CONCAT("UQ","_",Table3[[#This Row],[Table_Name]],"_",Table3[[#This Row],[Column_Name]]), "")</f>
        <v/>
      </c>
      <c r="X1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" t="str">
        <f>IF(ISNUMBER(SEARCH("NN",Table3[[#This Row],[KEYS]])), _xlfn.CONCAT("NN","_",Table3[[#This Row],[Table_Name]],"_",Table3[[#This Row],[Column_Name]]), "")</f>
        <v>NN_Company_Comp_name</v>
      </c>
      <c r="Z1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Company MODIFY Comp_name CONSTRAINT NN_Company_Comp_name NOT NULL ;</v>
      </c>
      <c r="AA11" t="str">
        <f>IF(ISNUMBER(SEARCH("CC",Table3[[#This Row],[KEYS]])), _xlfn.CONCAT("CC","_",Table3[[#This Row],[Table_Name]],"_",Table3[[#This Row],[Column_Name]]), "")</f>
        <v/>
      </c>
      <c r="AB1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" t="str">
        <f>IF(ISNUMBER(SEARCH("PG",Table3[[#This Row],[KEYS]])), _xlfn.CONCAT("PG","_",Table3[[#This Row],[Table_Name]],"_",Table3[[#This Row],[Column_Name]]), "")</f>
        <v/>
      </c>
      <c r="AE11" s="20"/>
      <c r="AF11" s="20"/>
    </row>
    <row r="12" spans="1:32" x14ac:dyDescent="0.3">
      <c r="A12" t="s">
        <v>506</v>
      </c>
      <c r="B12" s="12" t="s">
        <v>108</v>
      </c>
      <c r="C12" s="12" t="s">
        <v>108</v>
      </c>
      <c r="D12" s="12">
        <v>3</v>
      </c>
      <c r="E12" s="12" t="s">
        <v>125</v>
      </c>
      <c r="F12" s="12" t="s">
        <v>128</v>
      </c>
      <c r="G12" t="s">
        <v>114</v>
      </c>
      <c r="J12" t="str">
        <f>IF(ISNUMBER(SEARCH("PK",Table3[[#This Row],[KEYS]])), "PK", "")</f>
        <v/>
      </c>
      <c r="K12" t="str">
        <f>IF(ISNUMBER(SEARCH("FK",Table3[[#This Row],[KEYS]])), "FK", "")</f>
        <v/>
      </c>
      <c r="L12" t="str">
        <f>IF(ISNUMBER(SEARCH("IDX",Table3[[#This Row],[KEYS]])), "INDEX", "")</f>
        <v/>
      </c>
      <c r="M12" t="str">
        <f>IF(ISNUMBER(SEARCH("UQ",Table3[[#This Row],[KEYS]])), "UNIQUE", "")</f>
        <v/>
      </c>
      <c r="N12" t="str">
        <f>IF(ISNUMBER(SEARCH("NN",Table3[[#This Row],[KEYS]])), "NOT NULL", "")</f>
        <v/>
      </c>
      <c r="O12" t="str">
        <f>IF(ISNUMBER(SEARCH("CC",Table3[[#This Row],[KEYS]])), "CHECK", "")</f>
        <v/>
      </c>
      <c r="P12" t="str">
        <f>IF(ISNUMBER(SEARCH("PG",Table3[[#This Row],[KEYS]])), "PG", "")</f>
        <v/>
      </c>
      <c r="Q12" t="str" cm="1">
        <f t="array" ref="Q12">IF(ISNUMBER(SEARCH("PK",Table3[[#This Row],[KEYS]])),INDEX(UPPER(Table1[Combined_Constraint_Names]),MATCH(UPPER(Table3[[#This Row],[Table_Name]]),UPPER(Table1[Table_Name]),0)), "")</f>
        <v/>
      </c>
      <c r="R12" t="str" cm="1">
        <f t="array" ref="R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" t="str">
        <f>IF(ISNUMBER(SEARCH("FK",Table3[[#This Row],[KEYS]])), _xlfn.CONCAT("FK","_",Table3[[#This Row],[Table_Name]],"_",Table3[[#This Row],[Column_Name]]), "")</f>
        <v/>
      </c>
      <c r="T12" t="str" cm="1">
        <f t="array" ref="T1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" t="str">
        <f>IF(ISNUMBER(SEARCH("IDX",Table3[[#This Row],[KEYS]])), _xlfn.CONCAT("IDX","_",Table3[[#This Row],[Table_Name]],"_",Table3[[#This Row],[Column_Name]]), "")</f>
        <v/>
      </c>
      <c r="V1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" t="str">
        <f>IF(ISNUMBER(SEARCH("UQ",Table3[[#This Row],[KEYS]])), _xlfn.CONCAT("UQ","_",Table3[[#This Row],[Table_Name]],"_",Table3[[#This Row],[Column_Name]]), "")</f>
        <v/>
      </c>
      <c r="X1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" t="str">
        <f>IF(ISNUMBER(SEARCH("NN",Table3[[#This Row],[KEYS]])), _xlfn.CONCAT("NN","_",Table3[[#This Row],[Table_Name]],"_",Table3[[#This Row],[Column_Name]]), "")</f>
        <v/>
      </c>
      <c r="Z1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" t="str">
        <f>IF(ISNUMBER(SEARCH("CC",Table3[[#This Row],[KEYS]])), _xlfn.CONCAT("CC","_",Table3[[#This Row],[Table_Name]],"_",Table3[[#This Row],[Column_Name]]), "")</f>
        <v/>
      </c>
      <c r="AB1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" t="str">
        <f>IF(ISNUMBER(SEARCH("PG",Table3[[#This Row],[KEYS]])), _xlfn.CONCAT("PG","_",Table3[[#This Row],[Table_Name]],"_",Table3[[#This Row],[Column_Name]]), "")</f>
        <v/>
      </c>
      <c r="AE12" s="20"/>
      <c r="AF12" s="20"/>
    </row>
    <row r="13" spans="1:32" x14ac:dyDescent="0.3">
      <c r="A13" t="s">
        <v>506</v>
      </c>
      <c r="B13" s="12" t="s">
        <v>108</v>
      </c>
      <c r="C13" s="12" t="s">
        <v>108</v>
      </c>
      <c r="D13" s="12">
        <v>3</v>
      </c>
      <c r="E13" s="12" t="s">
        <v>125</v>
      </c>
      <c r="F13" s="12" t="s">
        <v>129</v>
      </c>
      <c r="G13" t="s">
        <v>114</v>
      </c>
      <c r="H13" t="s">
        <v>124</v>
      </c>
      <c r="J13" t="str">
        <f>IF(ISNUMBER(SEARCH("PK",Table3[[#This Row],[KEYS]])), "PK", "")</f>
        <v/>
      </c>
      <c r="K13" t="str">
        <f>IF(ISNUMBER(SEARCH("FK",Table3[[#This Row],[KEYS]])), "FK", "")</f>
        <v/>
      </c>
      <c r="L13" t="str">
        <f>IF(ISNUMBER(SEARCH("IDX",Table3[[#This Row],[KEYS]])), "INDEX", "")</f>
        <v/>
      </c>
      <c r="M13" t="str">
        <f>IF(ISNUMBER(SEARCH("UQ",Table3[[#This Row],[KEYS]])), "UNIQUE", "")</f>
        <v/>
      </c>
      <c r="N13" t="str">
        <f>IF(ISNUMBER(SEARCH("NN",Table3[[#This Row],[KEYS]])), "NOT NULL", "")</f>
        <v>NOT NULL</v>
      </c>
      <c r="O13" t="str">
        <f>IF(ISNUMBER(SEARCH("CC",Table3[[#This Row],[KEYS]])), "CHECK", "")</f>
        <v/>
      </c>
      <c r="P13" t="str">
        <f>IF(ISNUMBER(SEARCH("PG",Table3[[#This Row],[KEYS]])), "PG", "")</f>
        <v/>
      </c>
      <c r="Q13" t="str" cm="1">
        <f t="array" ref="Q13">IF(ISNUMBER(SEARCH("PK",Table3[[#This Row],[KEYS]])),INDEX(UPPER(Table1[Combined_Constraint_Names]),MATCH(UPPER(Table3[[#This Row],[Table_Name]]),UPPER(Table1[Table_Name]),0)), "")</f>
        <v/>
      </c>
      <c r="R13" t="str" cm="1">
        <f t="array" ref="R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3" t="str">
        <f>IF(ISNUMBER(SEARCH("FK",Table3[[#This Row],[KEYS]])), _xlfn.CONCAT("FK","_",Table3[[#This Row],[Table_Name]],"_",Table3[[#This Row],[Column_Name]]), "")</f>
        <v/>
      </c>
      <c r="T13" t="str" cm="1">
        <f t="array" ref="T1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3" t="str">
        <f>IF(ISNUMBER(SEARCH("IDX",Table3[[#This Row],[KEYS]])), _xlfn.CONCAT("IDX","_",Table3[[#This Row],[Table_Name]],"_",Table3[[#This Row],[Column_Name]]), "")</f>
        <v/>
      </c>
      <c r="V1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3" t="str">
        <f>IF(ISNUMBER(SEARCH("UQ",Table3[[#This Row],[KEYS]])), _xlfn.CONCAT("UQ","_",Table3[[#This Row],[Table_Name]],"_",Table3[[#This Row],[Column_Name]]), "")</f>
        <v/>
      </c>
      <c r="X1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" t="str">
        <f>IF(ISNUMBER(SEARCH("NN",Table3[[#This Row],[KEYS]])), _xlfn.CONCAT("NN","_",Table3[[#This Row],[Table_Name]],"_",Table3[[#This Row],[Column_Name]]), "")</f>
        <v>NN_Company_StAddress</v>
      </c>
      <c r="Z1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Company MODIFY StAddress CONSTRAINT NN_Company_StAddress NOT NULL ;</v>
      </c>
      <c r="AA13" t="str">
        <f>IF(ISNUMBER(SEARCH("CC",Table3[[#This Row],[KEYS]])), _xlfn.CONCAT("CC","_",Table3[[#This Row],[Table_Name]],"_",Table3[[#This Row],[Column_Name]]), "")</f>
        <v/>
      </c>
      <c r="AB1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" t="str">
        <f>IF(ISNUMBER(SEARCH("PG",Table3[[#This Row],[KEYS]])), _xlfn.CONCAT("PG","_",Table3[[#This Row],[Table_Name]],"_",Table3[[#This Row],[Column_Name]]), "")</f>
        <v/>
      </c>
      <c r="AE13" s="20"/>
      <c r="AF13" s="20"/>
    </row>
    <row r="14" spans="1:32" x14ac:dyDescent="0.3">
      <c r="A14" t="s">
        <v>506</v>
      </c>
      <c r="B14" s="12" t="s">
        <v>108</v>
      </c>
      <c r="C14" s="12" t="s">
        <v>108</v>
      </c>
      <c r="D14" s="12">
        <v>3</v>
      </c>
      <c r="E14" s="12" t="s">
        <v>125</v>
      </c>
      <c r="F14" s="12" t="s">
        <v>130</v>
      </c>
      <c r="G14" t="s">
        <v>114</v>
      </c>
      <c r="H14" t="s">
        <v>87</v>
      </c>
      <c r="J14" t="str">
        <f>IF(ISNUMBER(SEARCH("PK",Table3[[#This Row],[KEYS]])), "PK", "")</f>
        <v/>
      </c>
      <c r="K14" t="str">
        <f>IF(ISNUMBER(SEARCH("FK",Table3[[#This Row],[KEYS]])), "FK", "")</f>
        <v/>
      </c>
      <c r="L14" t="str">
        <f>IF(ISNUMBER(SEARCH("IDX",Table3[[#This Row],[KEYS]])), "INDEX", "")</f>
        <v>INDEX</v>
      </c>
      <c r="M14" t="str">
        <f>IF(ISNUMBER(SEARCH("UQ",Table3[[#This Row],[KEYS]])), "UNIQUE", "")</f>
        <v/>
      </c>
      <c r="N14" t="str">
        <f>IF(ISNUMBER(SEARCH("NN",Table3[[#This Row],[KEYS]])), "NOT NULL", "")</f>
        <v/>
      </c>
      <c r="O14" t="str">
        <f>IF(ISNUMBER(SEARCH("CC",Table3[[#This Row],[KEYS]])), "CHECK", "")</f>
        <v/>
      </c>
      <c r="P14" t="str">
        <f>IF(ISNUMBER(SEARCH("PG",Table3[[#This Row],[KEYS]])), "PG", "")</f>
        <v/>
      </c>
      <c r="Q14" t="str" cm="1">
        <f t="array" ref="Q14">IF(ISNUMBER(SEARCH("PK",Table3[[#This Row],[KEYS]])),INDEX(UPPER(Table1[Combined_Constraint_Names]),MATCH(UPPER(Table3[[#This Row],[Table_Name]]),UPPER(Table1[Table_Name]),0)), "")</f>
        <v/>
      </c>
      <c r="R14" t="str" cm="1">
        <f t="array" ref="R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4" t="str">
        <f>IF(ISNUMBER(SEARCH("FK",Table3[[#This Row],[KEYS]])), _xlfn.CONCAT("FK","_",Table3[[#This Row],[Table_Name]],"_",Table3[[#This Row],[Column_Name]]), "")</f>
        <v/>
      </c>
      <c r="T14" t="str" cm="1">
        <f t="array" ref="T1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4" t="str">
        <f>IF(ISNUMBER(SEARCH("IDX",Table3[[#This Row],[KEYS]])), _xlfn.CONCAT("IDX","_",Table3[[#This Row],[Table_Name]],"_",Table3[[#This Row],[Column_Name]]), "")</f>
        <v>IDX_Company_city</v>
      </c>
      <c r="V14" t="str">
        <f>IF(ISNUMBER(SEARCH("IDX",Table3[[#This Row],[KEYS]])), _xlfn.CONCAT("CREATE INDEX ",Table3[[#This Row],[Constranit name_IDX]]," ON ",Table3[[#This Row],[Table_Name]],"(",UPPER(Table3[[#This Row],[Column_Name]]),");"), "")</f>
        <v>CREATE INDEX IDX_Company_city ON Company(CITY);</v>
      </c>
      <c r="W14" t="str">
        <f>IF(ISNUMBER(SEARCH("UQ",Table3[[#This Row],[KEYS]])), _xlfn.CONCAT("UQ","_",Table3[[#This Row],[Table_Name]],"_",Table3[[#This Row],[Column_Name]]), "")</f>
        <v/>
      </c>
      <c r="X1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" t="str">
        <f>IF(ISNUMBER(SEARCH("NN",Table3[[#This Row],[KEYS]])), _xlfn.CONCAT("NN","_",Table3[[#This Row],[Table_Name]],"_",Table3[[#This Row],[Column_Name]]), "")</f>
        <v/>
      </c>
      <c r="Z1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4" t="str">
        <f>IF(ISNUMBER(SEARCH("CC",Table3[[#This Row],[KEYS]])), _xlfn.CONCAT("CC","_",Table3[[#This Row],[Table_Name]],"_",Table3[[#This Row],[Column_Name]]), "")</f>
        <v/>
      </c>
      <c r="AB1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" t="str">
        <f>IF(ISNUMBER(SEARCH("PG",Table3[[#This Row],[KEYS]])), _xlfn.CONCAT("PG","_",Table3[[#This Row],[Table_Name]],"_",Table3[[#This Row],[Column_Name]]), "")</f>
        <v/>
      </c>
      <c r="AE14" s="20"/>
      <c r="AF14" s="20"/>
    </row>
    <row r="15" spans="1:32" x14ac:dyDescent="0.3">
      <c r="A15" t="s">
        <v>506</v>
      </c>
      <c r="B15" s="12" t="s">
        <v>108</v>
      </c>
      <c r="C15" s="12" t="s">
        <v>108</v>
      </c>
      <c r="D15" s="12">
        <v>3</v>
      </c>
      <c r="E15" s="12" t="s">
        <v>125</v>
      </c>
      <c r="F15" s="12" t="s">
        <v>119</v>
      </c>
      <c r="G15" t="s">
        <v>111</v>
      </c>
      <c r="H15" t="s">
        <v>124</v>
      </c>
      <c r="J15" t="str">
        <f>IF(ISNUMBER(SEARCH("PK",Table3[[#This Row],[KEYS]])), "PK", "")</f>
        <v/>
      </c>
      <c r="K15" t="str">
        <f>IF(ISNUMBER(SEARCH("FK",Table3[[#This Row],[KEYS]])), "FK", "")</f>
        <v/>
      </c>
      <c r="L15" t="str">
        <f>IF(ISNUMBER(SEARCH("IDX",Table3[[#This Row],[KEYS]])), "INDEX", "")</f>
        <v/>
      </c>
      <c r="M15" t="str">
        <f>IF(ISNUMBER(SEARCH("UQ",Table3[[#This Row],[KEYS]])), "UNIQUE", "")</f>
        <v/>
      </c>
      <c r="N15" t="str">
        <f>IF(ISNUMBER(SEARCH("NN",Table3[[#This Row],[KEYS]])), "NOT NULL", "")</f>
        <v>NOT NULL</v>
      </c>
      <c r="O15" t="str">
        <f>IF(ISNUMBER(SEARCH("CC",Table3[[#This Row],[KEYS]])), "CHECK", "")</f>
        <v/>
      </c>
      <c r="P15" t="str">
        <f>IF(ISNUMBER(SEARCH("PG",Table3[[#This Row],[KEYS]])), "PG", "")</f>
        <v/>
      </c>
      <c r="Q15" t="str" cm="1">
        <f t="array" ref="Q15">IF(ISNUMBER(SEARCH("PK",Table3[[#This Row],[KEYS]])),INDEX(UPPER(Table1[Combined_Constraint_Names]),MATCH(UPPER(Table3[[#This Row],[Table_Name]]),UPPER(Table1[Table_Name]),0)), "")</f>
        <v/>
      </c>
      <c r="R15" t="str" cm="1">
        <f t="array" ref="R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5" t="str">
        <f>IF(ISNUMBER(SEARCH("FK",Table3[[#This Row],[KEYS]])), _xlfn.CONCAT("FK","_",Table3[[#This Row],[Table_Name]],"_",Table3[[#This Row],[Column_Name]]), "")</f>
        <v/>
      </c>
      <c r="T15" t="str" cm="1">
        <f t="array" ref="T1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" t="str">
        <f>IF(ISNUMBER(SEARCH("IDX",Table3[[#This Row],[KEYS]])), _xlfn.CONCAT("IDX","_",Table3[[#This Row],[Table_Name]],"_",Table3[[#This Row],[Column_Name]]), "")</f>
        <v/>
      </c>
      <c r="V1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5" t="str">
        <f>IF(ISNUMBER(SEARCH("UQ",Table3[[#This Row],[KEYS]])), _xlfn.CONCAT("UQ","_",Table3[[#This Row],[Table_Name]],"_",Table3[[#This Row],[Column_Name]]), "")</f>
        <v/>
      </c>
      <c r="X1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" t="str">
        <f>IF(ISNUMBER(SEARCH("NN",Table3[[#This Row],[KEYS]])), _xlfn.CONCAT("NN","_",Table3[[#This Row],[Table_Name]],"_",Table3[[#This Row],[Column_Name]]), "")</f>
        <v>NN_Company_ZIP</v>
      </c>
      <c r="Z1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Company MODIFY ZIP CONSTRAINT NN_Company_ZIP NOT NULL ;</v>
      </c>
      <c r="AA15" t="str">
        <f>IF(ISNUMBER(SEARCH("CC",Table3[[#This Row],[KEYS]])), _xlfn.CONCAT("CC","_",Table3[[#This Row],[Table_Name]],"_",Table3[[#This Row],[Column_Name]]), "")</f>
        <v/>
      </c>
      <c r="AB1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" t="str">
        <f>IF(ISNUMBER(SEARCH("PG",Table3[[#This Row],[KEYS]])), _xlfn.CONCAT("PG","_",Table3[[#This Row],[Table_Name]],"_",Table3[[#This Row],[Column_Name]]), "")</f>
        <v/>
      </c>
      <c r="AE15" s="20"/>
      <c r="AF15" s="20"/>
    </row>
    <row r="16" spans="1:32" x14ac:dyDescent="0.3">
      <c r="A16" t="s">
        <v>506</v>
      </c>
      <c r="B16" s="12" t="s">
        <v>108</v>
      </c>
      <c r="C16" s="12" t="s">
        <v>108</v>
      </c>
      <c r="D16" s="12">
        <v>3</v>
      </c>
      <c r="E16" s="12" t="s">
        <v>125</v>
      </c>
      <c r="F16" s="12" t="s">
        <v>131</v>
      </c>
      <c r="G16" t="s">
        <v>114</v>
      </c>
      <c r="H16" t="s">
        <v>87</v>
      </c>
      <c r="J16" t="str">
        <f>IF(ISNUMBER(SEARCH("PK",Table3[[#This Row],[KEYS]])), "PK", "")</f>
        <v/>
      </c>
      <c r="K16" t="str">
        <f>IF(ISNUMBER(SEARCH("FK",Table3[[#This Row],[KEYS]])), "FK", "")</f>
        <v/>
      </c>
      <c r="L16" t="str">
        <f>IF(ISNUMBER(SEARCH("IDX",Table3[[#This Row],[KEYS]])), "INDEX", "")</f>
        <v>INDEX</v>
      </c>
      <c r="M16" t="str">
        <f>IF(ISNUMBER(SEARCH("UQ",Table3[[#This Row],[KEYS]])), "UNIQUE", "")</f>
        <v/>
      </c>
      <c r="N16" t="str">
        <f>IF(ISNUMBER(SEARCH("NN",Table3[[#This Row],[KEYS]])), "NOT NULL", "")</f>
        <v/>
      </c>
      <c r="O16" t="str">
        <f>IF(ISNUMBER(SEARCH("CC",Table3[[#This Row],[KEYS]])), "CHECK", "")</f>
        <v/>
      </c>
      <c r="P16" t="str">
        <f>IF(ISNUMBER(SEARCH("PG",Table3[[#This Row],[KEYS]])), "PG", "")</f>
        <v/>
      </c>
      <c r="Q16" t="str" cm="1">
        <f t="array" ref="Q16">IF(ISNUMBER(SEARCH("PK",Table3[[#This Row],[KEYS]])),INDEX(UPPER(Table1[Combined_Constraint_Names]),MATCH(UPPER(Table3[[#This Row],[Table_Name]]),UPPER(Table1[Table_Name]),0)), "")</f>
        <v/>
      </c>
      <c r="R16" t="str" cm="1">
        <f t="array" ref="R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6" t="str">
        <f>IF(ISNUMBER(SEARCH("FK",Table3[[#This Row],[KEYS]])), _xlfn.CONCAT("FK","_",Table3[[#This Row],[Table_Name]],"_",Table3[[#This Row],[Column_Name]]), "")</f>
        <v/>
      </c>
      <c r="T16" t="str" cm="1">
        <f t="array" ref="T1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" t="str">
        <f>IF(ISNUMBER(SEARCH("IDX",Table3[[#This Row],[KEYS]])), _xlfn.CONCAT("IDX","_",Table3[[#This Row],[Table_Name]],"_",Table3[[#This Row],[Column_Name]]), "")</f>
        <v>IDX_Company_State</v>
      </c>
      <c r="V16" t="str">
        <f>IF(ISNUMBER(SEARCH("IDX",Table3[[#This Row],[KEYS]])), _xlfn.CONCAT("CREATE INDEX ",Table3[[#This Row],[Constranit name_IDX]]," ON ",Table3[[#This Row],[Table_Name]],"(",UPPER(Table3[[#This Row],[Column_Name]]),");"), "")</f>
        <v>CREATE INDEX IDX_Company_State ON Company(STATE);</v>
      </c>
      <c r="W16" t="str">
        <f>IF(ISNUMBER(SEARCH("UQ",Table3[[#This Row],[KEYS]])), _xlfn.CONCAT("UQ","_",Table3[[#This Row],[Table_Name]],"_",Table3[[#This Row],[Column_Name]]), "")</f>
        <v/>
      </c>
      <c r="X1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" t="str">
        <f>IF(ISNUMBER(SEARCH("NN",Table3[[#This Row],[KEYS]])), _xlfn.CONCAT("NN","_",Table3[[#This Row],[Table_Name]],"_",Table3[[#This Row],[Column_Name]]), "")</f>
        <v/>
      </c>
      <c r="Z1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6" t="str">
        <f>IF(ISNUMBER(SEARCH("CC",Table3[[#This Row],[KEYS]])), _xlfn.CONCAT("CC","_",Table3[[#This Row],[Table_Name]],"_",Table3[[#This Row],[Column_Name]]), "")</f>
        <v/>
      </c>
      <c r="AB1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" t="str">
        <f>IF(ISNUMBER(SEARCH("PG",Table3[[#This Row],[KEYS]])), _xlfn.CONCAT("PG","_",Table3[[#This Row],[Table_Name]],"_",Table3[[#This Row],[Column_Name]]), "")</f>
        <v/>
      </c>
      <c r="AE16" s="20"/>
      <c r="AF16" s="20"/>
    </row>
    <row r="17" spans="1:32" x14ac:dyDescent="0.3">
      <c r="A17" t="s">
        <v>506</v>
      </c>
      <c r="B17" s="12" t="s">
        <v>108</v>
      </c>
      <c r="C17" s="12" t="s">
        <v>108</v>
      </c>
      <c r="D17" s="12">
        <v>3</v>
      </c>
      <c r="E17" s="12" t="s">
        <v>132</v>
      </c>
      <c r="F17" s="37" t="s">
        <v>133</v>
      </c>
      <c r="G17" t="s">
        <v>114</v>
      </c>
      <c r="H17" t="s">
        <v>90</v>
      </c>
      <c r="J17" t="str">
        <f>IF(ISNUMBER(SEARCH("PK",Table3[[#This Row],[KEYS]])), "PK", "")</f>
        <v/>
      </c>
      <c r="K17" t="str">
        <f>IF(ISNUMBER(SEARCH("FK",Table3[[#This Row],[KEYS]])), "FK", "")</f>
        <v/>
      </c>
      <c r="L17" t="str">
        <f>IF(ISNUMBER(SEARCH("IDX",Table3[[#This Row],[KEYS]])), "INDEX", "")</f>
        <v/>
      </c>
      <c r="M17" t="str">
        <f>IF(ISNUMBER(SEARCH("UQ",Table3[[#This Row],[KEYS]])), "UNIQUE", "")</f>
        <v/>
      </c>
      <c r="N17" t="str">
        <f>IF(ISNUMBER(SEARCH("NN",Table3[[#This Row],[KEYS]])), "NOT NULL", "")</f>
        <v/>
      </c>
      <c r="O17" t="str">
        <f>IF(ISNUMBER(SEARCH("CC",Table3[[#This Row],[KEYS]])), "CHECK", "")</f>
        <v>CHECK</v>
      </c>
      <c r="P17" t="str">
        <f>IF(ISNUMBER(SEARCH("PG",Table3[[#This Row],[KEYS]])), "PG", "")</f>
        <v/>
      </c>
      <c r="Q17" t="str" cm="1">
        <f t="array" ref="Q17">IF(ISNUMBER(SEARCH("PK",Table3[[#This Row],[KEYS]])),INDEX(UPPER(Table1[Combined_Constraint_Names]),MATCH(UPPER(Table3[[#This Row],[Table_Name]]),UPPER(Table1[Table_Name]),0)), "")</f>
        <v/>
      </c>
      <c r="R17" t="str" cm="1">
        <f t="array" ref="R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" t="str">
        <f>IF(ISNUMBER(SEARCH("FK",Table3[[#This Row],[KEYS]])), _xlfn.CONCAT("FK","_",Table3[[#This Row],[Table_Name]],"_",Table3[[#This Row],[Column_Name]]), "")</f>
        <v/>
      </c>
      <c r="T17" t="str" cm="1">
        <f t="array" ref="T1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" t="str">
        <f>IF(ISNUMBER(SEARCH("IDX",Table3[[#This Row],[KEYS]])), _xlfn.CONCAT("IDX","_",Table3[[#This Row],[Table_Name]],"_",Table3[[#This Row],[Column_Name]]), "")</f>
        <v/>
      </c>
      <c r="V1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7" t="str">
        <f>IF(ISNUMBER(SEARCH("UQ",Table3[[#This Row],[KEYS]])), _xlfn.CONCAT("UQ","_",Table3[[#This Row],[Table_Name]],"_",Table3[[#This Row],[Column_Name]]), "")</f>
        <v/>
      </c>
      <c r="X1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" t="str">
        <f>IF(ISNUMBER(SEARCH("NN",Table3[[#This Row],[KEYS]])), _xlfn.CONCAT("NN","_",Table3[[#This Row],[Table_Name]],"_",Table3[[#This Row],[Column_Name]]), "")</f>
        <v/>
      </c>
      <c r="Z1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7" t="str">
        <f>IF(ISNUMBER(SEARCH("CC",Table3[[#This Row],[KEYS]])), _xlfn.CONCAT("CC","_",Table3[[#This Row],[Table_Name]],"_",Table3[[#This Row],[Column_Name]]), "")</f>
        <v>CC_regions_timezone</v>
      </c>
      <c r="AB17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17" t="str">
        <f>IF(ISNUMBER(SEARCH("PG",Table3[[#This Row],[KEYS]])), _xlfn.CONCAT("PG","_",Table3[[#This Row],[Table_Name]],"_",Table3[[#This Row],[Column_Name]]), "")</f>
        <v/>
      </c>
      <c r="AE17" s="20"/>
      <c r="AF17" s="20"/>
    </row>
    <row r="18" spans="1:32" x14ac:dyDescent="0.3">
      <c r="A18" t="s">
        <v>506</v>
      </c>
      <c r="B18" s="12" t="s">
        <v>108</v>
      </c>
      <c r="C18" s="12" t="s">
        <v>108</v>
      </c>
      <c r="D18" s="12">
        <v>3</v>
      </c>
      <c r="E18" s="12" t="s">
        <v>132</v>
      </c>
      <c r="F18" s="12" t="s">
        <v>134</v>
      </c>
      <c r="G18" t="s">
        <v>111</v>
      </c>
      <c r="H18" t="s">
        <v>135</v>
      </c>
      <c r="J18" t="str">
        <f>IF(ISNUMBER(SEARCH("PK",Table3[[#This Row],[KEYS]])), "PK", "")</f>
        <v>PK</v>
      </c>
      <c r="K18" t="str">
        <f>IF(ISNUMBER(SEARCH("FK",Table3[[#This Row],[KEYS]])), "FK", "")</f>
        <v/>
      </c>
      <c r="L18" t="str">
        <f>IF(ISNUMBER(SEARCH("IDX",Table3[[#This Row],[KEYS]])), "INDEX", "")</f>
        <v>INDEX</v>
      </c>
      <c r="M18" t="str">
        <f>IF(ISNUMBER(SEARCH("UQ",Table3[[#This Row],[KEYS]])), "UNIQUE", "")</f>
        <v/>
      </c>
      <c r="N18" t="str">
        <f>IF(ISNUMBER(SEARCH("NN",Table3[[#This Row],[KEYS]])), "NOT NULL", "")</f>
        <v>NOT NULL</v>
      </c>
      <c r="O18" t="str">
        <f>IF(ISNUMBER(SEARCH("CC",Table3[[#This Row],[KEYS]])), "CHECK", "")</f>
        <v/>
      </c>
      <c r="P18" t="str">
        <f>IF(ISNUMBER(SEARCH("PG",Table3[[#This Row],[KEYS]])), "PG", "")</f>
        <v/>
      </c>
      <c r="Q18" t="str" cm="1">
        <f t="array" ref="Q18">IF(ISNUMBER(SEARCH("PK",Table3[[#This Row],[KEYS]])),INDEX(UPPER(Table1[Combined_Constraint_Names]),MATCH(UPPER(Table3[[#This Row],[Table_Name]]),UPPER(Table1[Table_Name]),0)), "")</f>
        <v>PK_REGIONS_REGION_NO</v>
      </c>
      <c r="R18" t="str" cm="1">
        <f t="array" ref="R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regions ADD CONSTRAINT PK_REGIONS_REGION_NO PRIMARY KEY (REGION_NO);</v>
      </c>
      <c r="S18" t="str">
        <f>IF(ISNUMBER(SEARCH("FK",Table3[[#This Row],[KEYS]])), _xlfn.CONCAT("FK","_",Table3[[#This Row],[Table_Name]],"_",Table3[[#This Row],[Column_Name]]), "")</f>
        <v/>
      </c>
      <c r="T18" t="str" cm="1">
        <f t="array" ref="T1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" t="str">
        <f>IF(ISNUMBER(SEARCH("IDX",Table3[[#This Row],[KEYS]])), _xlfn.CONCAT("IDX","_",Table3[[#This Row],[Table_Name]],"_",Table3[[#This Row],[Column_Name]]), "")</f>
        <v>IDX_regions_region_no</v>
      </c>
      <c r="V18" t="str">
        <f>IF(ISNUMBER(SEARCH("IDX",Table3[[#This Row],[KEYS]])), _xlfn.CONCAT("CREATE INDEX ",Table3[[#This Row],[Constranit name_IDX]]," ON ",Table3[[#This Row],[Table_Name]],"(",UPPER(Table3[[#This Row],[Column_Name]]),");"), "")</f>
        <v>CREATE INDEX IDX_regions_region_no ON regions(REGION_NO);</v>
      </c>
      <c r="W18" t="str">
        <f>IF(ISNUMBER(SEARCH("UQ",Table3[[#This Row],[KEYS]])), _xlfn.CONCAT("UQ","_",Table3[[#This Row],[Table_Name]],"_",Table3[[#This Row],[Column_Name]]), "")</f>
        <v/>
      </c>
      <c r="X1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" t="str">
        <f>IF(ISNUMBER(SEARCH("NN",Table3[[#This Row],[KEYS]])), _xlfn.CONCAT("NN","_",Table3[[#This Row],[Table_Name]],"_",Table3[[#This Row],[Column_Name]]), "")</f>
        <v>NN_regions_region_no</v>
      </c>
      <c r="Z1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regions MODIFY region_no CONSTRAINT NN_regions_region_no NOT NULL ;</v>
      </c>
      <c r="AA18" t="str">
        <f>IF(ISNUMBER(SEARCH("CC",Table3[[#This Row],[KEYS]])), _xlfn.CONCAT("CC","_",Table3[[#This Row],[Table_Name]],"_",Table3[[#This Row],[Column_Name]]), "")</f>
        <v/>
      </c>
      <c r="AB1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" t="str">
        <f>IF(ISNUMBER(SEARCH("PG",Table3[[#This Row],[KEYS]])), _xlfn.CONCAT("PG","_",Table3[[#This Row],[Table_Name]],"_",Table3[[#This Row],[Column_Name]]), "")</f>
        <v/>
      </c>
      <c r="AE18" s="20"/>
      <c r="AF18" s="20"/>
    </row>
    <row r="19" spans="1:32" x14ac:dyDescent="0.3">
      <c r="A19" t="s">
        <v>506</v>
      </c>
      <c r="B19" s="9" t="s">
        <v>108</v>
      </c>
      <c r="C19" s="9" t="s">
        <v>108</v>
      </c>
      <c r="D19" s="9">
        <v>3</v>
      </c>
      <c r="E19" s="9" t="s">
        <v>136</v>
      </c>
      <c r="F19" s="9" t="s">
        <v>137</v>
      </c>
      <c r="G19" t="s">
        <v>114</v>
      </c>
      <c r="H19" t="s">
        <v>135</v>
      </c>
      <c r="J19" t="str">
        <f>IF(ISNUMBER(SEARCH("PK",Table3[[#This Row],[KEYS]])), "PK", "")</f>
        <v>PK</v>
      </c>
      <c r="K19" t="str">
        <f>IF(ISNUMBER(SEARCH("FK",Table3[[#This Row],[KEYS]])), "FK", "")</f>
        <v/>
      </c>
      <c r="L19" t="str">
        <f>IF(ISNUMBER(SEARCH("IDX",Table3[[#This Row],[KEYS]])), "INDEX", "")</f>
        <v>INDEX</v>
      </c>
      <c r="M19" t="str">
        <f>IF(ISNUMBER(SEARCH("UQ",Table3[[#This Row],[KEYS]])), "UNIQUE", "")</f>
        <v/>
      </c>
      <c r="N19" t="str">
        <f>IF(ISNUMBER(SEARCH("NN",Table3[[#This Row],[KEYS]])), "NOT NULL", "")</f>
        <v>NOT NULL</v>
      </c>
      <c r="O19" t="str">
        <f>IF(ISNUMBER(SEARCH("CC",Table3[[#This Row],[KEYS]])), "CHECK", "")</f>
        <v/>
      </c>
      <c r="P19" t="str">
        <f>IF(ISNUMBER(SEARCH("PG",Table3[[#This Row],[KEYS]])), "PG", "")</f>
        <v/>
      </c>
      <c r="Q19" t="str" cm="1">
        <f t="array" ref="Q19">IF(ISNUMBER(SEARCH("PK",Table3[[#This Row],[KEYS]])),INDEX(UPPER(Table1[Combined_Constraint_Names]),MATCH(UPPER(Table3[[#This Row],[Table_Name]]),UPPER(Table1[Table_Name]),0)), "")</f>
        <v>PK_REGION_STATE_ABBREVIATION</v>
      </c>
      <c r="R19" t="str" cm="1">
        <f t="array" ref="R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region_state ADD CONSTRAINT PK_REGION_STATE_ABBREVIATION PRIMARY KEY (ABBREVIATION);</v>
      </c>
      <c r="S19" t="str">
        <f>IF(ISNUMBER(SEARCH("FK",Table3[[#This Row],[KEYS]])), _xlfn.CONCAT("FK","_",Table3[[#This Row],[Table_Name]],"_",Table3[[#This Row],[Column_Name]]), "")</f>
        <v/>
      </c>
      <c r="T19" t="str" cm="1">
        <f t="array" ref="T1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" t="str">
        <f>IF(ISNUMBER(SEARCH("IDX",Table3[[#This Row],[KEYS]])), _xlfn.CONCAT("IDX","_",Table3[[#This Row],[Table_Name]],"_",Table3[[#This Row],[Column_Name]]), "")</f>
        <v>IDX_region_state_abbreviation</v>
      </c>
      <c r="V19" t="str">
        <f>IF(ISNUMBER(SEARCH("IDX",Table3[[#This Row],[KEYS]])), _xlfn.CONCAT("CREATE INDEX ",Table3[[#This Row],[Constranit name_IDX]]," ON ",Table3[[#This Row],[Table_Name]],"(",UPPER(Table3[[#This Row],[Column_Name]]),");"), "")</f>
        <v>CREATE INDEX IDX_region_state_abbreviation ON region_state(ABBREVIATION);</v>
      </c>
      <c r="W19" t="str">
        <f>IF(ISNUMBER(SEARCH("UQ",Table3[[#This Row],[KEYS]])), _xlfn.CONCAT("UQ","_",Table3[[#This Row],[Table_Name]],"_",Table3[[#This Row],[Column_Name]]), "")</f>
        <v/>
      </c>
      <c r="X1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" t="str">
        <f>IF(ISNUMBER(SEARCH("NN",Table3[[#This Row],[KEYS]])), _xlfn.CONCAT("NN","_",Table3[[#This Row],[Table_Name]],"_",Table3[[#This Row],[Column_Name]]), "")</f>
        <v>NN_region_state_abbreviation</v>
      </c>
      <c r="Z1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region_state MODIFY abbreviation CONSTRAINT NN_region_state_abbreviation NOT NULL ;</v>
      </c>
      <c r="AA19" t="str">
        <f>IF(ISNUMBER(SEARCH("CC",Table3[[#This Row],[KEYS]])), _xlfn.CONCAT("CC","_",Table3[[#This Row],[Table_Name]],"_",Table3[[#This Row],[Column_Name]]), "")</f>
        <v/>
      </c>
      <c r="AB1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" t="str">
        <f>IF(ISNUMBER(SEARCH("PG",Table3[[#This Row],[KEYS]])), _xlfn.CONCAT("PG","_",Table3[[#This Row],[Table_Name]],"_",Table3[[#This Row],[Column_Name]]), "")</f>
        <v/>
      </c>
      <c r="AE19" s="20"/>
      <c r="AF19" s="20"/>
    </row>
    <row r="20" spans="1:32" x14ac:dyDescent="0.3">
      <c r="A20" t="s">
        <v>506</v>
      </c>
      <c r="B20" s="9" t="s">
        <v>108</v>
      </c>
      <c r="C20" s="9" t="s">
        <v>108</v>
      </c>
      <c r="D20" s="9">
        <v>3</v>
      </c>
      <c r="E20" s="9" t="s">
        <v>136</v>
      </c>
      <c r="F20" s="9" t="s">
        <v>138</v>
      </c>
      <c r="G20" t="s">
        <v>114</v>
      </c>
      <c r="J20" t="str">
        <f>IF(ISNUMBER(SEARCH("PK",Table3[[#This Row],[KEYS]])), "PK", "")</f>
        <v/>
      </c>
      <c r="K20" t="str">
        <f>IF(ISNUMBER(SEARCH("FK",Table3[[#This Row],[KEYS]])), "FK", "")</f>
        <v/>
      </c>
      <c r="L20" t="str">
        <f>IF(ISNUMBER(SEARCH("IDX",Table3[[#This Row],[KEYS]])), "INDEX", "")</f>
        <v/>
      </c>
      <c r="M20" t="str">
        <f>IF(ISNUMBER(SEARCH("UQ",Table3[[#This Row],[KEYS]])), "UNIQUE", "")</f>
        <v/>
      </c>
      <c r="N20" t="str">
        <f>IF(ISNUMBER(SEARCH("NN",Table3[[#This Row],[KEYS]])), "NOT NULL", "")</f>
        <v/>
      </c>
      <c r="O20" t="str">
        <f>IF(ISNUMBER(SEARCH("CC",Table3[[#This Row],[KEYS]])), "CHECK", "")</f>
        <v/>
      </c>
      <c r="P20" t="str">
        <f>IF(ISNUMBER(SEARCH("PG",Table3[[#This Row],[KEYS]])), "PG", "")</f>
        <v/>
      </c>
      <c r="Q20" t="str" cm="1">
        <f t="array" ref="Q20">IF(ISNUMBER(SEARCH("PK",Table3[[#This Row],[KEYS]])),INDEX(UPPER(Table1[Combined_Constraint_Names]),MATCH(UPPER(Table3[[#This Row],[Table_Name]]),UPPER(Table1[Table_Name]),0)), "")</f>
        <v/>
      </c>
      <c r="R20" t="str" cm="1">
        <f t="array" ref="R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" t="str">
        <f>IF(ISNUMBER(SEARCH("FK",Table3[[#This Row],[KEYS]])), _xlfn.CONCAT("FK","_",Table3[[#This Row],[Table_Name]],"_",Table3[[#This Row],[Column_Name]]), "")</f>
        <v/>
      </c>
      <c r="T20" t="str" cm="1">
        <f t="array" ref="T2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" t="str">
        <f>IF(ISNUMBER(SEARCH("IDX",Table3[[#This Row],[KEYS]])), _xlfn.CONCAT("IDX","_",Table3[[#This Row],[Table_Name]],"_",Table3[[#This Row],[Column_Name]]), "")</f>
        <v/>
      </c>
      <c r="V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" t="str">
        <f>IF(ISNUMBER(SEARCH("UQ",Table3[[#This Row],[KEYS]])), _xlfn.CONCAT("UQ","_",Table3[[#This Row],[Table_Name]],"_",Table3[[#This Row],[Column_Name]]), "")</f>
        <v/>
      </c>
      <c r="X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" t="str">
        <f>IF(ISNUMBER(SEARCH("NN",Table3[[#This Row],[KEYS]])), _xlfn.CONCAT("NN","_",Table3[[#This Row],[Table_Name]],"_",Table3[[#This Row],[Column_Name]]), "")</f>
        <v/>
      </c>
      <c r="Z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0" t="str">
        <f>IF(ISNUMBER(SEARCH("CC",Table3[[#This Row],[KEYS]])), _xlfn.CONCAT("CC","_",Table3[[#This Row],[Table_Name]],"_",Table3[[#This Row],[Column_Name]]), "")</f>
        <v/>
      </c>
      <c r="AB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" t="str">
        <f>IF(ISNUMBER(SEARCH("PG",Table3[[#This Row],[KEYS]])), _xlfn.CONCAT("PG","_",Table3[[#This Row],[Table_Name]],"_",Table3[[#This Row],[Column_Name]]), "")</f>
        <v/>
      </c>
      <c r="AE20" s="20"/>
      <c r="AF20" s="20"/>
    </row>
    <row r="21" spans="1:32" x14ac:dyDescent="0.3">
      <c r="A21" t="s">
        <v>506</v>
      </c>
      <c r="B21" s="9" t="s">
        <v>108</v>
      </c>
      <c r="C21" s="9" t="s">
        <v>108</v>
      </c>
      <c r="D21" s="9">
        <v>3</v>
      </c>
      <c r="E21" s="9" t="s">
        <v>136</v>
      </c>
      <c r="F21" s="9" t="s">
        <v>130</v>
      </c>
      <c r="G21" t="s">
        <v>114</v>
      </c>
      <c r="J21" t="str">
        <f>IF(ISNUMBER(SEARCH("PK",Table3[[#This Row],[KEYS]])), "PK", "")</f>
        <v/>
      </c>
      <c r="K21" t="str">
        <f>IF(ISNUMBER(SEARCH("FK",Table3[[#This Row],[KEYS]])), "FK", "")</f>
        <v/>
      </c>
      <c r="L21" t="str">
        <f>IF(ISNUMBER(SEARCH("IDX",Table3[[#This Row],[KEYS]])), "INDEX", "")</f>
        <v/>
      </c>
      <c r="M21" t="str">
        <f>IF(ISNUMBER(SEARCH("UQ",Table3[[#This Row],[KEYS]])), "UNIQUE", "")</f>
        <v/>
      </c>
      <c r="N21" t="str">
        <f>IF(ISNUMBER(SEARCH("NN",Table3[[#This Row],[KEYS]])), "NOT NULL", "")</f>
        <v/>
      </c>
      <c r="O21" t="str">
        <f>IF(ISNUMBER(SEARCH("CC",Table3[[#This Row],[KEYS]])), "CHECK", "")</f>
        <v/>
      </c>
      <c r="P21" t="str">
        <f>IF(ISNUMBER(SEARCH("PG",Table3[[#This Row],[KEYS]])), "PG", "")</f>
        <v/>
      </c>
      <c r="Q21" t="str" cm="1">
        <f t="array" ref="Q21">IF(ISNUMBER(SEARCH("PK",Table3[[#This Row],[KEYS]])),INDEX(UPPER(Table1[Combined_Constraint_Names]),MATCH(UPPER(Table3[[#This Row],[Table_Name]]),UPPER(Table1[Table_Name]),0)), "")</f>
        <v/>
      </c>
      <c r="R21" t="str" cm="1">
        <f t="array" ref="R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" t="str">
        <f>IF(ISNUMBER(SEARCH("FK",Table3[[#This Row],[KEYS]])), _xlfn.CONCAT("FK","_",Table3[[#This Row],[Table_Name]],"_",Table3[[#This Row],[Column_Name]]), "")</f>
        <v/>
      </c>
      <c r="T21" t="str" cm="1">
        <f t="array" ref="T2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" t="str">
        <f>IF(ISNUMBER(SEARCH("IDX",Table3[[#This Row],[KEYS]])), _xlfn.CONCAT("IDX","_",Table3[[#This Row],[Table_Name]],"_",Table3[[#This Row],[Column_Name]]), "")</f>
        <v/>
      </c>
      <c r="V2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" t="str">
        <f>IF(ISNUMBER(SEARCH("UQ",Table3[[#This Row],[KEYS]])), _xlfn.CONCAT("UQ","_",Table3[[#This Row],[Table_Name]],"_",Table3[[#This Row],[Column_Name]]), "")</f>
        <v/>
      </c>
      <c r="X2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" t="str">
        <f>IF(ISNUMBER(SEARCH("NN",Table3[[#This Row],[KEYS]])), _xlfn.CONCAT("NN","_",Table3[[#This Row],[Table_Name]],"_",Table3[[#This Row],[Column_Name]]), "")</f>
        <v/>
      </c>
      <c r="Z2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" t="str">
        <f>IF(ISNUMBER(SEARCH("CC",Table3[[#This Row],[KEYS]])), _xlfn.CONCAT("CC","_",Table3[[#This Row],[Table_Name]],"_",Table3[[#This Row],[Column_Name]]), "")</f>
        <v/>
      </c>
      <c r="AB2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" t="str">
        <f>IF(ISNUMBER(SEARCH("PG",Table3[[#This Row],[KEYS]])), _xlfn.CONCAT("PG","_",Table3[[#This Row],[Table_Name]],"_",Table3[[#This Row],[Column_Name]]), "")</f>
        <v/>
      </c>
      <c r="AE21" s="20"/>
      <c r="AF21" s="20"/>
    </row>
    <row r="22" spans="1:32" x14ac:dyDescent="0.3">
      <c r="A22" t="s">
        <v>506</v>
      </c>
      <c r="B22" s="9" t="s">
        <v>108</v>
      </c>
      <c r="C22" s="9" t="s">
        <v>108</v>
      </c>
      <c r="D22" s="9">
        <v>3</v>
      </c>
      <c r="E22" s="9" t="s">
        <v>136</v>
      </c>
      <c r="F22" s="9" t="s">
        <v>139</v>
      </c>
      <c r="G22" t="s">
        <v>111</v>
      </c>
      <c r="J22" t="str">
        <f>IF(ISNUMBER(SEARCH("PK",Table3[[#This Row],[KEYS]])), "PK", "")</f>
        <v/>
      </c>
      <c r="K22" t="str">
        <f>IF(ISNUMBER(SEARCH("FK",Table3[[#This Row],[KEYS]])), "FK", "")</f>
        <v/>
      </c>
      <c r="L22" t="str">
        <f>IF(ISNUMBER(SEARCH("IDX",Table3[[#This Row],[KEYS]])), "INDEX", "")</f>
        <v/>
      </c>
      <c r="M22" t="str">
        <f>IF(ISNUMBER(SEARCH("UQ",Table3[[#This Row],[KEYS]])), "UNIQUE", "")</f>
        <v/>
      </c>
      <c r="N22" t="str">
        <f>IF(ISNUMBER(SEARCH("NN",Table3[[#This Row],[KEYS]])), "NOT NULL", "")</f>
        <v/>
      </c>
      <c r="O22" t="str">
        <f>IF(ISNUMBER(SEARCH("CC",Table3[[#This Row],[KEYS]])), "CHECK", "")</f>
        <v/>
      </c>
      <c r="P22" t="str">
        <f>IF(ISNUMBER(SEARCH("PG",Table3[[#This Row],[KEYS]])), "PG", "")</f>
        <v/>
      </c>
      <c r="Q22" t="str" cm="1">
        <f t="array" ref="Q22">IF(ISNUMBER(SEARCH("PK",Table3[[#This Row],[KEYS]])),INDEX(UPPER(Table1[Combined_Constraint_Names]),MATCH(UPPER(Table3[[#This Row],[Table_Name]]),UPPER(Table1[Table_Name]),0)), "")</f>
        <v/>
      </c>
      <c r="R22" t="str" cm="1">
        <f t="array" ref="R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" t="str">
        <f>IF(ISNUMBER(SEARCH("FK",Table3[[#This Row],[KEYS]])), _xlfn.CONCAT("FK","_",Table3[[#This Row],[Table_Name]],"_",Table3[[#This Row],[Column_Name]]), "")</f>
        <v/>
      </c>
      <c r="T22" t="str" cm="1">
        <f t="array" ref="T2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" t="str">
        <f>IF(ISNUMBER(SEARCH("IDX",Table3[[#This Row],[KEYS]])), _xlfn.CONCAT("IDX","_",Table3[[#This Row],[Table_Name]],"_",Table3[[#This Row],[Column_Name]]), "")</f>
        <v/>
      </c>
      <c r="V2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2" t="str">
        <f>IF(ISNUMBER(SEARCH("UQ",Table3[[#This Row],[KEYS]])), _xlfn.CONCAT("UQ","_",Table3[[#This Row],[Table_Name]],"_",Table3[[#This Row],[Column_Name]]), "")</f>
        <v/>
      </c>
      <c r="X2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" t="str">
        <f>IF(ISNUMBER(SEARCH("NN",Table3[[#This Row],[KEYS]])), _xlfn.CONCAT("NN","_",Table3[[#This Row],[Table_Name]],"_",Table3[[#This Row],[Column_Name]]), "")</f>
        <v/>
      </c>
      <c r="Z2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2" t="str">
        <f>IF(ISNUMBER(SEARCH("CC",Table3[[#This Row],[KEYS]])), _xlfn.CONCAT("CC","_",Table3[[#This Row],[Table_Name]],"_",Table3[[#This Row],[Column_Name]]), "")</f>
        <v/>
      </c>
      <c r="AB2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" t="str">
        <f>IF(ISNUMBER(SEARCH("PG",Table3[[#This Row],[KEYS]])), _xlfn.CONCAT("PG","_",Table3[[#This Row],[Table_Name]],"_",Table3[[#This Row],[Column_Name]]), "")</f>
        <v/>
      </c>
      <c r="AE22" s="20"/>
      <c r="AF22" s="20"/>
    </row>
    <row r="23" spans="1:32" x14ac:dyDescent="0.3">
      <c r="A23" t="s">
        <v>506</v>
      </c>
      <c r="B23" s="9" t="s">
        <v>108</v>
      </c>
      <c r="C23" s="9" t="s">
        <v>108</v>
      </c>
      <c r="D23" s="9">
        <v>3</v>
      </c>
      <c r="E23" s="9" t="s">
        <v>136</v>
      </c>
      <c r="F23" s="9" t="s">
        <v>134</v>
      </c>
      <c r="G23" t="s">
        <v>111</v>
      </c>
      <c r="H23" t="s">
        <v>140</v>
      </c>
      <c r="J23" t="str">
        <f>IF(ISNUMBER(SEARCH("PK",Table3[[#This Row],[KEYS]])), "PK", "")</f>
        <v/>
      </c>
      <c r="K23" t="str">
        <f>IF(ISNUMBER(SEARCH("FK",Table3[[#This Row],[KEYS]])), "FK", "")</f>
        <v>FK</v>
      </c>
      <c r="L23" t="str">
        <f>IF(ISNUMBER(SEARCH("IDX",Table3[[#This Row],[KEYS]])), "INDEX", "")</f>
        <v>INDEX</v>
      </c>
      <c r="M23" t="str">
        <f>IF(ISNUMBER(SEARCH("UQ",Table3[[#This Row],[KEYS]])), "UNIQUE", "")</f>
        <v/>
      </c>
      <c r="N23" t="str">
        <f>IF(ISNUMBER(SEARCH("NN",Table3[[#This Row],[KEYS]])), "NOT NULL", "")</f>
        <v>NOT NULL</v>
      </c>
      <c r="O23" t="str">
        <f>IF(ISNUMBER(SEARCH("CC",Table3[[#This Row],[KEYS]])), "CHECK", "")</f>
        <v/>
      </c>
      <c r="P23" t="str">
        <f>IF(ISNUMBER(SEARCH("PG",Table3[[#This Row],[KEYS]])), "PG", "")</f>
        <v/>
      </c>
      <c r="Q23" t="str" cm="1">
        <f t="array" ref="Q23">IF(ISNUMBER(SEARCH("PK",Table3[[#This Row],[KEYS]])),INDEX(UPPER(Table1[Combined_Constraint_Names]),MATCH(UPPER(Table3[[#This Row],[Table_Name]]),UPPER(Table1[Table_Name]),0)), "")</f>
        <v/>
      </c>
      <c r="R23" t="str" cm="1">
        <f t="array" ref="R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" t="str">
        <f>IF(ISNUMBER(SEARCH("FK",Table3[[#This Row],[KEYS]])), _xlfn.CONCAT("FK","_",Table3[[#This Row],[Table_Name]],"_",Table3[[#This Row],[Column_Name]]), "")</f>
        <v>FK_region_state_region_no</v>
      </c>
      <c r="T23" t="str" cm="1">
        <f t="array" ref="T2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region_state ADD CONSTRAINT FK_region_state_region_no FOREIGN KEY (region_no) REFERENCES REGIONS(REGION_NO);</v>
      </c>
      <c r="U23" t="str">
        <f>IF(ISNUMBER(SEARCH("IDX",Table3[[#This Row],[KEYS]])), _xlfn.CONCAT("IDX","_",Table3[[#This Row],[Table_Name]],"_",Table3[[#This Row],[Column_Name]]), "")</f>
        <v>IDX_region_state_region_no</v>
      </c>
      <c r="V23" t="str">
        <f>IF(ISNUMBER(SEARCH("IDX",Table3[[#This Row],[KEYS]])), _xlfn.CONCAT("CREATE INDEX ",Table3[[#This Row],[Constranit name_IDX]]," ON ",Table3[[#This Row],[Table_Name]],"(",UPPER(Table3[[#This Row],[Column_Name]]),");"), "")</f>
        <v>CREATE INDEX IDX_region_state_region_no ON region_state(REGION_NO);</v>
      </c>
      <c r="W23" t="str">
        <f>IF(ISNUMBER(SEARCH("UQ",Table3[[#This Row],[KEYS]])), _xlfn.CONCAT("UQ","_",Table3[[#This Row],[Table_Name]],"_",Table3[[#This Row],[Column_Name]]), "")</f>
        <v/>
      </c>
      <c r="X2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" t="str">
        <f>IF(ISNUMBER(SEARCH("NN",Table3[[#This Row],[KEYS]])), _xlfn.CONCAT("NN","_",Table3[[#This Row],[Table_Name]],"_",Table3[[#This Row],[Column_Name]]), "")</f>
        <v>NN_region_state_region_no</v>
      </c>
      <c r="Z2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region_state MODIFY region_no CONSTRAINT NN_region_state_region_no NOT NULL ;</v>
      </c>
      <c r="AA23" t="str">
        <f>IF(ISNUMBER(SEARCH("CC",Table3[[#This Row],[KEYS]])), _xlfn.CONCAT("CC","_",Table3[[#This Row],[Table_Name]],"_",Table3[[#This Row],[Column_Name]]), "")</f>
        <v/>
      </c>
      <c r="AB2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" t="str">
        <f>IF(ISNUMBER(SEARCH("PG",Table3[[#This Row],[KEYS]])), _xlfn.CONCAT("PG","_",Table3[[#This Row],[Table_Name]],"_",Table3[[#This Row],[Column_Name]]), "")</f>
        <v/>
      </c>
      <c r="AE23" s="20"/>
      <c r="AF23" s="20"/>
    </row>
    <row r="24" spans="1:32" x14ac:dyDescent="0.3">
      <c r="A24" t="s">
        <v>506</v>
      </c>
      <c r="B24" s="9" t="s">
        <v>108</v>
      </c>
      <c r="C24" s="9" t="s">
        <v>108</v>
      </c>
      <c r="D24" s="9">
        <v>3</v>
      </c>
      <c r="E24" s="9" t="s">
        <v>141</v>
      </c>
      <c r="F24" s="9" t="s">
        <v>142</v>
      </c>
      <c r="G24" t="s">
        <v>111</v>
      </c>
      <c r="H24" t="s">
        <v>135</v>
      </c>
      <c r="J24" t="str">
        <f>IF(ISNUMBER(SEARCH("PK",Table3[[#This Row],[KEYS]])), "PK", "")</f>
        <v>PK</v>
      </c>
      <c r="K24" t="str">
        <f>IF(ISNUMBER(SEARCH("FK",Table3[[#This Row],[KEYS]])), "FK", "")</f>
        <v/>
      </c>
      <c r="L24" t="str">
        <f>IF(ISNUMBER(SEARCH("IDX",Table3[[#This Row],[KEYS]])), "INDEX", "")</f>
        <v>INDEX</v>
      </c>
      <c r="M24" t="str">
        <f>IF(ISNUMBER(SEARCH("UQ",Table3[[#This Row],[KEYS]])), "UNIQUE", "")</f>
        <v/>
      </c>
      <c r="N24" t="str">
        <f>IF(ISNUMBER(SEARCH("NN",Table3[[#This Row],[KEYS]])), "NOT NULL", "")</f>
        <v>NOT NULL</v>
      </c>
      <c r="O24" t="str">
        <f>IF(ISNUMBER(SEARCH("CC",Table3[[#This Row],[KEYS]])), "CHECK", "")</f>
        <v/>
      </c>
      <c r="P24" t="str">
        <f>IF(ISNUMBER(SEARCH("PG",Table3[[#This Row],[KEYS]])), "PG", "")</f>
        <v/>
      </c>
      <c r="Q24" t="str" cm="1">
        <f t="array" ref="Q24">IF(ISNUMBER(SEARCH("PK",Table3[[#This Row],[KEYS]])),INDEX(UPPER(Table1[Combined_Constraint_Names]),MATCH(UPPER(Table3[[#This Row],[Table_Name]]),UPPER(Table1[Table_Name]),0)), "")</f>
        <v>PK_TAX_TAX_NO</v>
      </c>
      <c r="R24" t="str" cm="1">
        <f t="array" ref="R2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TAX ADD CONSTRAINT PK_TAX_TAX_NO PRIMARY KEY (TAX_NO);</v>
      </c>
      <c r="S24" t="str">
        <f>IF(ISNUMBER(SEARCH("FK",Table3[[#This Row],[KEYS]])), _xlfn.CONCAT("FK","_",Table3[[#This Row],[Table_Name]],"_",Table3[[#This Row],[Column_Name]]), "")</f>
        <v/>
      </c>
      <c r="T24" t="str" cm="1">
        <f t="array" ref="T2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" t="str">
        <f>IF(ISNUMBER(SEARCH("IDX",Table3[[#This Row],[KEYS]])), _xlfn.CONCAT("IDX","_",Table3[[#This Row],[Table_Name]],"_",Table3[[#This Row],[Column_Name]]), "")</f>
        <v>IDX_TAX_TAX_NO</v>
      </c>
      <c r="V24" t="str">
        <f>IF(ISNUMBER(SEARCH("IDX",Table3[[#This Row],[KEYS]])), _xlfn.CONCAT("CREATE INDEX ",Table3[[#This Row],[Constranit name_IDX]]," ON ",Table3[[#This Row],[Table_Name]],"(",UPPER(Table3[[#This Row],[Column_Name]]),");"), "")</f>
        <v>CREATE INDEX IDX_TAX_TAX_NO ON TAX(TAX_NO);</v>
      </c>
      <c r="W24" t="str">
        <f>IF(ISNUMBER(SEARCH("UQ",Table3[[#This Row],[KEYS]])), _xlfn.CONCAT("UQ","_",Table3[[#This Row],[Table_Name]],"_",Table3[[#This Row],[Column_Name]]), "")</f>
        <v/>
      </c>
      <c r="X2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" t="str">
        <f>IF(ISNUMBER(SEARCH("NN",Table3[[#This Row],[KEYS]])), _xlfn.CONCAT("NN","_",Table3[[#This Row],[Table_Name]],"_",Table3[[#This Row],[Column_Name]]), "")</f>
        <v>NN_TAX_TAX_NO</v>
      </c>
      <c r="Z2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TAX MODIFY TAX_NO CONSTRAINT NN_TAX_TAX_NO NOT NULL ;</v>
      </c>
      <c r="AA24" t="str">
        <f>IF(ISNUMBER(SEARCH("CC",Table3[[#This Row],[KEYS]])), _xlfn.CONCAT("CC","_",Table3[[#This Row],[Table_Name]],"_",Table3[[#This Row],[Column_Name]]), "")</f>
        <v/>
      </c>
      <c r="AB2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" t="str">
        <f>IF(ISNUMBER(SEARCH("PG",Table3[[#This Row],[KEYS]])), _xlfn.CONCAT("PG","_",Table3[[#This Row],[Table_Name]],"_",Table3[[#This Row],[Column_Name]]), "")</f>
        <v/>
      </c>
      <c r="AE24" s="20"/>
      <c r="AF24" s="20"/>
    </row>
    <row r="25" spans="1:32" x14ac:dyDescent="0.3">
      <c r="A25" t="s">
        <v>506</v>
      </c>
      <c r="B25" s="9" t="s">
        <v>108</v>
      </c>
      <c r="C25" s="9" t="s">
        <v>108</v>
      </c>
      <c r="D25" s="9">
        <v>3</v>
      </c>
      <c r="E25" s="9" t="s">
        <v>141</v>
      </c>
      <c r="F25" s="9" t="s">
        <v>116</v>
      </c>
      <c r="G25" t="s">
        <v>114</v>
      </c>
      <c r="J25" t="str">
        <f>IF(ISNUMBER(SEARCH("PK",Table3[[#This Row],[KEYS]])), "PK", "")</f>
        <v/>
      </c>
      <c r="K25" t="str">
        <f>IF(ISNUMBER(SEARCH("FK",Table3[[#This Row],[KEYS]])), "FK", "")</f>
        <v/>
      </c>
      <c r="L25" t="str">
        <f>IF(ISNUMBER(SEARCH("IDX",Table3[[#This Row],[KEYS]])), "INDEX", "")</f>
        <v/>
      </c>
      <c r="M25" t="str">
        <f>IF(ISNUMBER(SEARCH("UQ",Table3[[#This Row],[KEYS]])), "UNIQUE", "")</f>
        <v/>
      </c>
      <c r="N25" t="str">
        <f>IF(ISNUMBER(SEARCH("NN",Table3[[#This Row],[KEYS]])), "NOT NULL", "")</f>
        <v/>
      </c>
      <c r="O25" t="str">
        <f>IF(ISNUMBER(SEARCH("CC",Table3[[#This Row],[KEYS]])), "CHECK", "")</f>
        <v/>
      </c>
      <c r="P25" t="str">
        <f>IF(ISNUMBER(SEARCH("PG",Table3[[#This Row],[KEYS]])), "PG", "")</f>
        <v/>
      </c>
      <c r="Q25" t="str" cm="1">
        <f t="array" ref="Q25">IF(ISNUMBER(SEARCH("PK",Table3[[#This Row],[KEYS]])),INDEX(UPPER(Table1[Combined_Constraint_Names]),MATCH(UPPER(Table3[[#This Row],[Table_Name]]),UPPER(Table1[Table_Name]),0)), "")</f>
        <v/>
      </c>
      <c r="R25" t="str" cm="1">
        <f t="array" ref="R2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" t="str">
        <f>IF(ISNUMBER(SEARCH("FK",Table3[[#This Row],[KEYS]])), _xlfn.CONCAT("FK","_",Table3[[#This Row],[Table_Name]],"_",Table3[[#This Row],[Column_Name]]), "")</f>
        <v/>
      </c>
      <c r="T25" t="str" cm="1">
        <f t="array" ref="T2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" t="str">
        <f>IF(ISNUMBER(SEARCH("IDX",Table3[[#This Row],[KEYS]])), _xlfn.CONCAT("IDX","_",Table3[[#This Row],[Table_Name]],"_",Table3[[#This Row],[Column_Name]]), "")</f>
        <v/>
      </c>
      <c r="V2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" t="str">
        <f>IF(ISNUMBER(SEARCH("UQ",Table3[[#This Row],[KEYS]])), _xlfn.CONCAT("UQ","_",Table3[[#This Row],[Table_Name]],"_",Table3[[#This Row],[Column_Name]]), "")</f>
        <v/>
      </c>
      <c r="X2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" t="str">
        <f>IF(ISNUMBER(SEARCH("NN",Table3[[#This Row],[KEYS]])), _xlfn.CONCAT("NN","_",Table3[[#This Row],[Table_Name]],"_",Table3[[#This Row],[Column_Name]]), "")</f>
        <v/>
      </c>
      <c r="Z2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5" t="str">
        <f>IF(ISNUMBER(SEARCH("CC",Table3[[#This Row],[KEYS]])), _xlfn.CONCAT("CC","_",Table3[[#This Row],[Table_Name]],"_",Table3[[#This Row],[Column_Name]]), "")</f>
        <v/>
      </c>
      <c r="AB2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" t="str">
        <f>IF(ISNUMBER(SEARCH("PG",Table3[[#This Row],[KEYS]])), _xlfn.CONCAT("PG","_",Table3[[#This Row],[Table_Name]],"_",Table3[[#This Row],[Column_Name]]), "")</f>
        <v/>
      </c>
      <c r="AE25" s="20"/>
      <c r="AF25" s="20"/>
    </row>
    <row r="26" spans="1:32" x14ac:dyDescent="0.3">
      <c r="A26" t="s">
        <v>506</v>
      </c>
      <c r="B26" s="9" t="s">
        <v>108</v>
      </c>
      <c r="C26" s="9" t="s">
        <v>108</v>
      </c>
      <c r="D26" s="9">
        <v>3</v>
      </c>
      <c r="E26" s="9" t="s">
        <v>141</v>
      </c>
      <c r="F26" s="9" t="s">
        <v>143</v>
      </c>
      <c r="G26" t="s">
        <v>114</v>
      </c>
      <c r="J26" t="str">
        <f>IF(ISNUMBER(SEARCH("PK",Table3[[#This Row],[KEYS]])), "PK", "")</f>
        <v/>
      </c>
      <c r="K26" t="str">
        <f>IF(ISNUMBER(SEARCH("FK",Table3[[#This Row],[KEYS]])), "FK", "")</f>
        <v/>
      </c>
      <c r="L26" t="str">
        <f>IF(ISNUMBER(SEARCH("IDX",Table3[[#This Row],[KEYS]])), "INDEX", "")</f>
        <v/>
      </c>
      <c r="M26" t="str">
        <f>IF(ISNUMBER(SEARCH("UQ",Table3[[#This Row],[KEYS]])), "UNIQUE", "")</f>
        <v/>
      </c>
      <c r="N26" t="str">
        <f>IF(ISNUMBER(SEARCH("NN",Table3[[#This Row],[KEYS]])), "NOT NULL", "")</f>
        <v/>
      </c>
      <c r="O26" t="str">
        <f>IF(ISNUMBER(SEARCH("CC",Table3[[#This Row],[KEYS]])), "CHECK", "")</f>
        <v/>
      </c>
      <c r="P26" t="str">
        <f>IF(ISNUMBER(SEARCH("PG",Table3[[#This Row],[KEYS]])), "PG", "")</f>
        <v/>
      </c>
      <c r="Q26" t="str" cm="1">
        <f t="array" ref="Q26">IF(ISNUMBER(SEARCH("PK",Table3[[#This Row],[KEYS]])),INDEX(UPPER(Table1[Combined_Constraint_Names]),MATCH(UPPER(Table3[[#This Row],[Table_Name]]),UPPER(Table1[Table_Name]),0)), "")</f>
        <v/>
      </c>
      <c r="R26" t="str" cm="1">
        <f t="array" ref="R2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" t="str">
        <f>IF(ISNUMBER(SEARCH("FK",Table3[[#This Row],[KEYS]])), _xlfn.CONCAT("FK","_",Table3[[#This Row],[Table_Name]],"_",Table3[[#This Row],[Column_Name]]), "")</f>
        <v/>
      </c>
      <c r="T26" t="str" cm="1">
        <f t="array" ref="T2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" t="str">
        <f>IF(ISNUMBER(SEARCH("IDX",Table3[[#This Row],[KEYS]])), _xlfn.CONCAT("IDX","_",Table3[[#This Row],[Table_Name]],"_",Table3[[#This Row],[Column_Name]]), "")</f>
        <v/>
      </c>
      <c r="V2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6" t="str">
        <f>IF(ISNUMBER(SEARCH("UQ",Table3[[#This Row],[KEYS]])), _xlfn.CONCAT("UQ","_",Table3[[#This Row],[Table_Name]],"_",Table3[[#This Row],[Column_Name]]), "")</f>
        <v/>
      </c>
      <c r="X2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" t="str">
        <f>IF(ISNUMBER(SEARCH("NN",Table3[[#This Row],[KEYS]])), _xlfn.CONCAT("NN","_",Table3[[#This Row],[Table_Name]],"_",Table3[[#This Row],[Column_Name]]), "")</f>
        <v/>
      </c>
      <c r="Z2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" t="str">
        <f>IF(ISNUMBER(SEARCH("CC",Table3[[#This Row],[KEYS]])), _xlfn.CONCAT("CC","_",Table3[[#This Row],[Table_Name]],"_",Table3[[#This Row],[Column_Name]]), "")</f>
        <v/>
      </c>
      <c r="AB2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" t="str">
        <f>IF(ISNUMBER(SEARCH("PG",Table3[[#This Row],[KEYS]])), _xlfn.CONCAT("PG","_",Table3[[#This Row],[Table_Name]],"_",Table3[[#This Row],[Column_Name]]), "")</f>
        <v/>
      </c>
      <c r="AE26" s="20"/>
      <c r="AF26" s="20"/>
    </row>
    <row r="27" spans="1:32" x14ac:dyDescent="0.3">
      <c r="A27" t="s">
        <v>506</v>
      </c>
      <c r="B27" s="47" t="s">
        <v>108</v>
      </c>
      <c r="C27" s="47" t="s">
        <v>108</v>
      </c>
      <c r="D27" s="47">
        <v>3</v>
      </c>
      <c r="E27" s="47" t="s">
        <v>144</v>
      </c>
      <c r="F27" s="47" t="s">
        <v>130</v>
      </c>
      <c r="G27" t="s">
        <v>114</v>
      </c>
      <c r="H27" t="s">
        <v>145</v>
      </c>
      <c r="J27" t="str">
        <f>IF(ISNUMBER(SEARCH("PK",Table3[[#This Row],[KEYS]])), "PK", "")</f>
        <v>PK</v>
      </c>
      <c r="K27" t="str">
        <f>IF(ISNUMBER(SEARCH("FK",Table3[[#This Row],[KEYS]])), "FK", "")</f>
        <v/>
      </c>
      <c r="L27" t="str">
        <f>IF(ISNUMBER(SEARCH("IDX",Table3[[#This Row],[KEYS]])), "INDEX", "")</f>
        <v/>
      </c>
      <c r="M27" t="str">
        <f>IF(ISNUMBER(SEARCH("UQ",Table3[[#This Row],[KEYS]])), "UNIQUE", "")</f>
        <v/>
      </c>
      <c r="N27" t="str">
        <f>IF(ISNUMBER(SEARCH("NN",Table3[[#This Row],[KEYS]])), "NOT NULL", "")</f>
        <v>NOT NULL</v>
      </c>
      <c r="O27" t="str">
        <f>IF(ISNUMBER(SEARCH("CC",Table3[[#This Row],[KEYS]])), "CHECK", "")</f>
        <v/>
      </c>
      <c r="P27" t="str">
        <f>IF(ISNUMBER(SEARCH("PG",Table3[[#This Row],[KEYS]])), "PG", "")</f>
        <v/>
      </c>
      <c r="Q27" t="str" cm="1">
        <f t="array" ref="Q27">IF(ISNUMBER(SEARCH("PK",Table3[[#This Row],[KEYS]])),INDEX(UPPER(Table1[Combined_Constraint_Names]),MATCH(UPPER(Table3[[#This Row],[Table_Name]]),UPPER(Table1[Table_Name]),0)), "")</f>
        <v>PK_STATE_CAPITAL_CITY_STATE</v>
      </c>
      <c r="R27" t="str" cm="1">
        <f t="array" ref="R2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state_capital ADD CONSTRAINT PK_STATE_CAPITAL_CITY_STATE PRIMARY KEY (CITY,STATE);</v>
      </c>
      <c r="S27" t="str">
        <f>IF(ISNUMBER(SEARCH("FK",Table3[[#This Row],[KEYS]])), _xlfn.CONCAT("FK","_",Table3[[#This Row],[Table_Name]],"_",Table3[[#This Row],[Column_Name]]), "")</f>
        <v/>
      </c>
      <c r="T27" t="str" cm="1">
        <f t="array" ref="T2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" t="str">
        <f>IF(ISNUMBER(SEARCH("IDX",Table3[[#This Row],[KEYS]])), _xlfn.CONCAT("IDX","_",Table3[[#This Row],[Table_Name]],"_",Table3[[#This Row],[Column_Name]]), "")</f>
        <v/>
      </c>
      <c r="V2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7" t="str">
        <f>IF(ISNUMBER(SEARCH("UQ",Table3[[#This Row],[KEYS]])), _xlfn.CONCAT("UQ","_",Table3[[#This Row],[Table_Name]],"_",Table3[[#This Row],[Column_Name]]), "")</f>
        <v/>
      </c>
      <c r="X2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" t="str">
        <f>IF(ISNUMBER(SEARCH("NN",Table3[[#This Row],[KEYS]])), _xlfn.CONCAT("NN","_",Table3[[#This Row],[Table_Name]],"_",Table3[[#This Row],[Column_Name]]), "")</f>
        <v>NN_state_capital_city</v>
      </c>
      <c r="Z2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state_capital MODIFY city CONSTRAINT NN_state_capital_city NOT NULL ;</v>
      </c>
      <c r="AA27" t="str">
        <f>IF(ISNUMBER(SEARCH("CC",Table3[[#This Row],[KEYS]])), _xlfn.CONCAT("CC","_",Table3[[#This Row],[Table_Name]],"_",Table3[[#This Row],[Column_Name]]), "")</f>
        <v/>
      </c>
      <c r="AB2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" t="str">
        <f>IF(ISNUMBER(SEARCH("PG",Table3[[#This Row],[KEYS]])), _xlfn.CONCAT("PG","_",Table3[[#This Row],[Table_Name]],"_",Table3[[#This Row],[Column_Name]]), "")</f>
        <v/>
      </c>
      <c r="AE27" s="20"/>
      <c r="AF27" s="20"/>
    </row>
    <row r="28" spans="1:32" x14ac:dyDescent="0.3">
      <c r="A28" t="s">
        <v>506</v>
      </c>
      <c r="B28" s="47" t="s">
        <v>108</v>
      </c>
      <c r="C28" s="47" t="s">
        <v>108</v>
      </c>
      <c r="D28" s="47">
        <v>3</v>
      </c>
      <c r="E28" s="47" t="s">
        <v>144</v>
      </c>
      <c r="F28" s="47" t="s">
        <v>138</v>
      </c>
      <c r="G28" t="s">
        <v>114</v>
      </c>
      <c r="H28" t="s">
        <v>146</v>
      </c>
      <c r="J28" t="str">
        <f>IF(ISNUMBER(SEARCH("PK",Table3[[#This Row],[KEYS]])), "PK", "")</f>
        <v>PK</v>
      </c>
      <c r="K28" t="str">
        <f>IF(ISNUMBER(SEARCH("FK",Table3[[#This Row],[KEYS]])), "FK", "")</f>
        <v>FK</v>
      </c>
      <c r="L28" t="str">
        <f>IF(ISNUMBER(SEARCH("IDX",Table3[[#This Row],[KEYS]])), "INDEX", "")</f>
        <v/>
      </c>
      <c r="M28" t="str">
        <f>IF(ISNUMBER(SEARCH("UQ",Table3[[#This Row],[KEYS]])), "UNIQUE", "")</f>
        <v/>
      </c>
      <c r="N28" t="str">
        <f>IF(ISNUMBER(SEARCH("NN",Table3[[#This Row],[KEYS]])), "NOT NULL", "")</f>
        <v>NOT NULL</v>
      </c>
      <c r="O28" t="str">
        <f>IF(ISNUMBER(SEARCH("CC",Table3[[#This Row],[KEYS]])), "CHECK", "")</f>
        <v/>
      </c>
      <c r="P28" t="str">
        <f>IF(ISNUMBER(SEARCH("PG",Table3[[#This Row],[KEYS]])), "PG", "")</f>
        <v/>
      </c>
      <c r="Q28" t="str" cm="1">
        <f t="array" ref="Q28">IF(ISNUMBER(SEARCH("PK",Table3[[#This Row],[KEYS]])),INDEX(UPPER(Table1[Combined_Constraint_Names]),MATCH(UPPER(Table3[[#This Row],[Table_Name]]),UPPER(Table1[Table_Name]),0)), "")</f>
        <v>PK_STATE_CAPITAL_CITY_STATE</v>
      </c>
      <c r="R28" t="str" cm="1">
        <f t="array" ref="R2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state_capital ADD CONSTRAINT PK_STATE_CAPITAL_CITY_STATE PRIMARY KEY (CITY,STATE);</v>
      </c>
      <c r="S28" t="str">
        <f>IF(ISNUMBER(SEARCH("FK",Table3[[#This Row],[KEYS]])), _xlfn.CONCAT("FK","_",Table3[[#This Row],[Table_Name]],"_",Table3[[#This Row],[Column_Name]]), "")</f>
        <v>FK_state_capital_state</v>
      </c>
      <c r="T28" t="str" cm="1">
        <f t="array" ref="T2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state_capital ADD CONSTRAINT FK_state_capital_state FOREIGN KEY (state) REFERENCES REGION_STATE(ABBREVIATION);</v>
      </c>
      <c r="U28" t="str">
        <f>IF(ISNUMBER(SEARCH("IDX",Table3[[#This Row],[KEYS]])), _xlfn.CONCAT("IDX","_",Table3[[#This Row],[Table_Name]],"_",Table3[[#This Row],[Column_Name]]), "")</f>
        <v/>
      </c>
      <c r="V2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8" t="str">
        <f>IF(ISNUMBER(SEARCH("UQ",Table3[[#This Row],[KEYS]])), _xlfn.CONCAT("UQ","_",Table3[[#This Row],[Table_Name]],"_",Table3[[#This Row],[Column_Name]]), "")</f>
        <v/>
      </c>
      <c r="X2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" t="str">
        <f>IF(ISNUMBER(SEARCH("NN",Table3[[#This Row],[KEYS]])), _xlfn.CONCAT("NN","_",Table3[[#This Row],[Table_Name]],"_",Table3[[#This Row],[Column_Name]]), "")</f>
        <v>NN_state_capital_state</v>
      </c>
      <c r="Z2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state_capital MODIFY state CONSTRAINT NN_state_capital_state NOT NULL ;</v>
      </c>
      <c r="AA28" t="str">
        <f>IF(ISNUMBER(SEARCH("CC",Table3[[#This Row],[KEYS]])), _xlfn.CONCAT("CC","_",Table3[[#This Row],[Table_Name]],"_",Table3[[#This Row],[Column_Name]]), "")</f>
        <v/>
      </c>
      <c r="AB2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" t="str">
        <f>IF(ISNUMBER(SEARCH("PG",Table3[[#This Row],[KEYS]])), _xlfn.CONCAT("PG","_",Table3[[#This Row],[Table_Name]],"_",Table3[[#This Row],[Column_Name]]), "")</f>
        <v/>
      </c>
      <c r="AE28" s="20"/>
      <c r="AF28" s="20"/>
    </row>
    <row r="29" spans="1:32" x14ac:dyDescent="0.3">
      <c r="A29" t="s">
        <v>506</v>
      </c>
      <c r="B29" s="47" t="s">
        <v>108</v>
      </c>
      <c r="C29" s="47" t="s">
        <v>108</v>
      </c>
      <c r="D29" s="47">
        <v>3</v>
      </c>
      <c r="E29" s="47" t="s">
        <v>144</v>
      </c>
      <c r="F29" s="47" t="s">
        <v>139</v>
      </c>
      <c r="G29" t="s">
        <v>111</v>
      </c>
      <c r="J29" t="str">
        <f>IF(ISNUMBER(SEARCH("PK",Table3[[#This Row],[KEYS]])), "PK", "")</f>
        <v/>
      </c>
      <c r="K29" t="str">
        <f>IF(ISNUMBER(SEARCH("FK",Table3[[#This Row],[KEYS]])), "FK", "")</f>
        <v/>
      </c>
      <c r="L29" t="str">
        <f>IF(ISNUMBER(SEARCH("IDX",Table3[[#This Row],[KEYS]])), "INDEX", "")</f>
        <v/>
      </c>
      <c r="M29" t="str">
        <f>IF(ISNUMBER(SEARCH("UQ",Table3[[#This Row],[KEYS]])), "UNIQUE", "")</f>
        <v/>
      </c>
      <c r="N29" t="str">
        <f>IF(ISNUMBER(SEARCH("NN",Table3[[#This Row],[KEYS]])), "NOT NULL", "")</f>
        <v/>
      </c>
      <c r="O29" t="str">
        <f>IF(ISNUMBER(SEARCH("CC",Table3[[#This Row],[KEYS]])), "CHECK", "")</f>
        <v/>
      </c>
      <c r="P29" t="str">
        <f>IF(ISNUMBER(SEARCH("PG",Table3[[#This Row],[KEYS]])), "PG", "")</f>
        <v/>
      </c>
      <c r="Q29" t="str" cm="1">
        <f t="array" ref="Q29">IF(ISNUMBER(SEARCH("PK",Table3[[#This Row],[KEYS]])),INDEX(UPPER(Table1[Combined_Constraint_Names]),MATCH(UPPER(Table3[[#This Row],[Table_Name]]),UPPER(Table1[Table_Name]),0)), "")</f>
        <v/>
      </c>
      <c r="R29" t="str" cm="1">
        <f t="array" ref="R2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" t="str">
        <f>IF(ISNUMBER(SEARCH("FK",Table3[[#This Row],[KEYS]])), _xlfn.CONCAT("FK","_",Table3[[#This Row],[Table_Name]],"_",Table3[[#This Row],[Column_Name]]), "")</f>
        <v/>
      </c>
      <c r="T29" t="str" cm="1">
        <f t="array" ref="T2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" t="str">
        <f>IF(ISNUMBER(SEARCH("IDX",Table3[[#This Row],[KEYS]])), _xlfn.CONCAT("IDX","_",Table3[[#This Row],[Table_Name]],"_",Table3[[#This Row],[Column_Name]]), "")</f>
        <v/>
      </c>
      <c r="V2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" t="str">
        <f>IF(ISNUMBER(SEARCH("UQ",Table3[[#This Row],[KEYS]])), _xlfn.CONCAT("UQ","_",Table3[[#This Row],[Table_Name]],"_",Table3[[#This Row],[Column_Name]]), "")</f>
        <v/>
      </c>
      <c r="X2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" t="str">
        <f>IF(ISNUMBER(SEARCH("NN",Table3[[#This Row],[KEYS]])), _xlfn.CONCAT("NN","_",Table3[[#This Row],[Table_Name]],"_",Table3[[#This Row],[Column_Name]]), "")</f>
        <v/>
      </c>
      <c r="Z2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" t="str">
        <f>IF(ISNUMBER(SEARCH("CC",Table3[[#This Row],[KEYS]])), _xlfn.CONCAT("CC","_",Table3[[#This Row],[Table_Name]],"_",Table3[[#This Row],[Column_Name]]), "")</f>
        <v/>
      </c>
      <c r="AB2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" t="str">
        <f>IF(ISNUMBER(SEARCH("PG",Table3[[#This Row],[KEYS]])), _xlfn.CONCAT("PG","_",Table3[[#This Row],[Table_Name]],"_",Table3[[#This Row],[Column_Name]]), "")</f>
        <v/>
      </c>
      <c r="AE29" s="20"/>
      <c r="AF29" s="20"/>
    </row>
    <row r="30" spans="1:32" x14ac:dyDescent="0.3">
      <c r="A30" t="s">
        <v>506</v>
      </c>
      <c r="B30" s="47" t="s">
        <v>108</v>
      </c>
      <c r="C30" s="47" t="s">
        <v>108</v>
      </c>
      <c r="D30" s="47">
        <v>3</v>
      </c>
      <c r="E30" s="47" t="s">
        <v>144</v>
      </c>
      <c r="F30" s="47" t="s">
        <v>134</v>
      </c>
      <c r="G30" t="s">
        <v>111</v>
      </c>
      <c r="H30" t="s">
        <v>140</v>
      </c>
      <c r="J30" t="str">
        <f>IF(ISNUMBER(SEARCH("PK",Table3[[#This Row],[KEYS]])), "PK", "")</f>
        <v/>
      </c>
      <c r="K30" t="str">
        <f>IF(ISNUMBER(SEARCH("FK",Table3[[#This Row],[KEYS]])), "FK", "")</f>
        <v>FK</v>
      </c>
      <c r="L30" t="str">
        <f>IF(ISNUMBER(SEARCH("IDX",Table3[[#This Row],[KEYS]])), "INDEX", "")</f>
        <v>INDEX</v>
      </c>
      <c r="M30" t="str">
        <f>IF(ISNUMBER(SEARCH("UQ",Table3[[#This Row],[KEYS]])), "UNIQUE", "")</f>
        <v/>
      </c>
      <c r="N30" t="str">
        <f>IF(ISNUMBER(SEARCH("NN",Table3[[#This Row],[KEYS]])), "NOT NULL", "")</f>
        <v>NOT NULL</v>
      </c>
      <c r="O30" t="str">
        <f>IF(ISNUMBER(SEARCH("CC",Table3[[#This Row],[KEYS]])), "CHECK", "")</f>
        <v/>
      </c>
      <c r="P30" t="str">
        <f>IF(ISNUMBER(SEARCH("PG",Table3[[#This Row],[KEYS]])), "PG", "")</f>
        <v/>
      </c>
      <c r="Q30" t="str" cm="1">
        <f t="array" ref="Q30">IF(ISNUMBER(SEARCH("PK",Table3[[#This Row],[KEYS]])),INDEX(UPPER(Table1[Combined_Constraint_Names]),MATCH(UPPER(Table3[[#This Row],[Table_Name]]),UPPER(Table1[Table_Name]),0)), "")</f>
        <v/>
      </c>
      <c r="R30" t="str" cm="1">
        <f t="array" ref="R3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" t="str">
        <f>IF(ISNUMBER(SEARCH("FK",Table3[[#This Row],[KEYS]])), _xlfn.CONCAT("FK","_",Table3[[#This Row],[Table_Name]],"_",Table3[[#This Row],[Column_Name]]), "")</f>
        <v>FK_state_capital_region_no</v>
      </c>
      <c r="T30" t="str" cm="1">
        <f t="array" ref="T3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state_capital ADD CONSTRAINT FK_state_capital_region_no FOREIGN KEY (region_no) REFERENCES REGIONS(REGION_NO);</v>
      </c>
      <c r="U30" t="str">
        <f>IF(ISNUMBER(SEARCH("IDX",Table3[[#This Row],[KEYS]])), _xlfn.CONCAT("IDX","_",Table3[[#This Row],[Table_Name]],"_",Table3[[#This Row],[Column_Name]]), "")</f>
        <v>IDX_state_capital_region_no</v>
      </c>
      <c r="V30" t="str">
        <f>IF(ISNUMBER(SEARCH("IDX",Table3[[#This Row],[KEYS]])), _xlfn.CONCAT("CREATE INDEX ",Table3[[#This Row],[Constranit name_IDX]]," ON ",Table3[[#This Row],[Table_Name]],"(",UPPER(Table3[[#This Row],[Column_Name]]),");"), "")</f>
        <v>CREATE INDEX IDX_state_capital_region_no ON state_capital(REGION_NO);</v>
      </c>
      <c r="W30" t="str">
        <f>IF(ISNUMBER(SEARCH("UQ",Table3[[#This Row],[KEYS]])), _xlfn.CONCAT("UQ","_",Table3[[#This Row],[Table_Name]],"_",Table3[[#This Row],[Column_Name]]), "")</f>
        <v/>
      </c>
      <c r="X3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" t="str">
        <f>IF(ISNUMBER(SEARCH("NN",Table3[[#This Row],[KEYS]])), _xlfn.CONCAT("NN","_",Table3[[#This Row],[Table_Name]],"_",Table3[[#This Row],[Column_Name]]), "")</f>
        <v>NN_state_capital_region_no</v>
      </c>
      <c r="Z3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state_capital MODIFY region_no CONSTRAINT NN_state_capital_region_no NOT NULL ;</v>
      </c>
      <c r="AA30" t="str">
        <f>IF(ISNUMBER(SEARCH("CC",Table3[[#This Row],[KEYS]])), _xlfn.CONCAT("CC","_",Table3[[#This Row],[Table_Name]],"_",Table3[[#This Row],[Column_Name]]), "")</f>
        <v/>
      </c>
      <c r="AB3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" t="str">
        <f>IF(ISNUMBER(SEARCH("PG",Table3[[#This Row],[KEYS]])), _xlfn.CONCAT("PG","_",Table3[[#This Row],[Table_Name]],"_",Table3[[#This Row],[Column_Name]]), "")</f>
        <v/>
      </c>
      <c r="AE30" s="20"/>
      <c r="AF30" s="20"/>
    </row>
    <row r="31" spans="1:32" x14ac:dyDescent="0.3">
      <c r="A31" t="s">
        <v>506</v>
      </c>
      <c r="B31" s="9" t="s">
        <v>147</v>
      </c>
      <c r="C31" s="9" t="s">
        <v>148</v>
      </c>
      <c r="D31" s="9">
        <v>0</v>
      </c>
      <c r="E31" s="9" t="s">
        <v>149</v>
      </c>
      <c r="F31" s="34" t="s">
        <v>116</v>
      </c>
      <c r="G31" t="s">
        <v>114</v>
      </c>
      <c r="H31" t="s">
        <v>90</v>
      </c>
      <c r="J31" t="str">
        <f>IF(ISNUMBER(SEARCH("PK",Table3[[#This Row],[KEYS]])), "PK", "")</f>
        <v/>
      </c>
      <c r="K31" t="str">
        <f>IF(ISNUMBER(SEARCH("FK",Table3[[#This Row],[KEYS]])), "FK", "")</f>
        <v/>
      </c>
      <c r="L31" t="str">
        <f>IF(ISNUMBER(SEARCH("IDX",Table3[[#This Row],[KEYS]])), "INDEX", "")</f>
        <v/>
      </c>
      <c r="M31" t="str">
        <f>IF(ISNUMBER(SEARCH("UQ",Table3[[#This Row],[KEYS]])), "UNIQUE", "")</f>
        <v/>
      </c>
      <c r="N31" t="str">
        <f>IF(ISNUMBER(SEARCH("NN",Table3[[#This Row],[KEYS]])), "NOT NULL", "")</f>
        <v/>
      </c>
      <c r="O31" t="str">
        <f>IF(ISNUMBER(SEARCH("CC",Table3[[#This Row],[KEYS]])), "CHECK", "")</f>
        <v>CHECK</v>
      </c>
      <c r="P31" t="str">
        <f>IF(ISNUMBER(SEARCH("PG",Table3[[#This Row],[KEYS]])), "PG", "")</f>
        <v/>
      </c>
      <c r="Q31" t="str" cm="1">
        <f t="array" ref="Q31">IF(ISNUMBER(SEARCH("PK",Table3[[#This Row],[KEYS]])),INDEX(UPPER(Table1[Combined_Constraint_Names]),MATCH(UPPER(Table3[[#This Row],[Table_Name]]),UPPER(Table1[Table_Name]),0)), "")</f>
        <v/>
      </c>
      <c r="R31" t="str" cm="1">
        <f t="array" ref="R3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" t="str">
        <f>IF(ISNUMBER(SEARCH("FK",Table3[[#This Row],[KEYS]])), _xlfn.CONCAT("FK","_",Table3[[#This Row],[Table_Name]],"_",Table3[[#This Row],[Column_Name]]), "")</f>
        <v/>
      </c>
      <c r="T31" t="str" cm="1">
        <f t="array" ref="T3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" t="str">
        <f>IF(ISNUMBER(SEARCH("IDX",Table3[[#This Row],[KEYS]])), _xlfn.CONCAT("IDX","_",Table3[[#This Row],[Table_Name]],"_",Table3[[#This Row],[Column_Name]]), "")</f>
        <v/>
      </c>
      <c r="V3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1" t="str">
        <f>IF(ISNUMBER(SEARCH("UQ",Table3[[#This Row],[KEYS]])), _xlfn.CONCAT("UQ","_",Table3[[#This Row],[Table_Name]],"_",Table3[[#This Row],[Column_Name]]), "")</f>
        <v/>
      </c>
      <c r="X3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" t="str">
        <f>IF(ISNUMBER(SEARCH("NN",Table3[[#This Row],[KEYS]])), _xlfn.CONCAT("NN","_",Table3[[#This Row],[Table_Name]],"_",Table3[[#This Row],[Column_Name]]), "")</f>
        <v/>
      </c>
      <c r="Z3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1" t="str">
        <f>IF(ISNUMBER(SEARCH("CC",Table3[[#This Row],[KEYS]])), _xlfn.CONCAT("CC","_",Table3[[#This Row],[Table_Name]],"_",Table3[[#This Row],[Column_Name]]), "")</f>
        <v>CC_EMPLOYEE_STATE</v>
      </c>
      <c r="AB31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31" t="str">
        <f>IF(ISNUMBER(SEARCH("PG",Table3[[#This Row],[KEYS]])), _xlfn.CONCAT("PG","_",Table3[[#This Row],[Table_Name]],"_",Table3[[#This Row],[Column_Name]]), "")</f>
        <v/>
      </c>
      <c r="AE31" s="20"/>
      <c r="AF31" s="20" t="s">
        <v>150</v>
      </c>
    </row>
    <row r="32" spans="1:32" x14ac:dyDescent="0.3">
      <c r="A32" t="s">
        <v>506</v>
      </c>
      <c r="B32" s="9" t="s">
        <v>147</v>
      </c>
      <c r="C32" s="9" t="s">
        <v>148</v>
      </c>
      <c r="D32" s="9">
        <v>0</v>
      </c>
      <c r="E32" s="9" t="s">
        <v>149</v>
      </c>
      <c r="F32" s="34" t="s">
        <v>151</v>
      </c>
      <c r="G32" t="s">
        <v>152</v>
      </c>
      <c r="H32" t="s">
        <v>153</v>
      </c>
      <c r="J32" t="str">
        <f>IF(ISNUMBER(SEARCH("PK",Table3[[#This Row],[KEYS]])), "PK", "")</f>
        <v/>
      </c>
      <c r="K32" t="str">
        <f>IF(ISNUMBER(SEARCH("FK",Table3[[#This Row],[KEYS]])), "FK", "")</f>
        <v/>
      </c>
      <c r="L32" t="str">
        <f>IF(ISNUMBER(SEARCH("IDX",Table3[[#This Row],[KEYS]])), "INDEX", "")</f>
        <v/>
      </c>
      <c r="M32" t="str">
        <f>IF(ISNUMBER(SEARCH("UQ",Table3[[#This Row],[KEYS]])), "UNIQUE", "")</f>
        <v/>
      </c>
      <c r="N32" t="str">
        <f>IF(ISNUMBER(SEARCH("NN",Table3[[#This Row],[KEYS]])), "NOT NULL", "")</f>
        <v/>
      </c>
      <c r="O32" t="str">
        <f>IF(ISNUMBER(SEARCH("CC",Table3[[#This Row],[KEYS]])), "CHECK", "")</f>
        <v>CHECK</v>
      </c>
      <c r="P32" t="str">
        <f>IF(ISNUMBER(SEARCH("PG",Table3[[#This Row],[KEYS]])), "PG", "")</f>
        <v/>
      </c>
      <c r="Q32" t="str" cm="1">
        <f t="array" ref="Q32">IF(ISNUMBER(SEARCH("PK",Table3[[#This Row],[KEYS]])),INDEX(UPPER(Table1[Combined_Constraint_Names]),MATCH(UPPER(Table3[[#This Row],[Table_Name]]),UPPER(Table1[Table_Name]),0)), "")</f>
        <v/>
      </c>
      <c r="R32" t="str" cm="1">
        <f t="array" ref="R3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" t="str">
        <f>IF(ISNUMBER(SEARCH("FK",Table3[[#This Row],[KEYS]])), _xlfn.CONCAT("FK","_",Table3[[#This Row],[Table_Name]],"_",Table3[[#This Row],[Column_Name]]), "")</f>
        <v/>
      </c>
      <c r="T32" t="str" cm="1">
        <f t="array" ref="T3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2" t="str">
        <f>IF(ISNUMBER(SEARCH("IDX",Table3[[#This Row],[KEYS]])), _xlfn.CONCAT("IDX","_",Table3[[#This Row],[Table_Name]],"_",Table3[[#This Row],[Column_Name]]), "")</f>
        <v/>
      </c>
      <c r="V3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" t="str">
        <f>IF(ISNUMBER(SEARCH("UQ",Table3[[#This Row],[KEYS]])), _xlfn.CONCAT("UQ","_",Table3[[#This Row],[Table_Name]],"_",Table3[[#This Row],[Column_Name]]), "")</f>
        <v/>
      </c>
      <c r="X3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" t="str">
        <f>IF(ISNUMBER(SEARCH("NN",Table3[[#This Row],[KEYS]])), _xlfn.CONCAT("NN","_",Table3[[#This Row],[Table_Name]],"_",Table3[[#This Row],[Column_Name]]), "")</f>
        <v/>
      </c>
      <c r="Z3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" t="str">
        <f>IF(ISNUMBER(SEARCH("CC",Table3[[#This Row],[KEYS]])), _xlfn.CONCAT("CC","_",Table3[[#This Row],[Table_Name]],"_",Table3[[#This Row],[Column_Name]]), "")</f>
        <v>CC_EMPLOYEE_GENDER</v>
      </c>
      <c r="AB3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EMPLOYEE ADD CONSTRAINT CC_EMPLOYEE_GENDER CHECK (GENDER IN ('F', 'M') );</v>
      </c>
      <c r="AC32" t="str">
        <f>IF(ISNUMBER(SEARCH("PG",Table3[[#This Row],[KEYS]])), _xlfn.CONCAT("PG","_",Table3[[#This Row],[Table_Name]],"_",Table3[[#This Row],[Column_Name]]), "")</f>
        <v/>
      </c>
      <c r="AE32" s="20"/>
      <c r="AF32" s="20"/>
    </row>
    <row r="33" spans="1:32" x14ac:dyDescent="0.3">
      <c r="A33" t="s">
        <v>506</v>
      </c>
      <c r="B33" s="9" t="s">
        <v>147</v>
      </c>
      <c r="C33" s="9" t="s">
        <v>148</v>
      </c>
      <c r="D33" s="9">
        <v>0</v>
      </c>
      <c r="E33" s="9" t="s">
        <v>149</v>
      </c>
      <c r="F33" s="9" t="s">
        <v>154</v>
      </c>
      <c r="G33" t="s">
        <v>111</v>
      </c>
      <c r="H33" t="s">
        <v>135</v>
      </c>
      <c r="J33" t="str">
        <f>IF(ISNUMBER(SEARCH("PK",Table3[[#This Row],[KEYS]])), "PK", "")</f>
        <v>PK</v>
      </c>
      <c r="K33" t="str">
        <f>IF(ISNUMBER(SEARCH("FK",Table3[[#This Row],[KEYS]])), "FK", "")</f>
        <v/>
      </c>
      <c r="L33" t="str">
        <f>IF(ISNUMBER(SEARCH("IDX",Table3[[#This Row],[KEYS]])), "INDEX", "")</f>
        <v>INDEX</v>
      </c>
      <c r="M33" t="str">
        <f>IF(ISNUMBER(SEARCH("UQ",Table3[[#This Row],[KEYS]])), "UNIQUE", "")</f>
        <v/>
      </c>
      <c r="N33" t="str">
        <f>IF(ISNUMBER(SEARCH("NN",Table3[[#This Row],[KEYS]])), "NOT NULL", "")</f>
        <v>NOT NULL</v>
      </c>
      <c r="O33" t="str">
        <f>IF(ISNUMBER(SEARCH("CC",Table3[[#This Row],[KEYS]])), "CHECK", "")</f>
        <v/>
      </c>
      <c r="P33" t="str">
        <f>IF(ISNUMBER(SEARCH("PG",Table3[[#This Row],[KEYS]])), "PG", "")</f>
        <v/>
      </c>
      <c r="Q33" t="str" cm="1">
        <f t="array" ref="Q33">IF(ISNUMBER(SEARCH("PK",Table3[[#This Row],[KEYS]])),INDEX(UPPER(Table1[Combined_Constraint_Names]),MATCH(UPPER(Table3[[#This Row],[Table_Name]]),UPPER(Table1[Table_Name]),0)), "")</f>
        <v>PK_EMPLOYEE_EMPLOYEE_NO</v>
      </c>
      <c r="R33" t="str" cm="1">
        <f t="array" ref="R3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EMPLOYEE ADD CONSTRAINT PK_EMPLOYEE_EMPLOYEE_NO PRIMARY KEY (EMPLOYEE_NO);</v>
      </c>
      <c r="S33" t="str">
        <f>IF(ISNUMBER(SEARCH("FK",Table3[[#This Row],[KEYS]])), _xlfn.CONCAT("FK","_",Table3[[#This Row],[Table_Name]],"_",Table3[[#This Row],[Column_Name]]), "")</f>
        <v/>
      </c>
      <c r="T33" t="str" cm="1">
        <f t="array" ref="T3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3" t="str">
        <f>IF(ISNUMBER(SEARCH("IDX",Table3[[#This Row],[KEYS]])), _xlfn.CONCAT("IDX","_",Table3[[#This Row],[Table_Name]],"_",Table3[[#This Row],[Column_Name]]), "")</f>
        <v>IDX_EMPLOYEE_EMPLOYEE_NO</v>
      </c>
      <c r="V33" t="str">
        <f>IF(ISNUMBER(SEARCH("IDX",Table3[[#This Row],[KEYS]])), _xlfn.CONCAT("CREATE INDEX ",Table3[[#This Row],[Constranit name_IDX]]," ON ",Table3[[#This Row],[Table_Name]],"(",UPPER(Table3[[#This Row],[Column_Name]]),");"), "")</f>
        <v>CREATE INDEX IDX_EMPLOYEE_EMPLOYEE_NO ON EMPLOYEE(EMPLOYEE_NO);</v>
      </c>
      <c r="W33" t="str">
        <f>IF(ISNUMBER(SEARCH("UQ",Table3[[#This Row],[KEYS]])), _xlfn.CONCAT("UQ","_",Table3[[#This Row],[Table_Name]],"_",Table3[[#This Row],[Column_Name]]), "")</f>
        <v/>
      </c>
      <c r="X3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3" t="str">
        <f>IF(ISNUMBER(SEARCH("NN",Table3[[#This Row],[KEYS]])), _xlfn.CONCAT("NN","_",Table3[[#This Row],[Table_Name]],"_",Table3[[#This Row],[Column_Name]]), "")</f>
        <v>NN_EMPLOYEE_EMPLOYEE_NO</v>
      </c>
      <c r="Z3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 MODIFY EMPLOYEE_NO CONSTRAINT NN_EMPLOYEE_EMPLOYEE_NO NOT NULL ;</v>
      </c>
      <c r="AA33" t="str">
        <f>IF(ISNUMBER(SEARCH("CC",Table3[[#This Row],[KEYS]])), _xlfn.CONCAT("CC","_",Table3[[#This Row],[Table_Name]],"_",Table3[[#This Row],[Column_Name]]), "")</f>
        <v/>
      </c>
      <c r="AB3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3" t="str">
        <f>IF(ISNUMBER(SEARCH("PG",Table3[[#This Row],[KEYS]])), _xlfn.CONCAT("PG","_",Table3[[#This Row],[Table_Name]],"_",Table3[[#This Row],[Column_Name]]), "")</f>
        <v/>
      </c>
      <c r="AE33" s="20"/>
      <c r="AF33" s="20"/>
    </row>
    <row r="34" spans="1:32" x14ac:dyDescent="0.3">
      <c r="A34" t="s">
        <v>506</v>
      </c>
      <c r="B34" s="9" t="s">
        <v>147</v>
      </c>
      <c r="C34" s="9" t="s">
        <v>148</v>
      </c>
      <c r="D34" s="9">
        <v>0</v>
      </c>
      <c r="E34" s="9" t="s">
        <v>149</v>
      </c>
      <c r="F34" s="9" t="s">
        <v>155</v>
      </c>
      <c r="G34" t="s">
        <v>114</v>
      </c>
      <c r="J34" t="str">
        <f>IF(ISNUMBER(SEARCH("PK",Table3[[#This Row],[KEYS]])), "PK", "")</f>
        <v/>
      </c>
      <c r="K34" t="str">
        <f>IF(ISNUMBER(SEARCH("FK",Table3[[#This Row],[KEYS]])), "FK", "")</f>
        <v/>
      </c>
      <c r="L34" t="str">
        <f>IF(ISNUMBER(SEARCH("IDX",Table3[[#This Row],[KEYS]])), "INDEX", "")</f>
        <v/>
      </c>
      <c r="M34" t="str">
        <f>IF(ISNUMBER(SEARCH("UQ",Table3[[#This Row],[KEYS]])), "UNIQUE", "")</f>
        <v/>
      </c>
      <c r="N34" t="str">
        <f>IF(ISNUMBER(SEARCH("NN",Table3[[#This Row],[KEYS]])), "NOT NULL", "")</f>
        <v/>
      </c>
      <c r="O34" t="str">
        <f>IF(ISNUMBER(SEARCH("CC",Table3[[#This Row],[KEYS]])), "CHECK", "")</f>
        <v/>
      </c>
      <c r="P34" t="str">
        <f>IF(ISNUMBER(SEARCH("PG",Table3[[#This Row],[KEYS]])), "PG", "")</f>
        <v/>
      </c>
      <c r="Q34" t="str" cm="1">
        <f t="array" ref="Q34">IF(ISNUMBER(SEARCH("PK",Table3[[#This Row],[KEYS]])),INDEX(UPPER(Table1[Combined_Constraint_Names]),MATCH(UPPER(Table3[[#This Row],[Table_Name]]),UPPER(Table1[Table_Name]),0)), "")</f>
        <v/>
      </c>
      <c r="R34" t="str" cm="1">
        <f t="array" ref="R3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4" t="str">
        <f>IF(ISNUMBER(SEARCH("FK",Table3[[#This Row],[KEYS]])), _xlfn.CONCAT("FK","_",Table3[[#This Row],[Table_Name]],"_",Table3[[#This Row],[Column_Name]]), "")</f>
        <v/>
      </c>
      <c r="T34" t="str" cm="1">
        <f t="array" ref="T3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4" t="str">
        <f>IF(ISNUMBER(SEARCH("IDX",Table3[[#This Row],[KEYS]])), _xlfn.CONCAT("IDX","_",Table3[[#This Row],[Table_Name]],"_",Table3[[#This Row],[Column_Name]]), "")</f>
        <v/>
      </c>
      <c r="V3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4" t="str">
        <f>IF(ISNUMBER(SEARCH("UQ",Table3[[#This Row],[KEYS]])), _xlfn.CONCAT("UQ","_",Table3[[#This Row],[Table_Name]],"_",Table3[[#This Row],[Column_Name]]), "")</f>
        <v/>
      </c>
      <c r="X3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4" t="str">
        <f>IF(ISNUMBER(SEARCH("NN",Table3[[#This Row],[KEYS]])), _xlfn.CONCAT("NN","_",Table3[[#This Row],[Table_Name]],"_",Table3[[#This Row],[Column_Name]]), "")</f>
        <v/>
      </c>
      <c r="Z3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4" t="str">
        <f>IF(ISNUMBER(SEARCH("CC",Table3[[#This Row],[KEYS]])), _xlfn.CONCAT("CC","_",Table3[[#This Row],[Table_Name]],"_",Table3[[#This Row],[Column_Name]]), "")</f>
        <v/>
      </c>
      <c r="AB3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4" t="str">
        <f>IF(ISNUMBER(SEARCH("PG",Table3[[#This Row],[KEYS]])), _xlfn.CONCAT("PG","_",Table3[[#This Row],[Table_Name]],"_",Table3[[#This Row],[Column_Name]]), "")</f>
        <v/>
      </c>
      <c r="AE34" s="20"/>
      <c r="AF34" s="20"/>
    </row>
    <row r="35" spans="1:32" x14ac:dyDescent="0.3">
      <c r="A35" t="s">
        <v>506</v>
      </c>
      <c r="B35" s="9" t="s">
        <v>147</v>
      </c>
      <c r="C35" s="9" t="s">
        <v>148</v>
      </c>
      <c r="D35" s="9">
        <v>0</v>
      </c>
      <c r="E35" s="9" t="s">
        <v>149</v>
      </c>
      <c r="F35" s="9" t="s">
        <v>156</v>
      </c>
      <c r="G35" t="s">
        <v>114</v>
      </c>
      <c r="J35" t="str">
        <f>IF(ISNUMBER(SEARCH("PK",Table3[[#This Row],[KEYS]])), "PK", "")</f>
        <v/>
      </c>
      <c r="K35" t="str">
        <f>IF(ISNUMBER(SEARCH("FK",Table3[[#This Row],[KEYS]])), "FK", "")</f>
        <v/>
      </c>
      <c r="L35" t="str">
        <f>IF(ISNUMBER(SEARCH("IDX",Table3[[#This Row],[KEYS]])), "INDEX", "")</f>
        <v/>
      </c>
      <c r="M35" t="str">
        <f>IF(ISNUMBER(SEARCH("UQ",Table3[[#This Row],[KEYS]])), "UNIQUE", "")</f>
        <v/>
      </c>
      <c r="N35" t="str">
        <f>IF(ISNUMBER(SEARCH("NN",Table3[[#This Row],[KEYS]])), "NOT NULL", "")</f>
        <v/>
      </c>
      <c r="O35" t="str">
        <f>IF(ISNUMBER(SEARCH("CC",Table3[[#This Row],[KEYS]])), "CHECK", "")</f>
        <v/>
      </c>
      <c r="P35" t="str">
        <f>IF(ISNUMBER(SEARCH("PG",Table3[[#This Row],[KEYS]])), "PG", "")</f>
        <v/>
      </c>
      <c r="Q35" t="str" cm="1">
        <f t="array" ref="Q35">IF(ISNUMBER(SEARCH("PK",Table3[[#This Row],[KEYS]])),INDEX(UPPER(Table1[Combined_Constraint_Names]),MATCH(UPPER(Table3[[#This Row],[Table_Name]]),UPPER(Table1[Table_Name]),0)), "")</f>
        <v/>
      </c>
      <c r="R35" t="str" cm="1">
        <f t="array" ref="R3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5" t="str">
        <f>IF(ISNUMBER(SEARCH("FK",Table3[[#This Row],[KEYS]])), _xlfn.CONCAT("FK","_",Table3[[#This Row],[Table_Name]],"_",Table3[[#This Row],[Column_Name]]), "")</f>
        <v/>
      </c>
      <c r="T35" t="str" cm="1">
        <f t="array" ref="T3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5" t="str">
        <f>IF(ISNUMBER(SEARCH("IDX",Table3[[#This Row],[KEYS]])), _xlfn.CONCAT("IDX","_",Table3[[#This Row],[Table_Name]],"_",Table3[[#This Row],[Column_Name]]), "")</f>
        <v/>
      </c>
      <c r="V3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5" t="str">
        <f>IF(ISNUMBER(SEARCH("UQ",Table3[[#This Row],[KEYS]])), _xlfn.CONCAT("UQ","_",Table3[[#This Row],[Table_Name]],"_",Table3[[#This Row],[Column_Name]]), "")</f>
        <v/>
      </c>
      <c r="X3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5" t="str">
        <f>IF(ISNUMBER(SEARCH("NN",Table3[[#This Row],[KEYS]])), _xlfn.CONCAT("NN","_",Table3[[#This Row],[Table_Name]],"_",Table3[[#This Row],[Column_Name]]), "")</f>
        <v/>
      </c>
      <c r="Z3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5" t="str">
        <f>IF(ISNUMBER(SEARCH("CC",Table3[[#This Row],[KEYS]])), _xlfn.CONCAT("CC","_",Table3[[#This Row],[Table_Name]],"_",Table3[[#This Row],[Column_Name]]), "")</f>
        <v/>
      </c>
      <c r="AB3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5" t="str">
        <f>IF(ISNUMBER(SEARCH("PG",Table3[[#This Row],[KEYS]])), _xlfn.CONCAT("PG","_",Table3[[#This Row],[Table_Name]],"_",Table3[[#This Row],[Column_Name]]), "")</f>
        <v/>
      </c>
      <c r="AE35" s="20"/>
      <c r="AF35" s="20"/>
    </row>
    <row r="36" spans="1:32" x14ac:dyDescent="0.3">
      <c r="A36" t="s">
        <v>506</v>
      </c>
      <c r="B36" s="9" t="s">
        <v>147</v>
      </c>
      <c r="C36" s="9" t="s">
        <v>148</v>
      </c>
      <c r="D36" s="9">
        <v>0</v>
      </c>
      <c r="E36" s="9" t="s">
        <v>149</v>
      </c>
      <c r="F36" s="9" t="s">
        <v>113</v>
      </c>
      <c r="G36" t="s">
        <v>114</v>
      </c>
      <c r="J36" t="str">
        <f>IF(ISNUMBER(SEARCH("PK",Table3[[#This Row],[KEYS]])), "PK", "")</f>
        <v/>
      </c>
      <c r="K36" t="str">
        <f>IF(ISNUMBER(SEARCH("FK",Table3[[#This Row],[KEYS]])), "FK", "")</f>
        <v/>
      </c>
      <c r="L36" t="str">
        <f>IF(ISNUMBER(SEARCH("IDX",Table3[[#This Row],[KEYS]])), "INDEX", "")</f>
        <v/>
      </c>
      <c r="M36" t="str">
        <f>IF(ISNUMBER(SEARCH("UQ",Table3[[#This Row],[KEYS]])), "UNIQUE", "")</f>
        <v/>
      </c>
      <c r="N36" t="str">
        <f>IF(ISNUMBER(SEARCH("NN",Table3[[#This Row],[KEYS]])), "NOT NULL", "")</f>
        <v/>
      </c>
      <c r="O36" t="str">
        <f>IF(ISNUMBER(SEARCH("CC",Table3[[#This Row],[KEYS]])), "CHECK", "")</f>
        <v/>
      </c>
      <c r="P36" t="str">
        <f>IF(ISNUMBER(SEARCH("PG",Table3[[#This Row],[KEYS]])), "PG", "")</f>
        <v/>
      </c>
      <c r="Q36" t="str" cm="1">
        <f t="array" ref="Q36">IF(ISNUMBER(SEARCH("PK",Table3[[#This Row],[KEYS]])),INDEX(UPPER(Table1[Combined_Constraint_Names]),MATCH(UPPER(Table3[[#This Row],[Table_Name]]),UPPER(Table1[Table_Name]),0)), "")</f>
        <v/>
      </c>
      <c r="R36" t="str" cm="1">
        <f t="array" ref="R3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6" t="str">
        <f>IF(ISNUMBER(SEARCH("FK",Table3[[#This Row],[KEYS]])), _xlfn.CONCAT("FK","_",Table3[[#This Row],[Table_Name]],"_",Table3[[#This Row],[Column_Name]]), "")</f>
        <v/>
      </c>
      <c r="T36" t="str" cm="1">
        <f t="array" ref="T3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6" t="str">
        <f>IF(ISNUMBER(SEARCH("IDX",Table3[[#This Row],[KEYS]])), _xlfn.CONCAT("IDX","_",Table3[[#This Row],[Table_Name]],"_",Table3[[#This Row],[Column_Name]]), "")</f>
        <v/>
      </c>
      <c r="V3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6" t="str">
        <f>IF(ISNUMBER(SEARCH("UQ",Table3[[#This Row],[KEYS]])), _xlfn.CONCAT("UQ","_",Table3[[#This Row],[Table_Name]],"_",Table3[[#This Row],[Column_Name]]), "")</f>
        <v/>
      </c>
      <c r="X3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6" t="str">
        <f>IF(ISNUMBER(SEARCH("NN",Table3[[#This Row],[KEYS]])), _xlfn.CONCAT("NN","_",Table3[[#This Row],[Table_Name]],"_",Table3[[#This Row],[Column_Name]]), "")</f>
        <v/>
      </c>
      <c r="Z3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6" t="str">
        <f>IF(ISNUMBER(SEARCH("CC",Table3[[#This Row],[KEYS]])), _xlfn.CONCAT("CC","_",Table3[[#This Row],[Table_Name]],"_",Table3[[#This Row],[Column_Name]]), "")</f>
        <v/>
      </c>
      <c r="AB3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6" t="str">
        <f>IF(ISNUMBER(SEARCH("PG",Table3[[#This Row],[KEYS]])), _xlfn.CONCAT("PG","_",Table3[[#This Row],[Table_Name]],"_",Table3[[#This Row],[Column_Name]]), "")</f>
        <v/>
      </c>
      <c r="AE36" s="20"/>
      <c r="AF36" s="20"/>
    </row>
    <row r="37" spans="1:32" x14ac:dyDescent="0.3">
      <c r="A37" t="s">
        <v>506</v>
      </c>
      <c r="B37" s="9" t="s">
        <v>147</v>
      </c>
      <c r="C37" s="9" t="s">
        <v>148</v>
      </c>
      <c r="D37" s="9">
        <v>0</v>
      </c>
      <c r="E37" s="9" t="s">
        <v>149</v>
      </c>
      <c r="F37" s="9" t="s">
        <v>115</v>
      </c>
      <c r="G37" t="s">
        <v>114</v>
      </c>
      <c r="J37" t="str">
        <f>IF(ISNUMBER(SEARCH("PK",Table3[[#This Row],[KEYS]])), "PK", "")</f>
        <v/>
      </c>
      <c r="K37" t="str">
        <f>IF(ISNUMBER(SEARCH("FK",Table3[[#This Row],[KEYS]])), "FK", "")</f>
        <v/>
      </c>
      <c r="L37" t="str">
        <f>IF(ISNUMBER(SEARCH("IDX",Table3[[#This Row],[KEYS]])), "INDEX", "")</f>
        <v/>
      </c>
      <c r="M37" t="str">
        <f>IF(ISNUMBER(SEARCH("UQ",Table3[[#This Row],[KEYS]])), "UNIQUE", "")</f>
        <v/>
      </c>
      <c r="N37" t="str">
        <f>IF(ISNUMBER(SEARCH("NN",Table3[[#This Row],[KEYS]])), "NOT NULL", "")</f>
        <v/>
      </c>
      <c r="O37" t="str">
        <f>IF(ISNUMBER(SEARCH("CC",Table3[[#This Row],[KEYS]])), "CHECK", "")</f>
        <v/>
      </c>
      <c r="P37" t="str">
        <f>IF(ISNUMBER(SEARCH("PG",Table3[[#This Row],[KEYS]])), "PG", "")</f>
        <v/>
      </c>
      <c r="Q37" t="str" cm="1">
        <f t="array" ref="Q37">IF(ISNUMBER(SEARCH("PK",Table3[[#This Row],[KEYS]])),INDEX(UPPER(Table1[Combined_Constraint_Names]),MATCH(UPPER(Table3[[#This Row],[Table_Name]]),UPPER(Table1[Table_Name]),0)), "")</f>
        <v/>
      </c>
      <c r="R37" t="str" cm="1">
        <f t="array" ref="R3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7" t="str">
        <f>IF(ISNUMBER(SEARCH("FK",Table3[[#This Row],[KEYS]])), _xlfn.CONCAT("FK","_",Table3[[#This Row],[Table_Name]],"_",Table3[[#This Row],[Column_Name]]), "")</f>
        <v/>
      </c>
      <c r="T37" t="str" cm="1">
        <f t="array" ref="T3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7" t="str">
        <f>IF(ISNUMBER(SEARCH("IDX",Table3[[#This Row],[KEYS]])), _xlfn.CONCAT("IDX","_",Table3[[#This Row],[Table_Name]],"_",Table3[[#This Row],[Column_Name]]), "")</f>
        <v/>
      </c>
      <c r="V3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7" t="str">
        <f>IF(ISNUMBER(SEARCH("UQ",Table3[[#This Row],[KEYS]])), _xlfn.CONCAT("UQ","_",Table3[[#This Row],[Table_Name]],"_",Table3[[#This Row],[Column_Name]]), "")</f>
        <v/>
      </c>
      <c r="X3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7" t="str">
        <f>IF(ISNUMBER(SEARCH("NN",Table3[[#This Row],[KEYS]])), _xlfn.CONCAT("NN","_",Table3[[#This Row],[Table_Name]],"_",Table3[[#This Row],[Column_Name]]), "")</f>
        <v/>
      </c>
      <c r="Z3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7" t="str">
        <f>IF(ISNUMBER(SEARCH("CC",Table3[[#This Row],[KEYS]])), _xlfn.CONCAT("CC","_",Table3[[#This Row],[Table_Name]],"_",Table3[[#This Row],[Column_Name]]), "")</f>
        <v/>
      </c>
      <c r="AB3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7" t="str">
        <f>IF(ISNUMBER(SEARCH("PG",Table3[[#This Row],[KEYS]])), _xlfn.CONCAT("PG","_",Table3[[#This Row],[Table_Name]],"_",Table3[[#This Row],[Column_Name]]), "")</f>
        <v/>
      </c>
      <c r="AE37" s="20"/>
      <c r="AF37" s="20"/>
    </row>
    <row r="38" spans="1:32" x14ac:dyDescent="0.3">
      <c r="A38" t="s">
        <v>506</v>
      </c>
      <c r="B38" s="9" t="s">
        <v>147</v>
      </c>
      <c r="C38" s="9" t="s">
        <v>148</v>
      </c>
      <c r="D38" s="9">
        <v>0</v>
      </c>
      <c r="E38" s="9" t="s">
        <v>149</v>
      </c>
      <c r="F38" s="9" t="s">
        <v>119</v>
      </c>
      <c r="G38" t="s">
        <v>111</v>
      </c>
      <c r="J38" t="str">
        <f>IF(ISNUMBER(SEARCH("PK",Table3[[#This Row],[KEYS]])), "PK", "")</f>
        <v/>
      </c>
      <c r="K38" t="str">
        <f>IF(ISNUMBER(SEARCH("FK",Table3[[#This Row],[KEYS]])), "FK", "")</f>
        <v/>
      </c>
      <c r="L38" t="str">
        <f>IF(ISNUMBER(SEARCH("IDX",Table3[[#This Row],[KEYS]])), "INDEX", "")</f>
        <v/>
      </c>
      <c r="M38" t="str">
        <f>IF(ISNUMBER(SEARCH("UQ",Table3[[#This Row],[KEYS]])), "UNIQUE", "")</f>
        <v/>
      </c>
      <c r="N38" t="str">
        <f>IF(ISNUMBER(SEARCH("NN",Table3[[#This Row],[KEYS]])), "NOT NULL", "")</f>
        <v/>
      </c>
      <c r="O38" t="str">
        <f>IF(ISNUMBER(SEARCH("CC",Table3[[#This Row],[KEYS]])), "CHECK", "")</f>
        <v/>
      </c>
      <c r="P38" t="str">
        <f>IF(ISNUMBER(SEARCH("PG",Table3[[#This Row],[KEYS]])), "PG", "")</f>
        <v/>
      </c>
      <c r="Q38" t="str" cm="1">
        <f t="array" ref="Q38">IF(ISNUMBER(SEARCH("PK",Table3[[#This Row],[KEYS]])),INDEX(UPPER(Table1[Combined_Constraint_Names]),MATCH(UPPER(Table3[[#This Row],[Table_Name]]),UPPER(Table1[Table_Name]),0)), "")</f>
        <v/>
      </c>
      <c r="R38" t="str" cm="1">
        <f t="array" ref="R3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8" t="str">
        <f>IF(ISNUMBER(SEARCH("FK",Table3[[#This Row],[KEYS]])), _xlfn.CONCAT("FK","_",Table3[[#This Row],[Table_Name]],"_",Table3[[#This Row],[Column_Name]]), "")</f>
        <v/>
      </c>
      <c r="T38" t="str" cm="1">
        <f t="array" ref="T3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8" t="str">
        <f>IF(ISNUMBER(SEARCH("IDX",Table3[[#This Row],[KEYS]])), _xlfn.CONCAT("IDX","_",Table3[[#This Row],[Table_Name]],"_",Table3[[#This Row],[Column_Name]]), "")</f>
        <v/>
      </c>
      <c r="V3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8" t="str">
        <f>IF(ISNUMBER(SEARCH("UQ",Table3[[#This Row],[KEYS]])), _xlfn.CONCAT("UQ","_",Table3[[#This Row],[Table_Name]],"_",Table3[[#This Row],[Column_Name]]), "")</f>
        <v/>
      </c>
      <c r="X3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8" t="str">
        <f>IF(ISNUMBER(SEARCH("NN",Table3[[#This Row],[KEYS]])), _xlfn.CONCAT("NN","_",Table3[[#This Row],[Table_Name]],"_",Table3[[#This Row],[Column_Name]]), "")</f>
        <v/>
      </c>
      <c r="Z3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8" t="str">
        <f>IF(ISNUMBER(SEARCH("CC",Table3[[#This Row],[KEYS]])), _xlfn.CONCAT("CC","_",Table3[[#This Row],[Table_Name]],"_",Table3[[#This Row],[Column_Name]]), "")</f>
        <v/>
      </c>
      <c r="AB3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8" t="str">
        <f>IF(ISNUMBER(SEARCH("PG",Table3[[#This Row],[KEYS]])), _xlfn.CONCAT("PG","_",Table3[[#This Row],[Table_Name]],"_",Table3[[#This Row],[Column_Name]]), "")</f>
        <v/>
      </c>
      <c r="AE38" s="20"/>
      <c r="AF38" s="20"/>
    </row>
    <row r="39" spans="1:32" x14ac:dyDescent="0.3">
      <c r="A39" t="s">
        <v>506</v>
      </c>
      <c r="B39" s="9" t="s">
        <v>147</v>
      </c>
      <c r="C39" s="9" t="s">
        <v>148</v>
      </c>
      <c r="D39" s="9">
        <v>0</v>
      </c>
      <c r="E39" s="9" t="s">
        <v>149</v>
      </c>
      <c r="F39" s="9" t="s">
        <v>157</v>
      </c>
      <c r="G39" t="s">
        <v>111</v>
      </c>
      <c r="J39" t="str">
        <f>IF(ISNUMBER(SEARCH("PK",Table3[[#This Row],[KEYS]])), "PK", "")</f>
        <v/>
      </c>
      <c r="K39" t="str">
        <f>IF(ISNUMBER(SEARCH("FK",Table3[[#This Row],[KEYS]])), "FK", "")</f>
        <v/>
      </c>
      <c r="L39" t="str">
        <f>IF(ISNUMBER(SEARCH("IDX",Table3[[#This Row],[KEYS]])), "INDEX", "")</f>
        <v/>
      </c>
      <c r="M39" t="str">
        <f>IF(ISNUMBER(SEARCH("UQ",Table3[[#This Row],[KEYS]])), "UNIQUE", "")</f>
        <v/>
      </c>
      <c r="N39" t="str">
        <f>IF(ISNUMBER(SEARCH("NN",Table3[[#This Row],[KEYS]])), "NOT NULL", "")</f>
        <v/>
      </c>
      <c r="O39" t="str">
        <f>IF(ISNUMBER(SEARCH("CC",Table3[[#This Row],[KEYS]])), "CHECK", "")</f>
        <v/>
      </c>
      <c r="P39" t="str">
        <f>IF(ISNUMBER(SEARCH("PG",Table3[[#This Row],[KEYS]])), "PG", "")</f>
        <v/>
      </c>
      <c r="Q39" t="str" cm="1">
        <f t="array" ref="Q39">IF(ISNUMBER(SEARCH("PK",Table3[[#This Row],[KEYS]])),INDEX(UPPER(Table1[Combined_Constraint_Names]),MATCH(UPPER(Table3[[#This Row],[Table_Name]]),UPPER(Table1[Table_Name]),0)), "")</f>
        <v/>
      </c>
      <c r="R39" t="str" cm="1">
        <f t="array" ref="R3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9" t="str">
        <f>IF(ISNUMBER(SEARCH("FK",Table3[[#This Row],[KEYS]])), _xlfn.CONCAT("FK","_",Table3[[#This Row],[Table_Name]],"_",Table3[[#This Row],[Column_Name]]), "")</f>
        <v/>
      </c>
      <c r="T39" t="str" cm="1">
        <f t="array" ref="T3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9" t="str">
        <f>IF(ISNUMBER(SEARCH("IDX",Table3[[#This Row],[KEYS]])), _xlfn.CONCAT("IDX","_",Table3[[#This Row],[Table_Name]],"_",Table3[[#This Row],[Column_Name]]), "")</f>
        <v/>
      </c>
      <c r="V3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9" t="str">
        <f>IF(ISNUMBER(SEARCH("UQ",Table3[[#This Row],[KEYS]])), _xlfn.CONCAT("UQ","_",Table3[[#This Row],[Table_Name]],"_",Table3[[#This Row],[Column_Name]]), "")</f>
        <v/>
      </c>
      <c r="X3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9" t="str">
        <f>IF(ISNUMBER(SEARCH("NN",Table3[[#This Row],[KEYS]])), _xlfn.CONCAT("NN","_",Table3[[#This Row],[Table_Name]],"_",Table3[[#This Row],[Column_Name]]), "")</f>
        <v/>
      </c>
      <c r="Z3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9" t="str">
        <f>IF(ISNUMBER(SEARCH("CC",Table3[[#This Row],[KEYS]])), _xlfn.CONCAT("CC","_",Table3[[#This Row],[Table_Name]],"_",Table3[[#This Row],[Column_Name]]), "")</f>
        <v/>
      </c>
      <c r="AB3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9" t="str">
        <f>IF(ISNUMBER(SEARCH("PG",Table3[[#This Row],[KEYS]])), _xlfn.CONCAT("PG","_",Table3[[#This Row],[Table_Name]],"_",Table3[[#This Row],[Column_Name]]), "")</f>
        <v/>
      </c>
      <c r="AE39" s="20"/>
      <c r="AF39" s="20"/>
    </row>
    <row r="40" spans="1:32" x14ac:dyDescent="0.3">
      <c r="A40" t="s">
        <v>506</v>
      </c>
      <c r="B40" s="9" t="s">
        <v>147</v>
      </c>
      <c r="C40" s="9" t="s">
        <v>148</v>
      </c>
      <c r="D40" s="9">
        <v>0</v>
      </c>
      <c r="E40" s="9" t="s">
        <v>149</v>
      </c>
      <c r="F40" s="9" t="s">
        <v>158</v>
      </c>
      <c r="G40" t="s">
        <v>114</v>
      </c>
      <c r="J40" t="str">
        <f>IF(ISNUMBER(SEARCH("PK",Table3[[#This Row],[KEYS]])), "PK", "")</f>
        <v/>
      </c>
      <c r="K40" t="str">
        <f>IF(ISNUMBER(SEARCH("FK",Table3[[#This Row],[KEYS]])), "FK", "")</f>
        <v/>
      </c>
      <c r="L40" t="str">
        <f>IF(ISNUMBER(SEARCH("IDX",Table3[[#This Row],[KEYS]])), "INDEX", "")</f>
        <v/>
      </c>
      <c r="M40" t="str">
        <f>IF(ISNUMBER(SEARCH("UQ",Table3[[#This Row],[KEYS]])), "UNIQUE", "")</f>
        <v/>
      </c>
      <c r="N40" t="str">
        <f>IF(ISNUMBER(SEARCH("NN",Table3[[#This Row],[KEYS]])), "NOT NULL", "")</f>
        <v/>
      </c>
      <c r="O40" t="str">
        <f>IF(ISNUMBER(SEARCH("CC",Table3[[#This Row],[KEYS]])), "CHECK", "")</f>
        <v/>
      </c>
      <c r="P40" t="str">
        <f>IF(ISNUMBER(SEARCH("PG",Table3[[#This Row],[KEYS]])), "PG", "")</f>
        <v/>
      </c>
      <c r="Q40" t="str" cm="1">
        <f t="array" ref="Q40">IF(ISNUMBER(SEARCH("PK",Table3[[#This Row],[KEYS]])),INDEX(UPPER(Table1[Combined_Constraint_Names]),MATCH(UPPER(Table3[[#This Row],[Table_Name]]),UPPER(Table1[Table_Name]),0)), "")</f>
        <v/>
      </c>
      <c r="R40" t="str" cm="1">
        <f t="array" ref="R4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0" t="str">
        <f>IF(ISNUMBER(SEARCH("FK",Table3[[#This Row],[KEYS]])), _xlfn.CONCAT("FK","_",Table3[[#This Row],[Table_Name]],"_",Table3[[#This Row],[Column_Name]]), "")</f>
        <v/>
      </c>
      <c r="T40" t="str" cm="1">
        <f t="array" ref="T4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0" t="str">
        <f>IF(ISNUMBER(SEARCH("IDX",Table3[[#This Row],[KEYS]])), _xlfn.CONCAT("IDX","_",Table3[[#This Row],[Table_Name]],"_",Table3[[#This Row],[Column_Name]]), "")</f>
        <v/>
      </c>
      <c r="V4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40" t="str">
        <f>IF(ISNUMBER(SEARCH("UQ",Table3[[#This Row],[KEYS]])), _xlfn.CONCAT("UQ","_",Table3[[#This Row],[Table_Name]],"_",Table3[[#This Row],[Column_Name]]), "")</f>
        <v/>
      </c>
      <c r="X4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0" t="str">
        <f>IF(ISNUMBER(SEARCH("NN",Table3[[#This Row],[KEYS]])), _xlfn.CONCAT("NN","_",Table3[[#This Row],[Table_Name]],"_",Table3[[#This Row],[Column_Name]]), "")</f>
        <v/>
      </c>
      <c r="Z4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40" t="str">
        <f>IF(ISNUMBER(SEARCH("CC",Table3[[#This Row],[KEYS]])), _xlfn.CONCAT("CC","_",Table3[[#This Row],[Table_Name]],"_",Table3[[#This Row],[Column_Name]]), "")</f>
        <v/>
      </c>
      <c r="AB4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0" t="str">
        <f>IF(ISNUMBER(SEARCH("PG",Table3[[#This Row],[KEYS]])), _xlfn.CONCAT("PG","_",Table3[[#This Row],[Table_Name]],"_",Table3[[#This Row],[Column_Name]]), "")</f>
        <v/>
      </c>
      <c r="AE40" s="20"/>
      <c r="AF40" s="20"/>
    </row>
    <row r="41" spans="1:32" x14ac:dyDescent="0.3">
      <c r="A41" t="s">
        <v>506</v>
      </c>
      <c r="B41" s="9" t="s">
        <v>147</v>
      </c>
      <c r="C41" s="9" t="s">
        <v>148</v>
      </c>
      <c r="D41" s="9">
        <v>0</v>
      </c>
      <c r="E41" s="9" t="s">
        <v>149</v>
      </c>
      <c r="F41" s="9" t="s">
        <v>110</v>
      </c>
      <c r="G41" t="s">
        <v>111</v>
      </c>
      <c r="H41" t="s">
        <v>159</v>
      </c>
      <c r="J41" t="str">
        <f>IF(ISNUMBER(SEARCH("PK",Table3[[#This Row],[KEYS]])), "PK", "")</f>
        <v/>
      </c>
      <c r="K41" t="str">
        <f>IF(ISNUMBER(SEARCH("FK",Table3[[#This Row],[KEYS]])), "FK", "")</f>
        <v>FK</v>
      </c>
      <c r="L41" t="str">
        <f>IF(ISNUMBER(SEARCH("IDX",Table3[[#This Row],[KEYS]])), "INDEX", "")</f>
        <v>INDEX</v>
      </c>
      <c r="M41" t="str">
        <f>IF(ISNUMBER(SEARCH("UQ",Table3[[#This Row],[KEYS]])), "UNIQUE", "")</f>
        <v/>
      </c>
      <c r="N41" t="str">
        <f>IF(ISNUMBER(SEARCH("NN",Table3[[#This Row],[KEYS]])), "NOT NULL", "")</f>
        <v>NOT NULL</v>
      </c>
      <c r="O41" t="str">
        <f>IF(ISNUMBER(SEARCH("CC",Table3[[#This Row],[KEYS]])), "CHECK", "")</f>
        <v/>
      </c>
      <c r="P41" t="str">
        <f>IF(ISNUMBER(SEARCH("PG",Table3[[#This Row],[KEYS]])), "PG", "")</f>
        <v/>
      </c>
      <c r="Q41" t="str" cm="1">
        <f t="array" ref="Q41">IF(ISNUMBER(SEARCH("PK",Table3[[#This Row],[KEYS]])),INDEX(UPPER(Table1[Combined_Constraint_Names]),MATCH(UPPER(Table3[[#This Row],[Table_Name]]),UPPER(Table1[Table_Name]),0)), "")</f>
        <v/>
      </c>
      <c r="R41" t="str" cm="1">
        <f t="array" ref="R4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1" t="str">
        <f>IF(ISNUMBER(SEARCH("FK",Table3[[#This Row],[KEYS]])), _xlfn.CONCAT("FK","_",Table3[[#This Row],[Table_Name]],"_",Table3[[#This Row],[Column_Name]]), "")</f>
        <v>FK_EMPLOYEE_BRANCH_NO</v>
      </c>
      <c r="T41" t="str" cm="1">
        <f t="array" ref="T4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EMPLOYEE ADD CONSTRAINT FK_EMPLOYEE_BRANCH_NO FOREIGN KEY (BRANCH_NO) REFERENCES BRANCH(BRANCH_NO);</v>
      </c>
      <c r="U41" t="str">
        <f>IF(ISNUMBER(SEARCH("IDX",Table3[[#This Row],[KEYS]])), _xlfn.CONCAT("IDX","_",Table3[[#This Row],[Table_Name]],"_",Table3[[#This Row],[Column_Name]]), "")</f>
        <v>IDX_EMPLOYEE_BRANCH_NO</v>
      </c>
      <c r="V41" t="str">
        <f>IF(ISNUMBER(SEARCH("IDX",Table3[[#This Row],[KEYS]])), _xlfn.CONCAT("CREATE INDEX ",Table3[[#This Row],[Constranit name_IDX]]," ON ",Table3[[#This Row],[Table_Name]],"(",UPPER(Table3[[#This Row],[Column_Name]]),");"), "")</f>
        <v>CREATE INDEX IDX_EMPLOYEE_BRANCH_NO ON EMPLOYEE(BRANCH_NO);</v>
      </c>
      <c r="W41" t="str">
        <f>IF(ISNUMBER(SEARCH("UQ",Table3[[#This Row],[KEYS]])), _xlfn.CONCAT("UQ","_",Table3[[#This Row],[Table_Name]],"_",Table3[[#This Row],[Column_Name]]), "")</f>
        <v/>
      </c>
      <c r="X4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1" t="str">
        <f>IF(ISNUMBER(SEARCH("NN",Table3[[#This Row],[KEYS]])), _xlfn.CONCAT("NN","_",Table3[[#This Row],[Table_Name]],"_",Table3[[#This Row],[Column_Name]]), "")</f>
        <v>NN_EMPLOYEE_BRANCH_NO</v>
      </c>
      <c r="Z4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 MODIFY BRANCH_NO CONSTRAINT NN_EMPLOYEE_BRANCH_NO NOT NULL ;</v>
      </c>
      <c r="AA41" t="str">
        <f>IF(ISNUMBER(SEARCH("CC",Table3[[#This Row],[KEYS]])), _xlfn.CONCAT("CC","_",Table3[[#This Row],[Table_Name]],"_",Table3[[#This Row],[Column_Name]]), "")</f>
        <v/>
      </c>
      <c r="AB4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1" t="str">
        <f>IF(ISNUMBER(SEARCH("PG",Table3[[#This Row],[KEYS]])), _xlfn.CONCAT("PG","_",Table3[[#This Row],[Table_Name]],"_",Table3[[#This Row],[Column_Name]]), "")</f>
        <v/>
      </c>
      <c r="AE41" s="20"/>
      <c r="AF41" s="20"/>
    </row>
    <row r="42" spans="1:32" x14ac:dyDescent="0.3">
      <c r="A42" t="s">
        <v>506</v>
      </c>
      <c r="B42" s="12" t="s">
        <v>147</v>
      </c>
      <c r="C42" s="12" t="s">
        <v>160</v>
      </c>
      <c r="D42" s="12">
        <v>1</v>
      </c>
      <c r="E42" s="12" t="s">
        <v>161</v>
      </c>
      <c r="F42" s="12" t="s">
        <v>162</v>
      </c>
      <c r="G42" t="s">
        <v>111</v>
      </c>
      <c r="H42" t="s">
        <v>163</v>
      </c>
      <c r="J42" t="str">
        <f>IF(ISNUMBER(SEARCH("PK",Table3[[#This Row],[KEYS]])), "PK", "")</f>
        <v>PK</v>
      </c>
      <c r="K42" t="str">
        <f>IF(ISNUMBER(SEARCH("FK",Table3[[#This Row],[KEYS]])), "FK", "")</f>
        <v>FK</v>
      </c>
      <c r="L42" t="str">
        <f>IF(ISNUMBER(SEARCH("IDX",Table3[[#This Row],[KEYS]])), "INDEX", "")</f>
        <v>INDEX</v>
      </c>
      <c r="M42" t="str">
        <f>IF(ISNUMBER(SEARCH("UQ",Table3[[#This Row],[KEYS]])), "UNIQUE", "")</f>
        <v/>
      </c>
      <c r="N42" t="str">
        <f>IF(ISNUMBER(SEARCH("NN",Table3[[#This Row],[KEYS]])), "NOT NULL", "")</f>
        <v>NOT NULL</v>
      </c>
      <c r="O42" t="str">
        <f>IF(ISNUMBER(SEARCH("CC",Table3[[#This Row],[KEYS]])), "CHECK", "")</f>
        <v/>
      </c>
      <c r="P42" t="str">
        <f>IF(ISNUMBER(SEARCH("PG",Table3[[#This Row],[KEYS]])), "PG", "")</f>
        <v/>
      </c>
      <c r="Q42" t="str" cm="1">
        <f t="array" ref="Q42">IF(ISNUMBER(SEARCH("PK",Table3[[#This Row],[KEYS]])),INDEX(UPPER(Table1[Combined_Constraint_Names]),MATCH(UPPER(Table3[[#This Row],[Table_Name]]),UPPER(Table1[Table_Name]),0)), "")</f>
        <v>PK_EMP_STATUS_EMP_NO_STATUS_NO</v>
      </c>
      <c r="R42" t="str" cm="1">
        <f t="array" ref="R4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Emp_Status ADD CONSTRAINT PK_EMP_STATUS_EMP_NO_STATUS_NO PRIMARY KEY (EMP_NO,STATUS_NO);</v>
      </c>
      <c r="S42" t="str">
        <f>IF(ISNUMBER(SEARCH("FK",Table3[[#This Row],[KEYS]])), _xlfn.CONCAT("FK","_",Table3[[#This Row],[Table_Name]],"_",Table3[[#This Row],[Column_Name]]), "")</f>
        <v>FK_Emp_Status_Emp_NO</v>
      </c>
      <c r="T42" t="str" cm="1">
        <f t="array" ref="T4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Emp_Status ADD CONSTRAINT FK_Emp_Status_Emp_NO FOREIGN KEY (Emp_NO) REFERENCES EMPLOYEE(EMPLOYEE_NO);</v>
      </c>
      <c r="U42" t="str">
        <f>IF(ISNUMBER(SEARCH("IDX",Table3[[#This Row],[KEYS]])), _xlfn.CONCAT("IDX","_",Table3[[#This Row],[Table_Name]],"_",Table3[[#This Row],[Column_Name]]), "")</f>
        <v>IDX_Emp_Status_Emp_NO</v>
      </c>
      <c r="V42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IDX_Emp_Status_Emp_NO ON Emp_Status(EMP_NO);</v>
      </c>
      <c r="W42" t="str">
        <f>IF(ISNUMBER(SEARCH("UQ",Table3[[#This Row],[KEYS]])), _xlfn.CONCAT("UQ","_",Table3[[#This Row],[Table_Name]],"_",Table3[[#This Row],[Column_Name]]), "")</f>
        <v/>
      </c>
      <c r="X4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2" t="str">
        <f>IF(ISNUMBER(SEARCH("NN",Table3[[#This Row],[KEYS]])), _xlfn.CONCAT("NN","_",Table3[[#This Row],[Table_Name]],"_",Table3[[#This Row],[Column_Name]]), "")</f>
        <v>NN_Emp_Status_Emp_NO</v>
      </c>
      <c r="Z4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Emp_Status MODIFY Emp_NO CONSTRAINT NN_Emp_Status_Emp_NO NOT NULL ;</v>
      </c>
      <c r="AA42" t="str">
        <f>IF(ISNUMBER(SEARCH("CC",Table3[[#This Row],[KEYS]])), _xlfn.CONCAT("CC","_",Table3[[#This Row],[Table_Name]],"_",Table3[[#This Row],[Column_Name]]), "")</f>
        <v/>
      </c>
      <c r="AB4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2" t="str">
        <f>IF(ISNUMBER(SEARCH("PG",Table3[[#This Row],[KEYS]])), _xlfn.CONCAT("PG","_",Table3[[#This Row],[Table_Name]],"_",Table3[[#This Row],[Column_Name]]), "")</f>
        <v/>
      </c>
      <c r="AE42" s="20"/>
      <c r="AF42" s="20"/>
    </row>
    <row r="43" spans="1:32" x14ac:dyDescent="0.3">
      <c r="A43" t="s">
        <v>506</v>
      </c>
      <c r="B43" s="12" t="s">
        <v>147</v>
      </c>
      <c r="C43" s="12" t="s">
        <v>160</v>
      </c>
      <c r="D43" s="12">
        <v>1</v>
      </c>
      <c r="E43" s="12" t="s">
        <v>161</v>
      </c>
      <c r="F43" s="12" t="s">
        <v>164</v>
      </c>
      <c r="G43" t="s">
        <v>111</v>
      </c>
      <c r="H43" t="s">
        <v>163</v>
      </c>
      <c r="J43" t="str">
        <f>IF(ISNUMBER(SEARCH("PK",Table3[[#This Row],[KEYS]])), "PK", "")</f>
        <v>PK</v>
      </c>
      <c r="K43" t="str">
        <f>IF(ISNUMBER(SEARCH("FK",Table3[[#This Row],[KEYS]])), "FK", "")</f>
        <v>FK</v>
      </c>
      <c r="L43" t="str">
        <f>IF(ISNUMBER(SEARCH("IDX",Table3[[#This Row],[KEYS]])), "INDEX", "")</f>
        <v>INDEX</v>
      </c>
      <c r="M43" t="str">
        <f>IF(ISNUMBER(SEARCH("UQ",Table3[[#This Row],[KEYS]])), "UNIQUE", "")</f>
        <v/>
      </c>
      <c r="N43" t="str">
        <f>IF(ISNUMBER(SEARCH("NN",Table3[[#This Row],[KEYS]])), "NOT NULL", "")</f>
        <v>NOT NULL</v>
      </c>
      <c r="O43" t="str">
        <f>IF(ISNUMBER(SEARCH("CC",Table3[[#This Row],[KEYS]])), "CHECK", "")</f>
        <v/>
      </c>
      <c r="P43" t="str">
        <f>IF(ISNUMBER(SEARCH("PG",Table3[[#This Row],[KEYS]])), "PG", "")</f>
        <v/>
      </c>
      <c r="Q43" t="str" cm="1">
        <f t="array" ref="Q43">IF(ISNUMBER(SEARCH("PK",Table3[[#This Row],[KEYS]])),INDEX(UPPER(Table1[Combined_Constraint_Names]),MATCH(UPPER(Table3[[#This Row],[Table_Name]]),UPPER(Table1[Table_Name]),0)), "")</f>
        <v>PK_EMP_STATUS_EMP_NO_STATUS_NO</v>
      </c>
      <c r="R43" t="str" cm="1">
        <f t="array" ref="R4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Emp_Status ADD CONSTRAINT PK_EMP_STATUS_EMP_NO_STATUS_NO PRIMARY KEY (EMP_NO,STATUS_NO);</v>
      </c>
      <c r="S43" t="str">
        <f>IF(ISNUMBER(SEARCH("FK",Table3[[#This Row],[KEYS]])), _xlfn.CONCAT("FK","_",Table3[[#This Row],[Table_Name]],"_",Table3[[#This Row],[Column_Name]]), "")</f>
        <v>FK_Emp_Status_Status_NO</v>
      </c>
      <c r="T43" t="str" cm="1">
        <f t="array" ref="T4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Emp_Status ADD CONSTRAINT FK_Emp_Status_Status_NO FOREIGN KEY (Status_NO) REFERENCES EMPLOYEMENT_STATUS(STATUS_NO);</v>
      </c>
      <c r="U43" t="str">
        <f>IF(ISNUMBER(SEARCH("IDX",Table3[[#This Row],[KEYS]])), _xlfn.CONCAT("IDX","_",Table3[[#This Row],[Table_Name]],"_",Table3[[#This Row],[Column_Name]]), "")</f>
        <v>IDX_Emp_Status_Status_NO</v>
      </c>
      <c r="V43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IDX_Emp_Status_Status_NO ON Emp_Status(STATUS_NO);</v>
      </c>
      <c r="W43" t="str">
        <f>IF(ISNUMBER(SEARCH("UQ",Table3[[#This Row],[KEYS]])), _xlfn.CONCAT("UQ","_",Table3[[#This Row],[Table_Name]],"_",Table3[[#This Row],[Column_Name]]), "")</f>
        <v/>
      </c>
      <c r="X4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3" t="str">
        <f>IF(ISNUMBER(SEARCH("NN",Table3[[#This Row],[KEYS]])), _xlfn.CONCAT("NN","_",Table3[[#This Row],[Table_Name]],"_",Table3[[#This Row],[Column_Name]]), "")</f>
        <v>NN_Emp_Status_Status_NO</v>
      </c>
      <c r="Z4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Emp_Status MODIFY Status_NO CONSTRAINT NN_Emp_Status_Status_NO NOT NULL ;</v>
      </c>
      <c r="AA43" t="str">
        <f>IF(ISNUMBER(SEARCH("CC",Table3[[#This Row],[KEYS]])), _xlfn.CONCAT("CC","_",Table3[[#This Row],[Table_Name]],"_",Table3[[#This Row],[Column_Name]]), "")</f>
        <v/>
      </c>
      <c r="AB4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3" t="str">
        <f>IF(ISNUMBER(SEARCH("PG",Table3[[#This Row],[KEYS]])), _xlfn.CONCAT("PG","_",Table3[[#This Row],[Table_Name]],"_",Table3[[#This Row],[Column_Name]]), "")</f>
        <v/>
      </c>
      <c r="AE43" s="20"/>
      <c r="AF43" s="20"/>
    </row>
    <row r="44" spans="1:32" x14ac:dyDescent="0.3">
      <c r="A44" t="s">
        <v>506</v>
      </c>
      <c r="B44" s="12" t="s">
        <v>147</v>
      </c>
      <c r="C44" s="12" t="s">
        <v>160</v>
      </c>
      <c r="D44" s="12">
        <v>1</v>
      </c>
      <c r="E44" s="12" t="s">
        <v>161</v>
      </c>
      <c r="F44" s="12" t="s">
        <v>165</v>
      </c>
      <c r="G44" t="s">
        <v>166</v>
      </c>
      <c r="J44" t="str">
        <f>IF(ISNUMBER(SEARCH("PK",Table3[[#This Row],[KEYS]])), "PK", "")</f>
        <v/>
      </c>
      <c r="K44" t="str">
        <f>IF(ISNUMBER(SEARCH("FK",Table3[[#This Row],[KEYS]])), "FK", "")</f>
        <v/>
      </c>
      <c r="L44" t="str">
        <f>IF(ISNUMBER(SEARCH("IDX",Table3[[#This Row],[KEYS]])), "INDEX", "")</f>
        <v/>
      </c>
      <c r="M44" t="str">
        <f>IF(ISNUMBER(SEARCH("UQ",Table3[[#This Row],[KEYS]])), "UNIQUE", "")</f>
        <v/>
      </c>
      <c r="N44" t="str">
        <f>IF(ISNUMBER(SEARCH("NN",Table3[[#This Row],[KEYS]])), "NOT NULL", "")</f>
        <v/>
      </c>
      <c r="O44" t="str">
        <f>IF(ISNUMBER(SEARCH("CC",Table3[[#This Row],[KEYS]])), "CHECK", "")</f>
        <v/>
      </c>
      <c r="P44" t="str">
        <f>IF(ISNUMBER(SEARCH("PG",Table3[[#This Row],[KEYS]])), "PG", "")</f>
        <v/>
      </c>
      <c r="Q44" t="str" cm="1">
        <f t="array" ref="Q44">IF(ISNUMBER(SEARCH("PK",Table3[[#This Row],[KEYS]])),INDEX(UPPER(Table1[Combined_Constraint_Names]),MATCH(UPPER(Table3[[#This Row],[Table_Name]]),UPPER(Table1[Table_Name]),0)), "")</f>
        <v/>
      </c>
      <c r="R44" t="str" cm="1">
        <f t="array" ref="R4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4" t="str">
        <f>IF(ISNUMBER(SEARCH("FK",Table3[[#This Row],[KEYS]])), _xlfn.CONCAT("FK","_",Table3[[#This Row],[Table_Name]],"_",Table3[[#This Row],[Column_Name]]), "")</f>
        <v/>
      </c>
      <c r="T44" t="str" cm="1">
        <f t="array" ref="T4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4" t="str">
        <f>IF(ISNUMBER(SEARCH("IDX",Table3[[#This Row],[KEYS]])), _xlfn.CONCAT("IDX","_",Table3[[#This Row],[Table_Name]],"_",Table3[[#This Row],[Column_Name]]), "")</f>
        <v/>
      </c>
      <c r="V4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44" t="str">
        <f>IF(ISNUMBER(SEARCH("UQ",Table3[[#This Row],[KEYS]])), _xlfn.CONCAT("UQ","_",Table3[[#This Row],[Table_Name]],"_",Table3[[#This Row],[Column_Name]]), "")</f>
        <v/>
      </c>
      <c r="X4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4" t="str">
        <f>IF(ISNUMBER(SEARCH("NN",Table3[[#This Row],[KEYS]])), _xlfn.CONCAT("NN","_",Table3[[#This Row],[Table_Name]],"_",Table3[[#This Row],[Column_Name]]), "")</f>
        <v/>
      </c>
      <c r="Z4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44" t="str">
        <f>IF(ISNUMBER(SEARCH("CC",Table3[[#This Row],[KEYS]])), _xlfn.CONCAT("CC","_",Table3[[#This Row],[Table_Name]],"_",Table3[[#This Row],[Column_Name]]), "")</f>
        <v/>
      </c>
      <c r="AB4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4" t="str">
        <f>IF(ISNUMBER(SEARCH("PG",Table3[[#This Row],[KEYS]])), _xlfn.CONCAT("PG","_",Table3[[#This Row],[Table_Name]],"_",Table3[[#This Row],[Column_Name]]), "")</f>
        <v/>
      </c>
      <c r="AE44" s="20"/>
      <c r="AF44" s="20"/>
    </row>
    <row r="45" spans="1:32" x14ac:dyDescent="0.3">
      <c r="A45" t="s">
        <v>506</v>
      </c>
      <c r="B45" s="12" t="s">
        <v>147</v>
      </c>
      <c r="C45" s="12" t="s">
        <v>160</v>
      </c>
      <c r="D45" s="12">
        <v>1</v>
      </c>
      <c r="E45" s="12" t="s">
        <v>161</v>
      </c>
      <c r="F45" s="12" t="s">
        <v>167</v>
      </c>
      <c r="G45" t="s">
        <v>166</v>
      </c>
      <c r="J45" t="str">
        <f>IF(ISNUMBER(SEARCH("PK",Table3[[#This Row],[KEYS]])), "PK", "")</f>
        <v/>
      </c>
      <c r="K45" t="str">
        <f>IF(ISNUMBER(SEARCH("FK",Table3[[#This Row],[KEYS]])), "FK", "")</f>
        <v/>
      </c>
      <c r="L45" t="str">
        <f>IF(ISNUMBER(SEARCH("IDX",Table3[[#This Row],[KEYS]])), "INDEX", "")</f>
        <v/>
      </c>
      <c r="M45" t="str">
        <f>IF(ISNUMBER(SEARCH("UQ",Table3[[#This Row],[KEYS]])), "UNIQUE", "")</f>
        <v/>
      </c>
      <c r="N45" t="str">
        <f>IF(ISNUMBER(SEARCH("NN",Table3[[#This Row],[KEYS]])), "NOT NULL", "")</f>
        <v/>
      </c>
      <c r="O45" t="str">
        <f>IF(ISNUMBER(SEARCH("CC",Table3[[#This Row],[KEYS]])), "CHECK", "")</f>
        <v/>
      </c>
      <c r="P45" t="str">
        <f>IF(ISNUMBER(SEARCH("PG",Table3[[#This Row],[KEYS]])), "PG", "")</f>
        <v/>
      </c>
      <c r="Q45" t="str" cm="1">
        <f t="array" ref="Q45">IF(ISNUMBER(SEARCH("PK",Table3[[#This Row],[KEYS]])),INDEX(UPPER(Table1[Combined_Constraint_Names]),MATCH(UPPER(Table3[[#This Row],[Table_Name]]),UPPER(Table1[Table_Name]),0)), "")</f>
        <v/>
      </c>
      <c r="R45" t="str" cm="1">
        <f t="array" ref="R4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5" t="str">
        <f>IF(ISNUMBER(SEARCH("FK",Table3[[#This Row],[KEYS]])), _xlfn.CONCAT("FK","_",Table3[[#This Row],[Table_Name]],"_",Table3[[#This Row],[Column_Name]]), "")</f>
        <v/>
      </c>
      <c r="T45" t="str" cm="1">
        <f t="array" ref="T4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5" t="str">
        <f>IF(ISNUMBER(SEARCH("IDX",Table3[[#This Row],[KEYS]])), _xlfn.CONCAT("IDX","_",Table3[[#This Row],[Table_Name]],"_",Table3[[#This Row],[Column_Name]]), "")</f>
        <v/>
      </c>
      <c r="V4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45" t="str">
        <f>IF(ISNUMBER(SEARCH("UQ",Table3[[#This Row],[KEYS]])), _xlfn.CONCAT("UQ","_",Table3[[#This Row],[Table_Name]],"_",Table3[[#This Row],[Column_Name]]), "")</f>
        <v/>
      </c>
      <c r="X4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5" t="str">
        <f>IF(ISNUMBER(SEARCH("NN",Table3[[#This Row],[KEYS]])), _xlfn.CONCAT("NN","_",Table3[[#This Row],[Table_Name]],"_",Table3[[#This Row],[Column_Name]]), "")</f>
        <v/>
      </c>
      <c r="Z4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45" t="str">
        <f>IF(ISNUMBER(SEARCH("CC",Table3[[#This Row],[KEYS]])), _xlfn.CONCAT("CC","_",Table3[[#This Row],[Table_Name]],"_",Table3[[#This Row],[Column_Name]]), "")</f>
        <v/>
      </c>
      <c r="AB4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5" t="str">
        <f>IF(ISNUMBER(SEARCH("PG",Table3[[#This Row],[KEYS]])), _xlfn.CONCAT("PG","_",Table3[[#This Row],[Table_Name]],"_",Table3[[#This Row],[Column_Name]]), "")</f>
        <v/>
      </c>
      <c r="AE45" s="20"/>
      <c r="AF45" s="20"/>
    </row>
    <row r="46" spans="1:32" x14ac:dyDescent="0.3">
      <c r="A46" t="s">
        <v>506</v>
      </c>
      <c r="B46" s="9" t="s">
        <v>147</v>
      </c>
      <c r="C46" s="9" t="s">
        <v>160</v>
      </c>
      <c r="D46" s="9">
        <v>1</v>
      </c>
      <c r="E46" s="9" t="s">
        <v>168</v>
      </c>
      <c r="F46" s="9" t="s">
        <v>121</v>
      </c>
      <c r="G46" t="s">
        <v>111</v>
      </c>
      <c r="H46" t="s">
        <v>169</v>
      </c>
      <c r="J46" t="str">
        <f>IF(ISNUMBER(SEARCH("PK",Table3[[#This Row],[KEYS]])), "PK", "")</f>
        <v>PK</v>
      </c>
      <c r="K46" t="str">
        <f>IF(ISNUMBER(SEARCH("FK",Table3[[#This Row],[KEYS]])), "FK", "")</f>
        <v/>
      </c>
      <c r="L46" t="str">
        <f>IF(ISNUMBER(SEARCH("IDX",Table3[[#This Row],[KEYS]])), "INDEX", "")</f>
        <v>INDEX</v>
      </c>
      <c r="M46" t="str">
        <f>IF(ISNUMBER(SEARCH("UQ",Table3[[#This Row],[KEYS]])), "UNIQUE", "")</f>
        <v/>
      </c>
      <c r="N46" t="str">
        <f>IF(ISNUMBER(SEARCH("NN",Table3[[#This Row],[KEYS]])), "NOT NULL", "")</f>
        <v>NOT NULL</v>
      </c>
      <c r="O46" t="str">
        <f>IF(ISNUMBER(SEARCH("CC",Table3[[#This Row],[KEYS]])), "CHECK", "")</f>
        <v>CHECK</v>
      </c>
      <c r="P46" t="str">
        <f>IF(ISNUMBER(SEARCH("PG",Table3[[#This Row],[KEYS]])), "PG", "")</f>
        <v/>
      </c>
      <c r="Q46" t="str" cm="1">
        <f t="array" ref="Q46">IF(ISNUMBER(SEARCH("PK",Table3[[#This Row],[KEYS]])),INDEX(UPPER(Table1[Combined_Constraint_Names]),MATCH(UPPER(Table3[[#This Row],[Table_Name]]),UPPER(Table1[Table_Name]),0)), "")</f>
        <v>PK_SALARY_BS_NO</v>
      </c>
      <c r="R46" t="str" cm="1">
        <f t="array" ref="R4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salary ADD CONSTRAINT PK_SALARY_BS_NO PRIMARY KEY (BS_NO);</v>
      </c>
      <c r="S46" t="str">
        <f>IF(ISNUMBER(SEARCH("FK",Table3[[#This Row],[KEYS]])), _xlfn.CONCAT("FK","_",Table3[[#This Row],[Table_Name]],"_",Table3[[#This Row],[Column_Name]]), "")</f>
        <v/>
      </c>
      <c r="T46" t="str" cm="1">
        <f t="array" ref="T4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6" t="str">
        <f>IF(ISNUMBER(SEARCH("IDX",Table3[[#This Row],[KEYS]])), _xlfn.CONCAT("IDX","_",Table3[[#This Row],[Table_Name]],"_",Table3[[#This Row],[Column_Name]]), "")</f>
        <v>IDX_salary_BS_NO</v>
      </c>
      <c r="V46" t="str">
        <f>IF(ISNUMBER(SEARCH("IDX",Table3[[#This Row],[KEYS]])), _xlfn.CONCAT("CREATE INDEX ",Table3[[#This Row],[Constranit name_IDX]]," ON ",Table3[[#This Row],[Table_Name]],"(",UPPER(Table3[[#This Row],[Column_Name]]),");"), "")</f>
        <v>CREATE INDEX IDX_salary_BS_NO ON salary(BS_NO);</v>
      </c>
      <c r="W46" t="str">
        <f>IF(ISNUMBER(SEARCH("UQ",Table3[[#This Row],[KEYS]])), _xlfn.CONCAT("UQ","_",Table3[[#This Row],[Table_Name]],"_",Table3[[#This Row],[Column_Name]]), "")</f>
        <v/>
      </c>
      <c r="X4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6" t="str">
        <f>IF(ISNUMBER(SEARCH("NN",Table3[[#This Row],[KEYS]])), _xlfn.CONCAT("NN","_",Table3[[#This Row],[Table_Name]],"_",Table3[[#This Row],[Column_Name]]), "")</f>
        <v>NN_salary_BS_NO</v>
      </c>
      <c r="Z4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salary MODIFY BS_NO CONSTRAINT NN_salary_BS_NO NOT NULL ;</v>
      </c>
      <c r="AA46" t="str">
        <f>IF(ISNUMBER(SEARCH("CC",Table3[[#This Row],[KEYS]])), _xlfn.CONCAT("CC","_",Table3[[#This Row],[Table_Name]],"_",Table3[[#This Row],[Column_Name]]), "")</f>
        <v>CC_salary_BS_NO</v>
      </c>
      <c r="AB4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salary ADD CONSTRAINT CC_salary_BS_NO CHECK (BS_NO &gt; 0 );</v>
      </c>
      <c r="AC46" t="str">
        <f>IF(ISNUMBER(SEARCH("PG",Table3[[#This Row],[KEYS]])), _xlfn.CONCAT("PG","_",Table3[[#This Row],[Table_Name]],"_",Table3[[#This Row],[Column_Name]]), "")</f>
        <v/>
      </c>
      <c r="AE46" s="20"/>
      <c r="AF46" s="20"/>
    </row>
    <row r="47" spans="1:32" x14ac:dyDescent="0.3">
      <c r="A47" t="s">
        <v>506</v>
      </c>
      <c r="B47" s="9" t="s">
        <v>147</v>
      </c>
      <c r="C47" s="9" t="s">
        <v>160</v>
      </c>
      <c r="D47" s="9">
        <v>1</v>
      </c>
      <c r="E47" s="9" t="s">
        <v>168</v>
      </c>
      <c r="F47" s="9" t="s">
        <v>170</v>
      </c>
      <c r="G47" t="s">
        <v>111</v>
      </c>
      <c r="H47" t="s">
        <v>171</v>
      </c>
      <c r="J47" t="str">
        <f>IF(ISNUMBER(SEARCH("PK",Table3[[#This Row],[KEYS]])), "PK", "")</f>
        <v/>
      </c>
      <c r="K47" t="str">
        <f>IF(ISNUMBER(SEARCH("FK",Table3[[#This Row],[KEYS]])), "FK", "")</f>
        <v/>
      </c>
      <c r="L47" t="str">
        <f>IF(ISNUMBER(SEARCH("IDX",Table3[[#This Row],[KEYS]])), "INDEX", "")</f>
        <v/>
      </c>
      <c r="M47" t="str">
        <f>IF(ISNUMBER(SEARCH("UQ",Table3[[#This Row],[KEYS]])), "UNIQUE", "")</f>
        <v/>
      </c>
      <c r="N47" t="str">
        <f>IF(ISNUMBER(SEARCH("NN",Table3[[#This Row],[KEYS]])), "NOT NULL", "")</f>
        <v>NOT NULL</v>
      </c>
      <c r="O47" t="str">
        <f>IF(ISNUMBER(SEARCH("CC",Table3[[#This Row],[KEYS]])), "CHECK", "")</f>
        <v>CHECK</v>
      </c>
      <c r="P47" t="str">
        <f>IF(ISNUMBER(SEARCH("PG",Table3[[#This Row],[KEYS]])), "PG", "")</f>
        <v/>
      </c>
      <c r="Q47" t="str" cm="1">
        <f t="array" ref="Q47">IF(ISNUMBER(SEARCH("PK",Table3[[#This Row],[KEYS]])),INDEX(UPPER(Table1[Combined_Constraint_Names]),MATCH(UPPER(Table3[[#This Row],[Table_Name]]),UPPER(Table1[Table_Name]),0)), "")</f>
        <v/>
      </c>
      <c r="R47" t="str" cm="1">
        <f t="array" ref="R4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7" t="str">
        <f>IF(ISNUMBER(SEARCH("FK",Table3[[#This Row],[KEYS]])), _xlfn.CONCAT("FK","_",Table3[[#This Row],[Table_Name]],"_",Table3[[#This Row],[Column_Name]]), "")</f>
        <v/>
      </c>
      <c r="T47" t="str" cm="1">
        <f t="array" ref="T4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7" t="str">
        <f>IF(ISNUMBER(SEARCH("IDX",Table3[[#This Row],[KEYS]])), _xlfn.CONCAT("IDX","_",Table3[[#This Row],[Table_Name]],"_",Table3[[#This Row],[Column_Name]]), "")</f>
        <v/>
      </c>
      <c r="V4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47" t="str">
        <f>IF(ISNUMBER(SEARCH("UQ",Table3[[#This Row],[KEYS]])), _xlfn.CONCAT("UQ","_",Table3[[#This Row],[Table_Name]],"_",Table3[[#This Row],[Column_Name]]), "")</f>
        <v/>
      </c>
      <c r="X4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7" t="str">
        <f>IF(ISNUMBER(SEARCH("NN",Table3[[#This Row],[KEYS]])), _xlfn.CONCAT("NN","_",Table3[[#This Row],[Table_Name]],"_",Table3[[#This Row],[Column_Name]]), "")</f>
        <v>NN_salary_Max_Salary</v>
      </c>
      <c r="Z4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salary MODIFY Max_Salary CONSTRAINT NN_salary_Max_Salary NOT NULL ;</v>
      </c>
      <c r="AA47" t="str">
        <f>IF(ISNUMBER(SEARCH("CC",Table3[[#This Row],[KEYS]])), _xlfn.CONCAT("CC","_",Table3[[#This Row],[Table_Name]],"_",Table3[[#This Row],[Column_Name]]), "")</f>
        <v>CC_salary_Max_Salary</v>
      </c>
      <c r="AB4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salary ADD CONSTRAINT CC_salary_Max_Salary CHECK (Max_Salary &gt; 0 );</v>
      </c>
      <c r="AC47" t="str">
        <f>IF(ISNUMBER(SEARCH("PG",Table3[[#This Row],[KEYS]])), _xlfn.CONCAT("PG","_",Table3[[#This Row],[Table_Name]],"_",Table3[[#This Row],[Column_Name]]), "")</f>
        <v/>
      </c>
      <c r="AE47" s="20"/>
      <c r="AF47" s="20"/>
    </row>
    <row r="48" spans="1:32" x14ac:dyDescent="0.3">
      <c r="A48" t="s">
        <v>506</v>
      </c>
      <c r="B48" s="9" t="s">
        <v>147</v>
      </c>
      <c r="C48" s="9" t="s">
        <v>160</v>
      </c>
      <c r="D48" s="9">
        <v>1</v>
      </c>
      <c r="E48" s="9" t="s">
        <v>168</v>
      </c>
      <c r="F48" s="9" t="s">
        <v>172</v>
      </c>
      <c r="G48" t="s">
        <v>111</v>
      </c>
      <c r="J48" t="str">
        <f>IF(ISNUMBER(SEARCH("PK",Table3[[#This Row],[KEYS]])), "PK", "")</f>
        <v/>
      </c>
      <c r="K48" t="str">
        <f>IF(ISNUMBER(SEARCH("FK",Table3[[#This Row],[KEYS]])), "FK", "")</f>
        <v/>
      </c>
      <c r="L48" t="str">
        <f>IF(ISNUMBER(SEARCH("IDX",Table3[[#This Row],[KEYS]])), "INDEX", "")</f>
        <v/>
      </c>
      <c r="M48" t="str">
        <f>IF(ISNUMBER(SEARCH("UQ",Table3[[#This Row],[KEYS]])), "UNIQUE", "")</f>
        <v/>
      </c>
      <c r="N48" t="str">
        <f>IF(ISNUMBER(SEARCH("NN",Table3[[#This Row],[KEYS]])), "NOT NULL", "")</f>
        <v/>
      </c>
      <c r="O48" t="str">
        <f>IF(ISNUMBER(SEARCH("CC",Table3[[#This Row],[KEYS]])), "CHECK", "")</f>
        <v/>
      </c>
      <c r="P48" t="str">
        <f>IF(ISNUMBER(SEARCH("PG",Table3[[#This Row],[KEYS]])), "PG", "")</f>
        <v/>
      </c>
      <c r="Q48" t="str" cm="1">
        <f t="array" ref="Q48">IF(ISNUMBER(SEARCH("PK",Table3[[#This Row],[KEYS]])),INDEX(UPPER(Table1[Combined_Constraint_Names]),MATCH(UPPER(Table3[[#This Row],[Table_Name]]),UPPER(Table1[Table_Name]),0)), "")</f>
        <v/>
      </c>
      <c r="R48" t="str" cm="1">
        <f t="array" ref="R4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8" t="str">
        <f>IF(ISNUMBER(SEARCH("FK",Table3[[#This Row],[KEYS]])), _xlfn.CONCAT("FK","_",Table3[[#This Row],[Table_Name]],"_",Table3[[#This Row],[Column_Name]]), "")</f>
        <v/>
      </c>
      <c r="T48" t="str" cm="1">
        <f t="array" ref="T4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8" t="str">
        <f>IF(ISNUMBER(SEARCH("IDX",Table3[[#This Row],[KEYS]])), _xlfn.CONCAT("IDX","_",Table3[[#This Row],[Table_Name]],"_",Table3[[#This Row],[Column_Name]]), "")</f>
        <v/>
      </c>
      <c r="V4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48" t="str">
        <f>IF(ISNUMBER(SEARCH("UQ",Table3[[#This Row],[KEYS]])), _xlfn.CONCAT("UQ","_",Table3[[#This Row],[Table_Name]],"_",Table3[[#This Row],[Column_Name]]), "")</f>
        <v/>
      </c>
      <c r="X4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8" t="str">
        <f>IF(ISNUMBER(SEARCH("NN",Table3[[#This Row],[KEYS]])), _xlfn.CONCAT("NN","_",Table3[[#This Row],[Table_Name]],"_",Table3[[#This Row],[Column_Name]]), "")</f>
        <v/>
      </c>
      <c r="Z4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48" t="str">
        <f>IF(ISNUMBER(SEARCH("CC",Table3[[#This Row],[KEYS]])), _xlfn.CONCAT("CC","_",Table3[[#This Row],[Table_Name]],"_",Table3[[#This Row],[Column_Name]]), "")</f>
        <v/>
      </c>
      <c r="AB4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8" t="str">
        <f>IF(ISNUMBER(SEARCH("PG",Table3[[#This Row],[KEYS]])), _xlfn.CONCAT("PG","_",Table3[[#This Row],[Table_Name]],"_",Table3[[#This Row],[Column_Name]]), "")</f>
        <v/>
      </c>
      <c r="AE48" s="20"/>
      <c r="AF48" s="20"/>
    </row>
    <row r="49" spans="1:32" x14ac:dyDescent="0.3">
      <c r="A49" t="s">
        <v>506</v>
      </c>
      <c r="B49" s="9" t="s">
        <v>147</v>
      </c>
      <c r="C49" s="9" t="s">
        <v>160</v>
      </c>
      <c r="D49" s="9">
        <v>1</v>
      </c>
      <c r="E49" s="9" t="s">
        <v>168</v>
      </c>
      <c r="F49" s="9" t="s">
        <v>173</v>
      </c>
      <c r="G49" t="s">
        <v>111</v>
      </c>
      <c r="H49" t="s">
        <v>124</v>
      </c>
      <c r="J49" t="str">
        <f>IF(ISNUMBER(SEARCH("PK",Table3[[#This Row],[KEYS]])), "PK", "")</f>
        <v/>
      </c>
      <c r="K49" t="str">
        <f>IF(ISNUMBER(SEARCH("FK",Table3[[#This Row],[KEYS]])), "FK", "")</f>
        <v/>
      </c>
      <c r="L49" t="str">
        <f>IF(ISNUMBER(SEARCH("IDX",Table3[[#This Row],[KEYS]])), "INDEX", "")</f>
        <v/>
      </c>
      <c r="M49" t="str">
        <f>IF(ISNUMBER(SEARCH("UQ",Table3[[#This Row],[KEYS]])), "UNIQUE", "")</f>
        <v/>
      </c>
      <c r="N49" t="str">
        <f>IF(ISNUMBER(SEARCH("NN",Table3[[#This Row],[KEYS]])), "NOT NULL", "")</f>
        <v>NOT NULL</v>
      </c>
      <c r="O49" t="str">
        <f>IF(ISNUMBER(SEARCH("CC",Table3[[#This Row],[KEYS]])), "CHECK", "")</f>
        <v/>
      </c>
      <c r="P49" t="str">
        <f>IF(ISNUMBER(SEARCH("PG",Table3[[#This Row],[KEYS]])), "PG", "")</f>
        <v/>
      </c>
      <c r="Q49" t="str" cm="1">
        <f t="array" ref="Q49">IF(ISNUMBER(SEARCH("PK",Table3[[#This Row],[KEYS]])),INDEX(UPPER(Table1[Combined_Constraint_Names]),MATCH(UPPER(Table3[[#This Row],[Table_Name]]),UPPER(Table1[Table_Name]),0)), "")</f>
        <v/>
      </c>
      <c r="R49" t="str" cm="1">
        <f t="array" ref="R4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49" t="str">
        <f>IF(ISNUMBER(SEARCH("FK",Table3[[#This Row],[KEYS]])), _xlfn.CONCAT("FK","_",Table3[[#This Row],[Table_Name]],"_",Table3[[#This Row],[Column_Name]]), "")</f>
        <v/>
      </c>
      <c r="T49" t="str" cm="1">
        <f t="array" ref="T4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49" t="str">
        <f>IF(ISNUMBER(SEARCH("IDX",Table3[[#This Row],[KEYS]])), _xlfn.CONCAT("IDX","_",Table3[[#This Row],[Table_Name]],"_",Table3[[#This Row],[Column_Name]]), "")</f>
        <v/>
      </c>
      <c r="V4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49" t="str">
        <f>IF(ISNUMBER(SEARCH("UQ",Table3[[#This Row],[KEYS]])), _xlfn.CONCAT("UQ","_",Table3[[#This Row],[Table_Name]],"_",Table3[[#This Row],[Column_Name]]), "")</f>
        <v/>
      </c>
      <c r="X4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49" t="str">
        <f>IF(ISNUMBER(SEARCH("NN",Table3[[#This Row],[KEYS]])), _xlfn.CONCAT("NN","_",Table3[[#This Row],[Table_Name]],"_",Table3[[#This Row],[Column_Name]]), "")</f>
        <v>NN_salary_Min_Salary</v>
      </c>
      <c r="Z4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salary MODIFY Min_Salary CONSTRAINT NN_salary_Min_Salary NOT NULL ;</v>
      </c>
      <c r="AA49" t="str">
        <f>IF(ISNUMBER(SEARCH("CC",Table3[[#This Row],[KEYS]])), _xlfn.CONCAT("CC","_",Table3[[#This Row],[Table_Name]],"_",Table3[[#This Row],[Column_Name]]), "")</f>
        <v/>
      </c>
      <c r="AB4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49" t="str">
        <f>IF(ISNUMBER(SEARCH("PG",Table3[[#This Row],[KEYS]])), _xlfn.CONCAT("PG","_",Table3[[#This Row],[Table_Name]],"_",Table3[[#This Row],[Column_Name]]), "")</f>
        <v/>
      </c>
      <c r="AE49" s="20"/>
      <c r="AF49" s="20"/>
    </row>
    <row r="50" spans="1:32" x14ac:dyDescent="0.3">
      <c r="A50" t="s">
        <v>506</v>
      </c>
      <c r="B50" s="9" t="s">
        <v>147</v>
      </c>
      <c r="C50" s="9" t="s">
        <v>160</v>
      </c>
      <c r="D50" s="9">
        <v>1</v>
      </c>
      <c r="E50" s="9" t="s">
        <v>168</v>
      </c>
      <c r="F50" s="9" t="s">
        <v>174</v>
      </c>
      <c r="G50" t="s">
        <v>111</v>
      </c>
      <c r="H50" t="s">
        <v>85</v>
      </c>
      <c r="J50" t="str">
        <f>IF(ISNUMBER(SEARCH("PK",Table3[[#This Row],[KEYS]])), "PK", "")</f>
        <v>PK</v>
      </c>
      <c r="K50" t="str">
        <f>IF(ISNUMBER(SEARCH("FK",Table3[[#This Row],[KEYS]])), "FK", "")</f>
        <v/>
      </c>
      <c r="L50" t="str">
        <f>IF(ISNUMBER(SEARCH("IDX",Table3[[#This Row],[KEYS]])), "INDEX", "")</f>
        <v/>
      </c>
      <c r="M50" t="str">
        <f>IF(ISNUMBER(SEARCH("UQ",Table3[[#This Row],[KEYS]])), "UNIQUE", "")</f>
        <v/>
      </c>
      <c r="N50" t="str">
        <f>IF(ISNUMBER(SEARCH("NN",Table3[[#This Row],[KEYS]])), "NOT NULL", "")</f>
        <v/>
      </c>
      <c r="O50" t="str">
        <f>IF(ISNUMBER(SEARCH("CC",Table3[[#This Row],[KEYS]])), "CHECK", "")</f>
        <v/>
      </c>
      <c r="P50" t="str">
        <f>IF(ISNUMBER(SEARCH("PG",Table3[[#This Row],[KEYS]])), "PG", "")</f>
        <v/>
      </c>
      <c r="Q50" t="str" cm="1">
        <f t="array" ref="Q50">IF(ISNUMBER(SEARCH("PK",Table3[[#This Row],[KEYS]])),INDEX(UPPER(Table1[Combined_Constraint_Names]),MATCH(UPPER(Table3[[#This Row],[Table_Name]]),UPPER(Table1[Table_Name]),0)), "")</f>
        <v>PK_SALARY_BS_NO</v>
      </c>
      <c r="R50" t="str" cm="1">
        <f t="array" ref="R5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salary ADD CONSTRAINT PK_SALARY_BS_NO PRIMARY KEY (BS_NO);</v>
      </c>
      <c r="S50" t="str">
        <f>IF(ISNUMBER(SEARCH("FK",Table3[[#This Row],[KEYS]])), _xlfn.CONCAT("FK","_",Table3[[#This Row],[Table_Name]],"_",Table3[[#This Row],[Column_Name]]), "")</f>
        <v/>
      </c>
      <c r="T50" t="str" cm="1">
        <f t="array" ref="T5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0" t="str">
        <f>IF(ISNUMBER(SEARCH("IDX",Table3[[#This Row],[KEYS]])), _xlfn.CONCAT("IDX","_",Table3[[#This Row],[Table_Name]],"_",Table3[[#This Row],[Column_Name]]), "")</f>
        <v/>
      </c>
      <c r="V5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50" t="str">
        <f>IF(ISNUMBER(SEARCH("UQ",Table3[[#This Row],[KEYS]])), _xlfn.CONCAT("UQ","_",Table3[[#This Row],[Table_Name]],"_",Table3[[#This Row],[Column_Name]]), "")</f>
        <v/>
      </c>
      <c r="X5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0" t="str">
        <f>IF(ISNUMBER(SEARCH("NN",Table3[[#This Row],[KEYS]])), _xlfn.CONCAT("NN","_",Table3[[#This Row],[Table_Name]],"_",Table3[[#This Row],[Column_Name]]), "")</f>
        <v/>
      </c>
      <c r="Z5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50" t="str">
        <f>IF(ISNUMBER(SEARCH("CC",Table3[[#This Row],[KEYS]])), _xlfn.CONCAT("CC","_",Table3[[#This Row],[Table_Name]],"_",Table3[[#This Row],[Column_Name]]), "")</f>
        <v/>
      </c>
      <c r="AB5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0" t="str">
        <f>IF(ISNUMBER(SEARCH("PG",Table3[[#This Row],[KEYS]])), _xlfn.CONCAT("PG","_",Table3[[#This Row],[Table_Name]],"_",Table3[[#This Row],[Column_Name]]), "")</f>
        <v/>
      </c>
      <c r="AE50" s="20"/>
      <c r="AF50" s="20"/>
    </row>
    <row r="51" spans="1:32" x14ac:dyDescent="0.3">
      <c r="A51" t="s">
        <v>506</v>
      </c>
      <c r="B51" s="47" t="s">
        <v>147</v>
      </c>
      <c r="C51" s="47" t="s">
        <v>160</v>
      </c>
      <c r="D51" s="47">
        <v>1</v>
      </c>
      <c r="E51" s="47" t="s">
        <v>175</v>
      </c>
      <c r="F51" s="47" t="s">
        <v>176</v>
      </c>
      <c r="G51" t="s">
        <v>111</v>
      </c>
      <c r="H51" t="s">
        <v>177</v>
      </c>
      <c r="J51" t="str">
        <f>IF(ISNUMBER(SEARCH("PK",Table3[[#This Row],[KEYS]])), "PK", "")</f>
        <v/>
      </c>
      <c r="K51" t="str">
        <f>IF(ISNUMBER(SEARCH("FK",Table3[[#This Row],[KEYS]])), "FK", "")</f>
        <v/>
      </c>
      <c r="L51" t="str">
        <f>IF(ISNUMBER(SEARCH("IDX",Table3[[#This Row],[KEYS]])), "INDEX", "")</f>
        <v/>
      </c>
      <c r="M51" t="str">
        <f>IF(ISNUMBER(SEARCH("UQ",Table3[[#This Row],[KEYS]])), "UNIQUE", "")</f>
        <v/>
      </c>
      <c r="N51" t="str">
        <f>IF(ISNUMBER(SEARCH("NN",Table3[[#This Row],[KEYS]])), "NOT NULL", "")</f>
        <v>NOT NULL</v>
      </c>
      <c r="O51" t="str">
        <f>IF(ISNUMBER(SEARCH("CC",Table3[[#This Row],[KEYS]])), "CHECK", "")</f>
        <v>CHECK</v>
      </c>
      <c r="P51" t="str">
        <f>IF(ISNUMBER(SEARCH("PG",Table3[[#This Row],[KEYS]])), "PG", "")</f>
        <v>PG</v>
      </c>
      <c r="Q51" t="str" cm="1">
        <f t="array" ref="Q51">IF(ISNUMBER(SEARCH("PK",Table3[[#This Row],[KEYS]])),INDEX(UPPER(Table1[Combined_Constraint_Names]),MATCH(UPPER(Table3[[#This Row],[Table_Name]]),UPPER(Table1[Table_Name]),0)), "")</f>
        <v/>
      </c>
      <c r="R51" t="str" cm="1">
        <f t="array" ref="R5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1" t="str">
        <f>IF(ISNUMBER(SEARCH("FK",Table3[[#This Row],[KEYS]])), _xlfn.CONCAT("FK","_",Table3[[#This Row],[Table_Name]],"_",Table3[[#This Row],[Column_Name]]), "")</f>
        <v/>
      </c>
      <c r="T51" t="str" cm="1">
        <f t="array" ref="T5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1" t="str">
        <f>IF(ISNUMBER(SEARCH("IDX",Table3[[#This Row],[KEYS]])), _xlfn.CONCAT("IDX","_",Table3[[#This Row],[Table_Name]],"_",Table3[[#This Row],[Column_Name]]), "")</f>
        <v/>
      </c>
      <c r="V5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51" t="str">
        <f>IF(ISNUMBER(SEARCH("UQ",Table3[[#This Row],[KEYS]])), _xlfn.CONCAT("UQ","_",Table3[[#This Row],[Table_Name]],"_",Table3[[#This Row],[Column_Name]]), "")</f>
        <v/>
      </c>
      <c r="X5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1" t="str">
        <f>IF(ISNUMBER(SEARCH("NN",Table3[[#This Row],[KEYS]])), _xlfn.CONCAT("NN","_",Table3[[#This Row],[Table_Name]],"_",Table3[[#This Row],[Column_Name]]), "")</f>
        <v>NN_EMP_payroll_amount</v>
      </c>
      <c r="Z5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EMP_payroll MODIFY amount CONSTRAINT NN_EMP_payroll_amount NOT NULL ;</v>
      </c>
      <c r="AA51" t="str">
        <f>IF(ISNUMBER(SEARCH("CC",Table3[[#This Row],[KEYS]])), _xlfn.CONCAT("CC","_",Table3[[#This Row],[Table_Name]],"_",Table3[[#This Row],[Column_Name]]), "")</f>
        <v>CC_EMP_payroll_amount</v>
      </c>
      <c r="AB5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EMP_payroll ADD CONSTRAINT CC_EMP_payroll_amount CHECK (amount &gt; 0 );</v>
      </c>
      <c r="AC51" t="str">
        <f>IF(ISNUMBER(SEARCH("PG",Table3[[#This Row],[KEYS]])), _xlfn.CONCAT("PG","_",Table3[[#This Row],[Table_Name]],"_",Table3[[#This Row],[Column_Name]]), "")</f>
        <v>PG_EMP_payroll_amount</v>
      </c>
      <c r="AE51" s="20"/>
      <c r="AF51" s="20"/>
    </row>
    <row r="52" spans="1:32" x14ac:dyDescent="0.3">
      <c r="A52" t="s">
        <v>506</v>
      </c>
      <c r="B52" s="47" t="s">
        <v>147</v>
      </c>
      <c r="C52" s="47" t="s">
        <v>160</v>
      </c>
      <c r="D52" s="47">
        <v>1</v>
      </c>
      <c r="E52" s="47" t="s">
        <v>175</v>
      </c>
      <c r="F52" s="47" t="s">
        <v>178</v>
      </c>
      <c r="G52" t="s">
        <v>111</v>
      </c>
      <c r="H52" t="s">
        <v>179</v>
      </c>
      <c r="J52" t="str">
        <f>IF(ISNUMBER(SEARCH("PK",Table3[[#This Row],[KEYS]])), "PK", "")</f>
        <v>PK</v>
      </c>
      <c r="K52" t="str">
        <f>IF(ISNUMBER(SEARCH("FK",Table3[[#This Row],[KEYS]])), "FK", "")</f>
        <v>FK</v>
      </c>
      <c r="L52" t="str">
        <f>IF(ISNUMBER(SEARCH("IDX",Table3[[#This Row],[KEYS]])), "INDEX", "")</f>
        <v>INDEX</v>
      </c>
      <c r="M52" t="str">
        <f>IF(ISNUMBER(SEARCH("UQ",Table3[[#This Row],[KEYS]])), "UNIQUE", "")</f>
        <v/>
      </c>
      <c r="N52" t="str">
        <f>IF(ISNUMBER(SEARCH("NN",Table3[[#This Row],[KEYS]])), "NOT NULL", "")</f>
        <v>NOT NULL</v>
      </c>
      <c r="O52" t="str">
        <f>IF(ISNUMBER(SEARCH("CC",Table3[[#This Row],[KEYS]])), "CHECK", "")</f>
        <v/>
      </c>
      <c r="P52" t="str">
        <f>IF(ISNUMBER(SEARCH("PG",Table3[[#This Row],[KEYS]])), "PG", "")</f>
        <v>PG</v>
      </c>
      <c r="Q52" t="str" cm="1">
        <f t="array" ref="Q52">IF(ISNUMBER(SEARCH("PK",Table3[[#This Row],[KEYS]])),INDEX(UPPER(Table1[Combined_Constraint_Names]),MATCH(UPPER(Table3[[#This Row],[Table_Name]]),UPPER(Table1[Table_Name]),0)), "")</f>
        <v>PK_EMP_PAYROLL_EMP_NO_PAYROLL_NO</v>
      </c>
      <c r="R52" t="str" cm="1">
        <f t="array" ref="R5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EMP_payroll ADD CONSTRAINT PK_EMP_PAYROLL_EMP_NO_PAYROLL_NO PRIMARY KEY (EMP_NO,PAYROLL_NO);</v>
      </c>
      <c r="S52" t="str">
        <f>IF(ISNUMBER(SEARCH("FK",Table3[[#This Row],[KEYS]])), _xlfn.CONCAT("FK","_",Table3[[#This Row],[Table_Name]],"_",Table3[[#This Row],[Column_Name]]), "")</f>
        <v>FK_EMP_payroll_payroll_NO</v>
      </c>
      <c r="T52" t="str" cm="1">
        <f t="array" ref="T5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EMP_payroll ADD CONSTRAINT FK_EMP_payroll_payroll_NO FOREIGN KEY (payroll_NO) REFERENCES PAYROLL(PAYROLL_NO);</v>
      </c>
      <c r="U52" t="str">
        <f>IF(ISNUMBER(SEARCH("IDX",Table3[[#This Row],[KEYS]])), _xlfn.CONCAT("IDX","_",Table3[[#This Row],[Table_Name]],"_",Table3[[#This Row],[Column_Name]]), "")</f>
        <v>IDX_EMP_payroll_payroll_NO</v>
      </c>
      <c r="V52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IDX_EMP_payroll_payroll_NO ON EMP_payroll(PAYROLL_NO);</v>
      </c>
      <c r="W52" t="str">
        <f>IF(ISNUMBER(SEARCH("UQ",Table3[[#This Row],[KEYS]])), _xlfn.CONCAT("UQ","_",Table3[[#This Row],[Table_Name]],"_",Table3[[#This Row],[Column_Name]]), "")</f>
        <v/>
      </c>
      <c r="X5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2" t="str">
        <f>IF(ISNUMBER(SEARCH("NN",Table3[[#This Row],[KEYS]])), _xlfn.CONCAT("NN","_",Table3[[#This Row],[Table_Name]],"_",Table3[[#This Row],[Column_Name]]), "")</f>
        <v>NN_EMP_payroll_payroll_NO</v>
      </c>
      <c r="Z5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EMP_payroll MODIFY payroll_NO CONSTRAINT NN_EMP_payroll_payroll_NO NOT NULL ;</v>
      </c>
      <c r="AA52" t="str">
        <f>IF(ISNUMBER(SEARCH("CC",Table3[[#This Row],[KEYS]])), _xlfn.CONCAT("CC","_",Table3[[#This Row],[Table_Name]],"_",Table3[[#This Row],[Column_Name]]), "")</f>
        <v/>
      </c>
      <c r="AB5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2" t="str">
        <f>IF(ISNUMBER(SEARCH("PG",Table3[[#This Row],[KEYS]])), _xlfn.CONCAT("PG","_",Table3[[#This Row],[Table_Name]],"_",Table3[[#This Row],[Column_Name]]), "")</f>
        <v>PG_EMP_payroll_payroll_NO</v>
      </c>
      <c r="AE52" s="20"/>
      <c r="AF52" s="20"/>
    </row>
    <row r="53" spans="1:32" x14ac:dyDescent="0.3">
      <c r="A53" t="s">
        <v>506</v>
      </c>
      <c r="B53" s="47" t="s">
        <v>147</v>
      </c>
      <c r="C53" s="47" t="s">
        <v>160</v>
      </c>
      <c r="D53" s="47">
        <v>1</v>
      </c>
      <c r="E53" s="47" t="s">
        <v>175</v>
      </c>
      <c r="F53" s="47" t="s">
        <v>162</v>
      </c>
      <c r="G53" t="s">
        <v>111</v>
      </c>
      <c r="H53" t="s">
        <v>179</v>
      </c>
      <c r="J53" t="str">
        <f>IF(ISNUMBER(SEARCH("PK",Table3[[#This Row],[KEYS]])), "PK", "")</f>
        <v>PK</v>
      </c>
      <c r="K53" t="str">
        <f>IF(ISNUMBER(SEARCH("FK",Table3[[#This Row],[KEYS]])), "FK", "")</f>
        <v>FK</v>
      </c>
      <c r="L53" t="str">
        <f>IF(ISNUMBER(SEARCH("IDX",Table3[[#This Row],[KEYS]])), "INDEX", "")</f>
        <v>INDEX</v>
      </c>
      <c r="M53" t="str">
        <f>IF(ISNUMBER(SEARCH("UQ",Table3[[#This Row],[KEYS]])), "UNIQUE", "")</f>
        <v/>
      </c>
      <c r="N53" t="str">
        <f>IF(ISNUMBER(SEARCH("NN",Table3[[#This Row],[KEYS]])), "NOT NULL", "")</f>
        <v>NOT NULL</v>
      </c>
      <c r="O53" t="str">
        <f>IF(ISNUMBER(SEARCH("CC",Table3[[#This Row],[KEYS]])), "CHECK", "")</f>
        <v/>
      </c>
      <c r="P53" t="str">
        <f>IF(ISNUMBER(SEARCH("PG",Table3[[#This Row],[KEYS]])), "PG", "")</f>
        <v>PG</v>
      </c>
      <c r="Q53" t="str" cm="1">
        <f t="array" ref="Q53">IF(ISNUMBER(SEARCH("PK",Table3[[#This Row],[KEYS]])),INDEX(UPPER(Table1[Combined_Constraint_Names]),MATCH(UPPER(Table3[[#This Row],[Table_Name]]),UPPER(Table1[Table_Name]),0)), "")</f>
        <v>PK_EMP_PAYROLL_EMP_NO_PAYROLL_NO</v>
      </c>
      <c r="R53" t="str" cm="1">
        <f t="array" ref="R5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EMP_payroll ADD CONSTRAINT PK_EMP_PAYROLL_EMP_NO_PAYROLL_NO PRIMARY KEY (EMP_NO,PAYROLL_NO);</v>
      </c>
      <c r="S53" t="str">
        <f>IF(ISNUMBER(SEARCH("FK",Table3[[#This Row],[KEYS]])), _xlfn.CONCAT("FK","_",Table3[[#This Row],[Table_Name]],"_",Table3[[#This Row],[Column_Name]]), "")</f>
        <v>FK_EMP_payroll_Emp_NO</v>
      </c>
      <c r="T53" t="str" cm="1">
        <f t="array" ref="T5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EMP_payroll ADD CONSTRAINT FK_EMP_payroll_Emp_NO FOREIGN KEY (Emp_NO) REFERENCES EMPLOYEE(EMPLOYEE_NO);</v>
      </c>
      <c r="U53" t="str">
        <f>IF(ISNUMBER(SEARCH("IDX",Table3[[#This Row],[KEYS]])), _xlfn.CONCAT("IDX","_",Table3[[#This Row],[Table_Name]],"_",Table3[[#This Row],[Column_Name]]), "")</f>
        <v>IDX_EMP_payroll_Emp_NO</v>
      </c>
      <c r="V53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IDX_EMP_payroll_Emp_NO ON EMP_payroll(EMP_NO);</v>
      </c>
      <c r="W53" t="str">
        <f>IF(ISNUMBER(SEARCH("UQ",Table3[[#This Row],[KEYS]])), _xlfn.CONCAT("UQ","_",Table3[[#This Row],[Table_Name]],"_",Table3[[#This Row],[Column_Name]]), "")</f>
        <v/>
      </c>
      <c r="X5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3" t="str">
        <f>IF(ISNUMBER(SEARCH("NN",Table3[[#This Row],[KEYS]])), _xlfn.CONCAT("NN","_",Table3[[#This Row],[Table_Name]],"_",Table3[[#This Row],[Column_Name]]), "")</f>
        <v>NN_EMP_payroll_Emp_NO</v>
      </c>
      <c r="Z5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EMP_payroll MODIFY Emp_NO CONSTRAINT NN_EMP_payroll_Emp_NO NOT NULL ;</v>
      </c>
      <c r="AA53" t="str">
        <f>IF(ISNUMBER(SEARCH("CC",Table3[[#This Row],[KEYS]])), _xlfn.CONCAT("CC","_",Table3[[#This Row],[Table_Name]],"_",Table3[[#This Row],[Column_Name]]), "")</f>
        <v/>
      </c>
      <c r="AB5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3" t="str">
        <f>IF(ISNUMBER(SEARCH("PG",Table3[[#This Row],[KEYS]])), _xlfn.CONCAT("PG","_",Table3[[#This Row],[Table_Name]],"_",Table3[[#This Row],[Column_Name]]), "")</f>
        <v>PG_EMP_payroll_Emp_NO</v>
      </c>
      <c r="AE53" s="20"/>
      <c r="AF53" s="20"/>
    </row>
    <row r="54" spans="1:32" x14ac:dyDescent="0.3">
      <c r="A54" t="s">
        <v>506</v>
      </c>
      <c r="B54" s="47" t="s">
        <v>147</v>
      </c>
      <c r="C54" s="47" t="s">
        <v>160</v>
      </c>
      <c r="D54" s="47">
        <v>1</v>
      </c>
      <c r="E54" s="47" t="s">
        <v>180</v>
      </c>
      <c r="F54" s="47" t="s">
        <v>181</v>
      </c>
      <c r="G54" t="s">
        <v>111</v>
      </c>
      <c r="H54" t="s">
        <v>182</v>
      </c>
      <c r="J54" t="str">
        <f>IF(ISNUMBER(SEARCH("PK",Table3[[#This Row],[KEYS]])), "PK", "")</f>
        <v>PK</v>
      </c>
      <c r="K54" t="str">
        <f>IF(ISNUMBER(SEARCH("FK",Table3[[#This Row],[KEYS]])), "FK", "")</f>
        <v/>
      </c>
      <c r="L54" t="str">
        <f>IF(ISNUMBER(SEARCH("IDX",Table3[[#This Row],[KEYS]])), "INDEX", "")</f>
        <v>INDEX</v>
      </c>
      <c r="M54" t="str">
        <f>IF(ISNUMBER(SEARCH("UQ",Table3[[#This Row],[KEYS]])), "UNIQUE", "")</f>
        <v/>
      </c>
      <c r="N54" t="str">
        <f>IF(ISNUMBER(SEARCH("NN",Table3[[#This Row],[KEYS]])), "NOT NULL", "")</f>
        <v>NOT NULL</v>
      </c>
      <c r="O54" t="str">
        <f>IF(ISNUMBER(SEARCH("CC",Table3[[#This Row],[KEYS]])), "CHECK", "")</f>
        <v/>
      </c>
      <c r="P54" t="str">
        <f>IF(ISNUMBER(SEARCH("PG",Table3[[#This Row],[KEYS]])), "PG", "")</f>
        <v/>
      </c>
      <c r="Q54" t="str" cm="1">
        <f t="array" ref="Q54">IF(ISNUMBER(SEARCH("PK",Table3[[#This Row],[KEYS]])),INDEX(UPPER(Table1[Combined_Constraint_Names]),MATCH(UPPER(Table3[[#This Row],[Table_Name]]),UPPER(Table1[Table_Name]),0)), "")</f>
        <v>PK_DEPENDENTS_DEPENDENT_NO</v>
      </c>
      <c r="R54" t="str" cm="1">
        <f t="array" ref="R5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Dependents ADD CONSTRAINT PK_DEPENDENTS_DEPENDENT_NO PRIMARY KEY (DEPENDENT_NO);</v>
      </c>
      <c r="S54" t="str">
        <f>IF(ISNUMBER(SEARCH("FK",Table3[[#This Row],[KEYS]])), _xlfn.CONCAT("FK","_",Table3[[#This Row],[Table_Name]],"_",Table3[[#This Row],[Column_Name]]), "")</f>
        <v/>
      </c>
      <c r="T54" t="str" cm="1">
        <f t="array" ref="T5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4" t="str">
        <f>IF(ISNUMBER(SEARCH("IDX",Table3[[#This Row],[KEYS]])), _xlfn.CONCAT("IDX","_",Table3[[#This Row],[Table_Name]],"_",Table3[[#This Row],[Column_Name]]), "")</f>
        <v>IDX_Dependents_Dependent_NO</v>
      </c>
      <c r="V54" t="str">
        <f>IF(ISNUMBER(SEARCH("IDX",Table3[[#This Row],[KEYS]])), _xlfn.CONCAT("CREATE INDEX ",Table3[[#This Row],[Constranit name_IDX]]," ON ",Table3[[#This Row],[Table_Name]],"(",UPPER(Table3[[#This Row],[Column_Name]]),");"), "")</f>
        <v>CREATE INDEX IDX_Dependents_Dependent_NO ON Dependents(DEPENDENT_NO);</v>
      </c>
      <c r="W54" t="str">
        <f>IF(ISNUMBER(SEARCH("UQ",Table3[[#This Row],[KEYS]])), _xlfn.CONCAT("UQ","_",Table3[[#This Row],[Table_Name]],"_",Table3[[#This Row],[Column_Name]]), "")</f>
        <v/>
      </c>
      <c r="X5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4" t="str">
        <f>IF(ISNUMBER(SEARCH("NN",Table3[[#This Row],[KEYS]])), _xlfn.CONCAT("NN","_",Table3[[#This Row],[Table_Name]],"_",Table3[[#This Row],[Column_Name]]), "")</f>
        <v>NN_Dependents_Dependent_NO</v>
      </c>
      <c r="Z5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Dependents MODIFY Dependent_NO CONSTRAINT NN_Dependents_Dependent_NO NOT NULL ;</v>
      </c>
      <c r="AA54" t="str">
        <f>IF(ISNUMBER(SEARCH("CC",Table3[[#This Row],[KEYS]])), _xlfn.CONCAT("CC","_",Table3[[#This Row],[Table_Name]],"_",Table3[[#This Row],[Column_Name]]), "")</f>
        <v/>
      </c>
      <c r="AB5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4" t="str">
        <f>IF(ISNUMBER(SEARCH("PG",Table3[[#This Row],[KEYS]])), _xlfn.CONCAT("PG","_",Table3[[#This Row],[Table_Name]],"_",Table3[[#This Row],[Column_Name]]), "")</f>
        <v/>
      </c>
      <c r="AE54" s="20"/>
      <c r="AF54" s="20"/>
    </row>
    <row r="55" spans="1:32" x14ac:dyDescent="0.3">
      <c r="A55" t="s">
        <v>506</v>
      </c>
      <c r="B55" s="47" t="s">
        <v>147</v>
      </c>
      <c r="C55" s="47" t="s">
        <v>160</v>
      </c>
      <c r="D55" s="47">
        <v>1</v>
      </c>
      <c r="E55" s="47" t="s">
        <v>180</v>
      </c>
      <c r="F55" s="47" t="s">
        <v>162</v>
      </c>
      <c r="G55" t="s">
        <v>111</v>
      </c>
      <c r="H55" t="s">
        <v>159</v>
      </c>
      <c r="J55" t="str">
        <f>IF(ISNUMBER(SEARCH("PK",Table3[[#This Row],[KEYS]])), "PK", "")</f>
        <v/>
      </c>
      <c r="K55" t="str">
        <f>IF(ISNUMBER(SEARCH("FK",Table3[[#This Row],[KEYS]])), "FK", "")</f>
        <v>FK</v>
      </c>
      <c r="L55" t="str">
        <f>IF(ISNUMBER(SEARCH("IDX",Table3[[#This Row],[KEYS]])), "INDEX", "")</f>
        <v>INDEX</v>
      </c>
      <c r="M55" t="str">
        <f>IF(ISNUMBER(SEARCH("UQ",Table3[[#This Row],[KEYS]])), "UNIQUE", "")</f>
        <v/>
      </c>
      <c r="N55" t="str">
        <f>IF(ISNUMBER(SEARCH("NN",Table3[[#This Row],[KEYS]])), "NOT NULL", "")</f>
        <v>NOT NULL</v>
      </c>
      <c r="O55" t="str">
        <f>IF(ISNUMBER(SEARCH("CC",Table3[[#This Row],[KEYS]])), "CHECK", "")</f>
        <v/>
      </c>
      <c r="P55" t="str">
        <f>IF(ISNUMBER(SEARCH("PG",Table3[[#This Row],[KEYS]])), "PG", "")</f>
        <v/>
      </c>
      <c r="Q55" t="str" cm="1">
        <f t="array" ref="Q55">IF(ISNUMBER(SEARCH("PK",Table3[[#This Row],[KEYS]])),INDEX(UPPER(Table1[Combined_Constraint_Names]),MATCH(UPPER(Table3[[#This Row],[Table_Name]]),UPPER(Table1[Table_Name]),0)), "")</f>
        <v/>
      </c>
      <c r="R55" t="str" cm="1">
        <f t="array" ref="R5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5" t="str">
        <f>IF(ISNUMBER(SEARCH("FK",Table3[[#This Row],[KEYS]])), _xlfn.CONCAT("FK","_",Table3[[#This Row],[Table_Name]],"_",Table3[[#This Row],[Column_Name]]), "")</f>
        <v>FK_Dependents_Emp_NO</v>
      </c>
      <c r="T55" t="str" cm="1">
        <f t="array" ref="T5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Dependents ADD CONSTRAINT FK_Dependents_Emp_NO FOREIGN KEY (Emp_NO) REFERENCES EMPLOYEE(EMPLOYEE_NO);</v>
      </c>
      <c r="U55" t="str">
        <f>IF(ISNUMBER(SEARCH("IDX",Table3[[#This Row],[KEYS]])), _xlfn.CONCAT("IDX","_",Table3[[#This Row],[Table_Name]],"_",Table3[[#This Row],[Column_Name]]), "")</f>
        <v>IDX_Dependents_Emp_NO</v>
      </c>
      <c r="V55" t="str">
        <f>IF(ISNUMBER(SEARCH("IDX",Table3[[#This Row],[KEYS]])), _xlfn.CONCAT("CREATE INDEX ",Table3[[#This Row],[Constranit name_IDX]]," ON ",Table3[[#This Row],[Table_Name]],"(",UPPER(Table3[[#This Row],[Column_Name]]),");"), "")</f>
        <v>CREATE INDEX IDX_Dependents_Emp_NO ON Dependents(EMP_NO);</v>
      </c>
      <c r="W55" t="str">
        <f>IF(ISNUMBER(SEARCH("UQ",Table3[[#This Row],[KEYS]])), _xlfn.CONCAT("UQ","_",Table3[[#This Row],[Table_Name]],"_",Table3[[#This Row],[Column_Name]]), "")</f>
        <v/>
      </c>
      <c r="X5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5" t="str">
        <f>IF(ISNUMBER(SEARCH("NN",Table3[[#This Row],[KEYS]])), _xlfn.CONCAT("NN","_",Table3[[#This Row],[Table_Name]],"_",Table3[[#This Row],[Column_Name]]), "")</f>
        <v>NN_Dependents_Emp_NO</v>
      </c>
      <c r="Z5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Dependents MODIFY Emp_NO CONSTRAINT NN_Dependents_Emp_NO NOT NULL ;</v>
      </c>
      <c r="AA55" t="str">
        <f>IF(ISNUMBER(SEARCH("CC",Table3[[#This Row],[KEYS]])), _xlfn.CONCAT("CC","_",Table3[[#This Row],[Table_Name]],"_",Table3[[#This Row],[Column_Name]]), "")</f>
        <v/>
      </c>
      <c r="AB5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5" t="str">
        <f>IF(ISNUMBER(SEARCH("PG",Table3[[#This Row],[KEYS]])), _xlfn.CONCAT("PG","_",Table3[[#This Row],[Table_Name]],"_",Table3[[#This Row],[Column_Name]]), "")</f>
        <v/>
      </c>
      <c r="AE55" s="20"/>
      <c r="AF55" s="20"/>
    </row>
    <row r="56" spans="1:32" x14ac:dyDescent="0.3">
      <c r="A56" t="s">
        <v>506</v>
      </c>
      <c r="B56" s="47" t="s">
        <v>147</v>
      </c>
      <c r="C56" s="47" t="s">
        <v>160</v>
      </c>
      <c r="D56" s="47">
        <v>1</v>
      </c>
      <c r="E56" s="47" t="s">
        <v>180</v>
      </c>
      <c r="F56" s="47" t="s">
        <v>183</v>
      </c>
      <c r="G56" t="s">
        <v>114</v>
      </c>
      <c r="J56" t="str">
        <f>IF(ISNUMBER(SEARCH("PK",Table3[[#This Row],[KEYS]])), "PK", "")</f>
        <v/>
      </c>
      <c r="K56" t="str">
        <f>IF(ISNUMBER(SEARCH("FK",Table3[[#This Row],[KEYS]])), "FK", "")</f>
        <v/>
      </c>
      <c r="L56" t="str">
        <f>IF(ISNUMBER(SEARCH("IDX",Table3[[#This Row],[KEYS]])), "INDEX", "")</f>
        <v/>
      </c>
      <c r="M56" t="str">
        <f>IF(ISNUMBER(SEARCH("UQ",Table3[[#This Row],[KEYS]])), "UNIQUE", "")</f>
        <v/>
      </c>
      <c r="N56" t="str">
        <f>IF(ISNUMBER(SEARCH("NN",Table3[[#This Row],[KEYS]])), "NOT NULL", "")</f>
        <v/>
      </c>
      <c r="O56" t="str">
        <f>IF(ISNUMBER(SEARCH("CC",Table3[[#This Row],[KEYS]])), "CHECK", "")</f>
        <v/>
      </c>
      <c r="P56" t="str">
        <f>IF(ISNUMBER(SEARCH("PG",Table3[[#This Row],[KEYS]])), "PG", "")</f>
        <v/>
      </c>
      <c r="Q56" t="str" cm="1">
        <f t="array" ref="Q56">IF(ISNUMBER(SEARCH("PK",Table3[[#This Row],[KEYS]])),INDEX(UPPER(Table1[Combined_Constraint_Names]),MATCH(UPPER(Table3[[#This Row],[Table_Name]]),UPPER(Table1[Table_Name]),0)), "")</f>
        <v/>
      </c>
      <c r="R56" t="str" cm="1">
        <f t="array" ref="R5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6" t="str">
        <f>IF(ISNUMBER(SEARCH("FK",Table3[[#This Row],[KEYS]])), _xlfn.CONCAT("FK","_",Table3[[#This Row],[Table_Name]],"_",Table3[[#This Row],[Column_Name]]), "")</f>
        <v/>
      </c>
      <c r="T56" t="str" cm="1">
        <f t="array" ref="T5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6" t="str">
        <f>IF(ISNUMBER(SEARCH("IDX",Table3[[#This Row],[KEYS]])), _xlfn.CONCAT("IDX","_",Table3[[#This Row],[Table_Name]],"_",Table3[[#This Row],[Column_Name]]), "")</f>
        <v/>
      </c>
      <c r="V5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56" t="str">
        <f>IF(ISNUMBER(SEARCH("UQ",Table3[[#This Row],[KEYS]])), _xlfn.CONCAT("UQ","_",Table3[[#This Row],[Table_Name]],"_",Table3[[#This Row],[Column_Name]]), "")</f>
        <v/>
      </c>
      <c r="X5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6" t="str">
        <f>IF(ISNUMBER(SEARCH("NN",Table3[[#This Row],[KEYS]])), _xlfn.CONCAT("NN","_",Table3[[#This Row],[Table_Name]],"_",Table3[[#This Row],[Column_Name]]), "")</f>
        <v/>
      </c>
      <c r="Z5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56" t="str">
        <f>IF(ISNUMBER(SEARCH("CC",Table3[[#This Row],[KEYS]])), _xlfn.CONCAT("CC","_",Table3[[#This Row],[Table_Name]],"_",Table3[[#This Row],[Column_Name]]), "")</f>
        <v/>
      </c>
      <c r="AB5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6" t="str">
        <f>IF(ISNUMBER(SEARCH("PG",Table3[[#This Row],[KEYS]])), _xlfn.CONCAT("PG","_",Table3[[#This Row],[Table_Name]],"_",Table3[[#This Row],[Column_Name]]), "")</f>
        <v/>
      </c>
      <c r="AE56" s="20"/>
      <c r="AF56" s="20"/>
    </row>
    <row r="57" spans="1:32" x14ac:dyDescent="0.3">
      <c r="A57" t="s">
        <v>506</v>
      </c>
      <c r="B57" s="47" t="s">
        <v>147</v>
      </c>
      <c r="C57" s="47" t="s">
        <v>160</v>
      </c>
      <c r="D57" s="47">
        <v>1</v>
      </c>
      <c r="E57" s="47" t="s">
        <v>180</v>
      </c>
      <c r="F57" s="47" t="s">
        <v>184</v>
      </c>
      <c r="G57" t="s">
        <v>152</v>
      </c>
      <c r="H57" t="s">
        <v>185</v>
      </c>
      <c r="J57" t="str">
        <f>IF(ISNUMBER(SEARCH("PK",Table3[[#This Row],[KEYS]])), "PK", "")</f>
        <v/>
      </c>
      <c r="K57" t="str">
        <f>IF(ISNUMBER(SEARCH("FK",Table3[[#This Row],[KEYS]])), "FK", "")</f>
        <v/>
      </c>
      <c r="L57" t="str">
        <f>IF(ISNUMBER(SEARCH("IDX",Table3[[#This Row],[KEYS]])), "INDEX", "")</f>
        <v/>
      </c>
      <c r="M57" t="str">
        <f>IF(ISNUMBER(SEARCH("UQ",Table3[[#This Row],[KEYS]])), "UNIQUE", "")</f>
        <v/>
      </c>
      <c r="N57" t="str">
        <f>IF(ISNUMBER(SEARCH("NN",Table3[[#This Row],[KEYS]])), "NOT NULL", "")</f>
        <v/>
      </c>
      <c r="O57" t="str">
        <f>IF(ISNUMBER(SEARCH("CC",Table3[[#This Row],[KEYS]])), "CHECK", "")</f>
        <v>CHECK</v>
      </c>
      <c r="P57" t="str">
        <f>IF(ISNUMBER(SEARCH("PG",Table3[[#This Row],[KEYS]])), "PG", "")</f>
        <v>PG</v>
      </c>
      <c r="Q57" t="str" cm="1">
        <f t="array" ref="Q57">IF(ISNUMBER(SEARCH("PK",Table3[[#This Row],[KEYS]])),INDEX(UPPER(Table1[Combined_Constraint_Names]),MATCH(UPPER(Table3[[#This Row],[Table_Name]]),UPPER(Table1[Table_Name]),0)), "")</f>
        <v/>
      </c>
      <c r="R57" t="str" cm="1">
        <f t="array" ref="R5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7" t="str">
        <f>IF(ISNUMBER(SEARCH("FK",Table3[[#This Row],[KEYS]])), _xlfn.CONCAT("FK","_",Table3[[#This Row],[Table_Name]],"_",Table3[[#This Row],[Column_Name]]), "")</f>
        <v/>
      </c>
      <c r="T57" t="str" cm="1">
        <f t="array" ref="T5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7" t="str">
        <f>IF(ISNUMBER(SEARCH("IDX",Table3[[#This Row],[KEYS]])), _xlfn.CONCAT("IDX","_",Table3[[#This Row],[Table_Name]],"_",Table3[[#This Row],[Column_Name]]), "")</f>
        <v/>
      </c>
      <c r="V5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57" t="str">
        <f>IF(ISNUMBER(SEARCH("UQ",Table3[[#This Row],[KEYS]])), _xlfn.CONCAT("UQ","_",Table3[[#This Row],[Table_Name]],"_",Table3[[#This Row],[Column_Name]]), "")</f>
        <v/>
      </c>
      <c r="X5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7" t="str">
        <f>IF(ISNUMBER(SEARCH("NN",Table3[[#This Row],[KEYS]])), _xlfn.CONCAT("NN","_",Table3[[#This Row],[Table_Name]],"_",Table3[[#This Row],[Column_Name]]), "")</f>
        <v/>
      </c>
      <c r="Z5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57" t="str">
        <f>IF(ISNUMBER(SEARCH("CC",Table3[[#This Row],[KEYS]])), _xlfn.CONCAT("CC","_",Table3[[#This Row],[Table_Name]],"_",Table3[[#This Row],[Column_Name]]), "")</f>
        <v>CC_Dependents_Gender</v>
      </c>
      <c r="AB5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Dependents ADD CONSTRAINT CC_Dependents_Gender CHECK (Gender IN ('F', 'M') );</v>
      </c>
      <c r="AC57" t="str">
        <f>IF(ISNUMBER(SEARCH("PG",Table3[[#This Row],[KEYS]])), _xlfn.CONCAT("PG","_",Table3[[#This Row],[Table_Name]],"_",Table3[[#This Row],[Column_Name]]), "")</f>
        <v>PG_Dependents_Gender</v>
      </c>
      <c r="AE57" s="20"/>
      <c r="AF57" s="20"/>
    </row>
    <row r="58" spans="1:32" x14ac:dyDescent="0.3">
      <c r="A58" t="s">
        <v>506</v>
      </c>
      <c r="B58" s="47" t="s">
        <v>147</v>
      </c>
      <c r="C58" s="47" t="s">
        <v>160</v>
      </c>
      <c r="D58" s="47">
        <v>1</v>
      </c>
      <c r="E58" s="47" t="s">
        <v>180</v>
      </c>
      <c r="F58" s="47" t="s">
        <v>158</v>
      </c>
      <c r="G58" t="s">
        <v>166</v>
      </c>
      <c r="J58" t="str">
        <f>IF(ISNUMBER(SEARCH("PK",Table3[[#This Row],[KEYS]])), "PK", "")</f>
        <v/>
      </c>
      <c r="K58" t="str">
        <f>IF(ISNUMBER(SEARCH("FK",Table3[[#This Row],[KEYS]])), "FK", "")</f>
        <v/>
      </c>
      <c r="L58" t="str">
        <f>IF(ISNUMBER(SEARCH("IDX",Table3[[#This Row],[KEYS]])), "INDEX", "")</f>
        <v/>
      </c>
      <c r="M58" t="str">
        <f>IF(ISNUMBER(SEARCH("UQ",Table3[[#This Row],[KEYS]])), "UNIQUE", "")</f>
        <v/>
      </c>
      <c r="N58" t="str">
        <f>IF(ISNUMBER(SEARCH("NN",Table3[[#This Row],[KEYS]])), "NOT NULL", "")</f>
        <v/>
      </c>
      <c r="O58" t="str">
        <f>IF(ISNUMBER(SEARCH("CC",Table3[[#This Row],[KEYS]])), "CHECK", "")</f>
        <v/>
      </c>
      <c r="P58" t="str">
        <f>IF(ISNUMBER(SEARCH("PG",Table3[[#This Row],[KEYS]])), "PG", "")</f>
        <v/>
      </c>
      <c r="Q58" t="str" cm="1">
        <f t="array" ref="Q58">IF(ISNUMBER(SEARCH("PK",Table3[[#This Row],[KEYS]])),INDEX(UPPER(Table1[Combined_Constraint_Names]),MATCH(UPPER(Table3[[#This Row],[Table_Name]]),UPPER(Table1[Table_Name]),0)), "")</f>
        <v/>
      </c>
      <c r="R58" t="str" cm="1">
        <f t="array" ref="R5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8" t="str">
        <f>IF(ISNUMBER(SEARCH("FK",Table3[[#This Row],[KEYS]])), _xlfn.CONCAT("FK","_",Table3[[#This Row],[Table_Name]],"_",Table3[[#This Row],[Column_Name]]), "")</f>
        <v/>
      </c>
      <c r="T58" t="str" cm="1">
        <f t="array" ref="T5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8" t="str">
        <f>IF(ISNUMBER(SEARCH("IDX",Table3[[#This Row],[KEYS]])), _xlfn.CONCAT("IDX","_",Table3[[#This Row],[Table_Name]],"_",Table3[[#This Row],[Column_Name]]), "")</f>
        <v/>
      </c>
      <c r="V5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58" t="str">
        <f>IF(ISNUMBER(SEARCH("UQ",Table3[[#This Row],[KEYS]])), _xlfn.CONCAT("UQ","_",Table3[[#This Row],[Table_Name]],"_",Table3[[#This Row],[Column_Name]]), "")</f>
        <v/>
      </c>
      <c r="X5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58" t="str">
        <f>IF(ISNUMBER(SEARCH("NN",Table3[[#This Row],[KEYS]])), _xlfn.CONCAT("NN","_",Table3[[#This Row],[Table_Name]],"_",Table3[[#This Row],[Column_Name]]), "")</f>
        <v/>
      </c>
      <c r="Z5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58" t="str">
        <f>IF(ISNUMBER(SEARCH("CC",Table3[[#This Row],[KEYS]])), _xlfn.CONCAT("CC","_",Table3[[#This Row],[Table_Name]],"_",Table3[[#This Row],[Column_Name]]), "")</f>
        <v/>
      </c>
      <c r="AB5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8" t="str">
        <f>IF(ISNUMBER(SEARCH("PG",Table3[[#This Row],[KEYS]])), _xlfn.CONCAT("PG","_",Table3[[#This Row],[Table_Name]],"_",Table3[[#This Row],[Column_Name]]), "")</f>
        <v/>
      </c>
      <c r="AE58" s="20"/>
      <c r="AF58" s="20"/>
    </row>
    <row r="59" spans="1:32" x14ac:dyDescent="0.3">
      <c r="A59" t="s">
        <v>506</v>
      </c>
      <c r="B59" s="47" t="s">
        <v>147</v>
      </c>
      <c r="C59" s="47" t="s">
        <v>160</v>
      </c>
      <c r="D59" s="47">
        <v>1</v>
      </c>
      <c r="E59" s="47" t="s">
        <v>180</v>
      </c>
      <c r="F59" s="47" t="s">
        <v>186</v>
      </c>
      <c r="G59" t="s">
        <v>111</v>
      </c>
      <c r="H59" t="s">
        <v>88</v>
      </c>
      <c r="J59" t="str">
        <f>IF(ISNUMBER(SEARCH("PK",Table3[[#This Row],[KEYS]])), "PK", "")</f>
        <v/>
      </c>
      <c r="K59" t="str">
        <f>IF(ISNUMBER(SEARCH("FK",Table3[[#This Row],[KEYS]])), "FK", "")</f>
        <v/>
      </c>
      <c r="L59" t="str">
        <f>IF(ISNUMBER(SEARCH("IDX",Table3[[#This Row],[KEYS]])), "INDEX", "")</f>
        <v/>
      </c>
      <c r="M59" t="str">
        <f>IF(ISNUMBER(SEARCH("UQ",Table3[[#This Row],[KEYS]])), "UNIQUE", "")</f>
        <v>UNIQUE</v>
      </c>
      <c r="N59" t="str">
        <f>IF(ISNUMBER(SEARCH("NN",Table3[[#This Row],[KEYS]])), "NOT NULL", "")</f>
        <v/>
      </c>
      <c r="O59" t="str">
        <f>IF(ISNUMBER(SEARCH("CC",Table3[[#This Row],[KEYS]])), "CHECK", "")</f>
        <v/>
      </c>
      <c r="P59" t="str">
        <f>IF(ISNUMBER(SEARCH("PG",Table3[[#This Row],[KEYS]])), "PG", "")</f>
        <v/>
      </c>
      <c r="Q59" t="str" cm="1">
        <f t="array" ref="Q59">IF(ISNUMBER(SEARCH("PK",Table3[[#This Row],[KEYS]])),INDEX(UPPER(Table1[Combined_Constraint_Names]),MATCH(UPPER(Table3[[#This Row],[Table_Name]]),UPPER(Table1[Table_Name]),0)), "")</f>
        <v/>
      </c>
      <c r="R59" t="str" cm="1">
        <f t="array" ref="R5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59" t="str">
        <f>IF(ISNUMBER(SEARCH("FK",Table3[[#This Row],[KEYS]])), _xlfn.CONCAT("FK","_",Table3[[#This Row],[Table_Name]],"_",Table3[[#This Row],[Column_Name]]), "")</f>
        <v/>
      </c>
      <c r="T59" t="str" cm="1">
        <f t="array" ref="T5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59" t="str">
        <f>IF(ISNUMBER(SEARCH("IDX",Table3[[#This Row],[KEYS]])), _xlfn.CONCAT("IDX","_",Table3[[#This Row],[Table_Name]],"_",Table3[[#This Row],[Column_Name]]), "")</f>
        <v/>
      </c>
      <c r="V5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59" t="str">
        <f>IF(ISNUMBER(SEARCH("UQ",Table3[[#This Row],[KEYS]])), _xlfn.CONCAT("UQ","_",Table3[[#This Row],[Table_Name]],"_",Table3[[#This Row],[Column_Name]]), "")</f>
        <v>UQ_Dependents_SSN</v>
      </c>
      <c r="X59" t="str">
        <f>IF(ISNUMBER(SEARCH("UQ",Table3[[#This Row],[KEYS]])), _xlfn.CONCAT("ALTER TABLE ",Table3[[#This Row],[Table_Name]]," ADD CONSTRAINT ",Table3[[#This Row],[Constranit name_UQ]]," UNIQUE ","(",Table3[[#This Row],[Column_Name]],");"), "")</f>
        <v>ALTER TABLE Dependents ADD CONSTRAINT UQ_Dependents_SSN UNIQUE (SSN);</v>
      </c>
      <c r="Y59" t="str">
        <f>IF(ISNUMBER(SEARCH("NN",Table3[[#This Row],[KEYS]])), _xlfn.CONCAT("NN","_",Table3[[#This Row],[Table_Name]],"_",Table3[[#This Row],[Column_Name]]), "")</f>
        <v/>
      </c>
      <c r="Z5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59" t="str">
        <f>IF(ISNUMBER(SEARCH("CC",Table3[[#This Row],[KEYS]])), _xlfn.CONCAT("CC","_",Table3[[#This Row],[Table_Name]],"_",Table3[[#This Row],[Column_Name]]), "")</f>
        <v/>
      </c>
      <c r="AB5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59" t="str">
        <f>IF(ISNUMBER(SEARCH("PG",Table3[[#This Row],[KEYS]])), _xlfn.CONCAT("PG","_",Table3[[#This Row],[Table_Name]],"_",Table3[[#This Row],[Column_Name]]), "")</f>
        <v/>
      </c>
      <c r="AE59" s="20"/>
      <c r="AF59" s="20" t="s">
        <v>187</v>
      </c>
    </row>
    <row r="60" spans="1:32" x14ac:dyDescent="0.3">
      <c r="A60" t="s">
        <v>506</v>
      </c>
      <c r="B60" s="47" t="s">
        <v>147</v>
      </c>
      <c r="C60" s="47" t="s">
        <v>160</v>
      </c>
      <c r="D60" s="47">
        <v>1</v>
      </c>
      <c r="E60" s="47" t="s">
        <v>180</v>
      </c>
      <c r="F60" s="47" t="s">
        <v>188</v>
      </c>
      <c r="G60" t="s">
        <v>111</v>
      </c>
      <c r="J60" t="str">
        <f>IF(ISNUMBER(SEARCH("PK",Table3[[#This Row],[KEYS]])), "PK", "")</f>
        <v/>
      </c>
      <c r="K60" t="str">
        <f>IF(ISNUMBER(SEARCH("FK",Table3[[#This Row],[KEYS]])), "FK", "")</f>
        <v/>
      </c>
      <c r="L60" t="str">
        <f>IF(ISNUMBER(SEARCH("IDX",Table3[[#This Row],[KEYS]])), "INDEX", "")</f>
        <v/>
      </c>
      <c r="M60" t="str">
        <f>IF(ISNUMBER(SEARCH("UQ",Table3[[#This Row],[KEYS]])), "UNIQUE", "")</f>
        <v/>
      </c>
      <c r="N60" t="str">
        <f>IF(ISNUMBER(SEARCH("NN",Table3[[#This Row],[KEYS]])), "NOT NULL", "")</f>
        <v/>
      </c>
      <c r="O60" t="str">
        <f>IF(ISNUMBER(SEARCH("CC",Table3[[#This Row],[KEYS]])), "CHECK", "")</f>
        <v/>
      </c>
      <c r="P60" t="str">
        <f>IF(ISNUMBER(SEARCH("PG",Table3[[#This Row],[KEYS]])), "PG", "")</f>
        <v/>
      </c>
      <c r="Q60" t="str" cm="1">
        <f t="array" ref="Q60">IF(ISNUMBER(SEARCH("PK",Table3[[#This Row],[KEYS]])),INDEX(UPPER(Table1[Combined_Constraint_Names]),MATCH(UPPER(Table3[[#This Row],[Table_Name]]),UPPER(Table1[Table_Name]),0)), "")</f>
        <v/>
      </c>
      <c r="R60" t="str" cm="1">
        <f t="array" ref="R6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60" t="str">
        <f>IF(ISNUMBER(SEARCH("FK",Table3[[#This Row],[KEYS]])), _xlfn.CONCAT("FK","_",Table3[[#This Row],[Table_Name]],"_",Table3[[#This Row],[Column_Name]]), "")</f>
        <v/>
      </c>
      <c r="T60" t="str" cm="1">
        <f t="array" ref="T6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0" t="str">
        <f>IF(ISNUMBER(SEARCH("IDX",Table3[[#This Row],[KEYS]])), _xlfn.CONCAT("IDX","_",Table3[[#This Row],[Table_Name]],"_",Table3[[#This Row],[Column_Name]]), "")</f>
        <v/>
      </c>
      <c r="V6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60" t="str">
        <f>IF(ISNUMBER(SEARCH("UQ",Table3[[#This Row],[KEYS]])), _xlfn.CONCAT("UQ","_",Table3[[#This Row],[Table_Name]],"_",Table3[[#This Row],[Column_Name]]), "")</f>
        <v/>
      </c>
      <c r="X6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0" t="str">
        <f>IF(ISNUMBER(SEARCH("NN",Table3[[#This Row],[KEYS]])), _xlfn.CONCAT("NN","_",Table3[[#This Row],[Table_Name]],"_",Table3[[#This Row],[Column_Name]]), "")</f>
        <v/>
      </c>
      <c r="Z6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60" t="str">
        <f>IF(ISNUMBER(SEARCH("CC",Table3[[#This Row],[KEYS]])), _xlfn.CONCAT("CC","_",Table3[[#This Row],[Table_Name]],"_",Table3[[#This Row],[Column_Name]]), "")</f>
        <v/>
      </c>
      <c r="AB6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0" t="str">
        <f>IF(ISNUMBER(SEARCH("PG",Table3[[#This Row],[KEYS]])), _xlfn.CONCAT("PG","_",Table3[[#This Row],[Table_Name]],"_",Table3[[#This Row],[Column_Name]]), "")</f>
        <v/>
      </c>
      <c r="AE60" s="20"/>
      <c r="AF60" s="20"/>
    </row>
    <row r="61" spans="1:32" x14ac:dyDescent="0.3">
      <c r="A61" t="s">
        <v>506</v>
      </c>
      <c r="B61" s="49" t="s">
        <v>147</v>
      </c>
      <c r="C61" s="49" t="s">
        <v>160</v>
      </c>
      <c r="D61" s="49">
        <v>1</v>
      </c>
      <c r="E61" s="49" t="s">
        <v>189</v>
      </c>
      <c r="F61" s="49" t="s">
        <v>190</v>
      </c>
      <c r="G61" t="s">
        <v>111</v>
      </c>
      <c r="H61" t="s">
        <v>91</v>
      </c>
      <c r="J61" t="str">
        <f>IF(ISNUMBER(SEARCH("PK",Table3[[#This Row],[KEYS]])), "PK", "")</f>
        <v/>
      </c>
      <c r="K61" t="str">
        <f>IF(ISNUMBER(SEARCH("FK",Table3[[#This Row],[KEYS]])), "FK", "")</f>
        <v/>
      </c>
      <c r="L61" t="str">
        <f>IF(ISNUMBER(SEARCH("IDX",Table3[[#This Row],[KEYS]])), "INDEX", "")</f>
        <v/>
      </c>
      <c r="M61" t="str">
        <f>IF(ISNUMBER(SEARCH("UQ",Table3[[#This Row],[KEYS]])), "UNIQUE", "")</f>
        <v/>
      </c>
      <c r="N61" t="str">
        <f>IF(ISNUMBER(SEARCH("NN",Table3[[#This Row],[KEYS]])), "NOT NULL", "")</f>
        <v/>
      </c>
      <c r="O61" t="str">
        <f>IF(ISNUMBER(SEARCH("CC",Table3[[#This Row],[KEYS]])), "CHECK", "")</f>
        <v/>
      </c>
      <c r="P61" t="str">
        <f>IF(ISNUMBER(SEARCH("PG",Table3[[#This Row],[KEYS]])), "PG", "")</f>
        <v>PG</v>
      </c>
      <c r="Q61" t="str" cm="1">
        <f t="array" ref="Q61">IF(ISNUMBER(SEARCH("PK",Table3[[#This Row],[KEYS]])),INDEX(UPPER(Table1[Combined_Constraint_Names]),MATCH(UPPER(Table3[[#This Row],[Table_Name]]),UPPER(Table1[Table_Name]),0)), "")</f>
        <v/>
      </c>
      <c r="R61" t="str" cm="1">
        <f t="array" ref="R6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61" t="str">
        <f>IF(ISNUMBER(SEARCH("FK",Table3[[#This Row],[KEYS]])), _xlfn.CONCAT("FK","_",Table3[[#This Row],[Table_Name]],"_",Table3[[#This Row],[Column_Name]]), "")</f>
        <v/>
      </c>
      <c r="T61" t="str" cm="1">
        <f t="array" ref="T6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1" t="str">
        <f>IF(ISNUMBER(SEARCH("IDX",Table3[[#This Row],[KEYS]])), _xlfn.CONCAT("IDX","_",Table3[[#This Row],[Table_Name]],"_",Table3[[#This Row],[Column_Name]]), "")</f>
        <v/>
      </c>
      <c r="V6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61" t="str">
        <f>IF(ISNUMBER(SEARCH("UQ",Table3[[#This Row],[KEYS]])), _xlfn.CONCAT("UQ","_",Table3[[#This Row],[Table_Name]],"_",Table3[[#This Row],[Column_Name]]), "")</f>
        <v/>
      </c>
      <c r="X6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1" t="str">
        <f>IF(ISNUMBER(SEARCH("NN",Table3[[#This Row],[KEYS]])), _xlfn.CONCAT("NN","_",Table3[[#This Row],[Table_Name]],"_",Table3[[#This Row],[Column_Name]]), "")</f>
        <v/>
      </c>
      <c r="Z6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61" t="str">
        <f>IF(ISNUMBER(SEARCH("CC",Table3[[#This Row],[KEYS]])), _xlfn.CONCAT("CC","_",Table3[[#This Row],[Table_Name]],"_",Table3[[#This Row],[Column_Name]]), "")</f>
        <v/>
      </c>
      <c r="AB6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1" t="str">
        <f>IF(ISNUMBER(SEARCH("PG",Table3[[#This Row],[KEYS]])), _xlfn.CONCAT("PG","_",Table3[[#This Row],[Table_Name]],"_",Table3[[#This Row],[Column_Name]]), "")</f>
        <v>PG_Sales_commission_Amount</v>
      </c>
      <c r="AE61" s="20"/>
      <c r="AF61" s="20"/>
    </row>
    <row r="62" spans="1:32" x14ac:dyDescent="0.3">
      <c r="A62" t="s">
        <v>506</v>
      </c>
      <c r="B62" s="49" t="s">
        <v>147</v>
      </c>
      <c r="C62" s="49" t="s">
        <v>160</v>
      </c>
      <c r="D62" s="49">
        <v>1</v>
      </c>
      <c r="E62" s="49" t="s">
        <v>191</v>
      </c>
      <c r="F62" s="49" t="s">
        <v>192</v>
      </c>
      <c r="G62" t="s">
        <v>111</v>
      </c>
      <c r="H62" t="s">
        <v>163</v>
      </c>
      <c r="J62" t="str">
        <f>IF(ISNUMBER(SEARCH("PK",Table3[[#This Row],[KEYS]])), "PK", "")</f>
        <v>PK</v>
      </c>
      <c r="K62" t="str">
        <f>IF(ISNUMBER(SEARCH("FK",Table3[[#This Row],[KEYS]])), "FK", "")</f>
        <v>FK</v>
      </c>
      <c r="L62" t="str">
        <f>IF(ISNUMBER(SEARCH("IDX",Table3[[#This Row],[KEYS]])), "INDEX", "")</f>
        <v>INDEX</v>
      </c>
      <c r="M62" t="str">
        <f>IF(ISNUMBER(SEARCH("UQ",Table3[[#This Row],[KEYS]])), "UNIQUE", "")</f>
        <v/>
      </c>
      <c r="N62" t="str">
        <f>IF(ISNUMBER(SEARCH("NN",Table3[[#This Row],[KEYS]])), "NOT NULL", "")</f>
        <v>NOT NULL</v>
      </c>
      <c r="O62" t="str">
        <f>IF(ISNUMBER(SEARCH("CC",Table3[[#This Row],[KEYS]])), "CHECK", "")</f>
        <v/>
      </c>
      <c r="P62" t="str">
        <f>IF(ISNUMBER(SEARCH("PG",Table3[[#This Row],[KEYS]])), "PG", "")</f>
        <v/>
      </c>
      <c r="Q62" t="str" cm="1">
        <f t="array" ref="Q62">IF(ISNUMBER(SEARCH("PK",Table3[[#This Row],[KEYS]])),INDEX(UPPER(Table1[Combined_Constraint_Names]),MATCH(UPPER(Table3[[#This Row],[Table_Name]]),UPPER(Table1[Table_Name]),0)), "")</f>
        <v>PK_EMP_SALARY_EMP_POS_NO</v>
      </c>
      <c r="R62" t="str" cm="1">
        <f t="array" ref="R6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Emp_salary ADD CONSTRAINT PK_EMP_SALARY_EMP_POS_NO PRIMARY KEY (EMP_POS_NO);</v>
      </c>
      <c r="S62" t="str">
        <f>IF(ISNUMBER(SEARCH("FK",Table3[[#This Row],[KEYS]])), _xlfn.CONCAT("FK","_",Table3[[#This Row],[Table_Name]],"_",Table3[[#This Row],[Column_Name]]), "")</f>
        <v>FK_Emp_salary_Emp_POS_NO</v>
      </c>
      <c r="T62" t="str" cm="1">
        <f t="array" ref="T6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Emp_salary ADD CONSTRAINT FK_Emp_salary_Emp_POS_NO FOREIGN KEY (Emp_POS_NO) REFERENCES EMPLOYEE_POSITION(EMP_POS_NO);</v>
      </c>
      <c r="U62" t="str">
        <f>IF(ISNUMBER(SEARCH("IDX",Table3[[#This Row],[KEYS]])), _xlfn.CONCAT("IDX","_",Table3[[#This Row],[Table_Name]],"_",Table3[[#This Row],[Column_Name]]), "")</f>
        <v>IDX_Emp_salary_Emp_POS_NO</v>
      </c>
      <c r="V62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IDX_Emp_salary_Emp_POS_NO ON Emp_salary(EMP_POS_NO);</v>
      </c>
      <c r="W62" t="str">
        <f>IF(ISNUMBER(SEARCH("UQ",Table3[[#This Row],[KEYS]])), _xlfn.CONCAT("UQ","_",Table3[[#This Row],[Table_Name]],"_",Table3[[#This Row],[Column_Name]]), "")</f>
        <v/>
      </c>
      <c r="X6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2" t="str">
        <f>IF(ISNUMBER(SEARCH("NN",Table3[[#This Row],[KEYS]])), _xlfn.CONCAT("NN","_",Table3[[#This Row],[Table_Name]],"_",Table3[[#This Row],[Column_Name]]), "")</f>
        <v>NN_Emp_salary_Emp_POS_NO</v>
      </c>
      <c r="Z6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Emp_salary MODIFY Emp_POS_NO CONSTRAINT NN_Emp_salary_Emp_POS_NO NOT NULL ;</v>
      </c>
      <c r="AA62" t="str">
        <f>IF(ISNUMBER(SEARCH("CC",Table3[[#This Row],[KEYS]])), _xlfn.CONCAT("CC","_",Table3[[#This Row],[Table_Name]],"_",Table3[[#This Row],[Column_Name]]), "")</f>
        <v/>
      </c>
      <c r="AB6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2" t="str">
        <f>IF(ISNUMBER(SEARCH("PG",Table3[[#This Row],[KEYS]])), _xlfn.CONCAT("PG","_",Table3[[#This Row],[Table_Name]],"_",Table3[[#This Row],[Column_Name]]), "")</f>
        <v/>
      </c>
      <c r="AE62" s="20"/>
      <c r="AF62" s="20" t="s">
        <v>193</v>
      </c>
    </row>
    <row r="63" spans="1:32" x14ac:dyDescent="0.3">
      <c r="A63" t="s">
        <v>506</v>
      </c>
      <c r="B63" s="49" t="s">
        <v>147</v>
      </c>
      <c r="C63" s="49" t="s">
        <v>160</v>
      </c>
      <c r="D63" s="49">
        <v>1</v>
      </c>
      <c r="E63" s="49" t="s">
        <v>191</v>
      </c>
      <c r="F63" s="49" t="s">
        <v>190</v>
      </c>
      <c r="G63" t="s">
        <v>111</v>
      </c>
      <c r="H63" t="s">
        <v>194</v>
      </c>
      <c r="J63" t="str">
        <f>IF(ISNUMBER(SEARCH("PK",Table3[[#This Row],[KEYS]])), "PK", "")</f>
        <v/>
      </c>
      <c r="K63" t="str">
        <f>IF(ISNUMBER(SEARCH("FK",Table3[[#This Row],[KEYS]])), "FK", "")</f>
        <v/>
      </c>
      <c r="L63" t="str">
        <f>IF(ISNUMBER(SEARCH("IDX",Table3[[#This Row],[KEYS]])), "INDEX", "")</f>
        <v/>
      </c>
      <c r="M63" t="str">
        <f>IF(ISNUMBER(SEARCH("UQ",Table3[[#This Row],[KEYS]])), "UNIQUE", "")</f>
        <v/>
      </c>
      <c r="N63" t="str">
        <f>IF(ISNUMBER(SEARCH("NN",Table3[[#This Row],[KEYS]])), "NOT NULL", "")</f>
        <v/>
      </c>
      <c r="O63" t="str">
        <f>IF(ISNUMBER(SEARCH("CC",Table3[[#This Row],[KEYS]])), "CHECK", "")</f>
        <v>CHECK</v>
      </c>
      <c r="P63" t="str">
        <f>IF(ISNUMBER(SEARCH("PG",Table3[[#This Row],[KEYS]])), "PG", "")</f>
        <v/>
      </c>
      <c r="Q63" t="str" cm="1">
        <f t="array" ref="Q63">IF(ISNUMBER(SEARCH("PK",Table3[[#This Row],[KEYS]])),INDEX(UPPER(Table1[Combined_Constraint_Names]),MATCH(UPPER(Table3[[#This Row],[Table_Name]]),UPPER(Table1[Table_Name]),0)), "")</f>
        <v/>
      </c>
      <c r="R63" t="str" cm="1">
        <f t="array" ref="R6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63" t="str">
        <f>IF(ISNUMBER(SEARCH("FK",Table3[[#This Row],[KEYS]])), _xlfn.CONCAT("FK","_",Table3[[#This Row],[Table_Name]],"_",Table3[[#This Row],[Column_Name]]), "")</f>
        <v/>
      </c>
      <c r="T63" t="str" cm="1">
        <f t="array" ref="T6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3" t="str">
        <f>IF(ISNUMBER(SEARCH("IDX",Table3[[#This Row],[KEYS]])), _xlfn.CONCAT("IDX","_",Table3[[#This Row],[Table_Name]],"_",Table3[[#This Row],[Column_Name]]), "")</f>
        <v/>
      </c>
      <c r="V6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63" t="str">
        <f>IF(ISNUMBER(SEARCH("UQ",Table3[[#This Row],[KEYS]])), _xlfn.CONCAT("UQ","_",Table3[[#This Row],[Table_Name]],"_",Table3[[#This Row],[Column_Name]]), "")</f>
        <v/>
      </c>
      <c r="X6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3" t="str">
        <f>IF(ISNUMBER(SEARCH("NN",Table3[[#This Row],[KEYS]])), _xlfn.CONCAT("NN","_",Table3[[#This Row],[Table_Name]],"_",Table3[[#This Row],[Column_Name]]), "")</f>
        <v/>
      </c>
      <c r="Z6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63" t="str">
        <f>IF(ISNUMBER(SEARCH("CC",Table3[[#This Row],[KEYS]])), _xlfn.CONCAT("CC","_",Table3[[#This Row],[Table_Name]],"_",Table3[[#This Row],[Column_Name]]), "")</f>
        <v>CC_Emp_salary_Amount</v>
      </c>
      <c r="AB6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Emp_salary ADD CONSTRAINT CC_Emp_salary_Amount CHECK (Amount &gt; 0 );</v>
      </c>
      <c r="AC63" t="str">
        <f>IF(ISNUMBER(SEARCH("PG",Table3[[#This Row],[KEYS]])), _xlfn.CONCAT("PG","_",Table3[[#This Row],[Table_Name]],"_",Table3[[#This Row],[Column_Name]]), "")</f>
        <v/>
      </c>
      <c r="AE63" s="20"/>
      <c r="AF63" s="20"/>
    </row>
    <row r="64" spans="1:32" x14ac:dyDescent="0.3">
      <c r="A64" t="s">
        <v>506</v>
      </c>
      <c r="B64" s="49" t="s">
        <v>147</v>
      </c>
      <c r="C64" s="49" t="s">
        <v>160</v>
      </c>
      <c r="D64" s="49">
        <v>1</v>
      </c>
      <c r="E64" s="49" t="s">
        <v>191</v>
      </c>
      <c r="F64" s="49" t="s">
        <v>165</v>
      </c>
      <c r="G64" t="s">
        <v>166</v>
      </c>
      <c r="J64" t="str">
        <f>IF(ISNUMBER(SEARCH("PK",Table3[[#This Row],[KEYS]])), "PK", "")</f>
        <v/>
      </c>
      <c r="K64" t="str">
        <f>IF(ISNUMBER(SEARCH("FK",Table3[[#This Row],[KEYS]])), "FK", "")</f>
        <v/>
      </c>
      <c r="L64" t="str">
        <f>IF(ISNUMBER(SEARCH("IDX",Table3[[#This Row],[KEYS]])), "INDEX", "")</f>
        <v/>
      </c>
      <c r="M64" t="str">
        <f>IF(ISNUMBER(SEARCH("UQ",Table3[[#This Row],[KEYS]])), "UNIQUE", "")</f>
        <v/>
      </c>
      <c r="N64" t="str">
        <f>IF(ISNUMBER(SEARCH("NN",Table3[[#This Row],[KEYS]])), "NOT NULL", "")</f>
        <v/>
      </c>
      <c r="O64" t="str">
        <f>IF(ISNUMBER(SEARCH("CC",Table3[[#This Row],[KEYS]])), "CHECK", "")</f>
        <v/>
      </c>
      <c r="P64" t="str">
        <f>IF(ISNUMBER(SEARCH("PG",Table3[[#This Row],[KEYS]])), "PG", "")</f>
        <v/>
      </c>
      <c r="Q64" t="str" cm="1">
        <f t="array" ref="Q64">IF(ISNUMBER(SEARCH("PK",Table3[[#This Row],[KEYS]])),INDEX(UPPER(Table1[Combined_Constraint_Names]),MATCH(UPPER(Table3[[#This Row],[Table_Name]]),UPPER(Table1[Table_Name]),0)), "")</f>
        <v/>
      </c>
      <c r="R64" t="str" cm="1">
        <f t="array" ref="R6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64" t="str">
        <f>IF(ISNUMBER(SEARCH("FK",Table3[[#This Row],[KEYS]])), _xlfn.CONCAT("FK","_",Table3[[#This Row],[Table_Name]],"_",Table3[[#This Row],[Column_Name]]), "")</f>
        <v/>
      </c>
      <c r="T64" t="str" cm="1">
        <f t="array" ref="T6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4" t="str">
        <f>IF(ISNUMBER(SEARCH("IDX",Table3[[#This Row],[KEYS]])), _xlfn.CONCAT("IDX","_",Table3[[#This Row],[Table_Name]],"_",Table3[[#This Row],[Column_Name]]), "")</f>
        <v/>
      </c>
      <c r="V6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64" t="str">
        <f>IF(ISNUMBER(SEARCH("UQ",Table3[[#This Row],[KEYS]])), _xlfn.CONCAT("UQ","_",Table3[[#This Row],[Table_Name]],"_",Table3[[#This Row],[Column_Name]]), "")</f>
        <v/>
      </c>
      <c r="X6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4" t="str">
        <f>IF(ISNUMBER(SEARCH("NN",Table3[[#This Row],[KEYS]])), _xlfn.CONCAT("NN","_",Table3[[#This Row],[Table_Name]],"_",Table3[[#This Row],[Column_Name]]), "")</f>
        <v/>
      </c>
      <c r="Z6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64" t="str">
        <f>IF(ISNUMBER(SEARCH("CC",Table3[[#This Row],[KEYS]])), _xlfn.CONCAT("CC","_",Table3[[#This Row],[Table_Name]],"_",Table3[[#This Row],[Column_Name]]), "")</f>
        <v/>
      </c>
      <c r="AB6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4" t="str">
        <f>IF(ISNUMBER(SEARCH("PG",Table3[[#This Row],[KEYS]])), _xlfn.CONCAT("PG","_",Table3[[#This Row],[Table_Name]],"_",Table3[[#This Row],[Column_Name]]), "")</f>
        <v/>
      </c>
      <c r="AE64" s="20"/>
      <c r="AF64" s="20"/>
    </row>
    <row r="65" spans="1:32" x14ac:dyDescent="0.3">
      <c r="A65" t="s">
        <v>506</v>
      </c>
      <c r="B65" s="49" t="s">
        <v>147</v>
      </c>
      <c r="C65" s="49" t="s">
        <v>160</v>
      </c>
      <c r="D65" s="49">
        <v>1</v>
      </c>
      <c r="E65" s="49" t="s">
        <v>191</v>
      </c>
      <c r="F65" s="49" t="s">
        <v>167</v>
      </c>
      <c r="G65" t="s">
        <v>166</v>
      </c>
      <c r="J65" t="str">
        <f>IF(ISNUMBER(SEARCH("PK",Table3[[#This Row],[KEYS]])), "PK", "")</f>
        <v/>
      </c>
      <c r="K65" t="str">
        <f>IF(ISNUMBER(SEARCH("FK",Table3[[#This Row],[KEYS]])), "FK", "")</f>
        <v/>
      </c>
      <c r="L65" t="str">
        <f>IF(ISNUMBER(SEARCH("IDX",Table3[[#This Row],[KEYS]])), "INDEX", "")</f>
        <v/>
      </c>
      <c r="M65" t="str">
        <f>IF(ISNUMBER(SEARCH("UQ",Table3[[#This Row],[KEYS]])), "UNIQUE", "")</f>
        <v/>
      </c>
      <c r="N65" t="str">
        <f>IF(ISNUMBER(SEARCH("NN",Table3[[#This Row],[KEYS]])), "NOT NULL", "")</f>
        <v/>
      </c>
      <c r="O65" t="str">
        <f>IF(ISNUMBER(SEARCH("CC",Table3[[#This Row],[KEYS]])), "CHECK", "")</f>
        <v/>
      </c>
      <c r="P65" t="str">
        <f>IF(ISNUMBER(SEARCH("PG",Table3[[#This Row],[KEYS]])), "PG", "")</f>
        <v/>
      </c>
      <c r="Q65" t="str" cm="1">
        <f t="array" ref="Q65">IF(ISNUMBER(SEARCH("PK",Table3[[#This Row],[KEYS]])),INDEX(UPPER(Table1[Combined_Constraint_Names]),MATCH(UPPER(Table3[[#This Row],[Table_Name]]),UPPER(Table1[Table_Name]),0)), "")</f>
        <v/>
      </c>
      <c r="R65" t="str" cm="1">
        <f t="array" ref="R6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65" t="str">
        <f>IF(ISNUMBER(SEARCH("FK",Table3[[#This Row],[KEYS]])), _xlfn.CONCAT("FK","_",Table3[[#This Row],[Table_Name]],"_",Table3[[#This Row],[Column_Name]]), "")</f>
        <v/>
      </c>
      <c r="T65" t="str" cm="1">
        <f t="array" ref="T6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5" t="str">
        <f>IF(ISNUMBER(SEARCH("IDX",Table3[[#This Row],[KEYS]])), _xlfn.CONCAT("IDX","_",Table3[[#This Row],[Table_Name]],"_",Table3[[#This Row],[Column_Name]]), "")</f>
        <v/>
      </c>
      <c r="V6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65" t="str">
        <f>IF(ISNUMBER(SEARCH("UQ",Table3[[#This Row],[KEYS]])), _xlfn.CONCAT("UQ","_",Table3[[#This Row],[Table_Name]],"_",Table3[[#This Row],[Column_Name]]), "")</f>
        <v/>
      </c>
      <c r="X6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5" t="str">
        <f>IF(ISNUMBER(SEARCH("NN",Table3[[#This Row],[KEYS]])), _xlfn.CONCAT("NN","_",Table3[[#This Row],[Table_Name]],"_",Table3[[#This Row],[Column_Name]]), "")</f>
        <v/>
      </c>
      <c r="Z6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65" t="str">
        <f>IF(ISNUMBER(SEARCH("CC",Table3[[#This Row],[KEYS]])), _xlfn.CONCAT("CC","_",Table3[[#This Row],[Table_Name]],"_",Table3[[#This Row],[Column_Name]]), "")</f>
        <v/>
      </c>
      <c r="AB6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5" t="str">
        <f>IF(ISNUMBER(SEARCH("PG",Table3[[#This Row],[KEYS]])), _xlfn.CONCAT("PG","_",Table3[[#This Row],[Table_Name]],"_",Table3[[#This Row],[Column_Name]]), "")</f>
        <v/>
      </c>
      <c r="AE65" s="20"/>
      <c r="AF65" s="20"/>
    </row>
    <row r="66" spans="1:32" x14ac:dyDescent="0.3">
      <c r="A66" t="s">
        <v>506</v>
      </c>
      <c r="B66" s="49" t="s">
        <v>147</v>
      </c>
      <c r="C66" s="49" t="s">
        <v>160</v>
      </c>
      <c r="D66" s="49">
        <v>1</v>
      </c>
      <c r="E66" s="49" t="s">
        <v>189</v>
      </c>
      <c r="F66" s="49" t="s">
        <v>162</v>
      </c>
      <c r="G66" t="s">
        <v>111</v>
      </c>
      <c r="H66" t="s">
        <v>195</v>
      </c>
      <c r="J66" t="str">
        <f>IF(ISNUMBER(SEARCH("PK",Table3[[#This Row],[KEYS]])), "PK", "")</f>
        <v>PK</v>
      </c>
      <c r="K66" t="str">
        <f>IF(ISNUMBER(SEARCH("FK",Table3[[#This Row],[KEYS]])), "FK", "")</f>
        <v>FK</v>
      </c>
      <c r="L66" t="str">
        <f>IF(ISNUMBER(SEARCH("IDX",Table3[[#This Row],[KEYS]])), "INDEX", "")</f>
        <v>INDEX</v>
      </c>
      <c r="M66" t="str">
        <f>IF(ISNUMBER(SEARCH("UQ",Table3[[#This Row],[KEYS]])), "UNIQUE", "")</f>
        <v/>
      </c>
      <c r="N66" t="str">
        <f>IF(ISNUMBER(SEARCH("NN",Table3[[#This Row],[KEYS]])), "NOT NULL", "")</f>
        <v>NOT NULL</v>
      </c>
      <c r="O66" t="str">
        <f>IF(ISNUMBER(SEARCH("CC",Table3[[#This Row],[KEYS]])), "CHECK", "")</f>
        <v/>
      </c>
      <c r="P66" t="str">
        <f>IF(ISNUMBER(SEARCH("PG",Table3[[#This Row],[KEYS]])), "PG", "")</f>
        <v>PG</v>
      </c>
      <c r="Q66" t="str" cm="1">
        <f t="array" ref="Q66">IF(ISNUMBER(SEARCH("PK",Table3[[#This Row],[KEYS]])),INDEX(UPPER(Table1[Combined_Constraint_Names]),MATCH(UPPER(Table3[[#This Row],[Table_Name]]),UPPER(Table1[Table_Name]),0)), "")</f>
        <v>PK_SALES_COMMISSION_EMP_NO_ORDER_NO_COMM_DATE</v>
      </c>
      <c r="R66" t="str" cm="1">
        <f t="array" ref="R6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Sales_commission ADD CONSTRAINT PK_SALES_COMMISSION_EMP_NO_ORDER_NO_COMM_DATE PRIMARY KEY (EMP_NO,ORDER_NO,COMM_DATE);</v>
      </c>
      <c r="S66" t="str">
        <f>IF(ISNUMBER(SEARCH("FK",Table3[[#This Row],[KEYS]])), _xlfn.CONCAT("FK","_",Table3[[#This Row],[Table_Name]],"_",Table3[[#This Row],[Column_Name]]), "")</f>
        <v>FK_Sales_commission_Emp_NO</v>
      </c>
      <c r="T66" t="str" cm="1">
        <f t="array" ref="T6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Sales_commission ADD CONSTRAINT FK_Sales_commission_Emp_NO FOREIGN KEY (Emp_NO) REFERENCES EMPLOYEE(EMPLOYEE_NO);</v>
      </c>
      <c r="U66" t="str">
        <f>IF(ISNUMBER(SEARCH("IDX",Table3[[#This Row],[KEYS]])), _xlfn.CONCAT("IDX","_",Table3[[#This Row],[Table_Name]],"_",Table3[[#This Row],[Column_Name]]), "")</f>
        <v>IDX_Sales_commission_Emp_NO</v>
      </c>
      <c r="V66" t="str">
        <f>IF(ISNUMBER(SEARCH("IDX",Table3[[#This Row],[KEYS]])), _xlfn.CONCAT("CREATE INDEX ",Table3[[#This Row],[Constranit name_IDX]]," ON ",Table3[[#This Row],[Table_Name]],"(",UPPER(Table3[[#This Row],[Column_Name]]),");"), "")</f>
        <v>CREATE INDEX IDX_Sales_commission_Emp_NO ON Sales_commission(EMP_NO);</v>
      </c>
      <c r="W66" t="str">
        <f>IF(ISNUMBER(SEARCH("UQ",Table3[[#This Row],[KEYS]])), _xlfn.CONCAT("UQ","_",Table3[[#This Row],[Table_Name]],"_",Table3[[#This Row],[Column_Name]]), "")</f>
        <v/>
      </c>
      <c r="X6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6" t="str">
        <f>IF(ISNUMBER(SEARCH("NN",Table3[[#This Row],[KEYS]])), _xlfn.CONCAT("NN","_",Table3[[#This Row],[Table_Name]],"_",Table3[[#This Row],[Column_Name]]), "")</f>
        <v>NN_Sales_commission_Emp_NO</v>
      </c>
      <c r="Z6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Sales_commission MODIFY Emp_NO CONSTRAINT NN_Sales_commission_Emp_NO NOT NULL ;</v>
      </c>
      <c r="AA66" t="str">
        <f>IF(ISNUMBER(SEARCH("CC",Table3[[#This Row],[KEYS]])), _xlfn.CONCAT("CC","_",Table3[[#This Row],[Table_Name]],"_",Table3[[#This Row],[Column_Name]]), "")</f>
        <v/>
      </c>
      <c r="AB6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6" t="str">
        <f>IF(ISNUMBER(SEARCH("PG",Table3[[#This Row],[KEYS]])), _xlfn.CONCAT("PG","_",Table3[[#This Row],[Table_Name]],"_",Table3[[#This Row],[Column_Name]]), "")</f>
        <v>PG_Sales_commission_Emp_NO</v>
      </c>
      <c r="AE66" s="20"/>
      <c r="AF66" s="20"/>
    </row>
    <row r="67" spans="1:32" x14ac:dyDescent="0.3">
      <c r="A67" t="s">
        <v>506</v>
      </c>
      <c r="B67" s="49" t="s">
        <v>147</v>
      </c>
      <c r="C67" s="49" t="s">
        <v>160</v>
      </c>
      <c r="D67" s="49">
        <v>1</v>
      </c>
      <c r="E67" s="49" t="s">
        <v>189</v>
      </c>
      <c r="F67" s="49" t="s">
        <v>196</v>
      </c>
      <c r="G67" t="s">
        <v>111</v>
      </c>
      <c r="H67" t="s">
        <v>179</v>
      </c>
      <c r="J67" t="str">
        <f>IF(ISNUMBER(SEARCH("PK",Table3[[#This Row],[KEYS]])), "PK", "")</f>
        <v>PK</v>
      </c>
      <c r="K67" t="str">
        <f>IF(ISNUMBER(SEARCH("FK",Table3[[#This Row],[KEYS]])), "FK", "")</f>
        <v>FK</v>
      </c>
      <c r="L67" t="str">
        <f>IF(ISNUMBER(SEARCH("IDX",Table3[[#This Row],[KEYS]])), "INDEX", "")</f>
        <v>INDEX</v>
      </c>
      <c r="M67" t="str">
        <f>IF(ISNUMBER(SEARCH("UQ",Table3[[#This Row],[KEYS]])), "UNIQUE", "")</f>
        <v/>
      </c>
      <c r="N67" t="str">
        <f>IF(ISNUMBER(SEARCH("NN",Table3[[#This Row],[KEYS]])), "NOT NULL", "")</f>
        <v>NOT NULL</v>
      </c>
      <c r="O67" t="str">
        <f>IF(ISNUMBER(SEARCH("CC",Table3[[#This Row],[KEYS]])), "CHECK", "")</f>
        <v/>
      </c>
      <c r="P67" t="str">
        <f>IF(ISNUMBER(SEARCH("PG",Table3[[#This Row],[KEYS]])), "PG", "")</f>
        <v>PG</v>
      </c>
      <c r="Q67" t="str" cm="1">
        <f t="array" ref="Q67">IF(ISNUMBER(SEARCH("PK",Table3[[#This Row],[KEYS]])),INDEX(UPPER(Table1[Combined_Constraint_Names]),MATCH(UPPER(Table3[[#This Row],[Table_Name]]),UPPER(Table1[Table_Name]),0)), "")</f>
        <v>PK_SALES_COMMISSION_EMP_NO_ORDER_NO_COMM_DATE</v>
      </c>
      <c r="R67" t="str" cm="1">
        <f t="array" ref="R6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Sales_commission ADD CONSTRAINT PK_SALES_COMMISSION_EMP_NO_ORDER_NO_COMM_DATE PRIMARY KEY (EMP_NO,ORDER_NO,COMM_DATE);</v>
      </c>
      <c r="S67" t="str">
        <f>IF(ISNUMBER(SEARCH("FK",Table3[[#This Row],[KEYS]])), _xlfn.CONCAT("FK","_",Table3[[#This Row],[Table_Name]],"_",Table3[[#This Row],[Column_Name]]), "")</f>
        <v>FK_Sales_commission_order_NO</v>
      </c>
      <c r="T67" t="str" cm="1">
        <f t="array" ref="T6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Sales_commission ADD CONSTRAINT FK_Sales_commission_order_NO FOREIGN KEY (order_NO) REFERENCES ORDERS(ORDER_NO);</v>
      </c>
      <c r="U67" t="str">
        <f>IF(ISNUMBER(SEARCH("IDX",Table3[[#This Row],[KEYS]])), _xlfn.CONCAT("IDX","_",Table3[[#This Row],[Table_Name]],"_",Table3[[#This Row],[Column_Name]]), "")</f>
        <v>IDX_Sales_commission_order_NO</v>
      </c>
      <c r="V67" t="str">
        <f>IF(ISNUMBER(SEARCH("IDX",Table3[[#This Row],[KEYS]])), _xlfn.CONCAT("CREATE INDEX ",Table3[[#This Row],[Constranit name_IDX]]," ON ",Table3[[#This Row],[Table_Name]],"(",UPPER(Table3[[#This Row],[Column_Name]]),");"), "")</f>
        <v>CREATE INDEX IDX_Sales_commission_order_NO ON Sales_commission(ORDER_NO);</v>
      </c>
      <c r="W67" t="str">
        <f>IF(ISNUMBER(SEARCH("UQ",Table3[[#This Row],[KEYS]])), _xlfn.CONCAT("UQ","_",Table3[[#This Row],[Table_Name]],"_",Table3[[#This Row],[Column_Name]]), "")</f>
        <v/>
      </c>
      <c r="X6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7" t="str">
        <f>IF(ISNUMBER(SEARCH("NN",Table3[[#This Row],[KEYS]])), _xlfn.CONCAT("NN","_",Table3[[#This Row],[Table_Name]],"_",Table3[[#This Row],[Column_Name]]), "")</f>
        <v>NN_Sales_commission_order_NO</v>
      </c>
      <c r="Z6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Sales_commission MODIFY order_NO CONSTRAINT NN_Sales_commission_order_NO NOT NULL ;</v>
      </c>
      <c r="AA67" t="str">
        <f>IF(ISNUMBER(SEARCH("CC",Table3[[#This Row],[KEYS]])), _xlfn.CONCAT("CC","_",Table3[[#This Row],[Table_Name]],"_",Table3[[#This Row],[Column_Name]]), "")</f>
        <v/>
      </c>
      <c r="AB6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7" t="str">
        <f>IF(ISNUMBER(SEARCH("PG",Table3[[#This Row],[KEYS]])), _xlfn.CONCAT("PG","_",Table3[[#This Row],[Table_Name]],"_",Table3[[#This Row],[Column_Name]]), "")</f>
        <v>PG_Sales_commission_order_NO</v>
      </c>
      <c r="AE67" s="20"/>
      <c r="AF67" s="20"/>
    </row>
    <row r="68" spans="1:32" x14ac:dyDescent="0.3">
      <c r="A68" t="s">
        <v>506</v>
      </c>
      <c r="B68" s="49" t="s">
        <v>147</v>
      </c>
      <c r="C68" s="49" t="s">
        <v>160</v>
      </c>
      <c r="D68" s="49">
        <v>1</v>
      </c>
      <c r="E68" s="49" t="s">
        <v>189</v>
      </c>
      <c r="F68" s="49" t="s">
        <v>197</v>
      </c>
      <c r="G68" t="s">
        <v>166</v>
      </c>
      <c r="H68" t="s">
        <v>198</v>
      </c>
      <c r="J68" t="str">
        <f>IF(ISNUMBER(SEARCH("PK",Table3[[#This Row],[KEYS]])), "PK", "")</f>
        <v>PK</v>
      </c>
      <c r="K68" t="str">
        <f>IF(ISNUMBER(SEARCH("FK",Table3[[#This Row],[KEYS]])), "FK", "")</f>
        <v/>
      </c>
      <c r="L68" t="str">
        <f>IF(ISNUMBER(SEARCH("IDX",Table3[[#This Row],[KEYS]])), "INDEX", "")</f>
        <v/>
      </c>
      <c r="M68" t="str">
        <f>IF(ISNUMBER(SEARCH("UQ",Table3[[#This Row],[KEYS]])), "UNIQUE", "")</f>
        <v/>
      </c>
      <c r="N68" t="str">
        <f>IF(ISNUMBER(SEARCH("NN",Table3[[#This Row],[KEYS]])), "NOT NULL", "")</f>
        <v>NOT NULL</v>
      </c>
      <c r="O68" t="str">
        <f>IF(ISNUMBER(SEARCH("CC",Table3[[#This Row],[KEYS]])), "CHECK", "")</f>
        <v/>
      </c>
      <c r="P68" t="str">
        <f>IF(ISNUMBER(SEARCH("PG",Table3[[#This Row],[KEYS]])), "PG", "")</f>
        <v>PG</v>
      </c>
      <c r="Q68" t="str" cm="1">
        <f t="array" ref="Q68">IF(ISNUMBER(SEARCH("PK",Table3[[#This Row],[KEYS]])),INDEX(UPPER(Table1[Combined_Constraint_Names]),MATCH(UPPER(Table3[[#This Row],[Table_Name]]),UPPER(Table1[Table_Name]),0)), "")</f>
        <v>PK_SALES_COMMISSION_EMP_NO_ORDER_NO_COMM_DATE</v>
      </c>
      <c r="R68" t="str" cm="1">
        <f t="array" ref="R6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Sales_commission ADD CONSTRAINT PK_SALES_COMMISSION_EMP_NO_ORDER_NO_COMM_DATE PRIMARY KEY (EMP_NO,ORDER_NO,COMM_DATE);</v>
      </c>
      <c r="S68" t="str">
        <f>IF(ISNUMBER(SEARCH("FK",Table3[[#This Row],[KEYS]])), _xlfn.CONCAT("FK","_",Table3[[#This Row],[Table_Name]],"_",Table3[[#This Row],[Column_Name]]), "")</f>
        <v/>
      </c>
      <c r="T68" t="str" cm="1">
        <f t="array" ref="T6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8" t="str">
        <f>IF(ISNUMBER(SEARCH("IDX",Table3[[#This Row],[KEYS]])), _xlfn.CONCAT("IDX","_",Table3[[#This Row],[Table_Name]],"_",Table3[[#This Row],[Column_Name]]), "")</f>
        <v/>
      </c>
      <c r="V6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68" t="str">
        <f>IF(ISNUMBER(SEARCH("UQ",Table3[[#This Row],[KEYS]])), _xlfn.CONCAT("UQ","_",Table3[[#This Row],[Table_Name]],"_",Table3[[#This Row],[Column_Name]]), "")</f>
        <v/>
      </c>
      <c r="X6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8" t="str">
        <f>IF(ISNUMBER(SEARCH("NN",Table3[[#This Row],[KEYS]])), _xlfn.CONCAT("NN","_",Table3[[#This Row],[Table_Name]],"_",Table3[[#This Row],[Column_Name]]), "")</f>
        <v>NN_Sales_commission_Comm_date</v>
      </c>
      <c r="Z6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Sales_commission MODIFY Comm_date CONSTRAINT NN_Sales_commission_Comm_date NOT NULL ;</v>
      </c>
      <c r="AA68" t="str">
        <f>IF(ISNUMBER(SEARCH("CC",Table3[[#This Row],[KEYS]])), _xlfn.CONCAT("CC","_",Table3[[#This Row],[Table_Name]],"_",Table3[[#This Row],[Column_Name]]), "")</f>
        <v/>
      </c>
      <c r="AB6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8" t="str">
        <f>IF(ISNUMBER(SEARCH("PG",Table3[[#This Row],[KEYS]])), _xlfn.CONCAT("PG","_",Table3[[#This Row],[Table_Name]],"_",Table3[[#This Row],[Column_Name]]), "")</f>
        <v>PG_Sales_commission_Comm_date</v>
      </c>
      <c r="AE68" s="20"/>
      <c r="AF68" s="20"/>
    </row>
    <row r="69" spans="1:32" x14ac:dyDescent="0.3">
      <c r="A69" t="s">
        <v>506</v>
      </c>
      <c r="B69" s="12" t="s">
        <v>147</v>
      </c>
      <c r="C69" s="12" t="s">
        <v>199</v>
      </c>
      <c r="D69" s="12">
        <v>2</v>
      </c>
      <c r="E69" s="12" t="s">
        <v>200</v>
      </c>
      <c r="F69" s="12" t="s">
        <v>201</v>
      </c>
      <c r="G69" t="s">
        <v>111</v>
      </c>
      <c r="H69" t="s">
        <v>135</v>
      </c>
      <c r="J69" t="str">
        <f>IF(ISNUMBER(SEARCH("PK",Table3[[#This Row],[KEYS]])), "PK", "")</f>
        <v>PK</v>
      </c>
      <c r="K69" t="str">
        <f>IF(ISNUMBER(SEARCH("FK",Table3[[#This Row],[KEYS]])), "FK", "")</f>
        <v/>
      </c>
      <c r="L69" t="str">
        <f>IF(ISNUMBER(SEARCH("IDX",Table3[[#This Row],[KEYS]])), "INDEX", "")</f>
        <v>INDEX</v>
      </c>
      <c r="M69" t="str">
        <f>IF(ISNUMBER(SEARCH("UQ",Table3[[#This Row],[KEYS]])), "UNIQUE", "")</f>
        <v/>
      </c>
      <c r="N69" t="str">
        <f>IF(ISNUMBER(SEARCH("NN",Table3[[#This Row],[KEYS]])), "NOT NULL", "")</f>
        <v>NOT NULL</v>
      </c>
      <c r="O69" t="str">
        <f>IF(ISNUMBER(SEARCH("CC",Table3[[#This Row],[KEYS]])), "CHECK", "")</f>
        <v/>
      </c>
      <c r="P69" t="str">
        <f>IF(ISNUMBER(SEARCH("PG",Table3[[#This Row],[KEYS]])), "PG", "")</f>
        <v/>
      </c>
      <c r="Q69" t="str" cm="1">
        <f t="array" ref="Q69">IF(ISNUMBER(SEARCH("PK",Table3[[#This Row],[KEYS]])),INDEX(UPPER(Table1[Combined_Constraint_Names]),MATCH(UPPER(Table3[[#This Row],[Table_Name]]),UPPER(Table1[Table_Name]),0)), "")</f>
        <v>PK_INSTITUTION_INST_NO</v>
      </c>
      <c r="R69" t="str" cm="1">
        <f t="array" ref="R6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Institution ADD CONSTRAINT PK_INSTITUTION_INST_NO PRIMARY KEY (INST_NO);</v>
      </c>
      <c r="S69" t="str">
        <f>IF(ISNUMBER(SEARCH("FK",Table3[[#This Row],[KEYS]])), _xlfn.CONCAT("FK","_",Table3[[#This Row],[Table_Name]],"_",Table3[[#This Row],[Column_Name]]), "")</f>
        <v/>
      </c>
      <c r="T69" t="str" cm="1">
        <f t="array" ref="T6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69" t="str">
        <f>IF(ISNUMBER(SEARCH("IDX",Table3[[#This Row],[KEYS]])), _xlfn.CONCAT("IDX","_",Table3[[#This Row],[Table_Name]],"_",Table3[[#This Row],[Column_Name]]), "")</f>
        <v>IDX_Institution_Inst_NO</v>
      </c>
      <c r="V69" t="str">
        <f>IF(ISNUMBER(SEARCH("IDX",Table3[[#This Row],[KEYS]])), _xlfn.CONCAT("CREATE INDEX ",Table3[[#This Row],[Constranit name_IDX]]," ON ",Table3[[#This Row],[Table_Name]],"(",UPPER(Table3[[#This Row],[Column_Name]]),");"), "")</f>
        <v>CREATE INDEX IDX_Institution_Inst_NO ON Institution(INST_NO);</v>
      </c>
      <c r="W69" t="str">
        <f>IF(ISNUMBER(SEARCH("UQ",Table3[[#This Row],[KEYS]])), _xlfn.CONCAT("UQ","_",Table3[[#This Row],[Table_Name]],"_",Table3[[#This Row],[Column_Name]]), "")</f>
        <v/>
      </c>
      <c r="X6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69" t="str">
        <f>IF(ISNUMBER(SEARCH("NN",Table3[[#This Row],[KEYS]])), _xlfn.CONCAT("NN","_",Table3[[#This Row],[Table_Name]],"_",Table3[[#This Row],[Column_Name]]), "")</f>
        <v>NN_Institution_Inst_NO</v>
      </c>
      <c r="Z6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Institution MODIFY Inst_NO CONSTRAINT NN_Institution_Inst_NO NOT NULL ;</v>
      </c>
      <c r="AA69" t="str">
        <f>IF(ISNUMBER(SEARCH("CC",Table3[[#This Row],[KEYS]])), _xlfn.CONCAT("CC","_",Table3[[#This Row],[Table_Name]],"_",Table3[[#This Row],[Column_Name]]), "")</f>
        <v/>
      </c>
      <c r="AB6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69" t="str">
        <f>IF(ISNUMBER(SEARCH("PG",Table3[[#This Row],[KEYS]])), _xlfn.CONCAT("PG","_",Table3[[#This Row],[Table_Name]],"_",Table3[[#This Row],[Column_Name]]), "")</f>
        <v/>
      </c>
      <c r="AE69" s="20"/>
      <c r="AF69" s="20"/>
    </row>
    <row r="70" spans="1:32" x14ac:dyDescent="0.3">
      <c r="A70" t="s">
        <v>506</v>
      </c>
      <c r="B70" s="12" t="s">
        <v>147</v>
      </c>
      <c r="C70" s="12" t="s">
        <v>199</v>
      </c>
      <c r="D70" s="12">
        <v>2</v>
      </c>
      <c r="E70" s="12" t="s">
        <v>200</v>
      </c>
      <c r="F70" s="12" t="s">
        <v>202</v>
      </c>
      <c r="G70" t="s">
        <v>114</v>
      </c>
      <c r="J70" t="str">
        <f>IF(ISNUMBER(SEARCH("PK",Table3[[#This Row],[KEYS]])), "PK", "")</f>
        <v/>
      </c>
      <c r="K70" t="str">
        <f>IF(ISNUMBER(SEARCH("FK",Table3[[#This Row],[KEYS]])), "FK", "")</f>
        <v/>
      </c>
      <c r="L70" t="str">
        <f>IF(ISNUMBER(SEARCH("IDX",Table3[[#This Row],[KEYS]])), "INDEX", "")</f>
        <v/>
      </c>
      <c r="M70" t="str">
        <f>IF(ISNUMBER(SEARCH("UQ",Table3[[#This Row],[KEYS]])), "UNIQUE", "")</f>
        <v/>
      </c>
      <c r="N70" t="str">
        <f>IF(ISNUMBER(SEARCH("NN",Table3[[#This Row],[KEYS]])), "NOT NULL", "")</f>
        <v/>
      </c>
      <c r="O70" t="str">
        <f>IF(ISNUMBER(SEARCH("CC",Table3[[#This Row],[KEYS]])), "CHECK", "")</f>
        <v/>
      </c>
      <c r="P70" t="str">
        <f>IF(ISNUMBER(SEARCH("PG",Table3[[#This Row],[KEYS]])), "PG", "")</f>
        <v/>
      </c>
      <c r="Q70" t="str" cm="1">
        <f t="array" ref="Q70">IF(ISNUMBER(SEARCH("PK",Table3[[#This Row],[KEYS]])),INDEX(UPPER(Table1[Combined_Constraint_Names]),MATCH(UPPER(Table3[[#This Row],[Table_Name]]),UPPER(Table1[Table_Name]),0)), "")</f>
        <v/>
      </c>
      <c r="R70" t="str" cm="1">
        <f t="array" ref="R7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0" t="str">
        <f>IF(ISNUMBER(SEARCH("FK",Table3[[#This Row],[KEYS]])), _xlfn.CONCAT("FK","_",Table3[[#This Row],[Table_Name]],"_",Table3[[#This Row],[Column_Name]]), "")</f>
        <v/>
      </c>
      <c r="T70" t="str" cm="1">
        <f t="array" ref="T7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0" t="str">
        <f>IF(ISNUMBER(SEARCH("IDX",Table3[[#This Row],[KEYS]])), _xlfn.CONCAT("IDX","_",Table3[[#This Row],[Table_Name]],"_",Table3[[#This Row],[Column_Name]]), "")</f>
        <v/>
      </c>
      <c r="V7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0" t="str">
        <f>IF(ISNUMBER(SEARCH("UQ",Table3[[#This Row],[KEYS]])), _xlfn.CONCAT("UQ","_",Table3[[#This Row],[Table_Name]],"_",Table3[[#This Row],[Column_Name]]), "")</f>
        <v/>
      </c>
      <c r="X7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0" t="str">
        <f>IF(ISNUMBER(SEARCH("NN",Table3[[#This Row],[KEYS]])), _xlfn.CONCAT("NN","_",Table3[[#This Row],[Table_Name]],"_",Table3[[#This Row],[Column_Name]]), "")</f>
        <v/>
      </c>
      <c r="Z7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0" t="str">
        <f>IF(ISNUMBER(SEARCH("CC",Table3[[#This Row],[KEYS]])), _xlfn.CONCAT("CC","_",Table3[[#This Row],[Table_Name]],"_",Table3[[#This Row],[Column_Name]]), "")</f>
        <v/>
      </c>
      <c r="AB7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0" t="str">
        <f>IF(ISNUMBER(SEARCH("PG",Table3[[#This Row],[KEYS]])), _xlfn.CONCAT("PG","_",Table3[[#This Row],[Table_Name]],"_",Table3[[#This Row],[Column_Name]]), "")</f>
        <v/>
      </c>
      <c r="AE70" s="20"/>
      <c r="AF70" s="20"/>
    </row>
    <row r="71" spans="1:32" x14ac:dyDescent="0.3">
      <c r="A71" t="s">
        <v>506</v>
      </c>
      <c r="B71" s="12" t="s">
        <v>147</v>
      </c>
      <c r="C71" s="12" t="s">
        <v>199</v>
      </c>
      <c r="D71" s="12">
        <v>2</v>
      </c>
      <c r="E71" s="12" t="s">
        <v>200</v>
      </c>
      <c r="F71" s="35" t="s">
        <v>130</v>
      </c>
      <c r="G71" t="s">
        <v>114</v>
      </c>
      <c r="J71" t="str">
        <f>IF(ISNUMBER(SEARCH("PK",Table3[[#This Row],[KEYS]])), "PK", "")</f>
        <v/>
      </c>
      <c r="K71" t="str">
        <f>IF(ISNUMBER(SEARCH("FK",Table3[[#This Row],[KEYS]])), "FK", "")</f>
        <v/>
      </c>
      <c r="L71" t="str">
        <f>IF(ISNUMBER(SEARCH("IDX",Table3[[#This Row],[KEYS]])), "INDEX", "")</f>
        <v/>
      </c>
      <c r="M71" t="str">
        <f>IF(ISNUMBER(SEARCH("UQ",Table3[[#This Row],[KEYS]])), "UNIQUE", "")</f>
        <v/>
      </c>
      <c r="N71" t="str">
        <f>IF(ISNUMBER(SEARCH("NN",Table3[[#This Row],[KEYS]])), "NOT NULL", "")</f>
        <v/>
      </c>
      <c r="O71" t="str">
        <f>IF(ISNUMBER(SEARCH("CC",Table3[[#This Row],[KEYS]])), "CHECK", "")</f>
        <v/>
      </c>
      <c r="P71" t="str">
        <f>IF(ISNUMBER(SEARCH("PG",Table3[[#This Row],[KEYS]])), "PG", "")</f>
        <v/>
      </c>
      <c r="Q71" t="str" cm="1">
        <f t="array" ref="Q71">IF(ISNUMBER(SEARCH("PK",Table3[[#This Row],[KEYS]])),INDEX(UPPER(Table1[Combined_Constraint_Names]),MATCH(UPPER(Table3[[#This Row],[Table_Name]]),UPPER(Table1[Table_Name]),0)), "")</f>
        <v/>
      </c>
      <c r="R71" t="str" cm="1">
        <f t="array" ref="R7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1" t="str">
        <f>IF(ISNUMBER(SEARCH("FK",Table3[[#This Row],[KEYS]])), _xlfn.CONCAT("FK","_",Table3[[#This Row],[Table_Name]],"_",Table3[[#This Row],[Column_Name]]), "")</f>
        <v/>
      </c>
      <c r="T71" t="str" cm="1">
        <f t="array" ref="T7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1" t="str">
        <f>IF(ISNUMBER(SEARCH("IDX",Table3[[#This Row],[KEYS]])), _xlfn.CONCAT("IDX","_",Table3[[#This Row],[Table_Name]],"_",Table3[[#This Row],[Column_Name]]), "")</f>
        <v/>
      </c>
      <c r="V7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1" t="str">
        <f>IF(ISNUMBER(SEARCH("UQ",Table3[[#This Row],[KEYS]])), _xlfn.CONCAT("UQ","_",Table3[[#This Row],[Table_Name]],"_",Table3[[#This Row],[Column_Name]]), "")</f>
        <v/>
      </c>
      <c r="X7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1" t="str">
        <f>IF(ISNUMBER(SEARCH("NN",Table3[[#This Row],[KEYS]])), _xlfn.CONCAT("NN","_",Table3[[#This Row],[Table_Name]],"_",Table3[[#This Row],[Column_Name]]), "")</f>
        <v/>
      </c>
      <c r="Z7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1" t="str">
        <f>IF(ISNUMBER(SEARCH("CC",Table3[[#This Row],[KEYS]])), _xlfn.CONCAT("CC","_",Table3[[#This Row],[Table_Name]],"_",Table3[[#This Row],[Column_Name]]), "")</f>
        <v/>
      </c>
      <c r="AB7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1" t="str">
        <f>IF(ISNUMBER(SEARCH("PG",Table3[[#This Row],[KEYS]])), _xlfn.CONCAT("PG","_",Table3[[#This Row],[Table_Name]],"_",Table3[[#This Row],[Column_Name]]), "")</f>
        <v/>
      </c>
      <c r="AE71" s="20"/>
      <c r="AF71" s="20"/>
    </row>
    <row r="72" spans="1:32" x14ac:dyDescent="0.3">
      <c r="A72" t="s">
        <v>506</v>
      </c>
      <c r="B72" s="12" t="s">
        <v>147</v>
      </c>
      <c r="C72" s="12" t="s">
        <v>199</v>
      </c>
      <c r="D72" s="12">
        <v>2</v>
      </c>
      <c r="E72" s="12" t="s">
        <v>200</v>
      </c>
      <c r="F72" s="12" t="s">
        <v>203</v>
      </c>
      <c r="G72" t="s">
        <v>114</v>
      </c>
      <c r="J72" t="str">
        <f>IF(ISNUMBER(SEARCH("PK",Table3[[#This Row],[KEYS]])), "PK", "")</f>
        <v/>
      </c>
      <c r="K72" t="str">
        <f>IF(ISNUMBER(SEARCH("FK",Table3[[#This Row],[KEYS]])), "FK", "")</f>
        <v/>
      </c>
      <c r="L72" t="str">
        <f>IF(ISNUMBER(SEARCH("IDX",Table3[[#This Row],[KEYS]])), "INDEX", "")</f>
        <v/>
      </c>
      <c r="M72" t="str">
        <f>IF(ISNUMBER(SEARCH("UQ",Table3[[#This Row],[KEYS]])), "UNIQUE", "")</f>
        <v/>
      </c>
      <c r="N72" t="str">
        <f>IF(ISNUMBER(SEARCH("NN",Table3[[#This Row],[KEYS]])), "NOT NULL", "")</f>
        <v/>
      </c>
      <c r="O72" t="str">
        <f>IF(ISNUMBER(SEARCH("CC",Table3[[#This Row],[KEYS]])), "CHECK", "")</f>
        <v/>
      </c>
      <c r="P72" t="str">
        <f>IF(ISNUMBER(SEARCH("PG",Table3[[#This Row],[KEYS]])), "PG", "")</f>
        <v/>
      </c>
      <c r="Q72" t="str" cm="1">
        <f t="array" ref="Q72">IF(ISNUMBER(SEARCH("PK",Table3[[#This Row],[KEYS]])),INDEX(UPPER(Table1[Combined_Constraint_Names]),MATCH(UPPER(Table3[[#This Row],[Table_Name]]),UPPER(Table1[Table_Name]),0)), "")</f>
        <v/>
      </c>
      <c r="R72" t="str" cm="1">
        <f t="array" ref="R7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2" t="str">
        <f>IF(ISNUMBER(SEARCH("FK",Table3[[#This Row],[KEYS]])), _xlfn.CONCAT("FK","_",Table3[[#This Row],[Table_Name]],"_",Table3[[#This Row],[Column_Name]]), "")</f>
        <v/>
      </c>
      <c r="T72" t="str" cm="1">
        <f t="array" ref="T7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2" t="str">
        <f>IF(ISNUMBER(SEARCH("IDX",Table3[[#This Row],[KEYS]])), _xlfn.CONCAT("IDX","_",Table3[[#This Row],[Table_Name]],"_",Table3[[#This Row],[Column_Name]]), "")</f>
        <v/>
      </c>
      <c r="V7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2" t="str">
        <f>IF(ISNUMBER(SEARCH("UQ",Table3[[#This Row],[KEYS]])), _xlfn.CONCAT("UQ","_",Table3[[#This Row],[Table_Name]],"_",Table3[[#This Row],[Column_Name]]), "")</f>
        <v/>
      </c>
      <c r="X7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2" t="str">
        <f>IF(ISNUMBER(SEARCH("NN",Table3[[#This Row],[KEYS]])), _xlfn.CONCAT("NN","_",Table3[[#This Row],[Table_Name]],"_",Table3[[#This Row],[Column_Name]]), "")</f>
        <v/>
      </c>
      <c r="Z7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2" t="str">
        <f>IF(ISNUMBER(SEARCH("CC",Table3[[#This Row],[KEYS]])), _xlfn.CONCAT("CC","_",Table3[[#This Row],[Table_Name]],"_",Table3[[#This Row],[Column_Name]]), "")</f>
        <v/>
      </c>
      <c r="AB7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2" t="str">
        <f>IF(ISNUMBER(SEARCH("PG",Table3[[#This Row],[KEYS]])), _xlfn.CONCAT("PG","_",Table3[[#This Row],[Table_Name]],"_",Table3[[#This Row],[Column_Name]]), "")</f>
        <v/>
      </c>
      <c r="AE72" s="20"/>
      <c r="AF72" s="20"/>
    </row>
    <row r="73" spans="1:32" x14ac:dyDescent="0.3">
      <c r="A73" t="s">
        <v>506</v>
      </c>
      <c r="B73" s="12" t="s">
        <v>147</v>
      </c>
      <c r="C73" s="12" t="s">
        <v>160</v>
      </c>
      <c r="D73" s="12">
        <v>2</v>
      </c>
      <c r="E73" s="12" t="s">
        <v>204</v>
      </c>
      <c r="F73" s="12" t="s">
        <v>178</v>
      </c>
      <c r="G73" t="s">
        <v>111</v>
      </c>
      <c r="H73" t="s">
        <v>135</v>
      </c>
      <c r="J73" t="str">
        <f>IF(ISNUMBER(SEARCH("PK",Table3[[#This Row],[KEYS]])), "PK", "")</f>
        <v>PK</v>
      </c>
      <c r="K73" t="str">
        <f>IF(ISNUMBER(SEARCH("FK",Table3[[#This Row],[KEYS]])), "FK", "")</f>
        <v/>
      </c>
      <c r="L73" t="str">
        <f>IF(ISNUMBER(SEARCH("IDX",Table3[[#This Row],[KEYS]])), "INDEX", "")</f>
        <v>INDEX</v>
      </c>
      <c r="M73" t="str">
        <f>IF(ISNUMBER(SEARCH("UQ",Table3[[#This Row],[KEYS]])), "UNIQUE", "")</f>
        <v/>
      </c>
      <c r="N73" t="str">
        <f>IF(ISNUMBER(SEARCH("NN",Table3[[#This Row],[KEYS]])), "NOT NULL", "")</f>
        <v>NOT NULL</v>
      </c>
      <c r="O73" t="str">
        <f>IF(ISNUMBER(SEARCH("CC",Table3[[#This Row],[KEYS]])), "CHECK", "")</f>
        <v/>
      </c>
      <c r="P73" t="str">
        <f>IF(ISNUMBER(SEARCH("PG",Table3[[#This Row],[KEYS]])), "PG", "")</f>
        <v/>
      </c>
      <c r="Q73" t="str" cm="1">
        <f t="array" ref="Q73">IF(ISNUMBER(SEARCH("PK",Table3[[#This Row],[KEYS]])),INDEX(UPPER(Table1[Combined_Constraint_Names]),MATCH(UPPER(Table3[[#This Row],[Table_Name]]),UPPER(Table1[Table_Name]),0)), "")</f>
        <v>PK_PAYROLL_PAYROLL_NO</v>
      </c>
      <c r="R73" t="str" cm="1">
        <f t="array" ref="R7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payroll ADD CONSTRAINT PK_PAYROLL_PAYROLL_NO PRIMARY KEY (PAYROLL_NO);</v>
      </c>
      <c r="S73" t="str">
        <f>IF(ISNUMBER(SEARCH("FK",Table3[[#This Row],[KEYS]])), _xlfn.CONCAT("FK","_",Table3[[#This Row],[Table_Name]],"_",Table3[[#This Row],[Column_Name]]), "")</f>
        <v/>
      </c>
      <c r="T73" t="str" cm="1">
        <f t="array" ref="T7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3" t="str">
        <f>IF(ISNUMBER(SEARCH("IDX",Table3[[#This Row],[KEYS]])), _xlfn.CONCAT("IDX","_",Table3[[#This Row],[Table_Name]],"_",Table3[[#This Row],[Column_Name]]), "")</f>
        <v>IDX_payroll_payroll_NO</v>
      </c>
      <c r="V73" t="str">
        <f>IF(ISNUMBER(SEARCH("IDX",Table3[[#This Row],[KEYS]])), _xlfn.CONCAT("CREATE INDEX ",Table3[[#This Row],[Constranit name_IDX]]," ON ",Table3[[#This Row],[Table_Name]],"(",UPPER(Table3[[#This Row],[Column_Name]]),");"), "")</f>
        <v>CREATE INDEX IDX_payroll_payroll_NO ON payroll(PAYROLL_NO);</v>
      </c>
      <c r="W73" t="str">
        <f>IF(ISNUMBER(SEARCH("UQ",Table3[[#This Row],[KEYS]])), _xlfn.CONCAT("UQ","_",Table3[[#This Row],[Table_Name]],"_",Table3[[#This Row],[Column_Name]]), "")</f>
        <v/>
      </c>
      <c r="X7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3" t="str">
        <f>IF(ISNUMBER(SEARCH("NN",Table3[[#This Row],[KEYS]])), _xlfn.CONCAT("NN","_",Table3[[#This Row],[Table_Name]],"_",Table3[[#This Row],[Column_Name]]), "")</f>
        <v>NN_payroll_payroll_NO</v>
      </c>
      <c r="Z7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payroll MODIFY payroll_NO CONSTRAINT NN_payroll_payroll_NO NOT NULL ;</v>
      </c>
      <c r="AA73" t="str">
        <f>IF(ISNUMBER(SEARCH("CC",Table3[[#This Row],[KEYS]])), _xlfn.CONCAT("CC","_",Table3[[#This Row],[Table_Name]],"_",Table3[[#This Row],[Column_Name]]), "")</f>
        <v/>
      </c>
      <c r="AB7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3" t="str">
        <f>IF(ISNUMBER(SEARCH("PG",Table3[[#This Row],[KEYS]])), _xlfn.CONCAT("PG","_",Table3[[#This Row],[Table_Name]],"_",Table3[[#This Row],[Column_Name]]), "")</f>
        <v/>
      </c>
      <c r="AE73" s="20"/>
      <c r="AF73" s="20"/>
    </row>
    <row r="74" spans="1:32" x14ac:dyDescent="0.3">
      <c r="A74" t="s">
        <v>506</v>
      </c>
      <c r="B74" s="12" t="s">
        <v>147</v>
      </c>
      <c r="C74" s="12" t="s">
        <v>160</v>
      </c>
      <c r="D74" s="12">
        <v>2</v>
      </c>
      <c r="E74" s="12" t="s">
        <v>204</v>
      </c>
      <c r="F74" s="12" t="s">
        <v>165</v>
      </c>
      <c r="G74" t="s">
        <v>166</v>
      </c>
      <c r="H74" t="s">
        <v>124</v>
      </c>
      <c r="J74" t="str">
        <f>IF(ISNUMBER(SEARCH("PK",Table3[[#This Row],[KEYS]])), "PK", "")</f>
        <v/>
      </c>
      <c r="K74" t="str">
        <f>IF(ISNUMBER(SEARCH("FK",Table3[[#This Row],[KEYS]])), "FK", "")</f>
        <v/>
      </c>
      <c r="L74" t="str">
        <f>IF(ISNUMBER(SEARCH("IDX",Table3[[#This Row],[KEYS]])), "INDEX", "")</f>
        <v/>
      </c>
      <c r="M74" t="str">
        <f>IF(ISNUMBER(SEARCH("UQ",Table3[[#This Row],[KEYS]])), "UNIQUE", "")</f>
        <v/>
      </c>
      <c r="N74" t="str">
        <f>IF(ISNUMBER(SEARCH("NN",Table3[[#This Row],[KEYS]])), "NOT NULL", "")</f>
        <v>NOT NULL</v>
      </c>
      <c r="O74" t="str">
        <f>IF(ISNUMBER(SEARCH("CC",Table3[[#This Row],[KEYS]])), "CHECK", "")</f>
        <v/>
      </c>
      <c r="P74" t="str">
        <f>IF(ISNUMBER(SEARCH("PG",Table3[[#This Row],[KEYS]])), "PG", "")</f>
        <v/>
      </c>
      <c r="Q74" t="str" cm="1">
        <f t="array" ref="Q74">IF(ISNUMBER(SEARCH("PK",Table3[[#This Row],[KEYS]])),INDEX(UPPER(Table1[Combined_Constraint_Names]),MATCH(UPPER(Table3[[#This Row],[Table_Name]]),UPPER(Table1[Table_Name]),0)), "")</f>
        <v/>
      </c>
      <c r="R74" t="str" cm="1">
        <f t="array" ref="R7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4" t="str">
        <f>IF(ISNUMBER(SEARCH("FK",Table3[[#This Row],[KEYS]])), _xlfn.CONCAT("FK","_",Table3[[#This Row],[Table_Name]],"_",Table3[[#This Row],[Column_Name]]), "")</f>
        <v/>
      </c>
      <c r="T74" t="str" cm="1">
        <f t="array" ref="T7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4" t="str">
        <f>IF(ISNUMBER(SEARCH("IDX",Table3[[#This Row],[KEYS]])), _xlfn.CONCAT("IDX","_",Table3[[#This Row],[Table_Name]],"_",Table3[[#This Row],[Column_Name]]), "")</f>
        <v/>
      </c>
      <c r="V7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4" t="str">
        <f>IF(ISNUMBER(SEARCH("UQ",Table3[[#This Row],[KEYS]])), _xlfn.CONCAT("UQ","_",Table3[[#This Row],[Table_Name]],"_",Table3[[#This Row],[Column_Name]]), "")</f>
        <v/>
      </c>
      <c r="X7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4" t="str">
        <f>IF(ISNUMBER(SEARCH("NN",Table3[[#This Row],[KEYS]])), _xlfn.CONCAT("NN","_",Table3[[#This Row],[Table_Name]],"_",Table3[[#This Row],[Column_Name]]), "")</f>
        <v>NN_payroll_start_date</v>
      </c>
      <c r="Z7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payroll MODIFY start_date CONSTRAINT NN_payroll_start_date NOT NULL ;</v>
      </c>
      <c r="AA74" t="str">
        <f>IF(ISNUMBER(SEARCH("CC",Table3[[#This Row],[KEYS]])), _xlfn.CONCAT("CC","_",Table3[[#This Row],[Table_Name]],"_",Table3[[#This Row],[Column_Name]]), "")</f>
        <v/>
      </c>
      <c r="AB7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4" t="str">
        <f>IF(ISNUMBER(SEARCH("PG",Table3[[#This Row],[KEYS]])), _xlfn.CONCAT("PG","_",Table3[[#This Row],[Table_Name]],"_",Table3[[#This Row],[Column_Name]]), "")</f>
        <v/>
      </c>
      <c r="AE74" s="20"/>
      <c r="AF74" s="20"/>
    </row>
    <row r="75" spans="1:32" x14ac:dyDescent="0.3">
      <c r="A75" t="s">
        <v>506</v>
      </c>
      <c r="B75" s="12" t="s">
        <v>147</v>
      </c>
      <c r="C75" s="12" t="s">
        <v>160</v>
      </c>
      <c r="D75" s="12">
        <v>2</v>
      </c>
      <c r="E75" s="12" t="s">
        <v>204</v>
      </c>
      <c r="F75" s="12" t="s">
        <v>167</v>
      </c>
      <c r="G75" t="s">
        <v>166</v>
      </c>
      <c r="J75" t="str">
        <f>IF(ISNUMBER(SEARCH("PK",Table3[[#This Row],[KEYS]])), "PK", "")</f>
        <v/>
      </c>
      <c r="K75" t="str">
        <f>IF(ISNUMBER(SEARCH("FK",Table3[[#This Row],[KEYS]])), "FK", "")</f>
        <v/>
      </c>
      <c r="L75" t="str">
        <f>IF(ISNUMBER(SEARCH("IDX",Table3[[#This Row],[KEYS]])), "INDEX", "")</f>
        <v/>
      </c>
      <c r="M75" t="str">
        <f>IF(ISNUMBER(SEARCH("UQ",Table3[[#This Row],[KEYS]])), "UNIQUE", "")</f>
        <v/>
      </c>
      <c r="N75" t="str">
        <f>IF(ISNUMBER(SEARCH("NN",Table3[[#This Row],[KEYS]])), "NOT NULL", "")</f>
        <v/>
      </c>
      <c r="O75" t="str">
        <f>IF(ISNUMBER(SEARCH("CC",Table3[[#This Row],[KEYS]])), "CHECK", "")</f>
        <v/>
      </c>
      <c r="P75" t="str">
        <f>IF(ISNUMBER(SEARCH("PG",Table3[[#This Row],[KEYS]])), "PG", "")</f>
        <v/>
      </c>
      <c r="Q75" t="str" cm="1">
        <f t="array" ref="Q75">IF(ISNUMBER(SEARCH("PK",Table3[[#This Row],[KEYS]])),INDEX(UPPER(Table1[Combined_Constraint_Names]),MATCH(UPPER(Table3[[#This Row],[Table_Name]]),UPPER(Table1[Table_Name]),0)), "")</f>
        <v/>
      </c>
      <c r="R75" t="str" cm="1">
        <f t="array" ref="R7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5" t="str">
        <f>IF(ISNUMBER(SEARCH("FK",Table3[[#This Row],[KEYS]])), _xlfn.CONCAT("FK","_",Table3[[#This Row],[Table_Name]],"_",Table3[[#This Row],[Column_Name]]), "")</f>
        <v/>
      </c>
      <c r="T75" t="str" cm="1">
        <f t="array" ref="T7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5" t="str">
        <f>IF(ISNUMBER(SEARCH("IDX",Table3[[#This Row],[KEYS]])), _xlfn.CONCAT("IDX","_",Table3[[#This Row],[Table_Name]],"_",Table3[[#This Row],[Column_Name]]), "")</f>
        <v/>
      </c>
      <c r="V7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5" t="str">
        <f>IF(ISNUMBER(SEARCH("UQ",Table3[[#This Row],[KEYS]])), _xlfn.CONCAT("UQ","_",Table3[[#This Row],[Table_Name]],"_",Table3[[#This Row],[Column_Name]]), "")</f>
        <v/>
      </c>
      <c r="X7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5" t="str">
        <f>IF(ISNUMBER(SEARCH("NN",Table3[[#This Row],[KEYS]])), _xlfn.CONCAT("NN","_",Table3[[#This Row],[Table_Name]],"_",Table3[[#This Row],[Column_Name]]), "")</f>
        <v/>
      </c>
      <c r="Z7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5" t="str">
        <f>IF(ISNUMBER(SEARCH("CC",Table3[[#This Row],[KEYS]])), _xlfn.CONCAT("CC","_",Table3[[#This Row],[Table_Name]],"_",Table3[[#This Row],[Column_Name]]), "")</f>
        <v/>
      </c>
      <c r="AB7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5" t="str">
        <f>IF(ISNUMBER(SEARCH("PG",Table3[[#This Row],[KEYS]])), _xlfn.CONCAT("PG","_",Table3[[#This Row],[Table_Name]],"_",Table3[[#This Row],[Column_Name]]), "")</f>
        <v/>
      </c>
      <c r="AE75" s="20"/>
      <c r="AF75" s="20"/>
    </row>
    <row r="76" spans="1:32" x14ac:dyDescent="0.3">
      <c r="A76" t="s">
        <v>506</v>
      </c>
      <c r="B76" s="12" t="s">
        <v>147</v>
      </c>
      <c r="C76" s="12" t="s">
        <v>160</v>
      </c>
      <c r="D76" s="12">
        <v>2</v>
      </c>
      <c r="E76" s="12" t="s">
        <v>204</v>
      </c>
      <c r="F76" s="12" t="s">
        <v>205</v>
      </c>
      <c r="G76" t="s">
        <v>166</v>
      </c>
      <c r="H76" t="s">
        <v>124</v>
      </c>
      <c r="J76" t="str">
        <f>IF(ISNUMBER(SEARCH("PK",Table3[[#This Row],[KEYS]])), "PK", "")</f>
        <v/>
      </c>
      <c r="K76" t="str">
        <f>IF(ISNUMBER(SEARCH("FK",Table3[[#This Row],[KEYS]])), "FK", "")</f>
        <v/>
      </c>
      <c r="L76" t="str">
        <f>IF(ISNUMBER(SEARCH("IDX",Table3[[#This Row],[KEYS]])), "INDEX", "")</f>
        <v/>
      </c>
      <c r="M76" t="str">
        <f>IF(ISNUMBER(SEARCH("UQ",Table3[[#This Row],[KEYS]])), "UNIQUE", "")</f>
        <v/>
      </c>
      <c r="N76" t="str">
        <f>IF(ISNUMBER(SEARCH("NN",Table3[[#This Row],[KEYS]])), "NOT NULL", "")</f>
        <v>NOT NULL</v>
      </c>
      <c r="O76" t="str">
        <f>IF(ISNUMBER(SEARCH("CC",Table3[[#This Row],[KEYS]])), "CHECK", "")</f>
        <v/>
      </c>
      <c r="P76" t="str">
        <f>IF(ISNUMBER(SEARCH("PG",Table3[[#This Row],[KEYS]])), "PG", "")</f>
        <v/>
      </c>
      <c r="Q76" t="str" cm="1">
        <f t="array" ref="Q76">IF(ISNUMBER(SEARCH("PK",Table3[[#This Row],[KEYS]])),INDEX(UPPER(Table1[Combined_Constraint_Names]),MATCH(UPPER(Table3[[#This Row],[Table_Name]]),UPPER(Table1[Table_Name]),0)), "")</f>
        <v/>
      </c>
      <c r="R76" t="str" cm="1">
        <f t="array" ref="R7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6" t="str">
        <f>IF(ISNUMBER(SEARCH("FK",Table3[[#This Row],[KEYS]])), _xlfn.CONCAT("FK","_",Table3[[#This Row],[Table_Name]],"_",Table3[[#This Row],[Column_Name]]), "")</f>
        <v/>
      </c>
      <c r="T76" t="str" cm="1">
        <f t="array" ref="T7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6" t="str">
        <f>IF(ISNUMBER(SEARCH("IDX",Table3[[#This Row],[KEYS]])), _xlfn.CONCAT("IDX","_",Table3[[#This Row],[Table_Name]],"_",Table3[[#This Row],[Column_Name]]), "")</f>
        <v/>
      </c>
      <c r="V7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6" t="str">
        <f>IF(ISNUMBER(SEARCH("UQ",Table3[[#This Row],[KEYS]])), _xlfn.CONCAT("UQ","_",Table3[[#This Row],[Table_Name]],"_",Table3[[#This Row],[Column_Name]]), "")</f>
        <v/>
      </c>
      <c r="X7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6" t="str">
        <f>IF(ISNUMBER(SEARCH("NN",Table3[[#This Row],[KEYS]])), _xlfn.CONCAT("NN","_",Table3[[#This Row],[Table_Name]],"_",Table3[[#This Row],[Column_Name]]), "")</f>
        <v>NN_payroll_pay_date</v>
      </c>
      <c r="Z7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payroll MODIFY pay_date CONSTRAINT NN_payroll_pay_date NOT NULL ;</v>
      </c>
      <c r="AA76" t="str">
        <f>IF(ISNUMBER(SEARCH("CC",Table3[[#This Row],[KEYS]])), _xlfn.CONCAT("CC","_",Table3[[#This Row],[Table_Name]],"_",Table3[[#This Row],[Column_Name]]), "")</f>
        <v/>
      </c>
      <c r="AB7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6" t="str">
        <f>IF(ISNUMBER(SEARCH("PG",Table3[[#This Row],[KEYS]])), _xlfn.CONCAT("PG","_",Table3[[#This Row],[Table_Name]],"_",Table3[[#This Row],[Column_Name]]), "")</f>
        <v/>
      </c>
      <c r="AE76" s="20"/>
      <c r="AF76" s="20"/>
    </row>
    <row r="77" spans="1:32" x14ac:dyDescent="0.3">
      <c r="A77" t="s">
        <v>506</v>
      </c>
      <c r="B77" s="12" t="s">
        <v>147</v>
      </c>
      <c r="C77" s="12" t="s">
        <v>160</v>
      </c>
      <c r="D77" s="12">
        <v>2</v>
      </c>
      <c r="E77" s="12" t="s">
        <v>206</v>
      </c>
      <c r="F77" s="12" t="s">
        <v>207</v>
      </c>
      <c r="G77" t="s">
        <v>111</v>
      </c>
      <c r="H77" t="s">
        <v>135</v>
      </c>
      <c r="J77" t="str">
        <f>IF(ISNUMBER(SEARCH("PK",Table3[[#This Row],[KEYS]])), "PK", "")</f>
        <v>PK</v>
      </c>
      <c r="K77" t="str">
        <f>IF(ISNUMBER(SEARCH("FK",Table3[[#This Row],[KEYS]])), "FK", "")</f>
        <v/>
      </c>
      <c r="L77" t="str">
        <f>IF(ISNUMBER(SEARCH("IDX",Table3[[#This Row],[KEYS]])), "INDEX", "")</f>
        <v>INDEX</v>
      </c>
      <c r="M77" t="str">
        <f>IF(ISNUMBER(SEARCH("UQ",Table3[[#This Row],[KEYS]])), "UNIQUE", "")</f>
        <v/>
      </c>
      <c r="N77" t="str">
        <f>IF(ISNUMBER(SEARCH("NN",Table3[[#This Row],[KEYS]])), "NOT NULL", "")</f>
        <v>NOT NULL</v>
      </c>
      <c r="O77" t="str">
        <f>IF(ISNUMBER(SEARCH("CC",Table3[[#This Row],[KEYS]])), "CHECK", "")</f>
        <v/>
      </c>
      <c r="P77" t="str">
        <f>IF(ISNUMBER(SEARCH("PG",Table3[[#This Row],[KEYS]])), "PG", "")</f>
        <v/>
      </c>
      <c r="Q77" t="str" cm="1">
        <f t="array" ref="Q77">IF(ISNUMBER(SEARCH("PK",Table3[[#This Row],[KEYS]])),INDEX(UPPER(Table1[Combined_Constraint_Names]),MATCH(UPPER(Table3[[#This Row],[Table_Name]]),UPPER(Table1[Table_Name]),0)), "")</f>
        <v>PK_POSITION_POSITION_NO</v>
      </c>
      <c r="R77" t="str" cm="1">
        <f t="array" ref="R7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position ADD CONSTRAINT PK_POSITION_POSITION_NO PRIMARY KEY (POSITION_NO);</v>
      </c>
      <c r="S77" t="str">
        <f>IF(ISNUMBER(SEARCH("FK",Table3[[#This Row],[KEYS]])), _xlfn.CONCAT("FK","_",Table3[[#This Row],[Table_Name]],"_",Table3[[#This Row],[Column_Name]]), "")</f>
        <v/>
      </c>
      <c r="T77" t="str" cm="1">
        <f t="array" ref="T7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7" t="str">
        <f>IF(ISNUMBER(SEARCH("IDX",Table3[[#This Row],[KEYS]])), _xlfn.CONCAT("IDX","_",Table3[[#This Row],[Table_Name]],"_",Table3[[#This Row],[Column_Name]]), "")</f>
        <v>IDX_position_position_NO</v>
      </c>
      <c r="V77" t="str">
        <f>IF(ISNUMBER(SEARCH("IDX",Table3[[#This Row],[KEYS]])), _xlfn.CONCAT("CREATE INDEX ",Table3[[#This Row],[Constranit name_IDX]]," ON ",Table3[[#This Row],[Table_Name]],"(",UPPER(Table3[[#This Row],[Column_Name]]),");"), "")</f>
        <v>CREATE INDEX IDX_position_position_NO ON position(POSITION_NO);</v>
      </c>
      <c r="W77" t="str">
        <f>IF(ISNUMBER(SEARCH("UQ",Table3[[#This Row],[KEYS]])), _xlfn.CONCAT("UQ","_",Table3[[#This Row],[Table_Name]],"_",Table3[[#This Row],[Column_Name]]), "")</f>
        <v/>
      </c>
      <c r="X7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7" t="str">
        <f>IF(ISNUMBER(SEARCH("NN",Table3[[#This Row],[KEYS]])), _xlfn.CONCAT("NN","_",Table3[[#This Row],[Table_Name]],"_",Table3[[#This Row],[Column_Name]]), "")</f>
        <v>NN_position_position_NO</v>
      </c>
      <c r="Z7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position MODIFY position_NO CONSTRAINT NN_position_position_NO NOT NULL ;</v>
      </c>
      <c r="AA77" t="str">
        <f>IF(ISNUMBER(SEARCH("CC",Table3[[#This Row],[KEYS]])), _xlfn.CONCAT("CC","_",Table3[[#This Row],[Table_Name]],"_",Table3[[#This Row],[Column_Name]]), "")</f>
        <v/>
      </c>
      <c r="AB7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7" t="str">
        <f>IF(ISNUMBER(SEARCH("PG",Table3[[#This Row],[KEYS]])), _xlfn.CONCAT("PG","_",Table3[[#This Row],[Table_Name]],"_",Table3[[#This Row],[Column_Name]]), "")</f>
        <v/>
      </c>
      <c r="AE77" s="20"/>
      <c r="AF77" s="20"/>
    </row>
    <row r="78" spans="1:32" x14ac:dyDescent="0.3">
      <c r="A78" t="s">
        <v>506</v>
      </c>
      <c r="B78" s="12" t="s">
        <v>147</v>
      </c>
      <c r="C78" s="12" t="s">
        <v>160</v>
      </c>
      <c r="D78" s="12">
        <v>2</v>
      </c>
      <c r="E78" s="12" t="s">
        <v>206</v>
      </c>
      <c r="F78" s="12" t="s">
        <v>208</v>
      </c>
      <c r="G78" t="s">
        <v>114</v>
      </c>
      <c r="J78" t="str">
        <f>IF(ISNUMBER(SEARCH("PK",Table3[[#This Row],[KEYS]])), "PK", "")</f>
        <v/>
      </c>
      <c r="K78" t="str">
        <f>IF(ISNUMBER(SEARCH("FK",Table3[[#This Row],[KEYS]])), "FK", "")</f>
        <v/>
      </c>
      <c r="L78" t="str">
        <f>IF(ISNUMBER(SEARCH("IDX",Table3[[#This Row],[KEYS]])), "INDEX", "")</f>
        <v/>
      </c>
      <c r="M78" t="str">
        <f>IF(ISNUMBER(SEARCH("UQ",Table3[[#This Row],[KEYS]])), "UNIQUE", "")</f>
        <v/>
      </c>
      <c r="N78" t="str">
        <f>IF(ISNUMBER(SEARCH("NN",Table3[[#This Row],[KEYS]])), "NOT NULL", "")</f>
        <v/>
      </c>
      <c r="O78" t="str">
        <f>IF(ISNUMBER(SEARCH("CC",Table3[[#This Row],[KEYS]])), "CHECK", "")</f>
        <v/>
      </c>
      <c r="P78" t="str">
        <f>IF(ISNUMBER(SEARCH("PG",Table3[[#This Row],[KEYS]])), "PG", "")</f>
        <v/>
      </c>
      <c r="Q78" t="str" cm="1">
        <f t="array" ref="Q78">IF(ISNUMBER(SEARCH("PK",Table3[[#This Row],[KEYS]])),INDEX(UPPER(Table1[Combined_Constraint_Names]),MATCH(UPPER(Table3[[#This Row],[Table_Name]]),UPPER(Table1[Table_Name]),0)), "")</f>
        <v/>
      </c>
      <c r="R78" t="str" cm="1">
        <f t="array" ref="R7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8" t="str">
        <f>IF(ISNUMBER(SEARCH("FK",Table3[[#This Row],[KEYS]])), _xlfn.CONCAT("FK","_",Table3[[#This Row],[Table_Name]],"_",Table3[[#This Row],[Column_Name]]), "")</f>
        <v/>
      </c>
      <c r="T78" t="str" cm="1">
        <f t="array" ref="T7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8" t="str">
        <f>IF(ISNUMBER(SEARCH("IDX",Table3[[#This Row],[KEYS]])), _xlfn.CONCAT("IDX","_",Table3[[#This Row],[Table_Name]],"_",Table3[[#This Row],[Column_Name]]), "")</f>
        <v/>
      </c>
      <c r="V7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8" t="str">
        <f>IF(ISNUMBER(SEARCH("UQ",Table3[[#This Row],[KEYS]])), _xlfn.CONCAT("UQ","_",Table3[[#This Row],[Table_Name]],"_",Table3[[#This Row],[Column_Name]]), "")</f>
        <v/>
      </c>
      <c r="X7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8" t="str">
        <f>IF(ISNUMBER(SEARCH("NN",Table3[[#This Row],[KEYS]])), _xlfn.CONCAT("NN","_",Table3[[#This Row],[Table_Name]],"_",Table3[[#This Row],[Column_Name]]), "")</f>
        <v/>
      </c>
      <c r="Z7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8" t="str">
        <f>IF(ISNUMBER(SEARCH("CC",Table3[[#This Row],[KEYS]])), _xlfn.CONCAT("CC","_",Table3[[#This Row],[Table_Name]],"_",Table3[[#This Row],[Column_Name]]), "")</f>
        <v/>
      </c>
      <c r="AB7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78" t="str">
        <f>IF(ISNUMBER(SEARCH("PG",Table3[[#This Row],[KEYS]])), _xlfn.CONCAT("PG","_",Table3[[#This Row],[Table_Name]],"_",Table3[[#This Row],[Column_Name]]), "")</f>
        <v/>
      </c>
      <c r="AE78" s="20"/>
      <c r="AF78" s="20"/>
    </row>
    <row r="79" spans="1:32" x14ac:dyDescent="0.3">
      <c r="A79" t="s">
        <v>506</v>
      </c>
      <c r="B79" s="12" t="s">
        <v>147</v>
      </c>
      <c r="C79" s="12" t="s">
        <v>160</v>
      </c>
      <c r="D79" s="12">
        <v>2</v>
      </c>
      <c r="E79" s="12" t="s">
        <v>209</v>
      </c>
      <c r="F79" s="37" t="s">
        <v>210</v>
      </c>
      <c r="G79" t="s">
        <v>114</v>
      </c>
      <c r="H79" t="s">
        <v>90</v>
      </c>
      <c r="J79" t="str">
        <f>IF(ISNUMBER(SEARCH("PK",Table3[[#This Row],[KEYS]])), "PK", "")</f>
        <v/>
      </c>
      <c r="K79" t="str">
        <f>IF(ISNUMBER(SEARCH("FK",Table3[[#This Row],[KEYS]])), "FK", "")</f>
        <v/>
      </c>
      <c r="L79" t="str">
        <f>IF(ISNUMBER(SEARCH("IDX",Table3[[#This Row],[KEYS]])), "INDEX", "")</f>
        <v/>
      </c>
      <c r="M79" t="str">
        <f>IF(ISNUMBER(SEARCH("UQ",Table3[[#This Row],[KEYS]])), "UNIQUE", "")</f>
        <v/>
      </c>
      <c r="N79" t="str">
        <f>IF(ISNUMBER(SEARCH("NN",Table3[[#This Row],[KEYS]])), "NOT NULL", "")</f>
        <v/>
      </c>
      <c r="O79" t="str">
        <f>IF(ISNUMBER(SEARCH("CC",Table3[[#This Row],[KEYS]])), "CHECK", "")</f>
        <v>CHECK</v>
      </c>
      <c r="P79" t="str">
        <f>IF(ISNUMBER(SEARCH("PG",Table3[[#This Row],[KEYS]])), "PG", "")</f>
        <v/>
      </c>
      <c r="Q79" t="str" cm="1">
        <f t="array" ref="Q79">IF(ISNUMBER(SEARCH("PK",Table3[[#This Row],[KEYS]])),INDEX(UPPER(Table1[Combined_Constraint_Names]),MATCH(UPPER(Table3[[#This Row],[Table_Name]]),UPPER(Table1[Table_Name]),0)), "")</f>
        <v/>
      </c>
      <c r="R79" t="str" cm="1">
        <f t="array" ref="R7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79" t="str">
        <f>IF(ISNUMBER(SEARCH("FK",Table3[[#This Row],[KEYS]])), _xlfn.CONCAT("FK","_",Table3[[#This Row],[Table_Name]],"_",Table3[[#This Row],[Column_Name]]), "")</f>
        <v/>
      </c>
      <c r="T79" t="str" cm="1">
        <f t="array" ref="T7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79" t="str">
        <f>IF(ISNUMBER(SEARCH("IDX",Table3[[#This Row],[KEYS]])), _xlfn.CONCAT("IDX","_",Table3[[#This Row],[Table_Name]],"_",Table3[[#This Row],[Column_Name]]), "")</f>
        <v/>
      </c>
      <c r="V7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79" t="str">
        <f>IF(ISNUMBER(SEARCH("UQ",Table3[[#This Row],[KEYS]])), _xlfn.CONCAT("UQ","_",Table3[[#This Row],[Table_Name]],"_",Table3[[#This Row],[Column_Name]]), "")</f>
        <v/>
      </c>
      <c r="X7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79" t="str">
        <f>IF(ISNUMBER(SEARCH("NN",Table3[[#This Row],[KEYS]])), _xlfn.CONCAT("NN","_",Table3[[#This Row],[Table_Name]],"_",Table3[[#This Row],[Column_Name]]), "")</f>
        <v/>
      </c>
      <c r="Z7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79" t="str">
        <f>IF(ISNUMBER(SEARCH("CC",Table3[[#This Row],[KEYS]])), _xlfn.CONCAT("CC","_",Table3[[#This Row],[Table_Name]],"_",Table3[[#This Row],[Column_Name]]), "")</f>
        <v>CC_Relationship_Rel_Name</v>
      </c>
      <c r="AB79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79" t="str">
        <f>IF(ISNUMBER(SEARCH("PG",Table3[[#This Row],[KEYS]])), _xlfn.CONCAT("PG","_",Table3[[#This Row],[Table_Name]],"_",Table3[[#This Row],[Column_Name]]), "")</f>
        <v/>
      </c>
      <c r="AE79" s="20"/>
      <c r="AF79" s="20"/>
    </row>
    <row r="80" spans="1:32" x14ac:dyDescent="0.3">
      <c r="A80" t="s">
        <v>506</v>
      </c>
      <c r="B80" s="12" t="s">
        <v>147</v>
      </c>
      <c r="C80" s="12" t="s">
        <v>160</v>
      </c>
      <c r="D80" s="12">
        <v>2</v>
      </c>
      <c r="E80" s="12" t="s">
        <v>209</v>
      </c>
      <c r="F80" s="12" t="s">
        <v>211</v>
      </c>
      <c r="G80" t="s">
        <v>111</v>
      </c>
      <c r="J80" t="str">
        <f>IF(ISNUMBER(SEARCH("PK",Table3[[#This Row],[KEYS]])), "PK", "")</f>
        <v/>
      </c>
      <c r="K80" t="str">
        <f>IF(ISNUMBER(SEARCH("FK",Table3[[#This Row],[KEYS]])), "FK", "")</f>
        <v/>
      </c>
      <c r="L80" t="str">
        <f>IF(ISNUMBER(SEARCH("IDX",Table3[[#This Row],[KEYS]])), "INDEX", "")</f>
        <v/>
      </c>
      <c r="M80" t="str">
        <f>IF(ISNUMBER(SEARCH("UQ",Table3[[#This Row],[KEYS]])), "UNIQUE", "")</f>
        <v/>
      </c>
      <c r="N80" t="str">
        <f>IF(ISNUMBER(SEARCH("NN",Table3[[#This Row],[KEYS]])), "NOT NULL", "")</f>
        <v/>
      </c>
      <c r="O80" t="str">
        <f>IF(ISNUMBER(SEARCH("CC",Table3[[#This Row],[KEYS]])), "CHECK", "")</f>
        <v/>
      </c>
      <c r="P80" t="str">
        <f>IF(ISNUMBER(SEARCH("PG",Table3[[#This Row],[KEYS]])), "PG", "")</f>
        <v/>
      </c>
      <c r="Q80" t="str" cm="1">
        <f t="array" ref="Q80">IF(ISNUMBER(SEARCH("PK",Table3[[#This Row],[KEYS]])),INDEX(UPPER(Table1[Combined_Constraint_Names]),MATCH(UPPER(Table3[[#This Row],[Table_Name]]),UPPER(Table1[Table_Name]),0)), "")</f>
        <v/>
      </c>
      <c r="R80" t="str" cm="1">
        <f t="array" ref="R8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0" t="str">
        <f>IF(ISNUMBER(SEARCH("FK",Table3[[#This Row],[KEYS]])), _xlfn.CONCAT("FK","_",Table3[[#This Row],[Table_Name]],"_",Table3[[#This Row],[Column_Name]]), "")</f>
        <v/>
      </c>
      <c r="T80" t="str" cm="1">
        <f t="array" ref="T8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0" t="str">
        <f>IF(ISNUMBER(SEARCH("IDX",Table3[[#This Row],[KEYS]])), _xlfn.CONCAT("IDX","_",Table3[[#This Row],[Table_Name]],"_",Table3[[#This Row],[Column_Name]]), "")</f>
        <v/>
      </c>
      <c r="V8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80" t="str">
        <f>IF(ISNUMBER(SEARCH("UQ",Table3[[#This Row],[KEYS]])), _xlfn.CONCAT("UQ","_",Table3[[#This Row],[Table_Name]],"_",Table3[[#This Row],[Column_Name]]), "")</f>
        <v/>
      </c>
      <c r="X8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0" t="str">
        <f>IF(ISNUMBER(SEARCH("NN",Table3[[#This Row],[KEYS]])), _xlfn.CONCAT("NN","_",Table3[[#This Row],[Table_Name]],"_",Table3[[#This Row],[Column_Name]]), "")</f>
        <v/>
      </c>
      <c r="Z8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80" t="str">
        <f>IF(ISNUMBER(SEARCH("CC",Table3[[#This Row],[KEYS]])), _xlfn.CONCAT("CC","_",Table3[[#This Row],[Table_Name]],"_",Table3[[#This Row],[Column_Name]]), "")</f>
        <v/>
      </c>
      <c r="AB8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0" t="str">
        <f>IF(ISNUMBER(SEARCH("PG",Table3[[#This Row],[KEYS]])), _xlfn.CONCAT("PG","_",Table3[[#This Row],[Table_Name]],"_",Table3[[#This Row],[Column_Name]]), "")</f>
        <v/>
      </c>
      <c r="AE80" s="20"/>
      <c r="AF80" s="20"/>
    </row>
    <row r="81" spans="1:32" x14ac:dyDescent="0.3">
      <c r="A81" t="s">
        <v>506</v>
      </c>
      <c r="B81" s="9" t="s">
        <v>147</v>
      </c>
      <c r="C81" s="9" t="s">
        <v>199</v>
      </c>
      <c r="D81" s="9">
        <v>2</v>
      </c>
      <c r="E81" s="9" t="s">
        <v>212</v>
      </c>
      <c r="F81" s="34" t="s">
        <v>213</v>
      </c>
      <c r="G81" t="s">
        <v>114</v>
      </c>
      <c r="H81" t="s">
        <v>214</v>
      </c>
      <c r="J81" t="str">
        <f>IF(ISNUMBER(SEARCH("PK",Table3[[#This Row],[KEYS]])), "PK", "")</f>
        <v/>
      </c>
      <c r="K81" t="str">
        <f>IF(ISNUMBER(SEARCH("FK",Table3[[#This Row],[KEYS]])), "FK", "")</f>
        <v/>
      </c>
      <c r="L81" t="str">
        <f>IF(ISNUMBER(SEARCH("IDX",Table3[[#This Row],[KEYS]])), "INDEX", "")</f>
        <v/>
      </c>
      <c r="M81" t="str">
        <f>IF(ISNUMBER(SEARCH("UQ",Table3[[#This Row],[KEYS]])), "UNIQUE", "")</f>
        <v/>
      </c>
      <c r="N81" t="str">
        <f>IF(ISNUMBER(SEARCH("NN",Table3[[#This Row],[KEYS]])), "NOT NULL", "")</f>
        <v/>
      </c>
      <c r="O81" t="str">
        <f>IF(ISNUMBER(SEARCH("CC",Table3[[#This Row],[KEYS]])), "CHECK", "")</f>
        <v>CHECK</v>
      </c>
      <c r="P81" t="str">
        <f>IF(ISNUMBER(SEARCH("PG",Table3[[#This Row],[KEYS]])), "PG", "")</f>
        <v>PG</v>
      </c>
      <c r="Q81" t="str" cm="1">
        <f t="array" ref="Q81">IF(ISNUMBER(SEARCH("PK",Table3[[#This Row],[KEYS]])),INDEX(UPPER(Table1[Combined_Constraint_Names]),MATCH(UPPER(Table3[[#This Row],[Table_Name]]),UPPER(Table1[Table_Name]),0)), "")</f>
        <v/>
      </c>
      <c r="R81" t="str" cm="1">
        <f t="array" ref="R8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1" t="str">
        <f>IF(ISNUMBER(SEARCH("FK",Table3[[#This Row],[KEYS]])), _xlfn.CONCAT("FK","_",Table3[[#This Row],[Table_Name]],"_",Table3[[#This Row],[Column_Name]]), "")</f>
        <v/>
      </c>
      <c r="T81" t="str" cm="1">
        <f t="array" ref="T8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1" t="str">
        <f>IF(ISNUMBER(SEARCH("IDX",Table3[[#This Row],[KEYS]])), _xlfn.CONCAT("IDX","_",Table3[[#This Row],[Table_Name]],"_",Table3[[#This Row],[Column_Name]]), "")</f>
        <v/>
      </c>
      <c r="V8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81" t="str">
        <f>IF(ISNUMBER(SEARCH("UQ",Table3[[#This Row],[KEYS]])), _xlfn.CONCAT("UQ","_",Table3[[#This Row],[Table_Name]],"_",Table3[[#This Row],[Column_Name]]), "")</f>
        <v/>
      </c>
      <c r="X8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1" t="str">
        <f>IF(ISNUMBER(SEARCH("NN",Table3[[#This Row],[KEYS]])), _xlfn.CONCAT("NN","_",Table3[[#This Row],[Table_Name]],"_",Table3[[#This Row],[Column_Name]]), "")</f>
        <v/>
      </c>
      <c r="Z8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81" t="str">
        <f>IF(ISNUMBER(SEARCH("CC",Table3[[#This Row],[KEYS]])), _xlfn.CONCAT("CC","_",Table3[[#This Row],[Table_Name]],"_",Table3[[#This Row],[Column_Name]]), "")</f>
        <v>CC_Education_Type_Type_name</v>
      </c>
      <c r="AB81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81" t="str">
        <f>IF(ISNUMBER(SEARCH("PG",Table3[[#This Row],[KEYS]])), _xlfn.CONCAT("PG","_",Table3[[#This Row],[Table_Name]],"_",Table3[[#This Row],[Column_Name]]), "")</f>
        <v>PG_Education_Type_Type_name</v>
      </c>
      <c r="AE81" s="20"/>
      <c r="AF81" s="20"/>
    </row>
    <row r="82" spans="1:32" x14ac:dyDescent="0.3">
      <c r="A82" t="s">
        <v>506</v>
      </c>
      <c r="B82" s="9" t="s">
        <v>147</v>
      </c>
      <c r="C82" s="9" t="s">
        <v>199</v>
      </c>
      <c r="D82" s="9">
        <v>2</v>
      </c>
      <c r="E82" s="9" t="s">
        <v>212</v>
      </c>
      <c r="F82" s="9" t="s">
        <v>215</v>
      </c>
      <c r="G82" t="s">
        <v>111</v>
      </c>
      <c r="H82" t="s">
        <v>135</v>
      </c>
      <c r="J82" t="str">
        <f>IF(ISNUMBER(SEARCH("PK",Table3[[#This Row],[KEYS]])), "PK", "")</f>
        <v>PK</v>
      </c>
      <c r="K82" t="str">
        <f>IF(ISNUMBER(SEARCH("FK",Table3[[#This Row],[KEYS]])), "FK", "")</f>
        <v/>
      </c>
      <c r="L82" t="str">
        <f>IF(ISNUMBER(SEARCH("IDX",Table3[[#This Row],[KEYS]])), "INDEX", "")</f>
        <v>INDEX</v>
      </c>
      <c r="M82" t="str">
        <f>IF(ISNUMBER(SEARCH("UQ",Table3[[#This Row],[KEYS]])), "UNIQUE", "")</f>
        <v/>
      </c>
      <c r="N82" t="str">
        <f>IF(ISNUMBER(SEARCH("NN",Table3[[#This Row],[KEYS]])), "NOT NULL", "")</f>
        <v>NOT NULL</v>
      </c>
      <c r="O82" t="str">
        <f>IF(ISNUMBER(SEARCH("CC",Table3[[#This Row],[KEYS]])), "CHECK", "")</f>
        <v/>
      </c>
      <c r="P82" t="str">
        <f>IF(ISNUMBER(SEARCH("PG",Table3[[#This Row],[KEYS]])), "PG", "")</f>
        <v/>
      </c>
      <c r="Q82" t="str" cm="1">
        <f t="array" ref="Q82">IF(ISNUMBER(SEARCH("PK",Table3[[#This Row],[KEYS]])),INDEX(UPPER(Table1[Combined_Constraint_Names]),MATCH(UPPER(Table3[[#This Row],[Table_Name]]),UPPER(Table1[Table_Name]),0)), "")</f>
        <v>PK_EDUCATION_TYPE_EDU_TYPE_NO</v>
      </c>
      <c r="R82" t="str" cm="1">
        <f t="array" ref="R8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Education_Type ADD CONSTRAINT PK_EDUCATION_TYPE_EDU_TYPE_NO PRIMARY KEY (EDU_TYPE_NO);</v>
      </c>
      <c r="S82" t="str">
        <f>IF(ISNUMBER(SEARCH("FK",Table3[[#This Row],[KEYS]])), _xlfn.CONCAT("FK","_",Table3[[#This Row],[Table_Name]],"_",Table3[[#This Row],[Column_Name]]), "")</f>
        <v/>
      </c>
      <c r="T82" t="str" cm="1">
        <f t="array" ref="T8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2" t="str">
        <f>IF(ISNUMBER(SEARCH("IDX",Table3[[#This Row],[KEYS]])), _xlfn.CONCAT("IDX","_",Table3[[#This Row],[Table_Name]],"_",Table3[[#This Row],[Column_Name]]), "")</f>
        <v>IDX_Education_Type_Edu_Type_No</v>
      </c>
      <c r="V82" t="str">
        <f>IF(ISNUMBER(SEARCH("IDX",Table3[[#This Row],[KEYS]])), _xlfn.CONCAT("CREATE INDEX ",Table3[[#This Row],[Constranit name_IDX]]," ON ",Table3[[#This Row],[Table_Name]],"(",UPPER(Table3[[#This Row],[Column_Name]]),");"), "")</f>
        <v>CREATE INDEX IDX_Education_Type_Edu_Type_No ON Education_Type(EDU_TYPE_NO);</v>
      </c>
      <c r="W82" t="str">
        <f>IF(ISNUMBER(SEARCH("UQ",Table3[[#This Row],[KEYS]])), _xlfn.CONCAT("UQ","_",Table3[[#This Row],[Table_Name]],"_",Table3[[#This Row],[Column_Name]]), "")</f>
        <v/>
      </c>
      <c r="X8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2" t="str">
        <f>IF(ISNUMBER(SEARCH("NN",Table3[[#This Row],[KEYS]])), _xlfn.CONCAT("NN","_",Table3[[#This Row],[Table_Name]],"_",Table3[[#This Row],[Column_Name]]), "")</f>
        <v>NN_Education_Type_Edu_Type_No</v>
      </c>
      <c r="Z8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Education_Type MODIFY Edu_Type_No CONSTRAINT NN_Education_Type_Edu_Type_No NOT NULL ;</v>
      </c>
      <c r="AA82" t="str">
        <f>IF(ISNUMBER(SEARCH("CC",Table3[[#This Row],[KEYS]])), _xlfn.CONCAT("CC","_",Table3[[#This Row],[Table_Name]],"_",Table3[[#This Row],[Column_Name]]), "")</f>
        <v/>
      </c>
      <c r="AB8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2" t="str">
        <f>IF(ISNUMBER(SEARCH("PG",Table3[[#This Row],[KEYS]])), _xlfn.CONCAT("PG","_",Table3[[#This Row],[Table_Name]],"_",Table3[[#This Row],[Column_Name]]), "")</f>
        <v/>
      </c>
      <c r="AE82" s="20"/>
      <c r="AF82" s="20"/>
    </row>
    <row r="83" spans="1:32" x14ac:dyDescent="0.3">
      <c r="A83" t="s">
        <v>506</v>
      </c>
      <c r="B83" s="47" t="s">
        <v>147</v>
      </c>
      <c r="C83" s="47" t="s">
        <v>199</v>
      </c>
      <c r="D83" s="47">
        <v>2</v>
      </c>
      <c r="E83" s="47" t="s">
        <v>216</v>
      </c>
      <c r="F83" s="47" t="s">
        <v>217</v>
      </c>
      <c r="G83" t="s">
        <v>111</v>
      </c>
      <c r="H83" t="s">
        <v>182</v>
      </c>
      <c r="J83" t="str">
        <f>IF(ISNUMBER(SEARCH("PK",Table3[[#This Row],[KEYS]])), "PK", "")</f>
        <v>PK</v>
      </c>
      <c r="K83" t="str">
        <f>IF(ISNUMBER(SEARCH("FK",Table3[[#This Row],[KEYS]])), "FK", "")</f>
        <v/>
      </c>
      <c r="L83" t="str">
        <f>IF(ISNUMBER(SEARCH("IDX",Table3[[#This Row],[KEYS]])), "INDEX", "")</f>
        <v>INDEX</v>
      </c>
      <c r="M83" t="str">
        <f>IF(ISNUMBER(SEARCH("UQ",Table3[[#This Row],[KEYS]])), "UNIQUE", "")</f>
        <v/>
      </c>
      <c r="N83" t="str">
        <f>IF(ISNUMBER(SEARCH("NN",Table3[[#This Row],[KEYS]])), "NOT NULL", "")</f>
        <v>NOT NULL</v>
      </c>
      <c r="O83" t="str">
        <f>IF(ISNUMBER(SEARCH("CC",Table3[[#This Row],[KEYS]])), "CHECK", "")</f>
        <v/>
      </c>
      <c r="P83" t="str">
        <f>IF(ISNUMBER(SEARCH("PG",Table3[[#This Row],[KEYS]])), "PG", "")</f>
        <v/>
      </c>
      <c r="Q83" t="str" cm="1">
        <f t="array" ref="Q83">IF(ISNUMBER(SEARCH("PK",Table3[[#This Row],[KEYS]])),INDEX(UPPER(Table1[Combined_Constraint_Names]),MATCH(UPPER(Table3[[#This Row],[Table_Name]]),UPPER(Table1[Table_Name]),0)), "")</f>
        <v>PK_EMP_EDUCATION_EDU_ID</v>
      </c>
      <c r="R83" t="str" cm="1">
        <f t="array" ref="R8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EMP_Education ADD CONSTRAINT PK_EMP_EDUCATION_EDU_ID PRIMARY KEY (EDU_ID);</v>
      </c>
      <c r="S83" t="str">
        <f>IF(ISNUMBER(SEARCH("FK",Table3[[#This Row],[KEYS]])), _xlfn.CONCAT("FK","_",Table3[[#This Row],[Table_Name]],"_",Table3[[#This Row],[Column_Name]]), "")</f>
        <v/>
      </c>
      <c r="T83" t="str" cm="1">
        <f t="array" ref="T8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3" t="str">
        <f>IF(ISNUMBER(SEARCH("IDX",Table3[[#This Row],[KEYS]])), _xlfn.CONCAT("IDX","_",Table3[[#This Row],[Table_Name]],"_",Table3[[#This Row],[Column_Name]]), "")</f>
        <v>IDX_EMP_Education_Edu_ID</v>
      </c>
      <c r="V83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IDX_EMP_Education_Edu_ID ON EMP_Education(EDU_ID);</v>
      </c>
      <c r="W83" t="str">
        <f>IF(ISNUMBER(SEARCH("UQ",Table3[[#This Row],[KEYS]])), _xlfn.CONCAT("UQ","_",Table3[[#This Row],[Table_Name]],"_",Table3[[#This Row],[Column_Name]]), "")</f>
        <v/>
      </c>
      <c r="X8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3" t="str">
        <f>IF(ISNUMBER(SEARCH("NN",Table3[[#This Row],[KEYS]])), _xlfn.CONCAT("NN","_",Table3[[#This Row],[Table_Name]],"_",Table3[[#This Row],[Column_Name]]), "")</f>
        <v>NN_EMP_Education_Edu_ID</v>
      </c>
      <c r="Z8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EMP_Education MODIFY Edu_ID CONSTRAINT NN_EMP_Education_Edu_ID NOT NULL ;</v>
      </c>
      <c r="AA83" t="str">
        <f>IF(ISNUMBER(SEARCH("CC",Table3[[#This Row],[KEYS]])), _xlfn.CONCAT("CC","_",Table3[[#This Row],[Table_Name]],"_",Table3[[#This Row],[Column_Name]]), "")</f>
        <v/>
      </c>
      <c r="AB8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3" t="str">
        <f>IF(ISNUMBER(SEARCH("PG",Table3[[#This Row],[KEYS]])), _xlfn.CONCAT("PG","_",Table3[[#This Row],[Table_Name]],"_",Table3[[#This Row],[Column_Name]]), "")</f>
        <v/>
      </c>
      <c r="AE83" s="20"/>
      <c r="AF83" s="20"/>
    </row>
    <row r="84" spans="1:32" x14ac:dyDescent="0.3">
      <c r="A84" t="s">
        <v>506</v>
      </c>
      <c r="B84" s="47" t="s">
        <v>147</v>
      </c>
      <c r="C84" s="47" t="s">
        <v>199</v>
      </c>
      <c r="D84" s="47">
        <v>2</v>
      </c>
      <c r="E84" s="47" t="s">
        <v>216</v>
      </c>
      <c r="F84" s="47" t="s">
        <v>218</v>
      </c>
      <c r="G84" t="s">
        <v>111</v>
      </c>
      <c r="H84" t="s">
        <v>159</v>
      </c>
      <c r="J84" t="str">
        <f>IF(ISNUMBER(SEARCH("PK",Table3[[#This Row],[KEYS]])), "PK", "")</f>
        <v/>
      </c>
      <c r="K84" t="str">
        <f>IF(ISNUMBER(SEARCH("FK",Table3[[#This Row],[KEYS]])), "FK", "")</f>
        <v>FK</v>
      </c>
      <c r="L84" t="str">
        <f>IF(ISNUMBER(SEARCH("IDX",Table3[[#This Row],[KEYS]])), "INDEX", "")</f>
        <v>INDEX</v>
      </c>
      <c r="M84" t="str">
        <f>IF(ISNUMBER(SEARCH("UQ",Table3[[#This Row],[KEYS]])), "UNIQUE", "")</f>
        <v/>
      </c>
      <c r="N84" t="str">
        <f>IF(ISNUMBER(SEARCH("NN",Table3[[#This Row],[KEYS]])), "NOT NULL", "")</f>
        <v>NOT NULL</v>
      </c>
      <c r="O84" t="str">
        <f>IF(ISNUMBER(SEARCH("CC",Table3[[#This Row],[KEYS]])), "CHECK", "")</f>
        <v/>
      </c>
      <c r="P84" t="str">
        <f>IF(ISNUMBER(SEARCH("PG",Table3[[#This Row],[KEYS]])), "PG", "")</f>
        <v/>
      </c>
      <c r="Q84" t="str" cm="1">
        <f t="array" ref="Q84">IF(ISNUMBER(SEARCH("PK",Table3[[#This Row],[KEYS]])),INDEX(UPPER(Table1[Combined_Constraint_Names]),MATCH(UPPER(Table3[[#This Row],[Table_Name]]),UPPER(Table1[Table_Name]),0)), "")</f>
        <v/>
      </c>
      <c r="R84" t="str" cm="1">
        <f t="array" ref="R8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4" t="str">
        <f>IF(ISNUMBER(SEARCH("FK",Table3[[#This Row],[KEYS]])), _xlfn.CONCAT("FK","_",Table3[[#This Row],[Table_Name]],"_",Table3[[#This Row],[Column_Name]]), "")</f>
        <v>FK_EMP_Education_Emp_No</v>
      </c>
      <c r="T84" t="str" cm="1">
        <f t="array" ref="T8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EMP_Education ADD CONSTRAINT FK_EMP_Education_Emp_No FOREIGN KEY (Emp_No) REFERENCES EMPLOYEE(EMPLOYEE_NO);</v>
      </c>
      <c r="U84" t="str">
        <f>IF(ISNUMBER(SEARCH("IDX",Table3[[#This Row],[KEYS]])), _xlfn.CONCAT("IDX","_",Table3[[#This Row],[Table_Name]],"_",Table3[[#This Row],[Column_Name]]), "")</f>
        <v>IDX_EMP_Education_Emp_No</v>
      </c>
      <c r="V84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IDX_EMP_Education_Emp_No ON EMP_Education(EMP_NO);</v>
      </c>
      <c r="W84" t="str">
        <f>IF(ISNUMBER(SEARCH("UQ",Table3[[#This Row],[KEYS]])), _xlfn.CONCAT("UQ","_",Table3[[#This Row],[Table_Name]],"_",Table3[[#This Row],[Column_Name]]), "")</f>
        <v/>
      </c>
      <c r="X8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4" t="str">
        <f>IF(ISNUMBER(SEARCH("NN",Table3[[#This Row],[KEYS]])), _xlfn.CONCAT("NN","_",Table3[[#This Row],[Table_Name]],"_",Table3[[#This Row],[Column_Name]]), "")</f>
        <v>NN_EMP_Education_Emp_No</v>
      </c>
      <c r="Z8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EMP_Education MODIFY Emp_No CONSTRAINT NN_EMP_Education_Emp_No NOT NULL ;</v>
      </c>
      <c r="AA84" t="str">
        <f>IF(ISNUMBER(SEARCH("CC",Table3[[#This Row],[KEYS]])), _xlfn.CONCAT("CC","_",Table3[[#This Row],[Table_Name]],"_",Table3[[#This Row],[Column_Name]]), "")</f>
        <v/>
      </c>
      <c r="AB8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4" t="str">
        <f>IF(ISNUMBER(SEARCH("PG",Table3[[#This Row],[KEYS]])), _xlfn.CONCAT("PG","_",Table3[[#This Row],[Table_Name]],"_",Table3[[#This Row],[Column_Name]]), "")</f>
        <v/>
      </c>
      <c r="AE84" s="20"/>
      <c r="AF84" s="20"/>
    </row>
    <row r="85" spans="1:32" x14ac:dyDescent="0.3">
      <c r="A85" t="s">
        <v>506</v>
      </c>
      <c r="B85" s="47" t="s">
        <v>147</v>
      </c>
      <c r="C85" s="47" t="s">
        <v>199</v>
      </c>
      <c r="D85" s="47">
        <v>2</v>
      </c>
      <c r="E85" s="47" t="s">
        <v>216</v>
      </c>
      <c r="F85" s="47" t="s">
        <v>201</v>
      </c>
      <c r="G85" t="s">
        <v>111</v>
      </c>
      <c r="H85" t="s">
        <v>159</v>
      </c>
      <c r="J85" t="str">
        <f>IF(ISNUMBER(SEARCH("PK",Table3[[#This Row],[KEYS]])), "PK", "")</f>
        <v/>
      </c>
      <c r="K85" t="str">
        <f>IF(ISNUMBER(SEARCH("FK",Table3[[#This Row],[KEYS]])), "FK", "")</f>
        <v>FK</v>
      </c>
      <c r="L85" t="str">
        <f>IF(ISNUMBER(SEARCH("IDX",Table3[[#This Row],[KEYS]])), "INDEX", "")</f>
        <v>INDEX</v>
      </c>
      <c r="M85" t="str">
        <f>IF(ISNUMBER(SEARCH("UQ",Table3[[#This Row],[KEYS]])), "UNIQUE", "")</f>
        <v/>
      </c>
      <c r="N85" t="str">
        <f>IF(ISNUMBER(SEARCH("NN",Table3[[#This Row],[KEYS]])), "NOT NULL", "")</f>
        <v>NOT NULL</v>
      </c>
      <c r="O85" t="str">
        <f>IF(ISNUMBER(SEARCH("CC",Table3[[#This Row],[KEYS]])), "CHECK", "")</f>
        <v/>
      </c>
      <c r="P85" t="str">
        <f>IF(ISNUMBER(SEARCH("PG",Table3[[#This Row],[KEYS]])), "PG", "")</f>
        <v/>
      </c>
      <c r="Q85" t="str" cm="1">
        <f t="array" ref="Q85">IF(ISNUMBER(SEARCH("PK",Table3[[#This Row],[KEYS]])),INDEX(UPPER(Table1[Combined_Constraint_Names]),MATCH(UPPER(Table3[[#This Row],[Table_Name]]),UPPER(Table1[Table_Name]),0)), "")</f>
        <v/>
      </c>
      <c r="R85" t="str" cm="1">
        <f t="array" ref="R8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5" t="str">
        <f>IF(ISNUMBER(SEARCH("FK",Table3[[#This Row],[KEYS]])), _xlfn.CONCAT("FK","_",Table3[[#This Row],[Table_Name]],"_",Table3[[#This Row],[Column_Name]]), "")</f>
        <v>FK_EMP_Education_Inst_NO</v>
      </c>
      <c r="T85" t="str" cm="1">
        <f t="array" ref="T8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EMP_Education ADD CONSTRAINT FK_EMP_Education_Inst_NO FOREIGN KEY (Inst_NO) REFERENCES INSTITUTION(INST_NO);</v>
      </c>
      <c r="U85" t="str">
        <f>IF(ISNUMBER(SEARCH("IDX",Table3[[#This Row],[KEYS]])), _xlfn.CONCAT("IDX","_",Table3[[#This Row],[Table_Name]],"_",Table3[[#This Row],[Column_Name]]), "")</f>
        <v>IDX_EMP_Education_Inst_NO</v>
      </c>
      <c r="V85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IDX_EMP_Education_Inst_NO ON EMP_Education(INST_NO);</v>
      </c>
      <c r="W85" t="str">
        <f>IF(ISNUMBER(SEARCH("UQ",Table3[[#This Row],[KEYS]])), _xlfn.CONCAT("UQ","_",Table3[[#This Row],[Table_Name]],"_",Table3[[#This Row],[Column_Name]]), "")</f>
        <v/>
      </c>
      <c r="X8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5" t="str">
        <f>IF(ISNUMBER(SEARCH("NN",Table3[[#This Row],[KEYS]])), _xlfn.CONCAT("NN","_",Table3[[#This Row],[Table_Name]],"_",Table3[[#This Row],[Column_Name]]), "")</f>
        <v>NN_EMP_Education_Inst_NO</v>
      </c>
      <c r="Z8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EMP_Education MODIFY Inst_NO CONSTRAINT NN_EMP_Education_Inst_NO NOT NULL ;</v>
      </c>
      <c r="AA85" t="str">
        <f>IF(ISNUMBER(SEARCH("CC",Table3[[#This Row],[KEYS]])), _xlfn.CONCAT("CC","_",Table3[[#This Row],[Table_Name]],"_",Table3[[#This Row],[Column_Name]]), "")</f>
        <v/>
      </c>
      <c r="AB8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5" t="str">
        <f>IF(ISNUMBER(SEARCH("PG",Table3[[#This Row],[KEYS]])), _xlfn.CONCAT("PG","_",Table3[[#This Row],[Table_Name]],"_",Table3[[#This Row],[Column_Name]]), "")</f>
        <v/>
      </c>
      <c r="AE85" s="20"/>
      <c r="AF85" s="20"/>
    </row>
    <row r="86" spans="1:32" x14ac:dyDescent="0.3">
      <c r="A86" t="s">
        <v>506</v>
      </c>
      <c r="B86" s="47" t="s">
        <v>147</v>
      </c>
      <c r="C86" s="47" t="s">
        <v>199</v>
      </c>
      <c r="D86" s="47">
        <v>2</v>
      </c>
      <c r="E86" s="47" t="s">
        <v>216</v>
      </c>
      <c r="F86" s="47" t="s">
        <v>165</v>
      </c>
      <c r="G86" t="s">
        <v>166</v>
      </c>
      <c r="J86" t="str">
        <f>IF(ISNUMBER(SEARCH("PK",Table3[[#This Row],[KEYS]])), "PK", "")</f>
        <v/>
      </c>
      <c r="K86" t="str">
        <f>IF(ISNUMBER(SEARCH("FK",Table3[[#This Row],[KEYS]])), "FK", "")</f>
        <v/>
      </c>
      <c r="L86" t="str">
        <f>IF(ISNUMBER(SEARCH("IDX",Table3[[#This Row],[KEYS]])), "INDEX", "")</f>
        <v/>
      </c>
      <c r="M86" t="str">
        <f>IF(ISNUMBER(SEARCH("UQ",Table3[[#This Row],[KEYS]])), "UNIQUE", "")</f>
        <v/>
      </c>
      <c r="N86" t="str">
        <f>IF(ISNUMBER(SEARCH("NN",Table3[[#This Row],[KEYS]])), "NOT NULL", "")</f>
        <v/>
      </c>
      <c r="O86" t="str">
        <f>IF(ISNUMBER(SEARCH("CC",Table3[[#This Row],[KEYS]])), "CHECK", "")</f>
        <v/>
      </c>
      <c r="P86" t="str">
        <f>IF(ISNUMBER(SEARCH("PG",Table3[[#This Row],[KEYS]])), "PG", "")</f>
        <v/>
      </c>
      <c r="Q86" t="str" cm="1">
        <f t="array" ref="Q86">IF(ISNUMBER(SEARCH("PK",Table3[[#This Row],[KEYS]])),INDEX(UPPER(Table1[Combined_Constraint_Names]),MATCH(UPPER(Table3[[#This Row],[Table_Name]]),UPPER(Table1[Table_Name]),0)), "")</f>
        <v/>
      </c>
      <c r="R86" t="str" cm="1">
        <f t="array" ref="R8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6" t="str">
        <f>IF(ISNUMBER(SEARCH("FK",Table3[[#This Row],[KEYS]])), _xlfn.CONCAT("FK","_",Table3[[#This Row],[Table_Name]],"_",Table3[[#This Row],[Column_Name]]), "")</f>
        <v/>
      </c>
      <c r="T86" t="str" cm="1">
        <f t="array" ref="T8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6" t="str">
        <f>IF(ISNUMBER(SEARCH("IDX",Table3[[#This Row],[KEYS]])), _xlfn.CONCAT("IDX","_",Table3[[#This Row],[Table_Name]],"_",Table3[[#This Row],[Column_Name]]), "")</f>
        <v/>
      </c>
      <c r="V8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86" t="str">
        <f>IF(ISNUMBER(SEARCH("UQ",Table3[[#This Row],[KEYS]])), _xlfn.CONCAT("UQ","_",Table3[[#This Row],[Table_Name]],"_",Table3[[#This Row],[Column_Name]]), "")</f>
        <v/>
      </c>
      <c r="X8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6" t="str">
        <f>IF(ISNUMBER(SEARCH("NN",Table3[[#This Row],[KEYS]])), _xlfn.CONCAT("NN","_",Table3[[#This Row],[Table_Name]],"_",Table3[[#This Row],[Column_Name]]), "")</f>
        <v/>
      </c>
      <c r="Z8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86" t="str">
        <f>IF(ISNUMBER(SEARCH("CC",Table3[[#This Row],[KEYS]])), _xlfn.CONCAT("CC","_",Table3[[#This Row],[Table_Name]],"_",Table3[[#This Row],[Column_Name]]), "")</f>
        <v/>
      </c>
      <c r="AB8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6" t="str">
        <f>IF(ISNUMBER(SEARCH("PG",Table3[[#This Row],[KEYS]])), _xlfn.CONCAT("PG","_",Table3[[#This Row],[Table_Name]],"_",Table3[[#This Row],[Column_Name]]), "")</f>
        <v/>
      </c>
      <c r="AE86" s="20"/>
      <c r="AF86" s="20"/>
    </row>
    <row r="87" spans="1:32" x14ac:dyDescent="0.3">
      <c r="A87" t="s">
        <v>506</v>
      </c>
      <c r="B87" s="47" t="s">
        <v>147</v>
      </c>
      <c r="C87" s="47" t="s">
        <v>199</v>
      </c>
      <c r="D87" s="47">
        <v>2</v>
      </c>
      <c r="E87" s="47" t="s">
        <v>216</v>
      </c>
      <c r="F87" s="47" t="s">
        <v>167</v>
      </c>
      <c r="G87" t="s">
        <v>166</v>
      </c>
      <c r="J87" t="str">
        <f>IF(ISNUMBER(SEARCH("PK",Table3[[#This Row],[KEYS]])), "PK", "")</f>
        <v/>
      </c>
      <c r="K87" t="str">
        <f>IF(ISNUMBER(SEARCH("FK",Table3[[#This Row],[KEYS]])), "FK", "")</f>
        <v/>
      </c>
      <c r="L87" t="str">
        <f>IF(ISNUMBER(SEARCH("IDX",Table3[[#This Row],[KEYS]])), "INDEX", "")</f>
        <v/>
      </c>
      <c r="M87" t="str">
        <f>IF(ISNUMBER(SEARCH("UQ",Table3[[#This Row],[KEYS]])), "UNIQUE", "")</f>
        <v/>
      </c>
      <c r="N87" t="str">
        <f>IF(ISNUMBER(SEARCH("NN",Table3[[#This Row],[KEYS]])), "NOT NULL", "")</f>
        <v/>
      </c>
      <c r="O87" t="str">
        <f>IF(ISNUMBER(SEARCH("CC",Table3[[#This Row],[KEYS]])), "CHECK", "")</f>
        <v/>
      </c>
      <c r="P87" t="str">
        <f>IF(ISNUMBER(SEARCH("PG",Table3[[#This Row],[KEYS]])), "PG", "")</f>
        <v/>
      </c>
      <c r="Q87" t="str" cm="1">
        <f t="array" ref="Q87">IF(ISNUMBER(SEARCH("PK",Table3[[#This Row],[KEYS]])),INDEX(UPPER(Table1[Combined_Constraint_Names]),MATCH(UPPER(Table3[[#This Row],[Table_Name]]),UPPER(Table1[Table_Name]),0)), "")</f>
        <v/>
      </c>
      <c r="R87" t="str" cm="1">
        <f t="array" ref="R8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7" t="str">
        <f>IF(ISNUMBER(SEARCH("FK",Table3[[#This Row],[KEYS]])), _xlfn.CONCAT("FK","_",Table3[[#This Row],[Table_Name]],"_",Table3[[#This Row],[Column_Name]]), "")</f>
        <v/>
      </c>
      <c r="T87" t="str" cm="1">
        <f t="array" ref="T8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87" t="str">
        <f>IF(ISNUMBER(SEARCH("IDX",Table3[[#This Row],[KEYS]])), _xlfn.CONCAT("IDX","_",Table3[[#This Row],[Table_Name]],"_",Table3[[#This Row],[Column_Name]]), "")</f>
        <v/>
      </c>
      <c r="V8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87" t="str">
        <f>IF(ISNUMBER(SEARCH("UQ",Table3[[#This Row],[KEYS]])), _xlfn.CONCAT("UQ","_",Table3[[#This Row],[Table_Name]],"_",Table3[[#This Row],[Column_Name]]), "")</f>
        <v/>
      </c>
      <c r="X8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7" t="str">
        <f>IF(ISNUMBER(SEARCH("NN",Table3[[#This Row],[KEYS]])), _xlfn.CONCAT("NN","_",Table3[[#This Row],[Table_Name]],"_",Table3[[#This Row],[Column_Name]]), "")</f>
        <v/>
      </c>
      <c r="Z8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87" t="str">
        <f>IF(ISNUMBER(SEARCH("CC",Table3[[#This Row],[KEYS]])), _xlfn.CONCAT("CC","_",Table3[[#This Row],[Table_Name]],"_",Table3[[#This Row],[Column_Name]]), "")</f>
        <v/>
      </c>
      <c r="AB8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7" t="str">
        <f>IF(ISNUMBER(SEARCH("PG",Table3[[#This Row],[KEYS]])), _xlfn.CONCAT("PG","_",Table3[[#This Row],[Table_Name]],"_",Table3[[#This Row],[Column_Name]]), "")</f>
        <v/>
      </c>
      <c r="AE87" s="20"/>
      <c r="AF87" s="20"/>
    </row>
    <row r="88" spans="1:32" x14ac:dyDescent="0.3">
      <c r="A88" t="s">
        <v>506</v>
      </c>
      <c r="B88" s="47" t="s">
        <v>147</v>
      </c>
      <c r="C88" s="47" t="s">
        <v>199</v>
      </c>
      <c r="D88" s="47">
        <v>2</v>
      </c>
      <c r="E88" s="47" t="s">
        <v>216</v>
      </c>
      <c r="F88" s="47" t="s">
        <v>219</v>
      </c>
      <c r="G88" t="s">
        <v>111</v>
      </c>
      <c r="H88" t="s">
        <v>159</v>
      </c>
      <c r="J88" t="str">
        <f>IF(ISNUMBER(SEARCH("PK",Table3[[#This Row],[KEYS]])), "PK", "")</f>
        <v/>
      </c>
      <c r="K88" t="str">
        <f>IF(ISNUMBER(SEARCH("FK",Table3[[#This Row],[KEYS]])), "FK", "")</f>
        <v>FK</v>
      </c>
      <c r="L88" t="str">
        <f>IF(ISNUMBER(SEARCH("IDX",Table3[[#This Row],[KEYS]])), "INDEX", "")</f>
        <v>INDEX</v>
      </c>
      <c r="M88" t="str">
        <f>IF(ISNUMBER(SEARCH("UQ",Table3[[#This Row],[KEYS]])), "UNIQUE", "")</f>
        <v/>
      </c>
      <c r="N88" t="str">
        <f>IF(ISNUMBER(SEARCH("NN",Table3[[#This Row],[KEYS]])), "NOT NULL", "")</f>
        <v>NOT NULL</v>
      </c>
      <c r="O88" t="str">
        <f>IF(ISNUMBER(SEARCH("CC",Table3[[#This Row],[KEYS]])), "CHECK", "")</f>
        <v/>
      </c>
      <c r="P88" t="str">
        <f>IF(ISNUMBER(SEARCH("PG",Table3[[#This Row],[KEYS]])), "PG", "")</f>
        <v/>
      </c>
      <c r="Q88" t="str" cm="1">
        <f t="array" ref="Q88">IF(ISNUMBER(SEARCH("PK",Table3[[#This Row],[KEYS]])),INDEX(UPPER(Table1[Combined_Constraint_Names]),MATCH(UPPER(Table3[[#This Row],[Table_Name]]),UPPER(Table1[Table_Name]),0)), "")</f>
        <v/>
      </c>
      <c r="R88" t="str" cm="1">
        <f t="array" ref="R8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8" t="str">
        <f>IF(ISNUMBER(SEARCH("FK",Table3[[#This Row],[KEYS]])), _xlfn.CONCAT("FK","_",Table3[[#This Row],[Table_Name]],"_",Table3[[#This Row],[Column_Name]]), "")</f>
        <v>FK_EMP_Education_Minor_NO</v>
      </c>
      <c r="T88" t="str" cm="1">
        <f t="array" ref="T8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EMP_Education ADD CONSTRAINT FK_EMP_Education_Minor_NO FOREIGN KEY (Minor_NO) REFERENCES MINOR(MINOR_NO);</v>
      </c>
      <c r="U88" t="str">
        <f>IF(ISNUMBER(SEARCH("IDX",Table3[[#This Row],[KEYS]])), _xlfn.CONCAT("IDX","_",Table3[[#This Row],[Table_Name]],"_",Table3[[#This Row],[Column_Name]]), "")</f>
        <v>IDX_EMP_Education_Minor_NO</v>
      </c>
      <c r="V88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IDX_EMP_Education_Minor_NO ON EMP_Education(MINOR_NO);</v>
      </c>
      <c r="W88" t="str">
        <f>IF(ISNUMBER(SEARCH("UQ",Table3[[#This Row],[KEYS]])), _xlfn.CONCAT("UQ","_",Table3[[#This Row],[Table_Name]],"_",Table3[[#This Row],[Column_Name]]), "")</f>
        <v/>
      </c>
      <c r="X8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8" t="str">
        <f>IF(ISNUMBER(SEARCH("NN",Table3[[#This Row],[KEYS]])), _xlfn.CONCAT("NN","_",Table3[[#This Row],[Table_Name]],"_",Table3[[#This Row],[Column_Name]]), "")</f>
        <v>NN_EMP_Education_Minor_NO</v>
      </c>
      <c r="Z8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EMP_Education MODIFY Minor_NO CONSTRAINT NN_EMP_Education_Minor_NO NOT NULL ;</v>
      </c>
      <c r="AA88" t="str">
        <f>IF(ISNUMBER(SEARCH("CC",Table3[[#This Row],[KEYS]])), _xlfn.CONCAT("CC","_",Table3[[#This Row],[Table_Name]],"_",Table3[[#This Row],[Column_Name]]), "")</f>
        <v/>
      </c>
      <c r="AB8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8" t="str">
        <f>IF(ISNUMBER(SEARCH("PG",Table3[[#This Row],[KEYS]])), _xlfn.CONCAT("PG","_",Table3[[#This Row],[Table_Name]],"_",Table3[[#This Row],[Column_Name]]), "")</f>
        <v/>
      </c>
      <c r="AE88" s="20"/>
      <c r="AF88" s="20"/>
    </row>
    <row r="89" spans="1:32" x14ac:dyDescent="0.3">
      <c r="A89" t="s">
        <v>506</v>
      </c>
      <c r="B89" s="47" t="s">
        <v>147</v>
      </c>
      <c r="C89" s="47" t="s">
        <v>199</v>
      </c>
      <c r="D89" s="47">
        <v>2</v>
      </c>
      <c r="E89" s="47" t="s">
        <v>216</v>
      </c>
      <c r="F89" s="47" t="s">
        <v>220</v>
      </c>
      <c r="G89" t="s">
        <v>111</v>
      </c>
      <c r="H89" t="s">
        <v>159</v>
      </c>
      <c r="J89" t="str">
        <f>IF(ISNUMBER(SEARCH("PK",Table3[[#This Row],[KEYS]])), "PK", "")</f>
        <v/>
      </c>
      <c r="K89" t="str">
        <f>IF(ISNUMBER(SEARCH("FK",Table3[[#This Row],[KEYS]])), "FK", "")</f>
        <v>FK</v>
      </c>
      <c r="L89" t="str">
        <f>IF(ISNUMBER(SEARCH("IDX",Table3[[#This Row],[KEYS]])), "INDEX", "")</f>
        <v>INDEX</v>
      </c>
      <c r="M89" t="str">
        <f>IF(ISNUMBER(SEARCH("UQ",Table3[[#This Row],[KEYS]])), "UNIQUE", "")</f>
        <v/>
      </c>
      <c r="N89" t="str">
        <f>IF(ISNUMBER(SEARCH("NN",Table3[[#This Row],[KEYS]])), "NOT NULL", "")</f>
        <v>NOT NULL</v>
      </c>
      <c r="O89" t="str">
        <f>IF(ISNUMBER(SEARCH("CC",Table3[[#This Row],[KEYS]])), "CHECK", "")</f>
        <v/>
      </c>
      <c r="P89" t="str">
        <f>IF(ISNUMBER(SEARCH("PG",Table3[[#This Row],[KEYS]])), "PG", "")</f>
        <v/>
      </c>
      <c r="Q89" t="str" cm="1">
        <f t="array" ref="Q89">IF(ISNUMBER(SEARCH("PK",Table3[[#This Row],[KEYS]])),INDEX(UPPER(Table1[Combined_Constraint_Names]),MATCH(UPPER(Table3[[#This Row],[Table_Name]]),UPPER(Table1[Table_Name]),0)), "")</f>
        <v/>
      </c>
      <c r="R89" t="str" cm="1">
        <f t="array" ref="R8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89" t="str">
        <f>IF(ISNUMBER(SEARCH("FK",Table3[[#This Row],[KEYS]])), _xlfn.CONCAT("FK","_",Table3[[#This Row],[Table_Name]],"_",Table3[[#This Row],[Column_Name]]), "")</f>
        <v>FK_EMP_Education_Major_NO</v>
      </c>
      <c r="T89" t="str" cm="1">
        <f t="array" ref="T8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EMP_Education ADD CONSTRAINT FK_EMP_Education_Major_NO FOREIGN KEY (Major_NO) REFERENCES MAJOR(MAJOR_NO);</v>
      </c>
      <c r="U89" t="str">
        <f>IF(ISNUMBER(SEARCH("IDX",Table3[[#This Row],[KEYS]])), _xlfn.CONCAT("IDX","_",Table3[[#This Row],[Table_Name]],"_",Table3[[#This Row],[Column_Name]]), "")</f>
        <v>IDX_EMP_Education_Major_NO</v>
      </c>
      <c r="V89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IDX_EMP_Education_Major_NO ON EMP_Education(MAJOR_NO);</v>
      </c>
      <c r="W89" t="str">
        <f>IF(ISNUMBER(SEARCH("UQ",Table3[[#This Row],[KEYS]])), _xlfn.CONCAT("UQ","_",Table3[[#This Row],[Table_Name]],"_",Table3[[#This Row],[Column_Name]]), "")</f>
        <v/>
      </c>
      <c r="X8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89" t="str">
        <f>IF(ISNUMBER(SEARCH("NN",Table3[[#This Row],[KEYS]])), _xlfn.CONCAT("NN","_",Table3[[#This Row],[Table_Name]],"_",Table3[[#This Row],[Column_Name]]), "")</f>
        <v>NN_EMP_Education_Major_NO</v>
      </c>
      <c r="Z8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EMP_Education MODIFY Major_NO CONSTRAINT NN_EMP_Education_Major_NO NOT NULL ;</v>
      </c>
      <c r="AA89" t="str">
        <f>IF(ISNUMBER(SEARCH("CC",Table3[[#This Row],[KEYS]])), _xlfn.CONCAT("CC","_",Table3[[#This Row],[Table_Name]],"_",Table3[[#This Row],[Column_Name]]), "")</f>
        <v/>
      </c>
      <c r="AB8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89" t="str">
        <f>IF(ISNUMBER(SEARCH("PG",Table3[[#This Row],[KEYS]])), _xlfn.CONCAT("PG","_",Table3[[#This Row],[Table_Name]],"_",Table3[[#This Row],[Column_Name]]), "")</f>
        <v/>
      </c>
      <c r="AE89" s="20"/>
      <c r="AF89" s="20"/>
    </row>
    <row r="90" spans="1:32" x14ac:dyDescent="0.3">
      <c r="A90" t="s">
        <v>506</v>
      </c>
      <c r="B90" s="47" t="s">
        <v>147</v>
      </c>
      <c r="C90" s="47" t="s">
        <v>199</v>
      </c>
      <c r="D90" s="47">
        <v>2</v>
      </c>
      <c r="E90" s="47" t="s">
        <v>216</v>
      </c>
      <c r="F90" s="47" t="s">
        <v>221</v>
      </c>
      <c r="G90" t="s">
        <v>111</v>
      </c>
      <c r="H90" t="s">
        <v>159</v>
      </c>
      <c r="J90" t="str">
        <f>IF(ISNUMBER(SEARCH("PK",Table3[[#This Row],[KEYS]])), "PK", "")</f>
        <v/>
      </c>
      <c r="K90" t="str">
        <f>IF(ISNUMBER(SEARCH("FK",Table3[[#This Row],[KEYS]])), "FK", "")</f>
        <v>FK</v>
      </c>
      <c r="L90" t="str">
        <f>IF(ISNUMBER(SEARCH("IDX",Table3[[#This Row],[KEYS]])), "INDEX", "")</f>
        <v>INDEX</v>
      </c>
      <c r="M90" t="str">
        <f>IF(ISNUMBER(SEARCH("UQ",Table3[[#This Row],[KEYS]])), "UNIQUE", "")</f>
        <v/>
      </c>
      <c r="N90" t="str">
        <f>IF(ISNUMBER(SEARCH("NN",Table3[[#This Row],[KEYS]])), "NOT NULL", "")</f>
        <v>NOT NULL</v>
      </c>
      <c r="O90" t="str">
        <f>IF(ISNUMBER(SEARCH("CC",Table3[[#This Row],[KEYS]])), "CHECK", "")</f>
        <v/>
      </c>
      <c r="P90" t="str">
        <f>IF(ISNUMBER(SEARCH("PG",Table3[[#This Row],[KEYS]])), "PG", "")</f>
        <v/>
      </c>
      <c r="Q90" t="str" cm="1">
        <f t="array" ref="Q90">IF(ISNUMBER(SEARCH("PK",Table3[[#This Row],[KEYS]])),INDEX(UPPER(Table1[Combined_Constraint_Names]),MATCH(UPPER(Table3[[#This Row],[Table_Name]]),UPPER(Table1[Table_Name]),0)), "")</f>
        <v/>
      </c>
      <c r="R90" t="str" cm="1">
        <f t="array" ref="R9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0" t="str">
        <f>IF(ISNUMBER(SEARCH("FK",Table3[[#This Row],[KEYS]])), _xlfn.CONCAT("FK","_",Table3[[#This Row],[Table_Name]],"_",Table3[[#This Row],[Column_Name]]), "")</f>
        <v>FK_EMP_Education_Edu_Type_NO</v>
      </c>
      <c r="T90" t="str" cm="1">
        <f t="array" ref="T9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EMP_Education ADD CONSTRAINT FK_EMP_Education_Edu_Type_NO FOREIGN KEY (Edu_Type_NO) REFERENCES EDUCATION_TYPE(EDU_TYPE_NO);</v>
      </c>
      <c r="U90" t="str">
        <f>IF(ISNUMBER(SEARCH("IDX",Table3[[#This Row],[KEYS]])), _xlfn.CONCAT("IDX","_",Table3[[#This Row],[Table_Name]],"_",Table3[[#This Row],[Column_Name]]), "")</f>
        <v>IDX_EMP_Education_Edu_Type_NO</v>
      </c>
      <c r="V90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IDX_EMP_Education_Edu_Type_NO ON EMP_Education(EDU_TYPE_NO);</v>
      </c>
      <c r="W90" t="str">
        <f>IF(ISNUMBER(SEARCH("UQ",Table3[[#This Row],[KEYS]])), _xlfn.CONCAT("UQ","_",Table3[[#This Row],[Table_Name]],"_",Table3[[#This Row],[Column_Name]]), "")</f>
        <v/>
      </c>
      <c r="X9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0" t="str">
        <f>IF(ISNUMBER(SEARCH("NN",Table3[[#This Row],[KEYS]])), _xlfn.CONCAT("NN","_",Table3[[#This Row],[Table_Name]],"_",Table3[[#This Row],[Column_Name]]), "")</f>
        <v>NN_EMP_Education_Edu_Type_NO</v>
      </c>
      <c r="Z9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EMP_Education MODIFY Edu_Type_NO CONSTRAINT NN_EMP_Education_Edu_Type_NO NOT NULL ;</v>
      </c>
      <c r="AA90" t="str">
        <f>IF(ISNUMBER(SEARCH("CC",Table3[[#This Row],[KEYS]])), _xlfn.CONCAT("CC","_",Table3[[#This Row],[Table_Name]],"_",Table3[[#This Row],[Column_Name]]), "")</f>
        <v/>
      </c>
      <c r="AB9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0" t="str">
        <f>IF(ISNUMBER(SEARCH("PG",Table3[[#This Row],[KEYS]])), _xlfn.CONCAT("PG","_",Table3[[#This Row],[Table_Name]],"_",Table3[[#This Row],[Column_Name]]), "")</f>
        <v/>
      </c>
      <c r="AE90" s="20"/>
      <c r="AF90" s="20"/>
    </row>
    <row r="91" spans="1:32" x14ac:dyDescent="0.3">
      <c r="A91" t="s">
        <v>506</v>
      </c>
      <c r="B91" s="47" t="s">
        <v>147</v>
      </c>
      <c r="C91" s="47" t="s">
        <v>199</v>
      </c>
      <c r="D91" s="47">
        <v>2</v>
      </c>
      <c r="E91" s="47" t="s">
        <v>216</v>
      </c>
      <c r="F91" s="47" t="s">
        <v>222</v>
      </c>
      <c r="G91" t="s">
        <v>152</v>
      </c>
      <c r="H91" t="s">
        <v>223</v>
      </c>
      <c r="J91" t="str">
        <f>IF(ISNUMBER(SEARCH("PK",Table3[[#This Row],[KEYS]])), "PK", "")</f>
        <v/>
      </c>
      <c r="K91" t="str">
        <f>IF(ISNUMBER(SEARCH("FK",Table3[[#This Row],[KEYS]])), "FK", "")</f>
        <v/>
      </c>
      <c r="L91" t="str">
        <f>IF(ISNUMBER(SEARCH("IDX",Table3[[#This Row],[KEYS]])), "INDEX", "")</f>
        <v/>
      </c>
      <c r="M91" t="str">
        <f>IF(ISNUMBER(SEARCH("UQ",Table3[[#This Row],[KEYS]])), "UNIQUE", "")</f>
        <v/>
      </c>
      <c r="N91" t="str">
        <f>IF(ISNUMBER(SEARCH("NN",Table3[[#This Row],[KEYS]])), "NOT NULL", "")</f>
        <v/>
      </c>
      <c r="O91" t="str">
        <f>IF(ISNUMBER(SEARCH("CC",Table3[[#This Row],[KEYS]])), "CHECK", "")</f>
        <v>CHECK</v>
      </c>
      <c r="P91" t="str">
        <f>IF(ISNUMBER(SEARCH("PG",Table3[[#This Row],[KEYS]])), "PG", "")</f>
        <v/>
      </c>
      <c r="Q91" t="str" cm="1">
        <f t="array" ref="Q91">IF(ISNUMBER(SEARCH("PK",Table3[[#This Row],[KEYS]])),INDEX(UPPER(Table1[Combined_Constraint_Names]),MATCH(UPPER(Table3[[#This Row],[Table_Name]]),UPPER(Table1[Table_Name]),0)), "")</f>
        <v/>
      </c>
      <c r="R91" t="str" cm="1">
        <f t="array" ref="R9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1" t="str">
        <f>IF(ISNUMBER(SEARCH("FK",Table3[[#This Row],[KEYS]])), _xlfn.CONCAT("FK","_",Table3[[#This Row],[Table_Name]],"_",Table3[[#This Row],[Column_Name]]), "")</f>
        <v/>
      </c>
      <c r="T91" t="str" cm="1">
        <f t="array" ref="T9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1" t="str">
        <f>IF(ISNUMBER(SEARCH("IDX",Table3[[#This Row],[KEYS]])), _xlfn.CONCAT("IDX","_",Table3[[#This Row],[Table_Name]],"_",Table3[[#This Row],[Column_Name]]), "")</f>
        <v/>
      </c>
      <c r="V9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91" t="str">
        <f>IF(ISNUMBER(SEARCH("UQ",Table3[[#This Row],[KEYS]])), _xlfn.CONCAT("UQ","_",Table3[[#This Row],[Table_Name]],"_",Table3[[#This Row],[Column_Name]]), "")</f>
        <v/>
      </c>
      <c r="X9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1" t="str">
        <f>IF(ISNUMBER(SEARCH("NN",Table3[[#This Row],[KEYS]])), _xlfn.CONCAT("NN","_",Table3[[#This Row],[Table_Name]],"_",Table3[[#This Row],[Column_Name]]), "")</f>
        <v/>
      </c>
      <c r="Z9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91" t="str">
        <f>IF(ISNUMBER(SEARCH("CC",Table3[[#This Row],[KEYS]])), _xlfn.CONCAT("CC","_",Table3[[#This Row],[Table_Name]],"_",Table3[[#This Row],[Column_Name]]), "")</f>
        <v>CC_EMP_Education_Edu_Completed</v>
      </c>
      <c r="AB9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EMP_Education ADD CONSTRAINT CC_EMP_Education_Edu_Completed CHECK (Edu_Completed IN ('Y','N') );</v>
      </c>
      <c r="AC91" t="str">
        <f>IF(ISNUMBER(SEARCH("PG",Table3[[#This Row],[KEYS]])), _xlfn.CONCAT("PG","_",Table3[[#This Row],[Table_Name]],"_",Table3[[#This Row],[Column_Name]]), "")</f>
        <v/>
      </c>
      <c r="AE91" s="20"/>
      <c r="AF91" s="20"/>
    </row>
    <row r="92" spans="1:32" x14ac:dyDescent="0.3">
      <c r="A92" t="s">
        <v>506</v>
      </c>
      <c r="B92" s="47" t="s">
        <v>147</v>
      </c>
      <c r="C92" s="47" t="s">
        <v>160</v>
      </c>
      <c r="D92" s="47">
        <v>2</v>
      </c>
      <c r="E92" s="47" t="s">
        <v>224</v>
      </c>
      <c r="F92" s="47" t="s">
        <v>225</v>
      </c>
      <c r="G92" t="s">
        <v>111</v>
      </c>
      <c r="H92" t="s">
        <v>135</v>
      </c>
      <c r="J92" t="str">
        <f>IF(ISNUMBER(SEARCH("PK",Table3[[#This Row],[KEYS]])), "PK", "")</f>
        <v>PK</v>
      </c>
      <c r="K92" t="str">
        <f>IF(ISNUMBER(SEARCH("FK",Table3[[#This Row],[KEYS]])), "FK", "")</f>
        <v/>
      </c>
      <c r="L92" t="str">
        <f>IF(ISNUMBER(SEARCH("IDX",Table3[[#This Row],[KEYS]])), "INDEX", "")</f>
        <v>INDEX</v>
      </c>
      <c r="M92" t="str">
        <f>IF(ISNUMBER(SEARCH("UQ",Table3[[#This Row],[KEYS]])), "UNIQUE", "")</f>
        <v/>
      </c>
      <c r="N92" t="str">
        <f>IF(ISNUMBER(SEARCH("NN",Table3[[#This Row],[KEYS]])), "NOT NULL", "")</f>
        <v>NOT NULL</v>
      </c>
      <c r="O92" t="str">
        <f>IF(ISNUMBER(SEARCH("CC",Table3[[#This Row],[KEYS]])), "CHECK", "")</f>
        <v/>
      </c>
      <c r="P92" t="str">
        <f>IF(ISNUMBER(SEARCH("PG",Table3[[#This Row],[KEYS]])), "PG", "")</f>
        <v/>
      </c>
      <c r="Q92" t="str" cm="1">
        <f t="array" ref="Q92">IF(ISNUMBER(SEARCH("PK",Table3[[#This Row],[KEYS]])),INDEX(UPPER(Table1[Combined_Constraint_Names]),MATCH(UPPER(Table3[[#This Row],[Table_Name]]),UPPER(Table1[Table_Name]),0)), "")</f>
        <v>PK_EMPLOYEMENT_STATUS_STATUS_NO</v>
      </c>
      <c r="R92" t="str" cm="1">
        <f t="array" ref="R9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employement_status ADD CONSTRAINT PK_EMPLOYEMENT_STATUS_STATUS_NO PRIMARY KEY (STATUS_NO);</v>
      </c>
      <c r="S92" t="str">
        <f>IF(ISNUMBER(SEARCH("FK",Table3[[#This Row],[KEYS]])), _xlfn.CONCAT("FK","_",Table3[[#This Row],[Table_Name]],"_",Table3[[#This Row],[Column_Name]]), "")</f>
        <v/>
      </c>
      <c r="T92" t="str" cm="1">
        <f t="array" ref="T9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2" t="str">
        <f>IF(ISNUMBER(SEARCH("IDX",Table3[[#This Row],[KEYS]])), _xlfn.CONCAT("IDX","_",Table3[[#This Row],[Table_Name]],"_",Table3[[#This Row],[Column_Name]]), "")</f>
        <v>IDX_employement_status_status_no</v>
      </c>
      <c r="V92" t="str">
        <f>IF(ISNUMBER(SEARCH("IDX",Table3[[#This Row],[KEYS]])), _xlfn.CONCAT("CREATE INDEX ",Table3[[#This Row],[Constranit name_IDX]]," ON ",Table3[[#This Row],[Table_Name]],"(",UPPER(Table3[[#This Row],[Column_Name]]),");"), "")</f>
        <v>CREATE INDEX IDX_employement_status_status_no ON employement_status(STATUS_NO);</v>
      </c>
      <c r="W92" t="str">
        <f>IF(ISNUMBER(SEARCH("UQ",Table3[[#This Row],[KEYS]])), _xlfn.CONCAT("UQ","_",Table3[[#This Row],[Table_Name]],"_",Table3[[#This Row],[Column_Name]]), "")</f>
        <v/>
      </c>
      <c r="X9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2" t="str">
        <f>IF(ISNUMBER(SEARCH("NN",Table3[[#This Row],[KEYS]])), _xlfn.CONCAT("NN","_",Table3[[#This Row],[Table_Name]],"_",Table3[[#This Row],[Column_Name]]), "")</f>
        <v>NN_employement_status_status_no</v>
      </c>
      <c r="Z9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employement_status MODIFY status_no CONSTRAINT NN_employement_status_status_no NOT NULL ;</v>
      </c>
      <c r="AA92" t="str">
        <f>IF(ISNUMBER(SEARCH("CC",Table3[[#This Row],[KEYS]])), _xlfn.CONCAT("CC","_",Table3[[#This Row],[Table_Name]],"_",Table3[[#This Row],[Column_Name]]), "")</f>
        <v/>
      </c>
      <c r="AB9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2" t="str">
        <f>IF(ISNUMBER(SEARCH("PG",Table3[[#This Row],[KEYS]])), _xlfn.CONCAT("PG","_",Table3[[#This Row],[Table_Name]],"_",Table3[[#This Row],[Column_Name]]), "")</f>
        <v/>
      </c>
      <c r="AE92" s="20"/>
      <c r="AF92" s="20"/>
    </row>
    <row r="93" spans="1:32" x14ac:dyDescent="0.3">
      <c r="A93" t="s">
        <v>506</v>
      </c>
      <c r="B93" s="47" t="s">
        <v>147</v>
      </c>
      <c r="C93" s="47" t="s">
        <v>160</v>
      </c>
      <c r="D93" s="47">
        <v>2</v>
      </c>
      <c r="E93" s="47" t="s">
        <v>224</v>
      </c>
      <c r="F93" s="47" t="s">
        <v>226</v>
      </c>
      <c r="G93" t="s">
        <v>114</v>
      </c>
      <c r="H93" t="s">
        <v>90</v>
      </c>
      <c r="J93" t="str">
        <f>IF(ISNUMBER(SEARCH("PK",Table3[[#This Row],[KEYS]])), "PK", "")</f>
        <v/>
      </c>
      <c r="K93" t="str">
        <f>IF(ISNUMBER(SEARCH("FK",Table3[[#This Row],[KEYS]])), "FK", "")</f>
        <v/>
      </c>
      <c r="L93" t="str">
        <f>IF(ISNUMBER(SEARCH("IDX",Table3[[#This Row],[KEYS]])), "INDEX", "")</f>
        <v/>
      </c>
      <c r="M93" t="str">
        <f>IF(ISNUMBER(SEARCH("UQ",Table3[[#This Row],[KEYS]])), "UNIQUE", "")</f>
        <v/>
      </c>
      <c r="N93" t="str">
        <f>IF(ISNUMBER(SEARCH("NN",Table3[[#This Row],[KEYS]])), "NOT NULL", "")</f>
        <v/>
      </c>
      <c r="O93" t="str">
        <f>IF(ISNUMBER(SEARCH("CC",Table3[[#This Row],[KEYS]])), "CHECK", "")</f>
        <v>CHECK</v>
      </c>
      <c r="P93" t="str">
        <f>IF(ISNUMBER(SEARCH("PG",Table3[[#This Row],[KEYS]])), "PG", "")</f>
        <v/>
      </c>
      <c r="Q93" t="str" cm="1">
        <f t="array" ref="Q93">IF(ISNUMBER(SEARCH("PK",Table3[[#This Row],[KEYS]])),INDEX(UPPER(Table1[Combined_Constraint_Names]),MATCH(UPPER(Table3[[#This Row],[Table_Name]]),UPPER(Table1[Table_Name]),0)), "")</f>
        <v/>
      </c>
      <c r="R93" t="str" cm="1">
        <f t="array" ref="R9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3" t="str">
        <f>IF(ISNUMBER(SEARCH("FK",Table3[[#This Row],[KEYS]])), _xlfn.CONCAT("FK","_",Table3[[#This Row],[Table_Name]],"_",Table3[[#This Row],[Column_Name]]), "")</f>
        <v/>
      </c>
      <c r="T93" t="str" cm="1">
        <f t="array" ref="T9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3" t="str">
        <f>IF(ISNUMBER(SEARCH("IDX",Table3[[#This Row],[KEYS]])), _xlfn.CONCAT("IDX","_",Table3[[#This Row],[Table_Name]],"_",Table3[[#This Row],[Column_Name]]), "")</f>
        <v/>
      </c>
      <c r="V9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93" t="str">
        <f>IF(ISNUMBER(SEARCH("UQ",Table3[[#This Row],[KEYS]])), _xlfn.CONCAT("UQ","_",Table3[[#This Row],[Table_Name]],"_",Table3[[#This Row],[Column_Name]]), "")</f>
        <v/>
      </c>
      <c r="X9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3" t="str">
        <f>IF(ISNUMBER(SEARCH("NN",Table3[[#This Row],[KEYS]])), _xlfn.CONCAT("NN","_",Table3[[#This Row],[Table_Name]],"_",Table3[[#This Row],[Column_Name]]), "")</f>
        <v/>
      </c>
      <c r="Z9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93" t="str">
        <f>IF(ISNUMBER(SEARCH("CC",Table3[[#This Row],[KEYS]])), _xlfn.CONCAT("CC","_",Table3[[#This Row],[Table_Name]],"_",Table3[[#This Row],[Column_Name]]), "")</f>
        <v>CC_employement_status_description</v>
      </c>
      <c r="AB93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93" t="str">
        <f>IF(ISNUMBER(SEARCH("PG",Table3[[#This Row],[KEYS]])), _xlfn.CONCAT("PG","_",Table3[[#This Row],[Table_Name]],"_",Table3[[#This Row],[Column_Name]]), "")</f>
        <v/>
      </c>
      <c r="AE93" s="20"/>
      <c r="AF93" s="20"/>
    </row>
    <row r="94" spans="1:32" x14ac:dyDescent="0.3">
      <c r="A94" t="s">
        <v>506</v>
      </c>
      <c r="B94" s="56" t="s">
        <v>147</v>
      </c>
      <c r="C94" s="56" t="s">
        <v>160</v>
      </c>
      <c r="D94" s="56">
        <v>2</v>
      </c>
      <c r="E94" s="56" t="s">
        <v>227</v>
      </c>
      <c r="F94" s="56" t="s">
        <v>162</v>
      </c>
      <c r="G94" t="s">
        <v>111</v>
      </c>
      <c r="H94" t="s">
        <v>163</v>
      </c>
      <c r="J94" t="str">
        <f>IF(ISNUMBER(SEARCH("PK",Table3[[#This Row],[KEYS]])), "PK", "")</f>
        <v>PK</v>
      </c>
      <c r="K94" t="str">
        <f>IF(ISNUMBER(SEARCH("FK",Table3[[#This Row],[KEYS]])), "FK", "")</f>
        <v>FK</v>
      </c>
      <c r="L94" t="str">
        <f>IF(ISNUMBER(SEARCH("IDX",Table3[[#This Row],[KEYS]])), "INDEX", "")</f>
        <v>INDEX</v>
      </c>
      <c r="M94" t="str">
        <f>IF(ISNUMBER(SEARCH("UQ",Table3[[#This Row],[KEYS]])), "UNIQUE", "")</f>
        <v/>
      </c>
      <c r="N94" t="str">
        <f>IF(ISNUMBER(SEARCH("NN",Table3[[#This Row],[KEYS]])), "NOT NULL", "")</f>
        <v>NOT NULL</v>
      </c>
      <c r="O94" t="str">
        <f>IF(ISNUMBER(SEARCH("CC",Table3[[#This Row],[KEYS]])), "CHECK", "")</f>
        <v/>
      </c>
      <c r="P94" t="str">
        <f>IF(ISNUMBER(SEARCH("PG",Table3[[#This Row],[KEYS]])), "PG", "")</f>
        <v/>
      </c>
      <c r="Q94" t="str" cm="1">
        <f t="array" ref="Q94">IF(ISNUMBER(SEARCH("PK",Table3[[#This Row],[KEYS]])),INDEX(UPPER(Table1[Combined_Constraint_Names]),MATCH(UPPER(Table3[[#This Row],[Table_Name]]),UPPER(Table1[Table_Name]),0)), "")</f>
        <v>PK_RETURN_SALES_COMMISSION_EMP_NO_RETURN_ID</v>
      </c>
      <c r="R94" t="str" cm="1">
        <f t="array" ref="R9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Return_Sales_Commission ADD CONSTRAINT PK_RETURN_SALES_COMMISSION_EMP_NO_RETURN_ID PRIMARY KEY (EMP_NO,RETURN_ID);</v>
      </c>
      <c r="S94" t="str">
        <f>IF(ISNUMBER(SEARCH("FK",Table3[[#This Row],[KEYS]])), _xlfn.CONCAT("FK","_",Table3[[#This Row],[Table_Name]],"_",Table3[[#This Row],[Column_Name]]), "")</f>
        <v>FK_Return_Sales_Commission_Emp_NO</v>
      </c>
      <c r="T94" t="str" cm="1">
        <f t="array" ref="T9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Return_Sales_Commission ADD CONSTRAINT FK_Return_Sales_Commission_Emp_NO FOREIGN KEY (Emp_NO) REFERENCES EMPLOYEE(EMPLOYEE_NO);</v>
      </c>
      <c r="U94" t="str">
        <f>IF(ISNUMBER(SEARCH("IDX",Table3[[#This Row],[KEYS]])), _xlfn.CONCAT("IDX","_",Table3[[#This Row],[Table_Name]],"_",Table3[[#This Row],[Column_Name]]), "")</f>
        <v>IDX_Return_Sales_Commission_Emp_NO</v>
      </c>
      <c r="V94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IDX_Return_Sales_Commission_Emp_NO ON Return_Sales_Commission(EMP_NO);</v>
      </c>
      <c r="W94" t="str">
        <f>IF(ISNUMBER(SEARCH("UQ",Table3[[#This Row],[KEYS]])), _xlfn.CONCAT("UQ","_",Table3[[#This Row],[Table_Name]],"_",Table3[[#This Row],[Column_Name]]), "")</f>
        <v/>
      </c>
      <c r="X9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4" t="str">
        <f>IF(ISNUMBER(SEARCH("NN",Table3[[#This Row],[KEYS]])), _xlfn.CONCAT("NN","_",Table3[[#This Row],[Table_Name]],"_",Table3[[#This Row],[Column_Name]]), "")</f>
        <v>NN_Return_Sales_Commission_Emp_NO</v>
      </c>
      <c r="Z9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Return_Sales_Commission MODIFY Emp_NO CONSTRAINT NN_Return_Sales_Commission_Emp_NO NOT NULL ;</v>
      </c>
      <c r="AA94" t="str">
        <f>IF(ISNUMBER(SEARCH("CC",Table3[[#This Row],[KEYS]])), _xlfn.CONCAT("CC","_",Table3[[#This Row],[Table_Name]],"_",Table3[[#This Row],[Column_Name]]), "")</f>
        <v/>
      </c>
      <c r="AB9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4" t="str">
        <f>IF(ISNUMBER(SEARCH("PG",Table3[[#This Row],[KEYS]])), _xlfn.CONCAT("PG","_",Table3[[#This Row],[Table_Name]],"_",Table3[[#This Row],[Column_Name]]), "")</f>
        <v/>
      </c>
      <c r="AE94" s="20"/>
      <c r="AF94" s="20"/>
    </row>
    <row r="95" spans="1:32" x14ac:dyDescent="0.3">
      <c r="A95" t="s">
        <v>506</v>
      </c>
      <c r="B95" s="56" t="s">
        <v>147</v>
      </c>
      <c r="C95" s="56" t="s">
        <v>160</v>
      </c>
      <c r="D95" s="56">
        <v>2</v>
      </c>
      <c r="E95" s="56" t="s">
        <v>227</v>
      </c>
      <c r="F95" s="56" t="s">
        <v>228</v>
      </c>
      <c r="G95" t="s">
        <v>111</v>
      </c>
      <c r="H95" t="s">
        <v>229</v>
      </c>
      <c r="J95" t="str">
        <f>IF(ISNUMBER(SEARCH("PK",Table3[[#This Row],[KEYS]])), "PK", "")</f>
        <v>PK</v>
      </c>
      <c r="K95" t="str">
        <f>IF(ISNUMBER(SEARCH("FK",Table3[[#This Row],[KEYS]])), "FK", "")</f>
        <v>FK</v>
      </c>
      <c r="L95" t="str">
        <f>IF(ISNUMBER(SEARCH("IDX",Table3[[#This Row],[KEYS]])), "INDEX", "")</f>
        <v>INDEX</v>
      </c>
      <c r="M95" t="str">
        <f>IF(ISNUMBER(SEARCH("UQ",Table3[[#This Row],[KEYS]])), "UNIQUE", "")</f>
        <v/>
      </c>
      <c r="N95" t="str">
        <f>IF(ISNUMBER(SEARCH("NN",Table3[[#This Row],[KEYS]])), "NOT NULL", "")</f>
        <v>NOT NULL</v>
      </c>
      <c r="O95" t="str">
        <f>IF(ISNUMBER(SEARCH("CC",Table3[[#This Row],[KEYS]])), "CHECK", "")</f>
        <v/>
      </c>
      <c r="P95" t="str">
        <f>IF(ISNUMBER(SEARCH("PG",Table3[[#This Row],[KEYS]])), "PG", "")</f>
        <v/>
      </c>
      <c r="Q95" t="str" cm="1">
        <f t="array" ref="Q95">IF(ISNUMBER(SEARCH("PK",Table3[[#This Row],[KEYS]])),INDEX(UPPER(Table1[Combined_Constraint_Names]),MATCH(UPPER(Table3[[#This Row],[Table_Name]]),UPPER(Table1[Table_Name]),0)), "")</f>
        <v>PK_RETURN_SALES_COMMISSION_EMP_NO_RETURN_ID</v>
      </c>
      <c r="R95" t="str" cm="1">
        <f t="array" ref="R9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Return_Sales_Commission ADD CONSTRAINT PK_RETURN_SALES_COMMISSION_EMP_NO_RETURN_ID PRIMARY KEY (EMP_NO,RETURN_ID);</v>
      </c>
      <c r="S95" t="str">
        <f>IF(ISNUMBER(SEARCH("FK",Table3[[#This Row],[KEYS]])), _xlfn.CONCAT("FK","_",Table3[[#This Row],[Table_Name]],"_",Table3[[#This Row],[Column_Name]]), "")</f>
        <v>FK_Return_Sales_Commission_Return_ID</v>
      </c>
      <c r="T95" t="str" cm="1">
        <f t="array" ref="T9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Return_Sales_Commission ADD CONSTRAINT FK_Return_Sales_Commission_Return_ID FOREIGN KEY (Return_ID) REFERENCES RETURNPROD(RETURN_ID);</v>
      </c>
      <c r="U95" t="str">
        <f>IF(ISNUMBER(SEARCH("IDX",Table3[[#This Row],[KEYS]])), _xlfn.CONCAT("IDX","_",Table3[[#This Row],[Table_Name]],"_",Table3[[#This Row],[Column_Name]]), "")</f>
        <v>IDX_Return_Sales_Commission_Return_ID</v>
      </c>
      <c r="V95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IDX_Return_Sales_Commission_Return_ID ON Return_Sales_Commission(RETURN_ID);</v>
      </c>
      <c r="W95" t="str">
        <f>IF(ISNUMBER(SEARCH("UQ",Table3[[#This Row],[KEYS]])), _xlfn.CONCAT("UQ","_",Table3[[#This Row],[Table_Name]],"_",Table3[[#This Row],[Column_Name]]), "")</f>
        <v/>
      </c>
      <c r="X9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5" t="str">
        <f>IF(ISNUMBER(SEARCH("NN",Table3[[#This Row],[KEYS]])), _xlfn.CONCAT("NN","_",Table3[[#This Row],[Table_Name]],"_",Table3[[#This Row],[Column_Name]]), "")</f>
        <v>NN_Return_Sales_Commission_Return_ID</v>
      </c>
      <c r="Z9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Return_Sales_Commission MODIFY Return_ID CONSTRAINT NN_Return_Sales_Commission_Return_ID NOT NULL ;</v>
      </c>
      <c r="AA95" t="str">
        <f>IF(ISNUMBER(SEARCH("CC",Table3[[#This Row],[KEYS]])), _xlfn.CONCAT("CC","_",Table3[[#This Row],[Table_Name]],"_",Table3[[#This Row],[Column_Name]]), "")</f>
        <v/>
      </c>
      <c r="AB9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5" t="str">
        <f>IF(ISNUMBER(SEARCH("PG",Table3[[#This Row],[KEYS]])), _xlfn.CONCAT("PG","_",Table3[[#This Row],[Table_Name]],"_",Table3[[#This Row],[Column_Name]]), "")</f>
        <v/>
      </c>
      <c r="AE95" s="20"/>
      <c r="AF95" s="20"/>
    </row>
    <row r="96" spans="1:32" x14ac:dyDescent="0.3">
      <c r="A96" t="s">
        <v>506</v>
      </c>
      <c r="B96" s="56" t="s">
        <v>147</v>
      </c>
      <c r="C96" s="56" t="s">
        <v>160</v>
      </c>
      <c r="D96" s="56">
        <v>2</v>
      </c>
      <c r="E96" s="56" t="s">
        <v>227</v>
      </c>
      <c r="F96" s="56" t="s">
        <v>230</v>
      </c>
      <c r="G96" t="s">
        <v>166</v>
      </c>
      <c r="H96" t="s">
        <v>91</v>
      </c>
      <c r="J96" t="str">
        <f>IF(ISNUMBER(SEARCH("PK",Table3[[#This Row],[KEYS]])), "PK", "")</f>
        <v/>
      </c>
      <c r="K96" s="20" t="str">
        <f>IF(ISNUMBER(SEARCH("FK",Table3[[#This Row],[KEYS]])), "FK", "")</f>
        <v/>
      </c>
      <c r="L96" s="20" t="str">
        <f>IF(ISNUMBER(SEARCH("IDX",Table3[[#This Row],[KEYS]])), "INDEX", "")</f>
        <v/>
      </c>
      <c r="M96" s="20" t="str">
        <f>IF(ISNUMBER(SEARCH("UQ",Table3[[#This Row],[KEYS]])), "UNIQUE", "")</f>
        <v/>
      </c>
      <c r="N96" s="20" t="str">
        <f>IF(ISNUMBER(SEARCH("NN",Table3[[#This Row],[KEYS]])), "NOT NULL", "")</f>
        <v/>
      </c>
      <c r="O96" s="20" t="str">
        <f>IF(ISNUMBER(SEARCH("CC",Table3[[#This Row],[KEYS]])), "CHECK", "")</f>
        <v/>
      </c>
      <c r="P96" t="str">
        <f>IF(ISNUMBER(SEARCH("PG",Table3[[#This Row],[KEYS]])), "PG", "")</f>
        <v>PG</v>
      </c>
      <c r="Q96" s="20" t="str" cm="1">
        <f t="array" ref="Q96">IF(ISNUMBER(SEARCH("PK",Table3[[#This Row],[KEYS]])),INDEX(UPPER(Table1[Combined_Constraint_Names]),MATCH(UPPER(Table3[[#This Row],[Table_Name]]),UPPER(Table1[Table_Name]),0)), "")</f>
        <v/>
      </c>
      <c r="R96" s="20" t="str" cm="1">
        <f t="array" ref="R9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6" s="20" t="str">
        <f>IF(ISNUMBER(SEARCH("FK",Table3[[#This Row],[KEYS]])), _xlfn.CONCAT("FK","_",Table3[[#This Row],[Table_Name]],"_",Table3[[#This Row],[Column_Name]]), "")</f>
        <v/>
      </c>
      <c r="T96" s="20" t="str" cm="1">
        <f t="array" ref="T9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6" s="20" t="str">
        <f>IF(ISNUMBER(SEARCH("IDX",Table3[[#This Row],[KEYS]])), _xlfn.CONCAT("IDX","_",Table3[[#This Row],[Table_Name]],"_",Table3[[#This Row],[Column_Name]]), "")</f>
        <v/>
      </c>
      <c r="V96" s="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96" s="20" t="str">
        <f>IF(ISNUMBER(SEARCH("UQ",Table3[[#This Row],[KEYS]])), _xlfn.CONCAT("UQ","_",Table3[[#This Row],[Table_Name]],"_",Table3[[#This Row],[Column_Name]]), "")</f>
        <v/>
      </c>
      <c r="X96" s="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6" s="20" t="str">
        <f>IF(ISNUMBER(SEARCH("NN",Table3[[#This Row],[KEYS]])), _xlfn.CONCAT("NN","_",Table3[[#This Row],[Table_Name]],"_",Table3[[#This Row],[Column_Name]]), "")</f>
        <v/>
      </c>
      <c r="Z96" s="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96" s="20" t="str">
        <f>IF(ISNUMBER(SEARCH("CC",Table3[[#This Row],[KEYS]])), _xlfn.CONCAT("CC","_",Table3[[#This Row],[Table_Name]],"_",Table3[[#This Row],[Column_Name]]), "")</f>
        <v/>
      </c>
      <c r="AB96" s="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6" s="20" t="str">
        <f>IF(ISNUMBER(SEARCH("PG",Table3[[#This Row],[KEYS]])), _xlfn.CONCAT("PG","_",Table3[[#This Row],[Table_Name]],"_",Table3[[#This Row],[Column_Name]]), "")</f>
        <v>PG_Return_Sales_Commission_Ret_Com_Date</v>
      </c>
      <c r="AE96" s="20"/>
      <c r="AF96" s="20"/>
    </row>
    <row r="97" spans="1:32" x14ac:dyDescent="0.3">
      <c r="A97" t="s">
        <v>506</v>
      </c>
      <c r="B97" s="56" t="s">
        <v>147</v>
      </c>
      <c r="C97" s="56" t="s">
        <v>160</v>
      </c>
      <c r="D97" s="56">
        <v>2</v>
      </c>
      <c r="E97" s="56" t="s">
        <v>227</v>
      </c>
      <c r="F97" s="56" t="s">
        <v>190</v>
      </c>
      <c r="G97" t="s">
        <v>111</v>
      </c>
      <c r="H97" t="s">
        <v>231</v>
      </c>
      <c r="J97" t="str">
        <f>IF(ISNUMBER(SEARCH("PK",Table3[[#This Row],[KEYS]])), "PK", "")</f>
        <v/>
      </c>
      <c r="K97" t="str">
        <f>IF(ISNUMBER(SEARCH("FK",Table3[[#This Row],[KEYS]])), "FK", "")</f>
        <v/>
      </c>
      <c r="L97" t="str">
        <f>IF(ISNUMBER(SEARCH("IDX",Table3[[#This Row],[KEYS]])), "INDEX", "")</f>
        <v/>
      </c>
      <c r="M97" t="str">
        <f>IF(ISNUMBER(SEARCH("UQ",Table3[[#This Row],[KEYS]])), "UNIQUE", "")</f>
        <v/>
      </c>
      <c r="N97" t="str">
        <f>IF(ISNUMBER(SEARCH("NN",Table3[[#This Row],[KEYS]])), "NOT NULL", "")</f>
        <v/>
      </c>
      <c r="O97" t="str">
        <f>IF(ISNUMBER(SEARCH("CC",Table3[[#This Row],[KEYS]])), "CHECK", "")</f>
        <v>CHECK</v>
      </c>
      <c r="P97" t="str">
        <f>IF(ISNUMBER(SEARCH("PG",Table3[[#This Row],[KEYS]])), "PG", "")</f>
        <v>PG</v>
      </c>
      <c r="Q97" t="str" cm="1">
        <f t="array" ref="Q97">IF(ISNUMBER(SEARCH("PK",Table3[[#This Row],[KEYS]])),INDEX(UPPER(Table1[Combined_Constraint_Names]),MATCH(UPPER(Table3[[#This Row],[Table_Name]]),UPPER(Table1[Table_Name]),0)), "")</f>
        <v/>
      </c>
      <c r="R97" t="str" cm="1">
        <f t="array" ref="R9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7" t="str">
        <f>IF(ISNUMBER(SEARCH("FK",Table3[[#This Row],[KEYS]])), _xlfn.CONCAT("FK","_",Table3[[#This Row],[Table_Name]],"_",Table3[[#This Row],[Column_Name]]), "")</f>
        <v/>
      </c>
      <c r="T97" t="str" cm="1">
        <f t="array" ref="T9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7" t="str">
        <f>IF(ISNUMBER(SEARCH("IDX",Table3[[#This Row],[KEYS]])), _xlfn.CONCAT("IDX","_",Table3[[#This Row],[Table_Name]],"_",Table3[[#This Row],[Column_Name]]), "")</f>
        <v/>
      </c>
      <c r="V9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97" t="str">
        <f>IF(ISNUMBER(SEARCH("UQ",Table3[[#This Row],[KEYS]])), _xlfn.CONCAT("UQ","_",Table3[[#This Row],[Table_Name]],"_",Table3[[#This Row],[Column_Name]]), "")</f>
        <v/>
      </c>
      <c r="X9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7" t="str">
        <f>IF(ISNUMBER(SEARCH("NN",Table3[[#This Row],[KEYS]])), _xlfn.CONCAT("NN","_",Table3[[#This Row],[Table_Name]],"_",Table3[[#This Row],[Column_Name]]), "")</f>
        <v/>
      </c>
      <c r="Z9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97" t="str">
        <f>IF(ISNUMBER(SEARCH("CC",Table3[[#This Row],[KEYS]])), _xlfn.CONCAT("CC","_",Table3[[#This Row],[Table_Name]],"_",Table3[[#This Row],[Column_Name]]), "")</f>
        <v>CC_Return_Sales_Commission_Amount</v>
      </c>
      <c r="AB9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Return_Sales_Commission ADD CONSTRAINT CC_Return_Sales_Commission_Amount CHECK (Amount &gt; 0 );</v>
      </c>
      <c r="AC97" t="str">
        <f>IF(ISNUMBER(SEARCH("PG",Table3[[#This Row],[KEYS]])), _xlfn.CONCAT("PG","_",Table3[[#This Row],[Table_Name]],"_",Table3[[#This Row],[Column_Name]]), "")</f>
        <v>PG_Return_Sales_Commission_Amount</v>
      </c>
      <c r="AE97" s="20"/>
      <c r="AF97" s="20"/>
    </row>
    <row r="98" spans="1:32" x14ac:dyDescent="0.3">
      <c r="A98" t="s">
        <v>506</v>
      </c>
      <c r="B98" s="12" t="s">
        <v>147</v>
      </c>
      <c r="C98" s="12" t="s">
        <v>108</v>
      </c>
      <c r="D98" s="12">
        <v>3</v>
      </c>
      <c r="E98" s="12" t="s">
        <v>232</v>
      </c>
      <c r="F98" s="12" t="s">
        <v>233</v>
      </c>
      <c r="G98" t="s">
        <v>111</v>
      </c>
      <c r="H98" t="s">
        <v>234</v>
      </c>
      <c r="J98" t="str">
        <f>IF(ISNUMBER(SEARCH("PK",Table3[[#This Row],[KEYS]])), "PK", "")</f>
        <v>PK</v>
      </c>
      <c r="K98" t="str">
        <f>IF(ISNUMBER(SEARCH("FK",Table3[[#This Row],[KEYS]])), "FK", "")</f>
        <v/>
      </c>
      <c r="L98" t="str">
        <f>IF(ISNUMBER(SEARCH("IDX",Table3[[#This Row],[KEYS]])), "INDEX", "")</f>
        <v>INDEX</v>
      </c>
      <c r="M98" t="str">
        <f>IF(ISNUMBER(SEARCH("UQ",Table3[[#This Row],[KEYS]])), "UNIQUE", "")</f>
        <v/>
      </c>
      <c r="N98" t="str">
        <f>IF(ISNUMBER(SEARCH("NN",Table3[[#This Row],[KEYS]])), "NOT NULL", "")</f>
        <v/>
      </c>
      <c r="O98" t="str">
        <f>IF(ISNUMBER(SEARCH("CC",Table3[[#This Row],[KEYS]])), "CHECK", "")</f>
        <v/>
      </c>
      <c r="P98" t="str">
        <f>IF(ISNUMBER(SEARCH("PG",Table3[[#This Row],[KEYS]])), "PG", "")</f>
        <v/>
      </c>
      <c r="Q98" t="str" cm="1">
        <f t="array" ref="Q98">IF(ISNUMBER(SEARCH("PK",Table3[[#This Row],[KEYS]])),INDEX(UPPER(Table1[Combined_Constraint_Names]),MATCH(UPPER(Table3[[#This Row],[Table_Name]]),UPPER(Table1[Table_Name]),0)), "")</f>
        <v>PK_DEPARTMENT_DEPT_NO</v>
      </c>
      <c r="R98" t="str" cm="1">
        <f t="array" ref="R9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Department ADD CONSTRAINT PK_DEPARTMENT_DEPT_NO PRIMARY KEY (DEPT_NO);</v>
      </c>
      <c r="S98" t="str">
        <f>IF(ISNUMBER(SEARCH("FK",Table3[[#This Row],[KEYS]])), _xlfn.CONCAT("FK","_",Table3[[#This Row],[Table_Name]],"_",Table3[[#This Row],[Column_Name]]), "")</f>
        <v/>
      </c>
      <c r="T98" t="str" cm="1">
        <f t="array" ref="T9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8" t="str">
        <f>IF(ISNUMBER(SEARCH("IDX",Table3[[#This Row],[KEYS]])), _xlfn.CONCAT("IDX","_",Table3[[#This Row],[Table_Name]],"_",Table3[[#This Row],[Column_Name]]), "")</f>
        <v>IDX_Department_Dept_NO</v>
      </c>
      <c r="V98" t="str">
        <f>IF(ISNUMBER(SEARCH("IDX",Table3[[#This Row],[KEYS]])), _xlfn.CONCAT("CREATE INDEX ",Table3[[#This Row],[Constranit name_IDX]]," ON ",Table3[[#This Row],[Table_Name]],"(",UPPER(Table3[[#This Row],[Column_Name]]),");"), "")</f>
        <v>CREATE INDEX IDX_Department_Dept_NO ON Department(DEPT_NO);</v>
      </c>
      <c r="W98" t="str">
        <f>IF(ISNUMBER(SEARCH("UQ",Table3[[#This Row],[KEYS]])), _xlfn.CONCAT("UQ","_",Table3[[#This Row],[Table_Name]],"_",Table3[[#This Row],[Column_Name]]), "")</f>
        <v/>
      </c>
      <c r="X9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8" t="str">
        <f>IF(ISNUMBER(SEARCH("NN",Table3[[#This Row],[KEYS]])), _xlfn.CONCAT("NN","_",Table3[[#This Row],[Table_Name]],"_",Table3[[#This Row],[Column_Name]]), "")</f>
        <v/>
      </c>
      <c r="Z9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98" t="str">
        <f>IF(ISNUMBER(SEARCH("CC",Table3[[#This Row],[KEYS]])), _xlfn.CONCAT("CC","_",Table3[[#This Row],[Table_Name]],"_",Table3[[#This Row],[Column_Name]]), "")</f>
        <v/>
      </c>
      <c r="AB9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8" t="str">
        <f>IF(ISNUMBER(SEARCH("PG",Table3[[#This Row],[KEYS]])), _xlfn.CONCAT("PG","_",Table3[[#This Row],[Table_Name]],"_",Table3[[#This Row],[Column_Name]]), "")</f>
        <v/>
      </c>
      <c r="AE98" s="20"/>
      <c r="AF98" s="20"/>
    </row>
    <row r="99" spans="1:32" x14ac:dyDescent="0.3">
      <c r="A99" t="s">
        <v>506</v>
      </c>
      <c r="B99" s="12" t="s">
        <v>147</v>
      </c>
      <c r="C99" s="12" t="s">
        <v>108</v>
      </c>
      <c r="D99" s="12">
        <v>3</v>
      </c>
      <c r="E99" s="12" t="s">
        <v>232</v>
      </c>
      <c r="F99" s="12" t="s">
        <v>235</v>
      </c>
      <c r="G99" t="s">
        <v>114</v>
      </c>
      <c r="H99" t="s">
        <v>124</v>
      </c>
      <c r="J99" t="str">
        <f>IF(ISNUMBER(SEARCH("PK",Table3[[#This Row],[KEYS]])), "PK", "")</f>
        <v/>
      </c>
      <c r="K99" t="str">
        <f>IF(ISNUMBER(SEARCH("FK",Table3[[#This Row],[KEYS]])), "FK", "")</f>
        <v/>
      </c>
      <c r="L99" t="str">
        <f>IF(ISNUMBER(SEARCH("IDX",Table3[[#This Row],[KEYS]])), "INDEX", "")</f>
        <v/>
      </c>
      <c r="M99" t="str">
        <f>IF(ISNUMBER(SEARCH("UQ",Table3[[#This Row],[KEYS]])), "UNIQUE", "")</f>
        <v/>
      </c>
      <c r="N99" t="str">
        <f>IF(ISNUMBER(SEARCH("NN",Table3[[#This Row],[KEYS]])), "NOT NULL", "")</f>
        <v>NOT NULL</v>
      </c>
      <c r="O99" t="str">
        <f>IF(ISNUMBER(SEARCH("CC",Table3[[#This Row],[KEYS]])), "CHECK", "")</f>
        <v/>
      </c>
      <c r="P99" t="str">
        <f>IF(ISNUMBER(SEARCH("PG",Table3[[#This Row],[KEYS]])), "PG", "")</f>
        <v/>
      </c>
      <c r="Q99" t="str" cm="1">
        <f t="array" ref="Q99">IF(ISNUMBER(SEARCH("PK",Table3[[#This Row],[KEYS]])),INDEX(UPPER(Table1[Combined_Constraint_Names]),MATCH(UPPER(Table3[[#This Row],[Table_Name]]),UPPER(Table1[Table_Name]),0)), "")</f>
        <v/>
      </c>
      <c r="R99" t="str" cm="1">
        <f t="array" ref="R9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99" t="str">
        <f>IF(ISNUMBER(SEARCH("FK",Table3[[#This Row],[KEYS]])), _xlfn.CONCAT("FK","_",Table3[[#This Row],[Table_Name]],"_",Table3[[#This Row],[Column_Name]]), "")</f>
        <v/>
      </c>
      <c r="T99" t="str" cm="1">
        <f t="array" ref="T9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99" t="str">
        <f>IF(ISNUMBER(SEARCH("IDX",Table3[[#This Row],[KEYS]])), _xlfn.CONCAT("IDX","_",Table3[[#This Row],[Table_Name]],"_",Table3[[#This Row],[Column_Name]]), "")</f>
        <v/>
      </c>
      <c r="V9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99" t="str">
        <f>IF(ISNUMBER(SEARCH("UQ",Table3[[#This Row],[KEYS]])), _xlfn.CONCAT("UQ","_",Table3[[#This Row],[Table_Name]],"_",Table3[[#This Row],[Column_Name]]), "")</f>
        <v/>
      </c>
      <c r="X9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99" t="str">
        <f>IF(ISNUMBER(SEARCH("NN",Table3[[#This Row],[KEYS]])), _xlfn.CONCAT("NN","_",Table3[[#This Row],[Table_Name]],"_",Table3[[#This Row],[Column_Name]]), "")</f>
        <v>NN_Department_Dept_name</v>
      </c>
      <c r="Z9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Department MODIFY Dept_name CONSTRAINT NN_Department_Dept_name NOT NULL ;</v>
      </c>
      <c r="AA99" t="str">
        <f>IF(ISNUMBER(SEARCH("CC",Table3[[#This Row],[KEYS]])), _xlfn.CONCAT("CC","_",Table3[[#This Row],[Table_Name]],"_",Table3[[#This Row],[Column_Name]]), "")</f>
        <v/>
      </c>
      <c r="AB9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99" t="str">
        <f>IF(ISNUMBER(SEARCH("PG",Table3[[#This Row],[KEYS]])), _xlfn.CONCAT("PG","_",Table3[[#This Row],[Table_Name]],"_",Table3[[#This Row],[Column_Name]]), "")</f>
        <v/>
      </c>
      <c r="AE99" s="20"/>
      <c r="AF99" s="20"/>
    </row>
    <row r="100" spans="1:32" x14ac:dyDescent="0.3">
      <c r="A100" t="s">
        <v>506</v>
      </c>
      <c r="B100" s="12" t="s">
        <v>147</v>
      </c>
      <c r="C100" s="12" t="s">
        <v>108</v>
      </c>
      <c r="D100" s="12">
        <v>3</v>
      </c>
      <c r="E100" s="12" t="s">
        <v>232</v>
      </c>
      <c r="F100" s="12" t="s">
        <v>236</v>
      </c>
      <c r="G100" t="s">
        <v>114</v>
      </c>
      <c r="J100" t="str">
        <f>IF(ISNUMBER(SEARCH("PK",Table3[[#This Row],[KEYS]])), "PK", "")</f>
        <v/>
      </c>
      <c r="K100" t="str">
        <f>IF(ISNUMBER(SEARCH("FK",Table3[[#This Row],[KEYS]])), "FK", "")</f>
        <v/>
      </c>
      <c r="L100" t="str">
        <f>IF(ISNUMBER(SEARCH("IDX",Table3[[#This Row],[KEYS]])), "INDEX", "")</f>
        <v/>
      </c>
      <c r="M100" t="str">
        <f>IF(ISNUMBER(SEARCH("UQ",Table3[[#This Row],[KEYS]])), "UNIQUE", "")</f>
        <v/>
      </c>
      <c r="N100" t="str">
        <f>IF(ISNUMBER(SEARCH("NN",Table3[[#This Row],[KEYS]])), "NOT NULL", "")</f>
        <v/>
      </c>
      <c r="O100" t="str">
        <f>IF(ISNUMBER(SEARCH("CC",Table3[[#This Row],[KEYS]])), "CHECK", "")</f>
        <v/>
      </c>
      <c r="P100" t="str">
        <f>IF(ISNUMBER(SEARCH("PG",Table3[[#This Row],[KEYS]])), "PG", "")</f>
        <v/>
      </c>
      <c r="Q100" t="str" cm="1">
        <f t="array" ref="Q100">IF(ISNUMBER(SEARCH("PK",Table3[[#This Row],[KEYS]])),INDEX(UPPER(Table1[Combined_Constraint_Names]),MATCH(UPPER(Table3[[#This Row],[Table_Name]]),UPPER(Table1[Table_Name]),0)), "")</f>
        <v/>
      </c>
      <c r="R100" t="str" cm="1">
        <f t="array" ref="R10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00" t="str">
        <f>IF(ISNUMBER(SEARCH("FK",Table3[[#This Row],[KEYS]])), _xlfn.CONCAT("FK","_",Table3[[#This Row],[Table_Name]],"_",Table3[[#This Row],[Column_Name]]), "")</f>
        <v/>
      </c>
      <c r="T100" t="str" cm="1">
        <f t="array" ref="T10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0" t="str">
        <f>IF(ISNUMBER(SEARCH("IDX",Table3[[#This Row],[KEYS]])), _xlfn.CONCAT("IDX","_",Table3[[#This Row],[Table_Name]],"_",Table3[[#This Row],[Column_Name]]), "")</f>
        <v/>
      </c>
      <c r="V10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00" t="str">
        <f>IF(ISNUMBER(SEARCH("UQ",Table3[[#This Row],[KEYS]])), _xlfn.CONCAT("UQ","_",Table3[[#This Row],[Table_Name]],"_",Table3[[#This Row],[Column_Name]]), "")</f>
        <v/>
      </c>
      <c r="X10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0" t="str">
        <f>IF(ISNUMBER(SEARCH("NN",Table3[[#This Row],[KEYS]])), _xlfn.CONCAT("NN","_",Table3[[#This Row],[Table_Name]],"_",Table3[[#This Row],[Column_Name]]), "")</f>
        <v/>
      </c>
      <c r="Z10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0" t="str">
        <f>IF(ISNUMBER(SEARCH("CC",Table3[[#This Row],[KEYS]])), _xlfn.CONCAT("CC","_",Table3[[#This Row],[Table_Name]],"_",Table3[[#This Row],[Column_Name]]), "")</f>
        <v/>
      </c>
      <c r="AB10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0" t="str">
        <f>IF(ISNUMBER(SEARCH("PG",Table3[[#This Row],[KEYS]])), _xlfn.CONCAT("PG","_",Table3[[#This Row],[Table_Name]],"_",Table3[[#This Row],[Column_Name]]), "")</f>
        <v/>
      </c>
      <c r="AE100" s="20"/>
      <c r="AF100" s="20"/>
    </row>
    <row r="101" spans="1:32" x14ac:dyDescent="0.3">
      <c r="A101" t="s">
        <v>506</v>
      </c>
      <c r="B101" s="12" t="s">
        <v>147</v>
      </c>
      <c r="C101" s="12" t="s">
        <v>108</v>
      </c>
      <c r="D101" s="12">
        <v>3</v>
      </c>
      <c r="E101" s="12" t="s">
        <v>232</v>
      </c>
      <c r="F101" s="12" t="s">
        <v>130</v>
      </c>
      <c r="G101" t="s">
        <v>114</v>
      </c>
      <c r="J101" t="str">
        <f>IF(ISNUMBER(SEARCH("PK",Table3[[#This Row],[KEYS]])), "PK", "")</f>
        <v/>
      </c>
      <c r="K101" t="str">
        <f>IF(ISNUMBER(SEARCH("FK",Table3[[#This Row],[KEYS]])), "FK", "")</f>
        <v/>
      </c>
      <c r="L101" t="str">
        <f>IF(ISNUMBER(SEARCH("IDX",Table3[[#This Row],[KEYS]])), "INDEX", "")</f>
        <v/>
      </c>
      <c r="M101" t="str">
        <f>IF(ISNUMBER(SEARCH("UQ",Table3[[#This Row],[KEYS]])), "UNIQUE", "")</f>
        <v/>
      </c>
      <c r="N101" t="str">
        <f>IF(ISNUMBER(SEARCH("NN",Table3[[#This Row],[KEYS]])), "NOT NULL", "")</f>
        <v/>
      </c>
      <c r="O101" t="str">
        <f>IF(ISNUMBER(SEARCH("CC",Table3[[#This Row],[KEYS]])), "CHECK", "")</f>
        <v/>
      </c>
      <c r="P101" t="str">
        <f>IF(ISNUMBER(SEARCH("PG",Table3[[#This Row],[KEYS]])), "PG", "")</f>
        <v/>
      </c>
      <c r="Q101" t="str" cm="1">
        <f t="array" ref="Q101">IF(ISNUMBER(SEARCH("PK",Table3[[#This Row],[KEYS]])),INDEX(UPPER(Table1[Combined_Constraint_Names]),MATCH(UPPER(Table3[[#This Row],[Table_Name]]),UPPER(Table1[Table_Name]),0)), "")</f>
        <v/>
      </c>
      <c r="R101" t="str" cm="1">
        <f t="array" ref="R10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01" t="str">
        <f>IF(ISNUMBER(SEARCH("FK",Table3[[#This Row],[KEYS]])), _xlfn.CONCAT("FK","_",Table3[[#This Row],[Table_Name]],"_",Table3[[#This Row],[Column_Name]]), "")</f>
        <v/>
      </c>
      <c r="T101" t="str" cm="1">
        <f t="array" ref="T10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1" t="str">
        <f>IF(ISNUMBER(SEARCH("IDX",Table3[[#This Row],[KEYS]])), _xlfn.CONCAT("IDX","_",Table3[[#This Row],[Table_Name]],"_",Table3[[#This Row],[Column_Name]]), "")</f>
        <v/>
      </c>
      <c r="V10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01" t="str">
        <f>IF(ISNUMBER(SEARCH("UQ",Table3[[#This Row],[KEYS]])), _xlfn.CONCAT("UQ","_",Table3[[#This Row],[Table_Name]],"_",Table3[[#This Row],[Column_Name]]), "")</f>
        <v/>
      </c>
      <c r="X10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1" t="str">
        <f>IF(ISNUMBER(SEARCH("NN",Table3[[#This Row],[KEYS]])), _xlfn.CONCAT("NN","_",Table3[[#This Row],[Table_Name]],"_",Table3[[#This Row],[Column_Name]]), "")</f>
        <v/>
      </c>
      <c r="Z10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1" t="str">
        <f>IF(ISNUMBER(SEARCH("CC",Table3[[#This Row],[KEYS]])), _xlfn.CONCAT("CC","_",Table3[[#This Row],[Table_Name]],"_",Table3[[#This Row],[Column_Name]]), "")</f>
        <v/>
      </c>
      <c r="AB10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1" t="str">
        <f>IF(ISNUMBER(SEARCH("PG",Table3[[#This Row],[KEYS]])), _xlfn.CONCAT("PG","_",Table3[[#This Row],[Table_Name]],"_",Table3[[#This Row],[Column_Name]]), "")</f>
        <v/>
      </c>
      <c r="AE101" s="20"/>
      <c r="AF101" s="20"/>
    </row>
    <row r="102" spans="1:32" x14ac:dyDescent="0.3">
      <c r="A102" t="s">
        <v>506</v>
      </c>
      <c r="B102" s="12" t="s">
        <v>147</v>
      </c>
      <c r="C102" s="12" t="s">
        <v>108</v>
      </c>
      <c r="D102" s="12">
        <v>3</v>
      </c>
      <c r="E102" s="12" t="s">
        <v>232</v>
      </c>
      <c r="F102" s="12" t="s">
        <v>138</v>
      </c>
      <c r="G102" t="s">
        <v>114</v>
      </c>
      <c r="J102" t="str">
        <f>IF(ISNUMBER(SEARCH("PK",Table3[[#This Row],[KEYS]])), "PK", "")</f>
        <v/>
      </c>
      <c r="K102" t="str">
        <f>IF(ISNUMBER(SEARCH("FK",Table3[[#This Row],[KEYS]])), "FK", "")</f>
        <v/>
      </c>
      <c r="L102" t="str">
        <f>IF(ISNUMBER(SEARCH("IDX",Table3[[#This Row],[KEYS]])), "INDEX", "")</f>
        <v/>
      </c>
      <c r="M102" t="str">
        <f>IF(ISNUMBER(SEARCH("UQ",Table3[[#This Row],[KEYS]])), "UNIQUE", "")</f>
        <v/>
      </c>
      <c r="N102" t="str">
        <f>IF(ISNUMBER(SEARCH("NN",Table3[[#This Row],[KEYS]])), "NOT NULL", "")</f>
        <v/>
      </c>
      <c r="O102" t="str">
        <f>IF(ISNUMBER(SEARCH("CC",Table3[[#This Row],[KEYS]])), "CHECK", "")</f>
        <v/>
      </c>
      <c r="P102" t="str">
        <f>IF(ISNUMBER(SEARCH("PG",Table3[[#This Row],[KEYS]])), "PG", "")</f>
        <v/>
      </c>
      <c r="Q102" t="str" cm="1">
        <f t="array" ref="Q102">IF(ISNUMBER(SEARCH("PK",Table3[[#This Row],[KEYS]])),INDEX(UPPER(Table1[Combined_Constraint_Names]),MATCH(UPPER(Table3[[#This Row],[Table_Name]]),UPPER(Table1[Table_Name]),0)), "")</f>
        <v/>
      </c>
      <c r="R102" t="str" cm="1">
        <f t="array" ref="R10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02" t="str">
        <f>IF(ISNUMBER(SEARCH("FK",Table3[[#This Row],[KEYS]])), _xlfn.CONCAT("FK","_",Table3[[#This Row],[Table_Name]],"_",Table3[[#This Row],[Column_Name]]), "")</f>
        <v/>
      </c>
      <c r="T102" t="str" cm="1">
        <f t="array" ref="T10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2" t="str">
        <f>IF(ISNUMBER(SEARCH("IDX",Table3[[#This Row],[KEYS]])), _xlfn.CONCAT("IDX","_",Table3[[#This Row],[Table_Name]],"_",Table3[[#This Row],[Column_Name]]), "")</f>
        <v/>
      </c>
      <c r="V10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02" t="str">
        <f>IF(ISNUMBER(SEARCH("UQ",Table3[[#This Row],[KEYS]])), _xlfn.CONCAT("UQ","_",Table3[[#This Row],[Table_Name]],"_",Table3[[#This Row],[Column_Name]]), "")</f>
        <v/>
      </c>
      <c r="X10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2" t="str">
        <f>IF(ISNUMBER(SEARCH("NN",Table3[[#This Row],[KEYS]])), _xlfn.CONCAT("NN","_",Table3[[#This Row],[Table_Name]],"_",Table3[[#This Row],[Column_Name]]), "")</f>
        <v/>
      </c>
      <c r="Z10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2" t="str">
        <f>IF(ISNUMBER(SEARCH("CC",Table3[[#This Row],[KEYS]])), _xlfn.CONCAT("CC","_",Table3[[#This Row],[Table_Name]],"_",Table3[[#This Row],[Column_Name]]), "")</f>
        <v/>
      </c>
      <c r="AB10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2" t="str">
        <f>IF(ISNUMBER(SEARCH("PG",Table3[[#This Row],[KEYS]])), _xlfn.CONCAT("PG","_",Table3[[#This Row],[Table_Name]],"_",Table3[[#This Row],[Column_Name]]), "")</f>
        <v/>
      </c>
      <c r="AE102" s="20"/>
      <c r="AF102" s="20"/>
    </row>
    <row r="103" spans="1:32" x14ac:dyDescent="0.3">
      <c r="A103" t="s">
        <v>506</v>
      </c>
      <c r="B103" s="12" t="s">
        <v>147</v>
      </c>
      <c r="C103" s="12" t="s">
        <v>108</v>
      </c>
      <c r="D103" s="12">
        <v>3</v>
      </c>
      <c r="E103" s="12" t="s">
        <v>232</v>
      </c>
      <c r="F103" s="12" t="s">
        <v>139</v>
      </c>
      <c r="G103" t="s">
        <v>111</v>
      </c>
      <c r="J103" t="str">
        <f>IF(ISNUMBER(SEARCH("PK",Table3[[#This Row],[KEYS]])), "PK", "")</f>
        <v/>
      </c>
      <c r="K103" t="str">
        <f>IF(ISNUMBER(SEARCH("FK",Table3[[#This Row],[KEYS]])), "FK", "")</f>
        <v/>
      </c>
      <c r="L103" t="str">
        <f>IF(ISNUMBER(SEARCH("IDX",Table3[[#This Row],[KEYS]])), "INDEX", "")</f>
        <v/>
      </c>
      <c r="M103" t="str">
        <f>IF(ISNUMBER(SEARCH("UQ",Table3[[#This Row],[KEYS]])), "UNIQUE", "")</f>
        <v/>
      </c>
      <c r="N103" t="str">
        <f>IF(ISNUMBER(SEARCH("NN",Table3[[#This Row],[KEYS]])), "NOT NULL", "")</f>
        <v/>
      </c>
      <c r="O103" t="str">
        <f>IF(ISNUMBER(SEARCH("CC",Table3[[#This Row],[KEYS]])), "CHECK", "")</f>
        <v/>
      </c>
      <c r="P103" t="str">
        <f>IF(ISNUMBER(SEARCH("PG",Table3[[#This Row],[KEYS]])), "PG", "")</f>
        <v/>
      </c>
      <c r="Q103" t="str" cm="1">
        <f t="array" ref="Q103">IF(ISNUMBER(SEARCH("PK",Table3[[#This Row],[KEYS]])),INDEX(UPPER(Table1[Combined_Constraint_Names]),MATCH(UPPER(Table3[[#This Row],[Table_Name]]),UPPER(Table1[Table_Name]),0)), "")</f>
        <v/>
      </c>
      <c r="R103" t="str" cm="1">
        <f t="array" ref="R10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03" t="str">
        <f>IF(ISNUMBER(SEARCH("FK",Table3[[#This Row],[KEYS]])), _xlfn.CONCAT("FK","_",Table3[[#This Row],[Table_Name]],"_",Table3[[#This Row],[Column_Name]]), "")</f>
        <v/>
      </c>
      <c r="T103" t="str" cm="1">
        <f t="array" ref="T10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3" t="str">
        <f>IF(ISNUMBER(SEARCH("IDX",Table3[[#This Row],[KEYS]])), _xlfn.CONCAT("IDX","_",Table3[[#This Row],[Table_Name]],"_",Table3[[#This Row],[Column_Name]]), "")</f>
        <v/>
      </c>
      <c r="V10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03" t="str">
        <f>IF(ISNUMBER(SEARCH("UQ",Table3[[#This Row],[KEYS]])), _xlfn.CONCAT("UQ","_",Table3[[#This Row],[Table_Name]],"_",Table3[[#This Row],[Column_Name]]), "")</f>
        <v/>
      </c>
      <c r="X10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3" t="str">
        <f>IF(ISNUMBER(SEARCH("NN",Table3[[#This Row],[KEYS]])), _xlfn.CONCAT("NN","_",Table3[[#This Row],[Table_Name]],"_",Table3[[#This Row],[Column_Name]]), "")</f>
        <v/>
      </c>
      <c r="Z10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3" t="str">
        <f>IF(ISNUMBER(SEARCH("CC",Table3[[#This Row],[KEYS]])), _xlfn.CONCAT("CC","_",Table3[[#This Row],[Table_Name]],"_",Table3[[#This Row],[Column_Name]]), "")</f>
        <v/>
      </c>
      <c r="AB10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3" t="str">
        <f>IF(ISNUMBER(SEARCH("PG",Table3[[#This Row],[KEYS]])), _xlfn.CONCAT("PG","_",Table3[[#This Row],[Table_Name]],"_",Table3[[#This Row],[Column_Name]]), "")</f>
        <v/>
      </c>
      <c r="AE103" s="20"/>
      <c r="AF103" s="20"/>
    </row>
    <row r="104" spans="1:32" x14ac:dyDescent="0.3">
      <c r="A104" t="s">
        <v>506</v>
      </c>
      <c r="B104" s="9" t="s">
        <v>147</v>
      </c>
      <c r="C104" s="9" t="s">
        <v>108</v>
      </c>
      <c r="D104" s="9">
        <v>3</v>
      </c>
      <c r="E104" s="9" t="s">
        <v>237</v>
      </c>
      <c r="F104" s="9" t="s">
        <v>238</v>
      </c>
      <c r="G104" t="s">
        <v>111</v>
      </c>
      <c r="H104" t="s">
        <v>163</v>
      </c>
      <c r="J104" t="str">
        <f>IF(ISNUMBER(SEARCH("PK",Table3[[#This Row],[KEYS]])), "PK", "")</f>
        <v>PK</v>
      </c>
      <c r="K104" t="str">
        <f>IF(ISNUMBER(SEARCH("FK",Table3[[#This Row],[KEYS]])), "FK", "")</f>
        <v>FK</v>
      </c>
      <c r="L104" t="str">
        <f>IF(ISNUMBER(SEARCH("IDX",Table3[[#This Row],[KEYS]])), "INDEX", "")</f>
        <v>INDEX</v>
      </c>
      <c r="M104" t="str">
        <f>IF(ISNUMBER(SEARCH("UQ",Table3[[#This Row],[KEYS]])), "UNIQUE", "")</f>
        <v/>
      </c>
      <c r="N104" t="str">
        <f>IF(ISNUMBER(SEARCH("NN",Table3[[#This Row],[KEYS]])), "NOT NULL", "")</f>
        <v>NOT NULL</v>
      </c>
      <c r="O104" t="str">
        <f>IF(ISNUMBER(SEARCH("CC",Table3[[#This Row],[KEYS]])), "CHECK", "")</f>
        <v/>
      </c>
      <c r="P104" t="str">
        <f>IF(ISNUMBER(SEARCH("PG",Table3[[#This Row],[KEYS]])), "PG", "")</f>
        <v/>
      </c>
      <c r="Q104" t="str" cm="1">
        <f t="array" ref="Q104">IF(ISNUMBER(SEARCH("PK",Table3[[#This Row],[KEYS]])),INDEX(UPPER(Table1[Combined_Constraint_Names]),MATCH(UPPER(Table3[[#This Row],[Table_Name]]),UPPER(Table1[Table_Name]),0)), "")</f>
        <v>PK_DEPT_BRANCH_BRANCH_NO_DEPT_NO</v>
      </c>
      <c r="R104" t="str" cm="1">
        <f t="array" ref="R10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Dept_Branch ADD CONSTRAINT PK_DEPT_BRANCH_BRANCH_NO_DEPT_NO PRIMARY KEY (BRANCH_NO,DEPT_NO);</v>
      </c>
      <c r="S104" t="str">
        <f>IF(ISNUMBER(SEARCH("FK",Table3[[#This Row],[KEYS]])), _xlfn.CONCAT("FK","_",Table3[[#This Row],[Table_Name]],"_",Table3[[#This Row],[Column_Name]]), "")</f>
        <v>FK_Dept_Branch_Branch_NO</v>
      </c>
      <c r="T104" t="str" cm="1">
        <f t="array" ref="T10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Dept_Branch ADD CONSTRAINT FK_Dept_Branch_Branch_NO FOREIGN KEY (Branch_NO) REFERENCES BRANCH(BRANCH_NO);</v>
      </c>
      <c r="U104" t="str">
        <f>IF(ISNUMBER(SEARCH("IDX",Table3[[#This Row],[KEYS]])), _xlfn.CONCAT("IDX","_",Table3[[#This Row],[Table_Name]],"_",Table3[[#This Row],[Column_Name]]), "")</f>
        <v>IDX_Dept_Branch_Branch_NO</v>
      </c>
      <c r="V104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IDX_Dept_Branch_Branch_NO ON Dept_Branch(BRANCH_NO);</v>
      </c>
      <c r="W104" t="str">
        <f>IF(ISNUMBER(SEARCH("UQ",Table3[[#This Row],[KEYS]])), _xlfn.CONCAT("UQ","_",Table3[[#This Row],[Table_Name]],"_",Table3[[#This Row],[Column_Name]]), "")</f>
        <v/>
      </c>
      <c r="X10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4" t="str">
        <f>IF(ISNUMBER(SEARCH("NN",Table3[[#This Row],[KEYS]])), _xlfn.CONCAT("NN","_",Table3[[#This Row],[Table_Name]],"_",Table3[[#This Row],[Column_Name]]), "")</f>
        <v>NN_Dept_Branch_Branch_NO</v>
      </c>
      <c r="Z10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Dept_Branch MODIFY Branch_NO CONSTRAINT NN_Dept_Branch_Branch_NO NOT NULL ;</v>
      </c>
      <c r="AA104" t="str">
        <f>IF(ISNUMBER(SEARCH("CC",Table3[[#This Row],[KEYS]])), _xlfn.CONCAT("CC","_",Table3[[#This Row],[Table_Name]],"_",Table3[[#This Row],[Column_Name]]), "")</f>
        <v/>
      </c>
      <c r="AB10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4" t="str">
        <f>IF(ISNUMBER(SEARCH("PG",Table3[[#This Row],[KEYS]])), _xlfn.CONCAT("PG","_",Table3[[#This Row],[Table_Name]],"_",Table3[[#This Row],[Column_Name]]), "")</f>
        <v/>
      </c>
      <c r="AE104" s="20"/>
      <c r="AF104" s="20"/>
    </row>
    <row r="105" spans="1:32" x14ac:dyDescent="0.3">
      <c r="A105" t="s">
        <v>506</v>
      </c>
      <c r="B105" s="9" t="s">
        <v>147</v>
      </c>
      <c r="C105" s="9" t="s">
        <v>108</v>
      </c>
      <c r="D105" s="9">
        <v>3</v>
      </c>
      <c r="E105" s="9" t="s">
        <v>237</v>
      </c>
      <c r="F105" s="9" t="s">
        <v>233</v>
      </c>
      <c r="G105" t="s">
        <v>111</v>
      </c>
      <c r="H105" t="s">
        <v>163</v>
      </c>
      <c r="J105" t="str">
        <f>IF(ISNUMBER(SEARCH("PK",Table3[[#This Row],[KEYS]])), "PK", "")</f>
        <v>PK</v>
      </c>
      <c r="K105" t="str">
        <f>IF(ISNUMBER(SEARCH("FK",Table3[[#This Row],[KEYS]])), "FK", "")</f>
        <v>FK</v>
      </c>
      <c r="L105" t="str">
        <f>IF(ISNUMBER(SEARCH("IDX",Table3[[#This Row],[KEYS]])), "INDEX", "")</f>
        <v>INDEX</v>
      </c>
      <c r="M105" t="str">
        <f>IF(ISNUMBER(SEARCH("UQ",Table3[[#This Row],[KEYS]])), "UNIQUE", "")</f>
        <v/>
      </c>
      <c r="N105" t="str">
        <f>IF(ISNUMBER(SEARCH("NN",Table3[[#This Row],[KEYS]])), "NOT NULL", "")</f>
        <v>NOT NULL</v>
      </c>
      <c r="O105" t="str">
        <f>IF(ISNUMBER(SEARCH("CC",Table3[[#This Row],[KEYS]])), "CHECK", "")</f>
        <v/>
      </c>
      <c r="P105" t="str">
        <f>IF(ISNUMBER(SEARCH("PG",Table3[[#This Row],[KEYS]])), "PG", "")</f>
        <v/>
      </c>
      <c r="Q105" t="str" cm="1">
        <f t="array" ref="Q105">IF(ISNUMBER(SEARCH("PK",Table3[[#This Row],[KEYS]])),INDEX(UPPER(Table1[Combined_Constraint_Names]),MATCH(UPPER(Table3[[#This Row],[Table_Name]]),UPPER(Table1[Table_Name]),0)), "")</f>
        <v>PK_DEPT_BRANCH_BRANCH_NO_DEPT_NO</v>
      </c>
      <c r="R105" t="str" cm="1">
        <f t="array" ref="R10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Dept_Branch ADD CONSTRAINT PK_DEPT_BRANCH_BRANCH_NO_DEPT_NO PRIMARY KEY (BRANCH_NO,DEPT_NO);</v>
      </c>
      <c r="S105" t="str">
        <f>IF(ISNUMBER(SEARCH("FK",Table3[[#This Row],[KEYS]])), _xlfn.CONCAT("FK","_",Table3[[#This Row],[Table_Name]],"_",Table3[[#This Row],[Column_Name]]), "")</f>
        <v>FK_Dept_Branch_Dept_NO</v>
      </c>
      <c r="T105" t="str" cm="1">
        <f t="array" ref="T10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Dept_Branch ADD CONSTRAINT FK_Dept_Branch_Dept_NO FOREIGN KEY (Dept_NO) REFERENCES DEPARTMENT(DEPT_NO);</v>
      </c>
      <c r="U105" t="str">
        <f>IF(ISNUMBER(SEARCH("IDX",Table3[[#This Row],[KEYS]])), _xlfn.CONCAT("IDX","_",Table3[[#This Row],[Table_Name]],"_",Table3[[#This Row],[Column_Name]]), "")</f>
        <v>IDX_Dept_Branch_Dept_NO</v>
      </c>
      <c r="V105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IDX_Dept_Branch_Dept_NO ON Dept_Branch(DEPT_NO);</v>
      </c>
      <c r="W105" t="str">
        <f>IF(ISNUMBER(SEARCH("UQ",Table3[[#This Row],[KEYS]])), _xlfn.CONCAT("UQ","_",Table3[[#This Row],[Table_Name]],"_",Table3[[#This Row],[Column_Name]]), "")</f>
        <v/>
      </c>
      <c r="X10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5" t="str">
        <f>IF(ISNUMBER(SEARCH("NN",Table3[[#This Row],[KEYS]])), _xlfn.CONCAT("NN","_",Table3[[#This Row],[Table_Name]],"_",Table3[[#This Row],[Column_Name]]), "")</f>
        <v>NN_Dept_Branch_Dept_NO</v>
      </c>
      <c r="Z10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Dept_Branch MODIFY Dept_NO CONSTRAINT NN_Dept_Branch_Dept_NO NOT NULL ;</v>
      </c>
      <c r="AA105" t="str">
        <f>IF(ISNUMBER(SEARCH("CC",Table3[[#This Row],[KEYS]])), _xlfn.CONCAT("CC","_",Table3[[#This Row],[Table_Name]],"_",Table3[[#This Row],[Column_Name]]), "")</f>
        <v/>
      </c>
      <c r="AB10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5" t="str">
        <f>IF(ISNUMBER(SEARCH("PG",Table3[[#This Row],[KEYS]])), _xlfn.CONCAT("PG","_",Table3[[#This Row],[Table_Name]],"_",Table3[[#This Row],[Column_Name]]), "")</f>
        <v/>
      </c>
      <c r="AE105" s="20"/>
      <c r="AF105" s="20"/>
    </row>
    <row r="106" spans="1:32" x14ac:dyDescent="0.3">
      <c r="A106" t="s">
        <v>506</v>
      </c>
      <c r="B106" s="47" t="s">
        <v>147</v>
      </c>
      <c r="C106" s="47" t="s">
        <v>108</v>
      </c>
      <c r="D106" s="47">
        <v>3</v>
      </c>
      <c r="E106" s="47" t="s">
        <v>239</v>
      </c>
      <c r="F106" s="47" t="s">
        <v>162</v>
      </c>
      <c r="G106" t="s">
        <v>111</v>
      </c>
      <c r="H106" t="s">
        <v>240</v>
      </c>
      <c r="J106" t="str">
        <f>IF(ISNUMBER(SEARCH("PK",Table3[[#This Row],[KEYS]])), "PK", "")</f>
        <v>PK</v>
      </c>
      <c r="K106" t="str">
        <f>IF(ISNUMBER(SEARCH("FK",Table3[[#This Row],[KEYS]])), "FK", "")</f>
        <v>FK</v>
      </c>
      <c r="L106" t="str">
        <f>IF(ISNUMBER(SEARCH("IDX",Table3[[#This Row],[KEYS]])), "INDEX", "")</f>
        <v>INDEX</v>
      </c>
      <c r="M106" t="str">
        <f>IF(ISNUMBER(SEARCH("UQ",Table3[[#This Row],[KEYS]])), "UNIQUE", "")</f>
        <v/>
      </c>
      <c r="N106" t="str">
        <f>IF(ISNUMBER(SEARCH("NN",Table3[[#This Row],[KEYS]])), "NOT NULL", "")</f>
        <v>NOT NULL</v>
      </c>
      <c r="O106" t="str">
        <f>IF(ISNUMBER(SEARCH("CC",Table3[[#This Row],[KEYS]])), "CHECK", "")</f>
        <v/>
      </c>
      <c r="P106" t="str">
        <f>IF(ISNUMBER(SEARCH("PG",Table3[[#This Row],[KEYS]])), "PG", "")</f>
        <v/>
      </c>
      <c r="Q106" t="str" cm="1">
        <f t="array" ref="Q106">IF(ISNUMBER(SEARCH("PK",Table3[[#This Row],[KEYS]])),INDEX(UPPER(Table1[Combined_Constraint_Names]),MATCH(UPPER(Table3[[#This Row],[Table_Name]]),UPPER(Table1[Table_Name]),0)), "")</f>
        <v>PK_DEPT_EMP_DEPT_NO_EMP_NO</v>
      </c>
      <c r="R106" t="str" cm="1">
        <f t="array" ref="R10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Dept_Emp ADD CONSTRAINT PK_DEPT_EMP_DEPT_NO_EMP_NO PRIMARY KEY (DEPT_NO,EMP_NO);</v>
      </c>
      <c r="S106" t="str">
        <f>IF(ISNUMBER(SEARCH("FK",Table3[[#This Row],[KEYS]])), _xlfn.CONCAT("FK","_",Table3[[#This Row],[Table_Name]],"_",Table3[[#This Row],[Column_Name]]), "")</f>
        <v>FK_Dept_Emp_Emp_NO</v>
      </c>
      <c r="T106" t="str" cm="1">
        <f t="array" ref="T10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Dept_Emp ADD CONSTRAINT FK_Dept_Emp_Emp_NO FOREIGN KEY (Emp_NO) REFERENCES EMPLOYEE(EMPLOYEE_NO);</v>
      </c>
      <c r="U106" t="str">
        <f>IF(ISNUMBER(SEARCH("IDX",Table3[[#This Row],[KEYS]])), _xlfn.CONCAT("IDX","_",Table3[[#This Row],[Table_Name]],"_",Table3[[#This Row],[Column_Name]]), "")</f>
        <v>IDX_Dept_Emp_Emp_NO</v>
      </c>
      <c r="V106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IDX_Dept_Emp_Emp_NO ON Dept_Emp(EMP_NO);</v>
      </c>
      <c r="W106" t="str">
        <f>IF(ISNUMBER(SEARCH("UQ",Table3[[#This Row],[KEYS]])), _xlfn.CONCAT("UQ","_",Table3[[#This Row],[Table_Name]],"_",Table3[[#This Row],[Column_Name]]), "")</f>
        <v/>
      </c>
      <c r="X10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6" t="str">
        <f>IF(ISNUMBER(SEARCH("NN",Table3[[#This Row],[KEYS]])), _xlfn.CONCAT("NN","_",Table3[[#This Row],[Table_Name]],"_",Table3[[#This Row],[Column_Name]]), "")</f>
        <v>NN_Dept_Emp_Emp_NO</v>
      </c>
      <c r="Z10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Dept_Emp MODIFY Emp_NO CONSTRAINT NN_Dept_Emp_Emp_NO NOT NULL ;</v>
      </c>
      <c r="AA106" t="str">
        <f>IF(ISNUMBER(SEARCH("CC",Table3[[#This Row],[KEYS]])), _xlfn.CONCAT("CC","_",Table3[[#This Row],[Table_Name]],"_",Table3[[#This Row],[Column_Name]]), "")</f>
        <v/>
      </c>
      <c r="AB10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6" t="str">
        <f>IF(ISNUMBER(SEARCH("PG",Table3[[#This Row],[KEYS]])), _xlfn.CONCAT("PG","_",Table3[[#This Row],[Table_Name]],"_",Table3[[#This Row],[Column_Name]]), "")</f>
        <v/>
      </c>
      <c r="AE106" s="20"/>
      <c r="AF106" s="20"/>
    </row>
    <row r="107" spans="1:32" x14ac:dyDescent="0.3">
      <c r="A107" t="s">
        <v>506</v>
      </c>
      <c r="B107" s="47" t="s">
        <v>147</v>
      </c>
      <c r="C107" s="47" t="s">
        <v>108</v>
      </c>
      <c r="D107" s="47">
        <v>3</v>
      </c>
      <c r="E107" s="47" t="s">
        <v>239</v>
      </c>
      <c r="F107" s="47" t="s">
        <v>233</v>
      </c>
      <c r="G107" t="s">
        <v>111</v>
      </c>
      <c r="H107" t="s">
        <v>163</v>
      </c>
      <c r="J107" t="str">
        <f>IF(ISNUMBER(SEARCH("PK",Table3[[#This Row],[KEYS]])), "PK", "")</f>
        <v>PK</v>
      </c>
      <c r="K107" t="str">
        <f>IF(ISNUMBER(SEARCH("FK",Table3[[#This Row],[KEYS]])), "FK", "")</f>
        <v>FK</v>
      </c>
      <c r="L107" t="str">
        <f>IF(ISNUMBER(SEARCH("IDX",Table3[[#This Row],[KEYS]])), "INDEX", "")</f>
        <v>INDEX</v>
      </c>
      <c r="M107" t="str">
        <f>IF(ISNUMBER(SEARCH("UQ",Table3[[#This Row],[KEYS]])), "UNIQUE", "")</f>
        <v/>
      </c>
      <c r="N107" t="str">
        <f>IF(ISNUMBER(SEARCH("NN",Table3[[#This Row],[KEYS]])), "NOT NULL", "")</f>
        <v>NOT NULL</v>
      </c>
      <c r="O107" t="str">
        <f>IF(ISNUMBER(SEARCH("CC",Table3[[#This Row],[KEYS]])), "CHECK", "")</f>
        <v/>
      </c>
      <c r="P107" t="str">
        <f>IF(ISNUMBER(SEARCH("PG",Table3[[#This Row],[KEYS]])), "PG", "")</f>
        <v/>
      </c>
      <c r="Q107" t="str" cm="1">
        <f t="array" ref="Q107">IF(ISNUMBER(SEARCH("PK",Table3[[#This Row],[KEYS]])),INDEX(UPPER(Table1[Combined_Constraint_Names]),MATCH(UPPER(Table3[[#This Row],[Table_Name]]),UPPER(Table1[Table_Name]),0)), "")</f>
        <v>PK_DEPT_EMP_DEPT_NO_EMP_NO</v>
      </c>
      <c r="R107" t="str" cm="1">
        <f t="array" ref="R10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Dept_Emp ADD CONSTRAINT PK_DEPT_EMP_DEPT_NO_EMP_NO PRIMARY KEY (DEPT_NO,EMP_NO);</v>
      </c>
      <c r="S107" t="str">
        <f>IF(ISNUMBER(SEARCH("FK",Table3[[#This Row],[KEYS]])), _xlfn.CONCAT("FK","_",Table3[[#This Row],[Table_Name]],"_",Table3[[#This Row],[Column_Name]]), "")</f>
        <v>FK_Dept_Emp_Dept_NO</v>
      </c>
      <c r="T107" t="str" cm="1">
        <f t="array" ref="T10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Dept_Emp ADD CONSTRAINT FK_Dept_Emp_Dept_NO FOREIGN KEY (Dept_NO) REFERENCES DEPARTMENT(DEPT_NO);</v>
      </c>
      <c r="U107" t="str">
        <f>IF(ISNUMBER(SEARCH("IDX",Table3[[#This Row],[KEYS]])), _xlfn.CONCAT("IDX","_",Table3[[#This Row],[Table_Name]],"_",Table3[[#This Row],[Column_Name]]), "")</f>
        <v>IDX_Dept_Emp_Dept_NO</v>
      </c>
      <c r="V107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IDX_Dept_Emp_Dept_NO ON Dept_Emp(DEPT_NO);</v>
      </c>
      <c r="W107" t="str">
        <f>IF(ISNUMBER(SEARCH("UQ",Table3[[#This Row],[KEYS]])), _xlfn.CONCAT("UQ","_",Table3[[#This Row],[Table_Name]],"_",Table3[[#This Row],[Column_Name]]), "")</f>
        <v/>
      </c>
      <c r="X10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7" t="str">
        <f>IF(ISNUMBER(SEARCH("NN",Table3[[#This Row],[KEYS]])), _xlfn.CONCAT("NN","_",Table3[[#This Row],[Table_Name]],"_",Table3[[#This Row],[Column_Name]]), "")</f>
        <v>NN_Dept_Emp_Dept_NO</v>
      </c>
      <c r="Z10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Dept_Emp MODIFY Dept_NO CONSTRAINT NN_Dept_Emp_Dept_NO NOT NULL ;</v>
      </c>
      <c r="AA107" t="str">
        <f>IF(ISNUMBER(SEARCH("CC",Table3[[#This Row],[KEYS]])), _xlfn.CONCAT("CC","_",Table3[[#This Row],[Table_Name]],"_",Table3[[#This Row],[Column_Name]]), "")</f>
        <v/>
      </c>
      <c r="AB10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7" t="str">
        <f>IF(ISNUMBER(SEARCH("PG",Table3[[#This Row],[KEYS]])), _xlfn.CONCAT("PG","_",Table3[[#This Row],[Table_Name]],"_",Table3[[#This Row],[Column_Name]]), "")</f>
        <v/>
      </c>
      <c r="AE107" s="20"/>
      <c r="AF107" s="20"/>
    </row>
    <row r="108" spans="1:32" x14ac:dyDescent="0.3">
      <c r="A108" t="s">
        <v>506</v>
      </c>
      <c r="B108" s="47" t="s">
        <v>147</v>
      </c>
      <c r="C108" s="47" t="s">
        <v>108</v>
      </c>
      <c r="D108" s="47">
        <v>3</v>
      </c>
      <c r="E108" s="47" t="s">
        <v>239</v>
      </c>
      <c r="F108" s="47" t="s">
        <v>165</v>
      </c>
      <c r="G108" t="s">
        <v>166</v>
      </c>
      <c r="J108" t="str">
        <f>IF(ISNUMBER(SEARCH("PK",Table3[[#This Row],[KEYS]])), "PK", "")</f>
        <v/>
      </c>
      <c r="K108" t="str">
        <f>IF(ISNUMBER(SEARCH("FK",Table3[[#This Row],[KEYS]])), "FK", "")</f>
        <v/>
      </c>
      <c r="L108" t="str">
        <f>IF(ISNUMBER(SEARCH("IDX",Table3[[#This Row],[KEYS]])), "INDEX", "")</f>
        <v/>
      </c>
      <c r="M108" t="str">
        <f>IF(ISNUMBER(SEARCH("UQ",Table3[[#This Row],[KEYS]])), "UNIQUE", "")</f>
        <v/>
      </c>
      <c r="N108" t="str">
        <f>IF(ISNUMBER(SEARCH("NN",Table3[[#This Row],[KEYS]])), "NOT NULL", "")</f>
        <v/>
      </c>
      <c r="O108" t="str">
        <f>IF(ISNUMBER(SEARCH("CC",Table3[[#This Row],[KEYS]])), "CHECK", "")</f>
        <v/>
      </c>
      <c r="P108" t="str">
        <f>IF(ISNUMBER(SEARCH("PG",Table3[[#This Row],[KEYS]])), "PG", "")</f>
        <v/>
      </c>
      <c r="Q108" t="str" cm="1">
        <f t="array" ref="Q108">IF(ISNUMBER(SEARCH("PK",Table3[[#This Row],[KEYS]])),INDEX(UPPER(Table1[Combined_Constraint_Names]),MATCH(UPPER(Table3[[#This Row],[Table_Name]]),UPPER(Table1[Table_Name]),0)), "")</f>
        <v/>
      </c>
      <c r="R108" t="str" cm="1">
        <f t="array" ref="R10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08" t="str">
        <f>IF(ISNUMBER(SEARCH("FK",Table3[[#This Row],[KEYS]])), _xlfn.CONCAT("FK","_",Table3[[#This Row],[Table_Name]],"_",Table3[[#This Row],[Column_Name]]), "")</f>
        <v/>
      </c>
      <c r="T108" t="str" cm="1">
        <f t="array" ref="T10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8" t="str">
        <f>IF(ISNUMBER(SEARCH("IDX",Table3[[#This Row],[KEYS]])), _xlfn.CONCAT("IDX","_",Table3[[#This Row],[Table_Name]],"_",Table3[[#This Row],[Column_Name]]), "")</f>
        <v/>
      </c>
      <c r="V10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08" t="str">
        <f>IF(ISNUMBER(SEARCH("UQ",Table3[[#This Row],[KEYS]])), _xlfn.CONCAT("UQ","_",Table3[[#This Row],[Table_Name]],"_",Table3[[#This Row],[Column_Name]]), "")</f>
        <v/>
      </c>
      <c r="X10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8" t="str">
        <f>IF(ISNUMBER(SEARCH("NN",Table3[[#This Row],[KEYS]])), _xlfn.CONCAT("NN","_",Table3[[#This Row],[Table_Name]],"_",Table3[[#This Row],[Column_Name]]), "")</f>
        <v/>
      </c>
      <c r="Z10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8" t="str">
        <f>IF(ISNUMBER(SEARCH("CC",Table3[[#This Row],[KEYS]])), _xlfn.CONCAT("CC","_",Table3[[#This Row],[Table_Name]],"_",Table3[[#This Row],[Column_Name]]), "")</f>
        <v/>
      </c>
      <c r="AB10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8" t="str">
        <f>IF(ISNUMBER(SEARCH("PG",Table3[[#This Row],[KEYS]])), _xlfn.CONCAT("PG","_",Table3[[#This Row],[Table_Name]],"_",Table3[[#This Row],[Column_Name]]), "")</f>
        <v/>
      </c>
      <c r="AE108" s="20"/>
      <c r="AF108" s="20"/>
    </row>
    <row r="109" spans="1:32" x14ac:dyDescent="0.3">
      <c r="A109" t="s">
        <v>506</v>
      </c>
      <c r="B109" s="47" t="s">
        <v>147</v>
      </c>
      <c r="C109" s="47" t="s">
        <v>108</v>
      </c>
      <c r="D109" s="47">
        <v>3</v>
      </c>
      <c r="E109" s="47" t="s">
        <v>239</v>
      </c>
      <c r="F109" s="47" t="s">
        <v>167</v>
      </c>
      <c r="G109" t="s">
        <v>166</v>
      </c>
      <c r="J109" t="str">
        <f>IF(ISNUMBER(SEARCH("PK",Table3[[#This Row],[KEYS]])), "PK", "")</f>
        <v/>
      </c>
      <c r="K109" t="str">
        <f>IF(ISNUMBER(SEARCH("FK",Table3[[#This Row],[KEYS]])), "FK", "")</f>
        <v/>
      </c>
      <c r="L109" t="str">
        <f>IF(ISNUMBER(SEARCH("IDX",Table3[[#This Row],[KEYS]])), "INDEX", "")</f>
        <v/>
      </c>
      <c r="M109" t="str">
        <f>IF(ISNUMBER(SEARCH("UQ",Table3[[#This Row],[KEYS]])), "UNIQUE", "")</f>
        <v/>
      </c>
      <c r="N109" t="str">
        <f>IF(ISNUMBER(SEARCH("NN",Table3[[#This Row],[KEYS]])), "NOT NULL", "")</f>
        <v/>
      </c>
      <c r="O109" t="str">
        <f>IF(ISNUMBER(SEARCH("CC",Table3[[#This Row],[KEYS]])), "CHECK", "")</f>
        <v/>
      </c>
      <c r="P109" t="str">
        <f>IF(ISNUMBER(SEARCH("PG",Table3[[#This Row],[KEYS]])), "PG", "")</f>
        <v/>
      </c>
      <c r="Q109" t="str" cm="1">
        <f t="array" ref="Q109">IF(ISNUMBER(SEARCH("PK",Table3[[#This Row],[KEYS]])),INDEX(UPPER(Table1[Combined_Constraint_Names]),MATCH(UPPER(Table3[[#This Row],[Table_Name]]),UPPER(Table1[Table_Name]),0)), "")</f>
        <v/>
      </c>
      <c r="R109" t="str" cm="1">
        <f t="array" ref="R10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09" t="str">
        <f>IF(ISNUMBER(SEARCH("FK",Table3[[#This Row],[KEYS]])), _xlfn.CONCAT("FK","_",Table3[[#This Row],[Table_Name]],"_",Table3[[#This Row],[Column_Name]]), "")</f>
        <v/>
      </c>
      <c r="T109" t="str" cm="1">
        <f t="array" ref="T10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09" t="str">
        <f>IF(ISNUMBER(SEARCH("IDX",Table3[[#This Row],[KEYS]])), _xlfn.CONCAT("IDX","_",Table3[[#This Row],[Table_Name]],"_",Table3[[#This Row],[Column_Name]]), "")</f>
        <v/>
      </c>
      <c r="V10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09" t="str">
        <f>IF(ISNUMBER(SEARCH("UQ",Table3[[#This Row],[KEYS]])), _xlfn.CONCAT("UQ","_",Table3[[#This Row],[Table_Name]],"_",Table3[[#This Row],[Column_Name]]), "")</f>
        <v/>
      </c>
      <c r="X10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09" t="str">
        <f>IF(ISNUMBER(SEARCH("NN",Table3[[#This Row],[KEYS]])), _xlfn.CONCAT("NN","_",Table3[[#This Row],[Table_Name]],"_",Table3[[#This Row],[Column_Name]]), "")</f>
        <v/>
      </c>
      <c r="Z10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09" t="str">
        <f>IF(ISNUMBER(SEARCH("CC",Table3[[#This Row],[KEYS]])), _xlfn.CONCAT("CC","_",Table3[[#This Row],[Table_Name]],"_",Table3[[#This Row],[Column_Name]]), "")</f>
        <v/>
      </c>
      <c r="AB10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09" t="str">
        <f>IF(ISNUMBER(SEARCH("PG",Table3[[#This Row],[KEYS]])), _xlfn.CONCAT("PG","_",Table3[[#This Row],[Table_Name]],"_",Table3[[#This Row],[Column_Name]]), "")</f>
        <v/>
      </c>
      <c r="AE109" s="20"/>
      <c r="AF109" s="20"/>
    </row>
    <row r="110" spans="1:32" x14ac:dyDescent="0.3">
      <c r="A110" t="s">
        <v>506</v>
      </c>
      <c r="B110" s="47" t="s">
        <v>147</v>
      </c>
      <c r="C110" s="47" t="s">
        <v>108</v>
      </c>
      <c r="D110" s="47">
        <v>3</v>
      </c>
      <c r="E110" s="47" t="s">
        <v>241</v>
      </c>
      <c r="F110" s="47" t="s">
        <v>162</v>
      </c>
      <c r="G110" t="s">
        <v>111</v>
      </c>
      <c r="H110" t="s">
        <v>163</v>
      </c>
      <c r="J110" t="str">
        <f>IF(ISNUMBER(SEARCH("PK",Table3[[#This Row],[KEYS]])), "PK", "")</f>
        <v>PK</v>
      </c>
      <c r="K110" t="str">
        <f>IF(ISNUMBER(SEARCH("FK",Table3[[#This Row],[KEYS]])), "FK", "")</f>
        <v>FK</v>
      </c>
      <c r="L110" t="str">
        <f>IF(ISNUMBER(SEARCH("IDX",Table3[[#This Row],[KEYS]])), "INDEX", "")</f>
        <v>INDEX</v>
      </c>
      <c r="M110" t="str">
        <f>IF(ISNUMBER(SEARCH("UQ",Table3[[#This Row],[KEYS]])), "UNIQUE", "")</f>
        <v/>
      </c>
      <c r="N110" t="str">
        <f>IF(ISNUMBER(SEARCH("NN",Table3[[#This Row],[KEYS]])), "NOT NULL", "")</f>
        <v>NOT NULL</v>
      </c>
      <c r="O110" t="str">
        <f>IF(ISNUMBER(SEARCH("CC",Table3[[#This Row],[KEYS]])), "CHECK", "")</f>
        <v/>
      </c>
      <c r="P110" t="str">
        <f>IF(ISNUMBER(SEARCH("PG",Table3[[#This Row],[KEYS]])), "PG", "")</f>
        <v/>
      </c>
      <c r="Q110" t="str" cm="1">
        <f t="array" ref="Q110">IF(ISNUMBER(SEARCH("PK",Table3[[#This Row],[KEYS]])),INDEX(UPPER(Table1[Combined_Constraint_Names]),MATCH(UPPER(Table3[[#This Row],[Table_Name]]),UPPER(Table1[Table_Name]),0)), "")</f>
        <v>PK_DEPT_MGR_DEPT_NO_EMP_NO</v>
      </c>
      <c r="R110" t="str" cm="1">
        <f t="array" ref="R1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Dept_Mgr ADD CONSTRAINT PK_DEPT_MGR_DEPT_NO_EMP_NO PRIMARY KEY (DEPT_NO,EMP_NO);</v>
      </c>
      <c r="S110" t="str">
        <f>IF(ISNUMBER(SEARCH("FK",Table3[[#This Row],[KEYS]])), _xlfn.CONCAT("FK","_",Table3[[#This Row],[Table_Name]],"_",Table3[[#This Row],[Column_Name]]), "")</f>
        <v>FK_Dept_Mgr_Emp_NO</v>
      </c>
      <c r="T110" t="str" cm="1">
        <f t="array" ref="T11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Dept_Mgr ADD CONSTRAINT FK_Dept_Mgr_Emp_NO FOREIGN KEY (Emp_NO) REFERENCES EMPLOYEE(EMPLOYEE_NO);</v>
      </c>
      <c r="U110" t="str">
        <f>IF(ISNUMBER(SEARCH("IDX",Table3[[#This Row],[KEYS]])), _xlfn.CONCAT("IDX","_",Table3[[#This Row],[Table_Name]],"_",Table3[[#This Row],[Column_Name]]), "")</f>
        <v>IDX_Dept_Mgr_Emp_NO</v>
      </c>
      <c r="V110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IDX_Dept_Mgr_Emp_NO ON Dept_Mgr(EMP_NO);</v>
      </c>
      <c r="W110" t="str">
        <f>IF(ISNUMBER(SEARCH("UQ",Table3[[#This Row],[KEYS]])), _xlfn.CONCAT("UQ","_",Table3[[#This Row],[Table_Name]],"_",Table3[[#This Row],[Column_Name]]), "")</f>
        <v/>
      </c>
      <c r="X11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0" t="str">
        <f>IF(ISNUMBER(SEARCH("NN",Table3[[#This Row],[KEYS]])), _xlfn.CONCAT("NN","_",Table3[[#This Row],[Table_Name]],"_",Table3[[#This Row],[Column_Name]]), "")</f>
        <v>NN_Dept_Mgr_Emp_NO</v>
      </c>
      <c r="Z11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Dept_Mgr MODIFY Emp_NO CONSTRAINT NN_Dept_Mgr_Emp_NO NOT NULL ;</v>
      </c>
      <c r="AA110" t="str">
        <f>IF(ISNUMBER(SEARCH("CC",Table3[[#This Row],[KEYS]])), _xlfn.CONCAT("CC","_",Table3[[#This Row],[Table_Name]],"_",Table3[[#This Row],[Column_Name]]), "")</f>
        <v/>
      </c>
      <c r="AB11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0" t="str">
        <f>IF(ISNUMBER(SEARCH("PG",Table3[[#This Row],[KEYS]])), _xlfn.CONCAT("PG","_",Table3[[#This Row],[Table_Name]],"_",Table3[[#This Row],[Column_Name]]), "")</f>
        <v/>
      </c>
      <c r="AE110" s="20"/>
      <c r="AF110" s="20"/>
    </row>
    <row r="111" spans="1:32" x14ac:dyDescent="0.3">
      <c r="A111" t="s">
        <v>506</v>
      </c>
      <c r="B111" s="47" t="s">
        <v>147</v>
      </c>
      <c r="C111" s="47" t="s">
        <v>108</v>
      </c>
      <c r="D111" s="47">
        <v>3</v>
      </c>
      <c r="E111" s="47" t="s">
        <v>241</v>
      </c>
      <c r="F111" s="47" t="s">
        <v>233</v>
      </c>
      <c r="G111" t="s">
        <v>111</v>
      </c>
      <c r="H111" t="s">
        <v>163</v>
      </c>
      <c r="J111" t="str">
        <f>IF(ISNUMBER(SEARCH("PK",Table3[[#This Row],[KEYS]])), "PK", "")</f>
        <v>PK</v>
      </c>
      <c r="K111" t="str">
        <f>IF(ISNUMBER(SEARCH("FK",Table3[[#This Row],[KEYS]])), "FK", "")</f>
        <v>FK</v>
      </c>
      <c r="L111" t="str">
        <f>IF(ISNUMBER(SEARCH("IDX",Table3[[#This Row],[KEYS]])), "INDEX", "")</f>
        <v>INDEX</v>
      </c>
      <c r="M111" t="str">
        <f>IF(ISNUMBER(SEARCH("UQ",Table3[[#This Row],[KEYS]])), "UNIQUE", "")</f>
        <v/>
      </c>
      <c r="N111" t="str">
        <f>IF(ISNUMBER(SEARCH("NN",Table3[[#This Row],[KEYS]])), "NOT NULL", "")</f>
        <v>NOT NULL</v>
      </c>
      <c r="O111" t="str">
        <f>IF(ISNUMBER(SEARCH("CC",Table3[[#This Row],[KEYS]])), "CHECK", "")</f>
        <v/>
      </c>
      <c r="P111" t="str">
        <f>IF(ISNUMBER(SEARCH("PG",Table3[[#This Row],[KEYS]])), "PG", "")</f>
        <v/>
      </c>
      <c r="Q111" t="str" cm="1">
        <f t="array" ref="Q111">IF(ISNUMBER(SEARCH("PK",Table3[[#This Row],[KEYS]])),INDEX(UPPER(Table1[Combined_Constraint_Names]),MATCH(UPPER(Table3[[#This Row],[Table_Name]]),UPPER(Table1[Table_Name]),0)), "")</f>
        <v>PK_DEPT_MGR_DEPT_NO_EMP_NO</v>
      </c>
      <c r="R111" t="str" cm="1">
        <f t="array" ref="R11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Dept_Mgr ADD CONSTRAINT PK_DEPT_MGR_DEPT_NO_EMP_NO PRIMARY KEY (DEPT_NO,EMP_NO);</v>
      </c>
      <c r="S111" t="str">
        <f>IF(ISNUMBER(SEARCH("FK",Table3[[#This Row],[KEYS]])), _xlfn.CONCAT("FK","_",Table3[[#This Row],[Table_Name]],"_",Table3[[#This Row],[Column_Name]]), "")</f>
        <v>FK_Dept_Mgr_Dept_NO</v>
      </c>
      <c r="T111" t="str" cm="1">
        <f t="array" ref="T11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Dept_Mgr ADD CONSTRAINT FK_Dept_Mgr_Dept_NO FOREIGN KEY (Dept_NO) REFERENCES DEPARTMENT(DEPT_NO);</v>
      </c>
      <c r="U111" t="str">
        <f>IF(ISNUMBER(SEARCH("IDX",Table3[[#This Row],[KEYS]])), _xlfn.CONCAT("IDX","_",Table3[[#This Row],[Table_Name]],"_",Table3[[#This Row],[Column_Name]]), "")</f>
        <v>IDX_Dept_Mgr_Dept_NO</v>
      </c>
      <c r="V111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IDX_Dept_Mgr_Dept_NO ON Dept_Mgr(DEPT_NO);</v>
      </c>
      <c r="W111" t="str">
        <f>IF(ISNUMBER(SEARCH("UQ",Table3[[#This Row],[KEYS]])), _xlfn.CONCAT("UQ","_",Table3[[#This Row],[Table_Name]],"_",Table3[[#This Row],[Column_Name]]), "")</f>
        <v/>
      </c>
      <c r="X11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1" t="str">
        <f>IF(ISNUMBER(SEARCH("NN",Table3[[#This Row],[KEYS]])), _xlfn.CONCAT("NN","_",Table3[[#This Row],[Table_Name]],"_",Table3[[#This Row],[Column_Name]]), "")</f>
        <v>NN_Dept_Mgr_Dept_NO</v>
      </c>
      <c r="Z11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Dept_Mgr MODIFY Dept_NO CONSTRAINT NN_Dept_Mgr_Dept_NO NOT NULL ;</v>
      </c>
      <c r="AA111" t="str">
        <f>IF(ISNUMBER(SEARCH("CC",Table3[[#This Row],[KEYS]])), _xlfn.CONCAT("CC","_",Table3[[#This Row],[Table_Name]],"_",Table3[[#This Row],[Column_Name]]), "")</f>
        <v/>
      </c>
      <c r="AB11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1" t="str">
        <f>IF(ISNUMBER(SEARCH("PG",Table3[[#This Row],[KEYS]])), _xlfn.CONCAT("PG","_",Table3[[#This Row],[Table_Name]],"_",Table3[[#This Row],[Column_Name]]), "")</f>
        <v/>
      </c>
      <c r="AE111" s="20"/>
      <c r="AF111" s="20"/>
    </row>
    <row r="112" spans="1:32" x14ac:dyDescent="0.3">
      <c r="A112" t="s">
        <v>506</v>
      </c>
      <c r="B112" s="47" t="s">
        <v>147</v>
      </c>
      <c r="C112" s="47" t="s">
        <v>108</v>
      </c>
      <c r="D112" s="47">
        <v>3</v>
      </c>
      <c r="E112" s="47" t="s">
        <v>241</v>
      </c>
      <c r="F112" s="47" t="s">
        <v>165</v>
      </c>
      <c r="G112" t="s">
        <v>166</v>
      </c>
      <c r="J112" t="str">
        <f>IF(ISNUMBER(SEARCH("PK",Table3[[#This Row],[KEYS]])), "PK", "")</f>
        <v/>
      </c>
      <c r="K112" t="str">
        <f>IF(ISNUMBER(SEARCH("FK",Table3[[#This Row],[KEYS]])), "FK", "")</f>
        <v/>
      </c>
      <c r="L112" t="str">
        <f>IF(ISNUMBER(SEARCH("IDX",Table3[[#This Row],[KEYS]])), "INDEX", "")</f>
        <v/>
      </c>
      <c r="M112" t="str">
        <f>IF(ISNUMBER(SEARCH("UQ",Table3[[#This Row],[KEYS]])), "UNIQUE", "")</f>
        <v/>
      </c>
      <c r="N112" t="str">
        <f>IF(ISNUMBER(SEARCH("NN",Table3[[#This Row],[KEYS]])), "NOT NULL", "")</f>
        <v/>
      </c>
      <c r="O112" t="str">
        <f>IF(ISNUMBER(SEARCH("CC",Table3[[#This Row],[KEYS]])), "CHECK", "")</f>
        <v/>
      </c>
      <c r="P112" t="str">
        <f>IF(ISNUMBER(SEARCH("PG",Table3[[#This Row],[KEYS]])), "PG", "")</f>
        <v/>
      </c>
      <c r="Q112" t="str" cm="1">
        <f t="array" ref="Q112">IF(ISNUMBER(SEARCH("PK",Table3[[#This Row],[KEYS]])),INDEX(UPPER(Table1[Combined_Constraint_Names]),MATCH(UPPER(Table3[[#This Row],[Table_Name]]),UPPER(Table1[Table_Name]),0)), "")</f>
        <v/>
      </c>
      <c r="R112" t="str" cm="1">
        <f t="array" ref="R1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2" t="str">
        <f>IF(ISNUMBER(SEARCH("FK",Table3[[#This Row],[KEYS]])), _xlfn.CONCAT("FK","_",Table3[[#This Row],[Table_Name]],"_",Table3[[#This Row],[Column_Name]]), "")</f>
        <v/>
      </c>
      <c r="T112" t="str" cm="1">
        <f t="array" ref="T11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2" t="str">
        <f>IF(ISNUMBER(SEARCH("IDX",Table3[[#This Row],[KEYS]])), _xlfn.CONCAT("IDX","_",Table3[[#This Row],[Table_Name]],"_",Table3[[#This Row],[Column_Name]]), "")</f>
        <v/>
      </c>
      <c r="V11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12" t="str">
        <f>IF(ISNUMBER(SEARCH("UQ",Table3[[#This Row],[KEYS]])), _xlfn.CONCAT("UQ","_",Table3[[#This Row],[Table_Name]],"_",Table3[[#This Row],[Column_Name]]), "")</f>
        <v/>
      </c>
      <c r="X11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2" t="str">
        <f>IF(ISNUMBER(SEARCH("NN",Table3[[#This Row],[KEYS]])), _xlfn.CONCAT("NN","_",Table3[[#This Row],[Table_Name]],"_",Table3[[#This Row],[Column_Name]]), "")</f>
        <v/>
      </c>
      <c r="Z11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12" t="str">
        <f>IF(ISNUMBER(SEARCH("CC",Table3[[#This Row],[KEYS]])), _xlfn.CONCAT("CC","_",Table3[[#This Row],[Table_Name]],"_",Table3[[#This Row],[Column_Name]]), "")</f>
        <v/>
      </c>
      <c r="AB11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2" t="str">
        <f>IF(ISNUMBER(SEARCH("PG",Table3[[#This Row],[KEYS]])), _xlfn.CONCAT("PG","_",Table3[[#This Row],[Table_Name]],"_",Table3[[#This Row],[Column_Name]]), "")</f>
        <v/>
      </c>
      <c r="AE112" s="20"/>
      <c r="AF112" s="20"/>
    </row>
    <row r="113" spans="1:32" x14ac:dyDescent="0.3">
      <c r="A113" t="s">
        <v>506</v>
      </c>
      <c r="B113" s="47" t="s">
        <v>147</v>
      </c>
      <c r="C113" s="47" t="s">
        <v>108</v>
      </c>
      <c r="D113" s="47">
        <v>3</v>
      </c>
      <c r="E113" s="47" t="s">
        <v>241</v>
      </c>
      <c r="F113" s="47" t="s">
        <v>167</v>
      </c>
      <c r="G113" t="s">
        <v>166</v>
      </c>
      <c r="J113" t="str">
        <f>IF(ISNUMBER(SEARCH("PK",Table3[[#This Row],[KEYS]])), "PK", "")</f>
        <v/>
      </c>
      <c r="K113" t="str">
        <f>IF(ISNUMBER(SEARCH("FK",Table3[[#This Row],[KEYS]])), "FK", "")</f>
        <v/>
      </c>
      <c r="L113" t="str">
        <f>IF(ISNUMBER(SEARCH("IDX",Table3[[#This Row],[KEYS]])), "INDEX", "")</f>
        <v/>
      </c>
      <c r="M113" t="str">
        <f>IF(ISNUMBER(SEARCH("UQ",Table3[[#This Row],[KEYS]])), "UNIQUE", "")</f>
        <v/>
      </c>
      <c r="N113" t="str">
        <f>IF(ISNUMBER(SEARCH("NN",Table3[[#This Row],[KEYS]])), "NOT NULL", "")</f>
        <v/>
      </c>
      <c r="O113" t="str">
        <f>IF(ISNUMBER(SEARCH("CC",Table3[[#This Row],[KEYS]])), "CHECK", "")</f>
        <v/>
      </c>
      <c r="P113" t="str">
        <f>IF(ISNUMBER(SEARCH("PG",Table3[[#This Row],[KEYS]])), "PG", "")</f>
        <v/>
      </c>
      <c r="Q113" t="str" cm="1">
        <f t="array" ref="Q113">IF(ISNUMBER(SEARCH("PK",Table3[[#This Row],[KEYS]])),INDEX(UPPER(Table1[Combined_Constraint_Names]),MATCH(UPPER(Table3[[#This Row],[Table_Name]]),UPPER(Table1[Table_Name]),0)), "")</f>
        <v/>
      </c>
      <c r="R113" t="str" cm="1">
        <f t="array" ref="R1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3" t="str">
        <f>IF(ISNUMBER(SEARCH("FK",Table3[[#This Row],[KEYS]])), _xlfn.CONCAT("FK","_",Table3[[#This Row],[Table_Name]],"_",Table3[[#This Row],[Column_Name]]), "")</f>
        <v/>
      </c>
      <c r="T113" t="str" cm="1">
        <f t="array" ref="T11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3" t="str">
        <f>IF(ISNUMBER(SEARCH("IDX",Table3[[#This Row],[KEYS]])), _xlfn.CONCAT("IDX","_",Table3[[#This Row],[Table_Name]],"_",Table3[[#This Row],[Column_Name]]), "")</f>
        <v/>
      </c>
      <c r="V11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13" t="str">
        <f>IF(ISNUMBER(SEARCH("UQ",Table3[[#This Row],[KEYS]])), _xlfn.CONCAT("UQ","_",Table3[[#This Row],[Table_Name]],"_",Table3[[#This Row],[Column_Name]]), "")</f>
        <v/>
      </c>
      <c r="X11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3" t="str">
        <f>IF(ISNUMBER(SEARCH("NN",Table3[[#This Row],[KEYS]])), _xlfn.CONCAT("NN","_",Table3[[#This Row],[Table_Name]],"_",Table3[[#This Row],[Column_Name]]), "")</f>
        <v/>
      </c>
      <c r="Z11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13" t="str">
        <f>IF(ISNUMBER(SEARCH("CC",Table3[[#This Row],[KEYS]])), _xlfn.CONCAT("CC","_",Table3[[#This Row],[Table_Name]],"_",Table3[[#This Row],[Column_Name]]), "")</f>
        <v/>
      </c>
      <c r="AB11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3" t="str">
        <f>IF(ISNUMBER(SEARCH("PG",Table3[[#This Row],[KEYS]])), _xlfn.CONCAT("PG","_",Table3[[#This Row],[Table_Name]],"_",Table3[[#This Row],[Column_Name]]), "")</f>
        <v/>
      </c>
      <c r="AE113" s="20"/>
      <c r="AF113" s="20"/>
    </row>
    <row r="114" spans="1:32" x14ac:dyDescent="0.3">
      <c r="A114" t="s">
        <v>506</v>
      </c>
      <c r="B114" s="47" t="s">
        <v>147</v>
      </c>
      <c r="C114" s="47" t="s">
        <v>108</v>
      </c>
      <c r="D114" s="47">
        <v>3</v>
      </c>
      <c r="E114" s="47" t="s">
        <v>242</v>
      </c>
      <c r="F114" s="47" t="s">
        <v>192</v>
      </c>
      <c r="G114" t="s">
        <v>111</v>
      </c>
      <c r="H114" t="s">
        <v>135</v>
      </c>
      <c r="J114" t="str">
        <f>IF(ISNUMBER(SEARCH("PK",Table3[[#This Row],[KEYS]])), "PK", "")</f>
        <v>PK</v>
      </c>
      <c r="K114" t="str">
        <f>IF(ISNUMBER(SEARCH("FK",Table3[[#This Row],[KEYS]])), "FK", "")</f>
        <v/>
      </c>
      <c r="L114" t="str">
        <f>IF(ISNUMBER(SEARCH("IDX",Table3[[#This Row],[KEYS]])), "INDEX", "")</f>
        <v>INDEX</v>
      </c>
      <c r="M114" t="str">
        <f>IF(ISNUMBER(SEARCH("UQ",Table3[[#This Row],[KEYS]])), "UNIQUE", "")</f>
        <v/>
      </c>
      <c r="N114" t="str">
        <f>IF(ISNUMBER(SEARCH("NN",Table3[[#This Row],[KEYS]])), "NOT NULL", "")</f>
        <v>NOT NULL</v>
      </c>
      <c r="O114" t="str">
        <f>IF(ISNUMBER(SEARCH("CC",Table3[[#This Row],[KEYS]])), "CHECK", "")</f>
        <v/>
      </c>
      <c r="P114" t="str">
        <f>IF(ISNUMBER(SEARCH("PG",Table3[[#This Row],[KEYS]])), "PG", "")</f>
        <v/>
      </c>
      <c r="Q114" t="str" cm="1">
        <f t="array" ref="Q114">IF(ISNUMBER(SEARCH("PK",Table3[[#This Row],[KEYS]])),INDEX(UPPER(Table1[Combined_Constraint_Names]),MATCH(UPPER(Table3[[#This Row],[Table_Name]]),UPPER(Table1[Table_Name]),0)), "")</f>
        <v>PK_EMPLOYEE_POSITION_EMP_POS_NO</v>
      </c>
      <c r="R114" t="str" cm="1">
        <f t="array" ref="R1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Employee_Position ADD CONSTRAINT PK_EMPLOYEE_POSITION_EMP_POS_NO PRIMARY KEY (EMP_POS_NO);</v>
      </c>
      <c r="S114" t="str">
        <f>IF(ISNUMBER(SEARCH("FK",Table3[[#This Row],[KEYS]])), _xlfn.CONCAT("FK","_",Table3[[#This Row],[Table_Name]],"_",Table3[[#This Row],[Column_Name]]), "")</f>
        <v/>
      </c>
      <c r="T114" t="str" cm="1">
        <f t="array" ref="T11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4" t="str">
        <f>IF(ISNUMBER(SEARCH("IDX",Table3[[#This Row],[KEYS]])), _xlfn.CONCAT("IDX","_",Table3[[#This Row],[Table_Name]],"_",Table3[[#This Row],[Column_Name]]), "")</f>
        <v>IDX_Employee_Position_Emp_POS_NO</v>
      </c>
      <c r="V114" t="str">
        <f>IF(ISNUMBER(SEARCH("IDX",Table3[[#This Row],[KEYS]])), _xlfn.CONCAT("CREATE INDEX ",Table3[[#This Row],[Constranit name_IDX]]," ON ",Table3[[#This Row],[Table_Name]],"(",UPPER(Table3[[#This Row],[Column_Name]]),");"), "")</f>
        <v>CREATE INDEX IDX_Employee_Position_Emp_POS_NO ON Employee_Position(EMP_POS_NO);</v>
      </c>
      <c r="W114" t="str">
        <f>IF(ISNUMBER(SEARCH("UQ",Table3[[#This Row],[KEYS]])), _xlfn.CONCAT("UQ","_",Table3[[#This Row],[Table_Name]],"_",Table3[[#This Row],[Column_Name]]), "")</f>
        <v/>
      </c>
      <c r="X11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4" t="str">
        <f>IF(ISNUMBER(SEARCH("NN",Table3[[#This Row],[KEYS]])), _xlfn.CONCAT("NN","_",Table3[[#This Row],[Table_Name]],"_",Table3[[#This Row],[Column_Name]]), "")</f>
        <v>NN_Employee_Position_Emp_POS_NO</v>
      </c>
      <c r="Z11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Employee_Position MODIFY Emp_POS_NO CONSTRAINT NN_Employee_Position_Emp_POS_NO NOT NULL ;</v>
      </c>
      <c r="AA114" t="str">
        <f>IF(ISNUMBER(SEARCH("CC",Table3[[#This Row],[KEYS]])), _xlfn.CONCAT("CC","_",Table3[[#This Row],[Table_Name]],"_",Table3[[#This Row],[Column_Name]]), "")</f>
        <v/>
      </c>
      <c r="AB11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4" t="str">
        <f>IF(ISNUMBER(SEARCH("PG",Table3[[#This Row],[KEYS]])), _xlfn.CONCAT("PG","_",Table3[[#This Row],[Table_Name]],"_",Table3[[#This Row],[Column_Name]]), "")</f>
        <v/>
      </c>
      <c r="AE114" s="20"/>
      <c r="AF114" s="20"/>
    </row>
    <row r="115" spans="1:32" x14ac:dyDescent="0.3">
      <c r="A115" t="s">
        <v>506</v>
      </c>
      <c r="B115" s="47" t="s">
        <v>147</v>
      </c>
      <c r="C115" s="47" t="s">
        <v>108</v>
      </c>
      <c r="D115" s="47">
        <v>3</v>
      </c>
      <c r="E115" s="47" t="s">
        <v>242</v>
      </c>
      <c r="F115" s="47" t="s">
        <v>243</v>
      </c>
      <c r="G115" t="s">
        <v>111</v>
      </c>
      <c r="H115" t="s">
        <v>159</v>
      </c>
      <c r="J115" t="str">
        <f>IF(ISNUMBER(SEARCH("PK",Table3[[#This Row],[KEYS]])), "PK", "")</f>
        <v/>
      </c>
      <c r="K115" t="str">
        <f>IF(ISNUMBER(SEARCH("FK",Table3[[#This Row],[KEYS]])), "FK", "")</f>
        <v>FK</v>
      </c>
      <c r="L115" t="str">
        <f>IF(ISNUMBER(SEARCH("IDX",Table3[[#This Row],[KEYS]])), "INDEX", "")</f>
        <v>INDEX</v>
      </c>
      <c r="M115" t="str">
        <f>IF(ISNUMBER(SEARCH("UQ",Table3[[#This Row],[KEYS]])), "UNIQUE", "")</f>
        <v/>
      </c>
      <c r="N115" t="str">
        <f>IF(ISNUMBER(SEARCH("NN",Table3[[#This Row],[KEYS]])), "NOT NULL", "")</f>
        <v>NOT NULL</v>
      </c>
      <c r="O115" t="str">
        <f>IF(ISNUMBER(SEARCH("CC",Table3[[#This Row],[KEYS]])), "CHECK", "")</f>
        <v/>
      </c>
      <c r="P115" t="str">
        <f>IF(ISNUMBER(SEARCH("PG",Table3[[#This Row],[KEYS]])), "PG", "")</f>
        <v/>
      </c>
      <c r="Q115" t="str" cm="1">
        <f t="array" ref="Q115">IF(ISNUMBER(SEARCH("PK",Table3[[#This Row],[KEYS]])),INDEX(UPPER(Table1[Combined_Constraint_Names]),MATCH(UPPER(Table3[[#This Row],[Table_Name]]),UPPER(Table1[Table_Name]),0)), "")</f>
        <v/>
      </c>
      <c r="R115" t="str" cm="1">
        <f t="array" ref="R1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5" t="str">
        <f>IF(ISNUMBER(SEARCH("FK",Table3[[#This Row],[KEYS]])), _xlfn.CONCAT("FK","_",Table3[[#This Row],[Table_Name]],"_",Table3[[#This Row],[Column_Name]]), "")</f>
        <v>FK_Employee_Position_Postion_no</v>
      </c>
      <c r="T115" t="str" cm="1">
        <f t="array" ref="T11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Employee_Position ADD CONSTRAINT FK_Employee_Position_Postion_no FOREIGN KEY (Postion_no) REFERENCES POSITION(POSITION_NO);</v>
      </c>
      <c r="U115" t="str">
        <f>IF(ISNUMBER(SEARCH("IDX",Table3[[#This Row],[KEYS]])), _xlfn.CONCAT("IDX","_",Table3[[#This Row],[Table_Name]],"_",Table3[[#This Row],[Column_Name]]), "")</f>
        <v>IDX_Employee_Position_Postion_no</v>
      </c>
      <c r="V115" t="str">
        <f>IF(ISNUMBER(SEARCH("IDX",Table3[[#This Row],[KEYS]])), _xlfn.CONCAT("CREATE INDEX ",Table3[[#This Row],[Constranit name_IDX]]," ON ",Table3[[#This Row],[Table_Name]],"(",UPPER(Table3[[#This Row],[Column_Name]]),");"), "")</f>
        <v>CREATE INDEX IDX_Employee_Position_Postion_no ON Employee_Position(POSTION_NO);</v>
      </c>
      <c r="W115" t="str">
        <f>IF(ISNUMBER(SEARCH("UQ",Table3[[#This Row],[KEYS]])), _xlfn.CONCAT("UQ","_",Table3[[#This Row],[Table_Name]],"_",Table3[[#This Row],[Column_Name]]), "")</f>
        <v/>
      </c>
      <c r="X11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5" t="str">
        <f>IF(ISNUMBER(SEARCH("NN",Table3[[#This Row],[KEYS]])), _xlfn.CONCAT("NN","_",Table3[[#This Row],[Table_Name]],"_",Table3[[#This Row],[Column_Name]]), "")</f>
        <v>NN_Employee_Position_Postion_no</v>
      </c>
      <c r="Z11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Employee_Position MODIFY Postion_no CONSTRAINT NN_Employee_Position_Postion_no NOT NULL ;</v>
      </c>
      <c r="AA115" t="str">
        <f>IF(ISNUMBER(SEARCH("CC",Table3[[#This Row],[KEYS]])), _xlfn.CONCAT("CC","_",Table3[[#This Row],[Table_Name]],"_",Table3[[#This Row],[Column_Name]]), "")</f>
        <v/>
      </c>
      <c r="AB11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5" t="str">
        <f>IF(ISNUMBER(SEARCH("PG",Table3[[#This Row],[KEYS]])), _xlfn.CONCAT("PG","_",Table3[[#This Row],[Table_Name]],"_",Table3[[#This Row],[Column_Name]]), "")</f>
        <v/>
      </c>
      <c r="AE115" s="20"/>
      <c r="AF115" s="20"/>
    </row>
    <row r="116" spans="1:32" x14ac:dyDescent="0.3">
      <c r="A116" t="s">
        <v>506</v>
      </c>
      <c r="B116" s="47" t="s">
        <v>147</v>
      </c>
      <c r="C116" s="47" t="s">
        <v>108</v>
      </c>
      <c r="D116" s="47">
        <v>3</v>
      </c>
      <c r="E116" s="47" t="s">
        <v>242</v>
      </c>
      <c r="F116" s="47" t="s">
        <v>165</v>
      </c>
      <c r="G116" t="s">
        <v>166</v>
      </c>
      <c r="H116" t="s">
        <v>124</v>
      </c>
      <c r="J116" t="str">
        <f>IF(ISNUMBER(SEARCH("PK",Table3[[#This Row],[KEYS]])), "PK", "")</f>
        <v/>
      </c>
      <c r="K116" t="str">
        <f>IF(ISNUMBER(SEARCH("FK",Table3[[#This Row],[KEYS]])), "FK", "")</f>
        <v/>
      </c>
      <c r="L116" t="str">
        <f>IF(ISNUMBER(SEARCH("IDX",Table3[[#This Row],[KEYS]])), "INDEX", "")</f>
        <v/>
      </c>
      <c r="M116" t="str">
        <f>IF(ISNUMBER(SEARCH("UQ",Table3[[#This Row],[KEYS]])), "UNIQUE", "")</f>
        <v/>
      </c>
      <c r="N116" t="str">
        <f>IF(ISNUMBER(SEARCH("NN",Table3[[#This Row],[KEYS]])), "NOT NULL", "")</f>
        <v>NOT NULL</v>
      </c>
      <c r="O116" t="str">
        <f>IF(ISNUMBER(SEARCH("CC",Table3[[#This Row],[KEYS]])), "CHECK", "")</f>
        <v/>
      </c>
      <c r="P116" t="str">
        <f>IF(ISNUMBER(SEARCH("PG",Table3[[#This Row],[KEYS]])), "PG", "")</f>
        <v/>
      </c>
      <c r="Q116" t="str" cm="1">
        <f t="array" ref="Q116">IF(ISNUMBER(SEARCH("PK",Table3[[#This Row],[KEYS]])),INDEX(UPPER(Table1[Combined_Constraint_Names]),MATCH(UPPER(Table3[[#This Row],[Table_Name]]),UPPER(Table1[Table_Name]),0)), "")</f>
        <v/>
      </c>
      <c r="R116" t="str" cm="1">
        <f t="array" ref="R1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6" t="str">
        <f>IF(ISNUMBER(SEARCH("FK",Table3[[#This Row],[KEYS]])), _xlfn.CONCAT("FK","_",Table3[[#This Row],[Table_Name]],"_",Table3[[#This Row],[Column_Name]]), "")</f>
        <v/>
      </c>
      <c r="T116" t="str" cm="1">
        <f t="array" ref="T11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6" t="str">
        <f>IF(ISNUMBER(SEARCH("IDX",Table3[[#This Row],[KEYS]])), _xlfn.CONCAT("IDX","_",Table3[[#This Row],[Table_Name]],"_",Table3[[#This Row],[Column_Name]]), "")</f>
        <v/>
      </c>
      <c r="V11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16" t="str">
        <f>IF(ISNUMBER(SEARCH("UQ",Table3[[#This Row],[KEYS]])), _xlfn.CONCAT("UQ","_",Table3[[#This Row],[Table_Name]],"_",Table3[[#This Row],[Column_Name]]), "")</f>
        <v/>
      </c>
      <c r="X11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6" t="str">
        <f>IF(ISNUMBER(SEARCH("NN",Table3[[#This Row],[KEYS]])), _xlfn.CONCAT("NN","_",Table3[[#This Row],[Table_Name]],"_",Table3[[#This Row],[Column_Name]]), "")</f>
        <v>NN_Employee_Position_start_date</v>
      </c>
      <c r="Z11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Employee_Position MODIFY start_date CONSTRAINT NN_Employee_Position_start_date NOT NULL ;</v>
      </c>
      <c r="AA116" t="str">
        <f>IF(ISNUMBER(SEARCH("CC",Table3[[#This Row],[KEYS]])), _xlfn.CONCAT("CC","_",Table3[[#This Row],[Table_Name]],"_",Table3[[#This Row],[Column_Name]]), "")</f>
        <v/>
      </c>
      <c r="AB11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6" t="str">
        <f>IF(ISNUMBER(SEARCH("PG",Table3[[#This Row],[KEYS]])), _xlfn.CONCAT("PG","_",Table3[[#This Row],[Table_Name]],"_",Table3[[#This Row],[Column_Name]]), "")</f>
        <v/>
      </c>
      <c r="AE116" s="20"/>
      <c r="AF116" s="20"/>
    </row>
    <row r="117" spans="1:32" x14ac:dyDescent="0.3">
      <c r="A117" t="s">
        <v>506</v>
      </c>
      <c r="B117" s="47" t="s">
        <v>147</v>
      </c>
      <c r="C117" s="47" t="s">
        <v>108</v>
      </c>
      <c r="D117" s="47">
        <v>3</v>
      </c>
      <c r="E117" s="47" t="s">
        <v>242</v>
      </c>
      <c r="F117" s="47" t="s">
        <v>167</v>
      </c>
      <c r="G117" t="s">
        <v>166</v>
      </c>
      <c r="H117" t="s">
        <v>124</v>
      </c>
      <c r="J117" t="str">
        <f>IF(ISNUMBER(SEARCH("PK",Table3[[#This Row],[KEYS]])), "PK", "")</f>
        <v/>
      </c>
      <c r="K117" t="str">
        <f>IF(ISNUMBER(SEARCH("FK",Table3[[#This Row],[KEYS]])), "FK", "")</f>
        <v/>
      </c>
      <c r="L117" t="str">
        <f>IF(ISNUMBER(SEARCH("IDX",Table3[[#This Row],[KEYS]])), "INDEX", "")</f>
        <v/>
      </c>
      <c r="M117" t="str">
        <f>IF(ISNUMBER(SEARCH("UQ",Table3[[#This Row],[KEYS]])), "UNIQUE", "")</f>
        <v/>
      </c>
      <c r="N117" t="str">
        <f>IF(ISNUMBER(SEARCH("NN",Table3[[#This Row],[KEYS]])), "NOT NULL", "")</f>
        <v>NOT NULL</v>
      </c>
      <c r="O117" t="str">
        <f>IF(ISNUMBER(SEARCH("CC",Table3[[#This Row],[KEYS]])), "CHECK", "")</f>
        <v/>
      </c>
      <c r="P117" t="str">
        <f>IF(ISNUMBER(SEARCH("PG",Table3[[#This Row],[KEYS]])), "PG", "")</f>
        <v/>
      </c>
      <c r="Q117" t="str" cm="1">
        <f t="array" ref="Q117">IF(ISNUMBER(SEARCH("PK",Table3[[#This Row],[KEYS]])),INDEX(UPPER(Table1[Combined_Constraint_Names]),MATCH(UPPER(Table3[[#This Row],[Table_Name]]),UPPER(Table1[Table_Name]),0)), "")</f>
        <v/>
      </c>
      <c r="R117" t="str" cm="1">
        <f t="array" ref="R1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7" t="str">
        <f>IF(ISNUMBER(SEARCH("FK",Table3[[#This Row],[KEYS]])), _xlfn.CONCAT("FK","_",Table3[[#This Row],[Table_Name]],"_",Table3[[#This Row],[Column_Name]]), "")</f>
        <v/>
      </c>
      <c r="T117" t="str" cm="1">
        <f t="array" ref="T11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7" t="str">
        <f>IF(ISNUMBER(SEARCH("IDX",Table3[[#This Row],[KEYS]])), _xlfn.CONCAT("IDX","_",Table3[[#This Row],[Table_Name]],"_",Table3[[#This Row],[Column_Name]]), "")</f>
        <v/>
      </c>
      <c r="V11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17" t="str">
        <f>IF(ISNUMBER(SEARCH("UQ",Table3[[#This Row],[KEYS]])), _xlfn.CONCAT("UQ","_",Table3[[#This Row],[Table_Name]],"_",Table3[[#This Row],[Column_Name]]), "")</f>
        <v/>
      </c>
      <c r="X11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7" t="str">
        <f>IF(ISNUMBER(SEARCH("NN",Table3[[#This Row],[KEYS]])), _xlfn.CONCAT("NN","_",Table3[[#This Row],[Table_Name]],"_",Table3[[#This Row],[Column_Name]]), "")</f>
        <v>NN_Employee_Position_end_date</v>
      </c>
      <c r="Z11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Employee_Position MODIFY end_date CONSTRAINT NN_Employee_Position_end_date NOT NULL ;</v>
      </c>
      <c r="AA117" t="str">
        <f>IF(ISNUMBER(SEARCH("CC",Table3[[#This Row],[KEYS]])), _xlfn.CONCAT("CC","_",Table3[[#This Row],[Table_Name]],"_",Table3[[#This Row],[Column_Name]]), "")</f>
        <v/>
      </c>
      <c r="AB11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7" t="str">
        <f>IF(ISNUMBER(SEARCH("PG",Table3[[#This Row],[KEYS]])), _xlfn.CONCAT("PG","_",Table3[[#This Row],[Table_Name]],"_",Table3[[#This Row],[Column_Name]]), "")</f>
        <v/>
      </c>
      <c r="AE117" s="20"/>
      <c r="AF117" s="20"/>
    </row>
    <row r="118" spans="1:32" x14ac:dyDescent="0.3">
      <c r="A118" t="s">
        <v>506</v>
      </c>
      <c r="B118" s="47" t="s">
        <v>147</v>
      </c>
      <c r="C118" s="47" t="s">
        <v>108</v>
      </c>
      <c r="D118" s="47">
        <v>3</v>
      </c>
      <c r="E118" s="47" t="s">
        <v>242</v>
      </c>
      <c r="F118" s="47" t="s">
        <v>244</v>
      </c>
      <c r="G118" t="s">
        <v>111</v>
      </c>
      <c r="H118" t="s">
        <v>159</v>
      </c>
      <c r="J118" t="str">
        <f>IF(ISNUMBER(SEARCH("PK",Table3[[#This Row],[KEYS]])), "PK", "")</f>
        <v/>
      </c>
      <c r="K118" t="str">
        <f>IF(ISNUMBER(SEARCH("FK",Table3[[#This Row],[KEYS]])), "FK", "")</f>
        <v>FK</v>
      </c>
      <c r="L118" t="str">
        <f>IF(ISNUMBER(SEARCH("IDX",Table3[[#This Row],[KEYS]])), "INDEX", "")</f>
        <v>INDEX</v>
      </c>
      <c r="M118" t="str">
        <f>IF(ISNUMBER(SEARCH("UQ",Table3[[#This Row],[KEYS]])), "UNIQUE", "")</f>
        <v/>
      </c>
      <c r="N118" t="str">
        <f>IF(ISNUMBER(SEARCH("NN",Table3[[#This Row],[KEYS]])), "NOT NULL", "")</f>
        <v>NOT NULL</v>
      </c>
      <c r="O118" t="str">
        <f>IF(ISNUMBER(SEARCH("CC",Table3[[#This Row],[KEYS]])), "CHECK", "")</f>
        <v/>
      </c>
      <c r="P118" t="str">
        <f>IF(ISNUMBER(SEARCH("PG",Table3[[#This Row],[KEYS]])), "PG", "")</f>
        <v/>
      </c>
      <c r="Q118" t="str" cm="1">
        <f t="array" ref="Q118">IF(ISNUMBER(SEARCH("PK",Table3[[#This Row],[KEYS]])),INDEX(UPPER(Table1[Combined_Constraint_Names]),MATCH(UPPER(Table3[[#This Row],[Table_Name]]),UPPER(Table1[Table_Name]),0)), "")</f>
        <v/>
      </c>
      <c r="R118" t="str" cm="1">
        <f t="array" ref="R1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18" t="str">
        <f>IF(ISNUMBER(SEARCH("FK",Table3[[#This Row],[KEYS]])), _xlfn.CONCAT("FK","_",Table3[[#This Row],[Table_Name]],"_",Table3[[#This Row],[Column_Name]]), "")</f>
        <v>FK_Employee_Position_employee_no</v>
      </c>
      <c r="T118" t="str" cm="1">
        <f t="array" ref="T11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Employee_Position ADD CONSTRAINT FK_Employee_Position_employee_no FOREIGN KEY (employee_no) REFERENCES EMPLOYEE(EMPLOYEE_NO);</v>
      </c>
      <c r="U118" t="str">
        <f>IF(ISNUMBER(SEARCH("IDX",Table3[[#This Row],[KEYS]])), _xlfn.CONCAT("IDX","_",Table3[[#This Row],[Table_Name]],"_",Table3[[#This Row],[Column_Name]]), "")</f>
        <v>IDX_Employee_Position_employee_no</v>
      </c>
      <c r="V118" t="str">
        <f>IF(ISNUMBER(SEARCH("IDX",Table3[[#This Row],[KEYS]])), _xlfn.CONCAT("CREATE INDEX ",Table3[[#This Row],[Constranit name_IDX]]," ON ",Table3[[#This Row],[Table_Name]],"(",UPPER(Table3[[#This Row],[Column_Name]]),");"), "")</f>
        <v>CREATE INDEX IDX_Employee_Position_employee_no ON Employee_Position(EMPLOYEE_NO);</v>
      </c>
      <c r="W118" t="str">
        <f>IF(ISNUMBER(SEARCH("UQ",Table3[[#This Row],[KEYS]])), _xlfn.CONCAT("UQ","_",Table3[[#This Row],[Table_Name]],"_",Table3[[#This Row],[Column_Name]]), "")</f>
        <v/>
      </c>
      <c r="X11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8" t="str">
        <f>IF(ISNUMBER(SEARCH("NN",Table3[[#This Row],[KEYS]])), _xlfn.CONCAT("NN","_",Table3[[#This Row],[Table_Name]],"_",Table3[[#This Row],[Column_Name]]), "")</f>
        <v>NN_Employee_Position_employee_no</v>
      </c>
      <c r="Z11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Employee_Position MODIFY employee_no CONSTRAINT NN_Employee_Position_employee_no NOT NULL ;</v>
      </c>
      <c r="AA118" t="str">
        <f>IF(ISNUMBER(SEARCH("CC",Table3[[#This Row],[KEYS]])), _xlfn.CONCAT("CC","_",Table3[[#This Row],[Table_Name]],"_",Table3[[#This Row],[Column_Name]]), "")</f>
        <v/>
      </c>
      <c r="AB11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8" t="str">
        <f>IF(ISNUMBER(SEARCH("PG",Table3[[#This Row],[KEYS]])), _xlfn.CONCAT("PG","_",Table3[[#This Row],[Table_Name]],"_",Table3[[#This Row],[Column_Name]]), "")</f>
        <v/>
      </c>
      <c r="AE118" s="20"/>
      <c r="AF118" s="20"/>
    </row>
    <row r="119" spans="1:32" x14ac:dyDescent="0.3">
      <c r="A119" t="s">
        <v>506</v>
      </c>
      <c r="B119" s="12" t="s">
        <v>147</v>
      </c>
      <c r="C119" s="12" t="s">
        <v>199</v>
      </c>
      <c r="D119" s="12">
        <v>4</v>
      </c>
      <c r="E119" s="12" t="s">
        <v>245</v>
      </c>
      <c r="F119" s="12" t="s">
        <v>220</v>
      </c>
      <c r="G119" t="s">
        <v>111</v>
      </c>
      <c r="H119" t="s">
        <v>135</v>
      </c>
      <c r="J119" t="str">
        <f>IF(ISNUMBER(SEARCH("PK",Table3[[#This Row],[KEYS]])), "PK", "")</f>
        <v>PK</v>
      </c>
      <c r="K119" t="str">
        <f>IF(ISNUMBER(SEARCH("FK",Table3[[#This Row],[KEYS]])), "FK", "")</f>
        <v/>
      </c>
      <c r="L119" t="str">
        <f>IF(ISNUMBER(SEARCH("IDX",Table3[[#This Row],[KEYS]])), "INDEX", "")</f>
        <v>INDEX</v>
      </c>
      <c r="M119" t="str">
        <f>IF(ISNUMBER(SEARCH("UQ",Table3[[#This Row],[KEYS]])), "UNIQUE", "")</f>
        <v/>
      </c>
      <c r="N119" t="str">
        <f>IF(ISNUMBER(SEARCH("NN",Table3[[#This Row],[KEYS]])), "NOT NULL", "")</f>
        <v>NOT NULL</v>
      </c>
      <c r="O119" t="str">
        <f>IF(ISNUMBER(SEARCH("CC",Table3[[#This Row],[KEYS]])), "CHECK", "")</f>
        <v/>
      </c>
      <c r="P119" t="str">
        <f>IF(ISNUMBER(SEARCH("PG",Table3[[#This Row],[KEYS]])), "PG", "")</f>
        <v/>
      </c>
      <c r="Q119" t="str" cm="1">
        <f t="array" ref="Q119">IF(ISNUMBER(SEARCH("PK",Table3[[#This Row],[KEYS]])),INDEX(UPPER(Table1[Combined_Constraint_Names]),MATCH(UPPER(Table3[[#This Row],[Table_Name]]),UPPER(Table1[Table_Name]),0)), "")</f>
        <v>PK_MAJOR_MAJOR_NO</v>
      </c>
      <c r="R119" t="str" cm="1">
        <f t="array" ref="R1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Major ADD CONSTRAINT PK_MAJOR_MAJOR_NO PRIMARY KEY (MAJOR_NO);</v>
      </c>
      <c r="S119" t="str">
        <f>IF(ISNUMBER(SEARCH("FK",Table3[[#This Row],[KEYS]])), _xlfn.CONCAT("FK","_",Table3[[#This Row],[Table_Name]],"_",Table3[[#This Row],[Column_Name]]), "")</f>
        <v/>
      </c>
      <c r="T119" t="str" cm="1">
        <f t="array" ref="T11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19" t="str">
        <f>IF(ISNUMBER(SEARCH("IDX",Table3[[#This Row],[KEYS]])), _xlfn.CONCAT("IDX","_",Table3[[#This Row],[Table_Name]],"_",Table3[[#This Row],[Column_Name]]), "")</f>
        <v>IDX_Major_Major_NO</v>
      </c>
      <c r="V119" t="str">
        <f>IF(ISNUMBER(SEARCH("IDX",Table3[[#This Row],[KEYS]])), _xlfn.CONCAT("CREATE INDEX ",Table3[[#This Row],[Constranit name_IDX]]," ON ",Table3[[#This Row],[Table_Name]],"(",UPPER(Table3[[#This Row],[Column_Name]]),");"), "")</f>
        <v>CREATE INDEX IDX_Major_Major_NO ON Major(MAJOR_NO);</v>
      </c>
      <c r="W119" t="str">
        <f>IF(ISNUMBER(SEARCH("UQ",Table3[[#This Row],[KEYS]])), _xlfn.CONCAT("UQ","_",Table3[[#This Row],[Table_Name]],"_",Table3[[#This Row],[Column_Name]]), "")</f>
        <v/>
      </c>
      <c r="X11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19" t="str">
        <f>IF(ISNUMBER(SEARCH("NN",Table3[[#This Row],[KEYS]])), _xlfn.CONCAT("NN","_",Table3[[#This Row],[Table_Name]],"_",Table3[[#This Row],[Column_Name]]), "")</f>
        <v>NN_Major_Major_NO</v>
      </c>
      <c r="Z11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Major MODIFY Major_NO CONSTRAINT NN_Major_Major_NO NOT NULL ;</v>
      </c>
      <c r="AA119" t="str">
        <f>IF(ISNUMBER(SEARCH("CC",Table3[[#This Row],[KEYS]])), _xlfn.CONCAT("CC","_",Table3[[#This Row],[Table_Name]],"_",Table3[[#This Row],[Column_Name]]), "")</f>
        <v/>
      </c>
      <c r="AB11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19" t="str">
        <f>IF(ISNUMBER(SEARCH("PG",Table3[[#This Row],[KEYS]])), _xlfn.CONCAT("PG","_",Table3[[#This Row],[Table_Name]],"_",Table3[[#This Row],[Column_Name]]), "")</f>
        <v/>
      </c>
      <c r="AE119" s="20"/>
      <c r="AF119" s="20"/>
    </row>
    <row r="120" spans="1:32" x14ac:dyDescent="0.3">
      <c r="A120" t="s">
        <v>506</v>
      </c>
      <c r="B120" s="12" t="s">
        <v>147</v>
      </c>
      <c r="C120" s="12" t="s">
        <v>199</v>
      </c>
      <c r="D120" s="12">
        <v>4</v>
      </c>
      <c r="E120" s="12" t="s">
        <v>245</v>
      </c>
      <c r="F120" s="12" t="s">
        <v>246</v>
      </c>
      <c r="G120" t="s">
        <v>114</v>
      </c>
      <c r="J120" t="str">
        <f>IF(ISNUMBER(SEARCH("PK",Table3[[#This Row],[KEYS]])), "PK", "")</f>
        <v/>
      </c>
      <c r="K120" t="str">
        <f>IF(ISNUMBER(SEARCH("FK",Table3[[#This Row],[KEYS]])), "FK", "")</f>
        <v/>
      </c>
      <c r="L120" t="str">
        <f>IF(ISNUMBER(SEARCH("IDX",Table3[[#This Row],[KEYS]])), "INDEX", "")</f>
        <v/>
      </c>
      <c r="M120" t="str">
        <f>IF(ISNUMBER(SEARCH("UQ",Table3[[#This Row],[KEYS]])), "UNIQUE", "")</f>
        <v/>
      </c>
      <c r="N120" t="str">
        <f>IF(ISNUMBER(SEARCH("NN",Table3[[#This Row],[KEYS]])), "NOT NULL", "")</f>
        <v/>
      </c>
      <c r="O120" t="str">
        <f>IF(ISNUMBER(SEARCH("CC",Table3[[#This Row],[KEYS]])), "CHECK", "")</f>
        <v/>
      </c>
      <c r="P120" t="str">
        <f>IF(ISNUMBER(SEARCH("PG",Table3[[#This Row],[KEYS]])), "PG", "")</f>
        <v/>
      </c>
      <c r="Q120" t="str" cm="1">
        <f t="array" ref="Q120">IF(ISNUMBER(SEARCH("PK",Table3[[#This Row],[KEYS]])),INDEX(UPPER(Table1[Combined_Constraint_Names]),MATCH(UPPER(Table3[[#This Row],[Table_Name]]),UPPER(Table1[Table_Name]),0)), "")</f>
        <v/>
      </c>
      <c r="R120" t="str" cm="1">
        <f t="array" ref="R1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0" t="str">
        <f>IF(ISNUMBER(SEARCH("FK",Table3[[#This Row],[KEYS]])), _xlfn.CONCAT("FK","_",Table3[[#This Row],[Table_Name]],"_",Table3[[#This Row],[Column_Name]]), "")</f>
        <v/>
      </c>
      <c r="T120" t="str" cm="1">
        <f t="array" ref="T12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0" t="str">
        <f>IF(ISNUMBER(SEARCH("IDX",Table3[[#This Row],[KEYS]])), _xlfn.CONCAT("IDX","_",Table3[[#This Row],[Table_Name]],"_",Table3[[#This Row],[Column_Name]]), "")</f>
        <v/>
      </c>
      <c r="V1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0" t="str">
        <f>IF(ISNUMBER(SEARCH("UQ",Table3[[#This Row],[KEYS]])), _xlfn.CONCAT("UQ","_",Table3[[#This Row],[Table_Name]],"_",Table3[[#This Row],[Column_Name]]), "")</f>
        <v/>
      </c>
      <c r="X1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0" t="str">
        <f>IF(ISNUMBER(SEARCH("NN",Table3[[#This Row],[KEYS]])), _xlfn.CONCAT("NN","_",Table3[[#This Row],[Table_Name]],"_",Table3[[#This Row],[Column_Name]]), "")</f>
        <v/>
      </c>
      <c r="Z1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0" t="str">
        <f>IF(ISNUMBER(SEARCH("CC",Table3[[#This Row],[KEYS]])), _xlfn.CONCAT("CC","_",Table3[[#This Row],[Table_Name]],"_",Table3[[#This Row],[Column_Name]]), "")</f>
        <v/>
      </c>
      <c r="AB1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0" t="str">
        <f>IF(ISNUMBER(SEARCH("PG",Table3[[#This Row],[KEYS]])), _xlfn.CONCAT("PG","_",Table3[[#This Row],[Table_Name]],"_",Table3[[#This Row],[Column_Name]]), "")</f>
        <v/>
      </c>
      <c r="AE120" s="20"/>
      <c r="AF120" s="20"/>
    </row>
    <row r="121" spans="1:32" x14ac:dyDescent="0.3">
      <c r="A121" t="s">
        <v>506</v>
      </c>
      <c r="B121" s="12" t="s">
        <v>147</v>
      </c>
      <c r="C121" s="12" t="s">
        <v>199</v>
      </c>
      <c r="D121" s="12">
        <v>4</v>
      </c>
      <c r="E121" s="12" t="s">
        <v>247</v>
      </c>
      <c r="F121" s="12" t="s">
        <v>219</v>
      </c>
      <c r="G121" t="s">
        <v>111</v>
      </c>
      <c r="H121" t="s">
        <v>135</v>
      </c>
      <c r="J121" t="str">
        <f>IF(ISNUMBER(SEARCH("PK",Table3[[#This Row],[KEYS]])), "PK", "")</f>
        <v>PK</v>
      </c>
      <c r="K121" t="str">
        <f>IF(ISNUMBER(SEARCH("FK",Table3[[#This Row],[KEYS]])), "FK", "")</f>
        <v/>
      </c>
      <c r="L121" t="str">
        <f>IF(ISNUMBER(SEARCH("IDX",Table3[[#This Row],[KEYS]])), "INDEX", "")</f>
        <v>INDEX</v>
      </c>
      <c r="M121" t="str">
        <f>IF(ISNUMBER(SEARCH("UQ",Table3[[#This Row],[KEYS]])), "UNIQUE", "")</f>
        <v/>
      </c>
      <c r="N121" t="str">
        <f>IF(ISNUMBER(SEARCH("NN",Table3[[#This Row],[KEYS]])), "NOT NULL", "")</f>
        <v>NOT NULL</v>
      </c>
      <c r="O121" t="str">
        <f>IF(ISNUMBER(SEARCH("CC",Table3[[#This Row],[KEYS]])), "CHECK", "")</f>
        <v/>
      </c>
      <c r="P121" t="str">
        <f>IF(ISNUMBER(SEARCH("PG",Table3[[#This Row],[KEYS]])), "PG", "")</f>
        <v/>
      </c>
      <c r="Q121" t="str" cm="1">
        <f t="array" ref="Q121">IF(ISNUMBER(SEARCH("PK",Table3[[#This Row],[KEYS]])),INDEX(UPPER(Table1[Combined_Constraint_Names]),MATCH(UPPER(Table3[[#This Row],[Table_Name]]),UPPER(Table1[Table_Name]),0)), "")</f>
        <v>PK_MINOR_MINOR_NO</v>
      </c>
      <c r="R121" t="str" cm="1">
        <f t="array" ref="R1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Minor ADD CONSTRAINT PK_MINOR_MINOR_NO PRIMARY KEY (MINOR_NO);</v>
      </c>
      <c r="S121" t="str">
        <f>IF(ISNUMBER(SEARCH("FK",Table3[[#This Row],[KEYS]])), _xlfn.CONCAT("FK","_",Table3[[#This Row],[Table_Name]],"_",Table3[[#This Row],[Column_Name]]), "")</f>
        <v/>
      </c>
      <c r="T121" t="str" cm="1">
        <f t="array" ref="T12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1" t="str">
        <f>IF(ISNUMBER(SEARCH("IDX",Table3[[#This Row],[KEYS]])), _xlfn.CONCAT("IDX","_",Table3[[#This Row],[Table_Name]],"_",Table3[[#This Row],[Column_Name]]), "")</f>
        <v>IDX_Minor_Minor_NO</v>
      </c>
      <c r="V121" t="str">
        <f>IF(ISNUMBER(SEARCH("IDX",Table3[[#This Row],[KEYS]])), _xlfn.CONCAT("CREATE INDEX ",Table3[[#This Row],[Constranit name_IDX]]," ON ",Table3[[#This Row],[Table_Name]],"(",UPPER(Table3[[#This Row],[Column_Name]]),");"), "")</f>
        <v>CREATE INDEX IDX_Minor_Minor_NO ON Minor(MINOR_NO);</v>
      </c>
      <c r="W121" t="str">
        <f>IF(ISNUMBER(SEARCH("UQ",Table3[[#This Row],[KEYS]])), _xlfn.CONCAT("UQ","_",Table3[[#This Row],[Table_Name]],"_",Table3[[#This Row],[Column_Name]]), "")</f>
        <v/>
      </c>
      <c r="X12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1" t="str">
        <f>IF(ISNUMBER(SEARCH("NN",Table3[[#This Row],[KEYS]])), _xlfn.CONCAT("NN","_",Table3[[#This Row],[Table_Name]],"_",Table3[[#This Row],[Column_Name]]), "")</f>
        <v>NN_Minor_Minor_NO</v>
      </c>
      <c r="Z12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Minor MODIFY Minor_NO CONSTRAINT NN_Minor_Minor_NO NOT NULL ;</v>
      </c>
      <c r="AA121" t="str">
        <f>IF(ISNUMBER(SEARCH("CC",Table3[[#This Row],[KEYS]])), _xlfn.CONCAT("CC","_",Table3[[#This Row],[Table_Name]],"_",Table3[[#This Row],[Column_Name]]), "")</f>
        <v/>
      </c>
      <c r="AB12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1" t="str">
        <f>IF(ISNUMBER(SEARCH("PG",Table3[[#This Row],[KEYS]])), _xlfn.CONCAT("PG","_",Table3[[#This Row],[Table_Name]],"_",Table3[[#This Row],[Column_Name]]), "")</f>
        <v/>
      </c>
      <c r="AE121" s="20"/>
      <c r="AF121" s="20"/>
    </row>
    <row r="122" spans="1:32" x14ac:dyDescent="0.3">
      <c r="A122" t="s">
        <v>506</v>
      </c>
      <c r="B122" s="61" t="s">
        <v>147</v>
      </c>
      <c r="C122" s="61" t="s">
        <v>199</v>
      </c>
      <c r="D122" s="61">
        <v>4</v>
      </c>
      <c r="E122" s="61" t="s">
        <v>247</v>
      </c>
      <c r="F122" s="61" t="s">
        <v>248</v>
      </c>
      <c r="G122" t="s">
        <v>114</v>
      </c>
      <c r="J122" t="str">
        <f>IF(ISNUMBER(SEARCH("PK",Table3[[#This Row],[KEYS]])), "PK", "")</f>
        <v/>
      </c>
      <c r="K122" t="str">
        <f>IF(ISNUMBER(SEARCH("FK",Table3[[#This Row],[KEYS]])), "FK", "")</f>
        <v/>
      </c>
      <c r="L122" t="str">
        <f>IF(ISNUMBER(SEARCH("IDX",Table3[[#This Row],[KEYS]])), "INDEX", "")</f>
        <v/>
      </c>
      <c r="M122" t="str">
        <f>IF(ISNUMBER(SEARCH("UQ",Table3[[#This Row],[KEYS]])), "UNIQUE", "")</f>
        <v/>
      </c>
      <c r="N122" t="str">
        <f>IF(ISNUMBER(SEARCH("NN",Table3[[#This Row],[KEYS]])), "NOT NULL", "")</f>
        <v/>
      </c>
      <c r="O122" t="str">
        <f>IF(ISNUMBER(SEARCH("CC",Table3[[#This Row],[KEYS]])), "CHECK", "")</f>
        <v/>
      </c>
      <c r="P122" t="str">
        <f>IF(ISNUMBER(SEARCH("PG",Table3[[#This Row],[KEYS]])), "PG", "")</f>
        <v/>
      </c>
      <c r="Q122" t="str" cm="1">
        <f t="array" ref="Q122">IF(ISNUMBER(SEARCH("PK",Table3[[#This Row],[KEYS]])),INDEX(UPPER(Table1[Combined_Constraint_Names]),MATCH(UPPER(Table3[[#This Row],[Table_Name]]),UPPER(Table1[Table_Name]),0)), "")</f>
        <v/>
      </c>
      <c r="R122" t="str" cm="1">
        <f t="array" ref="R1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2" t="str">
        <f>IF(ISNUMBER(SEARCH("FK",Table3[[#This Row],[KEYS]])), _xlfn.CONCAT("FK","_",Table3[[#This Row],[Table_Name]],"_",Table3[[#This Row],[Column_Name]]), "")</f>
        <v/>
      </c>
      <c r="T122" t="str" cm="1">
        <f t="array" ref="T12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2" t="str">
        <f>IF(ISNUMBER(SEARCH("IDX",Table3[[#This Row],[KEYS]])), _xlfn.CONCAT("IDX","_",Table3[[#This Row],[Table_Name]],"_",Table3[[#This Row],[Column_Name]]), "")</f>
        <v/>
      </c>
      <c r="V12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2" t="str">
        <f>IF(ISNUMBER(SEARCH("UQ",Table3[[#This Row],[KEYS]])), _xlfn.CONCAT("UQ","_",Table3[[#This Row],[Table_Name]],"_",Table3[[#This Row],[Column_Name]]), "")</f>
        <v/>
      </c>
      <c r="X12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2" t="str">
        <f>IF(ISNUMBER(SEARCH("NN",Table3[[#This Row],[KEYS]])), _xlfn.CONCAT("NN","_",Table3[[#This Row],[Table_Name]],"_",Table3[[#This Row],[Column_Name]]), "")</f>
        <v/>
      </c>
      <c r="Z12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2" t="str">
        <f>IF(ISNUMBER(SEARCH("CC",Table3[[#This Row],[KEYS]])), _xlfn.CONCAT("CC","_",Table3[[#This Row],[Table_Name]],"_",Table3[[#This Row],[Column_Name]]), "")</f>
        <v/>
      </c>
      <c r="AB12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2" t="str">
        <f>IF(ISNUMBER(SEARCH("PG",Table3[[#This Row],[KEYS]])), _xlfn.CONCAT("PG","_",Table3[[#This Row],[Table_Name]],"_",Table3[[#This Row],[Column_Name]]), "")</f>
        <v/>
      </c>
      <c r="AE122" s="20"/>
      <c r="AF122" s="20"/>
    </row>
    <row r="123" spans="1:32" x14ac:dyDescent="0.3">
      <c r="A123" t="s">
        <v>506</v>
      </c>
      <c r="B123" s="61" t="s">
        <v>147</v>
      </c>
      <c r="C123" s="61" t="s">
        <v>249</v>
      </c>
      <c r="D123" s="61">
        <v>5</v>
      </c>
      <c r="E123" s="61" t="s">
        <v>250</v>
      </c>
      <c r="F123" s="61" t="s">
        <v>251</v>
      </c>
      <c r="G123" t="s">
        <v>111</v>
      </c>
      <c r="H123" t="s">
        <v>112</v>
      </c>
      <c r="J123" t="str">
        <f>IF(ISNUMBER(SEARCH("PK",Table3[[#This Row],[KEYS]])), "PK", "")</f>
        <v>PK</v>
      </c>
      <c r="K123" t="str">
        <f>IF(ISNUMBER(SEARCH("FK",Table3[[#This Row],[KEYS]])), "FK", "")</f>
        <v/>
      </c>
      <c r="L123" t="str">
        <f>IF(ISNUMBER(SEARCH("IDX",Table3[[#This Row],[KEYS]])), "INDEX", "")</f>
        <v>INDEX</v>
      </c>
      <c r="M123" t="str">
        <f>IF(ISNUMBER(SEARCH("UQ",Table3[[#This Row],[KEYS]])), "UNIQUE", "")</f>
        <v/>
      </c>
      <c r="N123" t="str">
        <f>IF(ISNUMBER(SEARCH("NN",Table3[[#This Row],[KEYS]])), "NOT NULL", "")</f>
        <v/>
      </c>
      <c r="O123" t="str">
        <f>IF(ISNUMBER(SEARCH("CC",Table3[[#This Row],[KEYS]])), "CHECK", "")</f>
        <v/>
      </c>
      <c r="P123" t="str">
        <f>IF(ISNUMBER(SEARCH("PG",Table3[[#This Row],[KEYS]])), "PG", "")</f>
        <v/>
      </c>
      <c r="Q123" t="str" cm="1">
        <f t="array" ref="Q123">IF(ISNUMBER(SEARCH("PK",Table3[[#This Row],[KEYS]])),INDEX(UPPER(Table1[Combined_Constraint_Names]),MATCH(UPPER(Table3[[#This Row],[Table_Name]]),UPPER(Table1[Table_Name]),0)), "")</f>
        <v>PK_CERTIFICATE_CERT_NO</v>
      </c>
      <c r="R123" t="str" cm="1">
        <f t="array" ref="R1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Certificate ADD CONSTRAINT PK_CERTIFICATE_CERT_NO PRIMARY KEY (CERT_NO);</v>
      </c>
      <c r="S123" t="str">
        <f>IF(ISNUMBER(SEARCH("FK",Table3[[#This Row],[KEYS]])), _xlfn.CONCAT("FK","_",Table3[[#This Row],[Table_Name]],"_",Table3[[#This Row],[Column_Name]]), "")</f>
        <v/>
      </c>
      <c r="T123" t="str" cm="1">
        <f t="array" ref="T12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3" t="str">
        <f>IF(ISNUMBER(SEARCH("IDX",Table3[[#This Row],[KEYS]])), _xlfn.CONCAT("IDX","_",Table3[[#This Row],[Table_Name]],"_",Table3[[#This Row],[Column_Name]]), "")</f>
        <v>IDX_Certificate_Cert_NO</v>
      </c>
      <c r="V123" t="str">
        <f>IF(ISNUMBER(SEARCH("IDX",Table3[[#This Row],[KEYS]])), _xlfn.CONCAT("CREATE INDEX ",Table3[[#This Row],[Constranit name_IDX]]," ON ",Table3[[#This Row],[Table_Name]],"(",UPPER(Table3[[#This Row],[Column_Name]]),");"), "")</f>
        <v>CREATE INDEX IDX_Certificate_Cert_NO ON Certificate(CERT_NO);</v>
      </c>
      <c r="W123" t="str">
        <f>IF(ISNUMBER(SEARCH("UQ",Table3[[#This Row],[KEYS]])), _xlfn.CONCAT("UQ","_",Table3[[#This Row],[Table_Name]],"_",Table3[[#This Row],[Column_Name]]), "")</f>
        <v/>
      </c>
      <c r="X12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3" t="str">
        <f>IF(ISNUMBER(SEARCH("NN",Table3[[#This Row],[KEYS]])), _xlfn.CONCAT("NN","_",Table3[[#This Row],[Table_Name]],"_",Table3[[#This Row],[Column_Name]]), "")</f>
        <v/>
      </c>
      <c r="Z12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3" t="str">
        <f>IF(ISNUMBER(SEARCH("CC",Table3[[#This Row],[KEYS]])), _xlfn.CONCAT("CC","_",Table3[[#This Row],[Table_Name]],"_",Table3[[#This Row],[Column_Name]]), "")</f>
        <v/>
      </c>
      <c r="AB12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3" t="str">
        <f>IF(ISNUMBER(SEARCH("PG",Table3[[#This Row],[KEYS]])), _xlfn.CONCAT("PG","_",Table3[[#This Row],[Table_Name]],"_",Table3[[#This Row],[Column_Name]]), "")</f>
        <v/>
      </c>
      <c r="AE123" s="20"/>
      <c r="AF123" s="20"/>
    </row>
    <row r="124" spans="1:32" x14ac:dyDescent="0.3">
      <c r="A124" t="s">
        <v>506</v>
      </c>
      <c r="B124" s="61" t="s">
        <v>147</v>
      </c>
      <c r="C124" s="61" t="s">
        <v>249</v>
      </c>
      <c r="D124" s="61">
        <v>5</v>
      </c>
      <c r="E124" s="61" t="s">
        <v>250</v>
      </c>
      <c r="F124" s="61" t="s">
        <v>252</v>
      </c>
      <c r="G124" t="s">
        <v>114</v>
      </c>
      <c r="H124" t="s">
        <v>124</v>
      </c>
      <c r="J124" t="str">
        <f>IF(ISNUMBER(SEARCH("PK",Table3[[#This Row],[KEYS]])), "PK", "")</f>
        <v/>
      </c>
      <c r="K124" t="str">
        <f>IF(ISNUMBER(SEARCH("FK",Table3[[#This Row],[KEYS]])), "FK", "")</f>
        <v/>
      </c>
      <c r="L124" t="str">
        <f>IF(ISNUMBER(SEARCH("IDX",Table3[[#This Row],[KEYS]])), "INDEX", "")</f>
        <v/>
      </c>
      <c r="M124" t="str">
        <f>IF(ISNUMBER(SEARCH("UQ",Table3[[#This Row],[KEYS]])), "UNIQUE", "")</f>
        <v/>
      </c>
      <c r="N124" t="str">
        <f>IF(ISNUMBER(SEARCH("NN",Table3[[#This Row],[KEYS]])), "NOT NULL", "")</f>
        <v>NOT NULL</v>
      </c>
      <c r="O124" t="str">
        <f>IF(ISNUMBER(SEARCH("CC",Table3[[#This Row],[KEYS]])), "CHECK", "")</f>
        <v/>
      </c>
      <c r="P124" t="str">
        <f>IF(ISNUMBER(SEARCH("PG",Table3[[#This Row],[KEYS]])), "PG", "")</f>
        <v/>
      </c>
      <c r="Q124" t="str" cm="1">
        <f t="array" ref="Q124">IF(ISNUMBER(SEARCH("PK",Table3[[#This Row],[KEYS]])),INDEX(UPPER(Table1[Combined_Constraint_Names]),MATCH(UPPER(Table3[[#This Row],[Table_Name]]),UPPER(Table1[Table_Name]),0)), "")</f>
        <v/>
      </c>
      <c r="R124" t="str" cm="1">
        <f t="array" ref="R12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4" t="str">
        <f>IF(ISNUMBER(SEARCH("FK",Table3[[#This Row],[KEYS]])), _xlfn.CONCAT("FK","_",Table3[[#This Row],[Table_Name]],"_",Table3[[#This Row],[Column_Name]]), "")</f>
        <v/>
      </c>
      <c r="T124" t="str" cm="1">
        <f t="array" ref="T12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4" t="str">
        <f>IF(ISNUMBER(SEARCH("IDX",Table3[[#This Row],[KEYS]])), _xlfn.CONCAT("IDX","_",Table3[[#This Row],[Table_Name]],"_",Table3[[#This Row],[Column_Name]]), "")</f>
        <v/>
      </c>
      <c r="V12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4" t="str">
        <f>IF(ISNUMBER(SEARCH("UQ",Table3[[#This Row],[KEYS]])), _xlfn.CONCAT("UQ","_",Table3[[#This Row],[Table_Name]],"_",Table3[[#This Row],[Column_Name]]), "")</f>
        <v/>
      </c>
      <c r="X12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4" t="str">
        <f>IF(ISNUMBER(SEARCH("NN",Table3[[#This Row],[KEYS]])), _xlfn.CONCAT("NN","_",Table3[[#This Row],[Table_Name]],"_",Table3[[#This Row],[Column_Name]]), "")</f>
        <v>NN_Certificate_Cert_name</v>
      </c>
      <c r="Z12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Certificate MODIFY Cert_name CONSTRAINT NN_Certificate_Cert_name NOT NULL ;</v>
      </c>
      <c r="AA124" t="str">
        <f>IF(ISNUMBER(SEARCH("CC",Table3[[#This Row],[KEYS]])), _xlfn.CONCAT("CC","_",Table3[[#This Row],[Table_Name]],"_",Table3[[#This Row],[Column_Name]]), "")</f>
        <v/>
      </c>
      <c r="AB12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4" t="str">
        <f>IF(ISNUMBER(SEARCH("PG",Table3[[#This Row],[KEYS]])), _xlfn.CONCAT("PG","_",Table3[[#This Row],[Table_Name]],"_",Table3[[#This Row],[Column_Name]]), "")</f>
        <v/>
      </c>
      <c r="AE124" s="20"/>
      <c r="AF124" s="20"/>
    </row>
    <row r="125" spans="1:32" x14ac:dyDescent="0.3">
      <c r="A125" t="s">
        <v>506</v>
      </c>
      <c r="B125" s="61" t="s">
        <v>147</v>
      </c>
      <c r="C125" s="61" t="s">
        <v>253</v>
      </c>
      <c r="D125" s="61">
        <v>5</v>
      </c>
      <c r="E125" s="61" t="s">
        <v>254</v>
      </c>
      <c r="F125" s="61" t="s">
        <v>255</v>
      </c>
      <c r="G125" t="s">
        <v>111</v>
      </c>
      <c r="H125" t="s">
        <v>135</v>
      </c>
      <c r="J125" t="str">
        <f>IF(ISNUMBER(SEARCH("PK",Table3[[#This Row],[KEYS]])), "PK", "")</f>
        <v>PK</v>
      </c>
      <c r="K125" t="str">
        <f>IF(ISNUMBER(SEARCH("FK",Table3[[#This Row],[KEYS]])), "FK", "")</f>
        <v/>
      </c>
      <c r="L125" t="str">
        <f>IF(ISNUMBER(SEARCH("IDX",Table3[[#This Row],[KEYS]])), "INDEX", "")</f>
        <v>INDEX</v>
      </c>
      <c r="M125" t="str">
        <f>IF(ISNUMBER(SEARCH("UQ",Table3[[#This Row],[KEYS]])), "UNIQUE", "")</f>
        <v/>
      </c>
      <c r="N125" t="str">
        <f>IF(ISNUMBER(SEARCH("NN",Table3[[#This Row],[KEYS]])), "NOT NULL", "")</f>
        <v>NOT NULL</v>
      </c>
      <c r="O125" t="str">
        <f>IF(ISNUMBER(SEARCH("CC",Table3[[#This Row],[KEYS]])), "CHECK", "")</f>
        <v/>
      </c>
      <c r="P125" t="str">
        <f>IF(ISNUMBER(SEARCH("PG",Table3[[#This Row],[KEYS]])), "PG", "")</f>
        <v/>
      </c>
      <c r="Q125" t="str" cm="1">
        <f t="array" ref="Q125">IF(ISNUMBER(SEARCH("PK",Table3[[#This Row],[KEYS]])),INDEX(UPPER(Table1[Combined_Constraint_Names]),MATCH(UPPER(Table3[[#This Row],[Table_Name]]),UPPER(Table1[Table_Name]),0)), "")</f>
        <v>PK_LIST_TABLES_TABLE_ID</v>
      </c>
      <c r="R125" t="str" cm="1">
        <f t="array" ref="R12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List_Tables ADD CONSTRAINT PK_LIST_TABLES_TABLE_ID PRIMARY KEY (TABLE_ID);</v>
      </c>
      <c r="S125" t="str">
        <f>IF(ISNUMBER(SEARCH("FK",Table3[[#This Row],[KEYS]])), _xlfn.CONCAT("FK","_",Table3[[#This Row],[Table_Name]],"_",Table3[[#This Row],[Column_Name]]), "")</f>
        <v/>
      </c>
      <c r="T125" t="str" cm="1">
        <f t="array" ref="T12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5" t="str">
        <f>IF(ISNUMBER(SEARCH("IDX",Table3[[#This Row],[KEYS]])), _xlfn.CONCAT("IDX","_",Table3[[#This Row],[Table_Name]],"_",Table3[[#This Row],[Column_Name]]), "")</f>
        <v>IDX_List_Tables_Table_ID</v>
      </c>
      <c r="V125" t="str">
        <f>IF(ISNUMBER(SEARCH("IDX",Table3[[#This Row],[KEYS]])), _xlfn.CONCAT("CREATE INDEX ",Table3[[#This Row],[Constranit name_IDX]]," ON ",Table3[[#This Row],[Table_Name]],"(",UPPER(Table3[[#This Row],[Column_Name]]),");"), "")</f>
        <v>CREATE INDEX IDX_List_Tables_Table_ID ON List_Tables(TABLE_ID);</v>
      </c>
      <c r="W125" t="str">
        <f>IF(ISNUMBER(SEARCH("UQ",Table3[[#This Row],[KEYS]])), _xlfn.CONCAT("UQ","_",Table3[[#This Row],[Table_Name]],"_",Table3[[#This Row],[Column_Name]]), "")</f>
        <v/>
      </c>
      <c r="X12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5" t="str">
        <f>IF(ISNUMBER(SEARCH("NN",Table3[[#This Row],[KEYS]])), _xlfn.CONCAT("NN","_",Table3[[#This Row],[Table_Name]],"_",Table3[[#This Row],[Column_Name]]), "")</f>
        <v>NN_List_Tables_Table_ID</v>
      </c>
      <c r="Z12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List_Tables MODIFY Table_ID CONSTRAINT NN_List_Tables_Table_ID NOT NULL ;</v>
      </c>
      <c r="AA125" t="str">
        <f>IF(ISNUMBER(SEARCH("CC",Table3[[#This Row],[KEYS]])), _xlfn.CONCAT("CC","_",Table3[[#This Row],[Table_Name]],"_",Table3[[#This Row],[Column_Name]]), "")</f>
        <v/>
      </c>
      <c r="AB12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5" t="str">
        <f>IF(ISNUMBER(SEARCH("PG",Table3[[#This Row],[KEYS]])), _xlfn.CONCAT("PG","_",Table3[[#This Row],[Table_Name]],"_",Table3[[#This Row],[Column_Name]]), "")</f>
        <v/>
      </c>
      <c r="AE125" s="20"/>
      <c r="AF125" s="20"/>
    </row>
    <row r="126" spans="1:32" x14ac:dyDescent="0.3">
      <c r="A126" t="s">
        <v>506</v>
      </c>
      <c r="B126" s="61" t="s">
        <v>147</v>
      </c>
      <c r="C126" s="61" t="s">
        <v>253</v>
      </c>
      <c r="D126" s="61">
        <v>5</v>
      </c>
      <c r="E126" s="61" t="s">
        <v>254</v>
      </c>
      <c r="F126" s="61" t="s">
        <v>80</v>
      </c>
      <c r="G126" t="s">
        <v>114</v>
      </c>
      <c r="J126" t="str">
        <f>IF(ISNUMBER(SEARCH("PK",Table3[[#This Row],[KEYS]])), "PK", "")</f>
        <v/>
      </c>
      <c r="K126" t="str">
        <f>IF(ISNUMBER(SEARCH("FK",Table3[[#This Row],[KEYS]])), "FK", "")</f>
        <v/>
      </c>
      <c r="L126" t="str">
        <f>IF(ISNUMBER(SEARCH("IDX",Table3[[#This Row],[KEYS]])), "INDEX", "")</f>
        <v/>
      </c>
      <c r="M126" t="str">
        <f>IF(ISNUMBER(SEARCH("UQ",Table3[[#This Row],[KEYS]])), "UNIQUE", "")</f>
        <v/>
      </c>
      <c r="N126" t="str">
        <f>IF(ISNUMBER(SEARCH("NN",Table3[[#This Row],[KEYS]])), "NOT NULL", "")</f>
        <v/>
      </c>
      <c r="O126" t="str">
        <f>IF(ISNUMBER(SEARCH("CC",Table3[[#This Row],[KEYS]])), "CHECK", "")</f>
        <v/>
      </c>
      <c r="P126" t="str">
        <f>IF(ISNUMBER(SEARCH("PG",Table3[[#This Row],[KEYS]])), "PG", "")</f>
        <v/>
      </c>
      <c r="Q126" t="str" cm="1">
        <f t="array" ref="Q126">IF(ISNUMBER(SEARCH("PK",Table3[[#This Row],[KEYS]])),INDEX(UPPER(Table1[Combined_Constraint_Names]),MATCH(UPPER(Table3[[#This Row],[Table_Name]]),UPPER(Table1[Table_Name]),0)), "")</f>
        <v/>
      </c>
      <c r="R126" t="str" cm="1">
        <f t="array" ref="R12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6" t="str">
        <f>IF(ISNUMBER(SEARCH("FK",Table3[[#This Row],[KEYS]])), _xlfn.CONCAT("FK","_",Table3[[#This Row],[Table_Name]],"_",Table3[[#This Row],[Column_Name]]), "")</f>
        <v/>
      </c>
      <c r="T126" t="str" cm="1">
        <f t="array" ref="T12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6" t="str">
        <f>IF(ISNUMBER(SEARCH("IDX",Table3[[#This Row],[KEYS]])), _xlfn.CONCAT("IDX","_",Table3[[#This Row],[Table_Name]],"_",Table3[[#This Row],[Column_Name]]), "")</f>
        <v/>
      </c>
      <c r="V12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6" t="str">
        <f>IF(ISNUMBER(SEARCH("UQ",Table3[[#This Row],[KEYS]])), _xlfn.CONCAT("UQ","_",Table3[[#This Row],[Table_Name]],"_",Table3[[#This Row],[Column_Name]]), "")</f>
        <v/>
      </c>
      <c r="X12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6" t="str">
        <f>IF(ISNUMBER(SEARCH("NN",Table3[[#This Row],[KEYS]])), _xlfn.CONCAT("NN","_",Table3[[#This Row],[Table_Name]],"_",Table3[[#This Row],[Column_Name]]), "")</f>
        <v/>
      </c>
      <c r="Z12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6" t="str">
        <f>IF(ISNUMBER(SEARCH("CC",Table3[[#This Row],[KEYS]])), _xlfn.CONCAT("CC","_",Table3[[#This Row],[Table_Name]],"_",Table3[[#This Row],[Column_Name]]), "")</f>
        <v/>
      </c>
      <c r="AB12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6" t="str">
        <f>IF(ISNUMBER(SEARCH("PG",Table3[[#This Row],[KEYS]])), _xlfn.CONCAT("PG","_",Table3[[#This Row],[Table_Name]],"_",Table3[[#This Row],[Column_Name]]), "")</f>
        <v/>
      </c>
      <c r="AE126" s="20"/>
      <c r="AF126" s="20"/>
    </row>
    <row r="127" spans="1:32" x14ac:dyDescent="0.3">
      <c r="A127" t="s">
        <v>506</v>
      </c>
      <c r="B127" s="61" t="s">
        <v>147</v>
      </c>
      <c r="C127" s="61" t="s">
        <v>253</v>
      </c>
      <c r="D127" s="61">
        <v>5</v>
      </c>
      <c r="E127" s="61" t="s">
        <v>256</v>
      </c>
      <c r="F127" s="61" t="s">
        <v>257</v>
      </c>
      <c r="G127" t="s">
        <v>111</v>
      </c>
      <c r="H127" t="s">
        <v>135</v>
      </c>
      <c r="J127" t="str">
        <f>IF(ISNUMBER(SEARCH("PK",Table3[[#This Row],[KEYS]])), "PK", "")</f>
        <v>PK</v>
      </c>
      <c r="K127" t="str">
        <f>IF(ISNUMBER(SEARCH("FK",Table3[[#This Row],[KEYS]])), "FK", "")</f>
        <v/>
      </c>
      <c r="L127" t="str">
        <f>IF(ISNUMBER(SEARCH("IDX",Table3[[#This Row],[KEYS]])), "INDEX", "")</f>
        <v>INDEX</v>
      </c>
      <c r="M127" t="str">
        <f>IF(ISNUMBER(SEARCH("UQ",Table3[[#This Row],[KEYS]])), "UNIQUE", "")</f>
        <v/>
      </c>
      <c r="N127" t="str">
        <f>IF(ISNUMBER(SEARCH("NN",Table3[[#This Row],[KEYS]])), "NOT NULL", "")</f>
        <v>NOT NULL</v>
      </c>
      <c r="O127" t="str">
        <f>IF(ISNUMBER(SEARCH("CC",Table3[[#This Row],[KEYS]])), "CHECK", "")</f>
        <v/>
      </c>
      <c r="P127" t="str">
        <f>IF(ISNUMBER(SEARCH("PG",Table3[[#This Row],[KEYS]])), "PG", "")</f>
        <v/>
      </c>
      <c r="Q127" t="str" cm="1">
        <f t="array" ref="Q127">IF(ISNUMBER(SEARCH("PK",Table3[[#This Row],[KEYS]])),INDEX(UPPER(Table1[Combined_Constraint_Names]),MATCH(UPPER(Table3[[#This Row],[Table_Name]]),UPPER(Table1[Table_Name]),0)), "")</f>
        <v>PK_ROLES_ROLE_ID</v>
      </c>
      <c r="R127" t="str" cm="1">
        <f t="array" ref="R12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Roles ADD CONSTRAINT PK_ROLES_ROLE_ID PRIMARY KEY (ROLE_ID);</v>
      </c>
      <c r="S127" t="str">
        <f>IF(ISNUMBER(SEARCH("FK",Table3[[#This Row],[KEYS]])), _xlfn.CONCAT("FK","_",Table3[[#This Row],[Table_Name]],"_",Table3[[#This Row],[Column_Name]]), "")</f>
        <v/>
      </c>
      <c r="T127" t="str" cm="1">
        <f t="array" ref="T12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7" t="str">
        <f>IF(ISNUMBER(SEARCH("IDX",Table3[[#This Row],[KEYS]])), _xlfn.CONCAT("IDX","_",Table3[[#This Row],[Table_Name]],"_",Table3[[#This Row],[Column_Name]]), "")</f>
        <v>IDX_Roles_Role_ID</v>
      </c>
      <c r="V127" t="str">
        <f>IF(ISNUMBER(SEARCH("IDX",Table3[[#This Row],[KEYS]])), _xlfn.CONCAT("CREATE INDEX ",Table3[[#This Row],[Constranit name_IDX]]," ON ",Table3[[#This Row],[Table_Name]],"(",UPPER(Table3[[#This Row],[Column_Name]]),");"), "")</f>
        <v>CREATE INDEX IDX_Roles_Role_ID ON Roles(ROLE_ID);</v>
      </c>
      <c r="W127" t="str">
        <f>IF(ISNUMBER(SEARCH("UQ",Table3[[#This Row],[KEYS]])), _xlfn.CONCAT("UQ","_",Table3[[#This Row],[Table_Name]],"_",Table3[[#This Row],[Column_Name]]), "")</f>
        <v/>
      </c>
      <c r="X12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7" t="str">
        <f>IF(ISNUMBER(SEARCH("NN",Table3[[#This Row],[KEYS]])), _xlfn.CONCAT("NN","_",Table3[[#This Row],[Table_Name]],"_",Table3[[#This Row],[Column_Name]]), "")</f>
        <v>NN_Roles_Role_ID</v>
      </c>
      <c r="Z12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Roles MODIFY Role_ID CONSTRAINT NN_Roles_Role_ID NOT NULL ;</v>
      </c>
      <c r="AA127" t="str">
        <f>IF(ISNUMBER(SEARCH("CC",Table3[[#This Row],[KEYS]])), _xlfn.CONCAT("CC","_",Table3[[#This Row],[Table_Name]],"_",Table3[[#This Row],[Column_Name]]), "")</f>
        <v/>
      </c>
      <c r="AB12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7" t="str">
        <f>IF(ISNUMBER(SEARCH("PG",Table3[[#This Row],[KEYS]])), _xlfn.CONCAT("PG","_",Table3[[#This Row],[Table_Name]],"_",Table3[[#This Row],[Column_Name]]), "")</f>
        <v/>
      </c>
      <c r="AE127" s="20"/>
      <c r="AF127" s="20"/>
    </row>
    <row r="128" spans="1:32" x14ac:dyDescent="0.3">
      <c r="A128" t="s">
        <v>506</v>
      </c>
      <c r="B128" s="61" t="s">
        <v>147</v>
      </c>
      <c r="C128" s="61" t="s">
        <v>253</v>
      </c>
      <c r="D128" s="61">
        <v>5</v>
      </c>
      <c r="E128" s="61" t="s">
        <v>256</v>
      </c>
      <c r="F128" s="61" t="s">
        <v>258</v>
      </c>
      <c r="G128" t="s">
        <v>114</v>
      </c>
      <c r="J128" t="str">
        <f>IF(ISNUMBER(SEARCH("PK",Table3[[#This Row],[KEYS]])), "PK", "")</f>
        <v/>
      </c>
      <c r="K128" t="str">
        <f>IF(ISNUMBER(SEARCH("FK",Table3[[#This Row],[KEYS]])), "FK", "")</f>
        <v/>
      </c>
      <c r="L128" t="str">
        <f>IF(ISNUMBER(SEARCH("IDX",Table3[[#This Row],[KEYS]])), "INDEX", "")</f>
        <v/>
      </c>
      <c r="M128" t="str">
        <f>IF(ISNUMBER(SEARCH("UQ",Table3[[#This Row],[KEYS]])), "UNIQUE", "")</f>
        <v/>
      </c>
      <c r="N128" t="str">
        <f>IF(ISNUMBER(SEARCH("NN",Table3[[#This Row],[KEYS]])), "NOT NULL", "")</f>
        <v/>
      </c>
      <c r="O128" t="str">
        <f>IF(ISNUMBER(SEARCH("CC",Table3[[#This Row],[KEYS]])), "CHECK", "")</f>
        <v/>
      </c>
      <c r="P128" t="str">
        <f>IF(ISNUMBER(SEARCH("PG",Table3[[#This Row],[KEYS]])), "PG", "")</f>
        <v/>
      </c>
      <c r="Q128" t="str" cm="1">
        <f t="array" ref="Q128">IF(ISNUMBER(SEARCH("PK",Table3[[#This Row],[KEYS]])),INDEX(UPPER(Table1[Combined_Constraint_Names]),MATCH(UPPER(Table3[[#This Row],[Table_Name]]),UPPER(Table1[Table_Name]),0)), "")</f>
        <v/>
      </c>
      <c r="R128" t="str" cm="1">
        <f t="array" ref="R12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8" t="str">
        <f>IF(ISNUMBER(SEARCH("FK",Table3[[#This Row],[KEYS]])), _xlfn.CONCAT("FK","_",Table3[[#This Row],[Table_Name]],"_",Table3[[#This Row],[Column_Name]]), "")</f>
        <v/>
      </c>
      <c r="T128" t="str" cm="1">
        <f t="array" ref="T12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8" t="str">
        <f>IF(ISNUMBER(SEARCH("IDX",Table3[[#This Row],[KEYS]])), _xlfn.CONCAT("IDX","_",Table3[[#This Row],[Table_Name]],"_",Table3[[#This Row],[Column_Name]]), "")</f>
        <v/>
      </c>
      <c r="V12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8" t="str">
        <f>IF(ISNUMBER(SEARCH("UQ",Table3[[#This Row],[KEYS]])), _xlfn.CONCAT("UQ","_",Table3[[#This Row],[Table_Name]],"_",Table3[[#This Row],[Column_Name]]), "")</f>
        <v/>
      </c>
      <c r="X12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8" t="str">
        <f>IF(ISNUMBER(SEARCH("NN",Table3[[#This Row],[KEYS]])), _xlfn.CONCAT("NN","_",Table3[[#This Row],[Table_Name]],"_",Table3[[#This Row],[Column_Name]]), "")</f>
        <v/>
      </c>
      <c r="Z12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8" t="str">
        <f>IF(ISNUMBER(SEARCH("CC",Table3[[#This Row],[KEYS]])), _xlfn.CONCAT("CC","_",Table3[[#This Row],[Table_Name]],"_",Table3[[#This Row],[Column_Name]]), "")</f>
        <v/>
      </c>
      <c r="AB12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28" t="str">
        <f>IF(ISNUMBER(SEARCH("PG",Table3[[#This Row],[KEYS]])), _xlfn.CONCAT("PG","_",Table3[[#This Row],[Table_Name]],"_",Table3[[#This Row],[Column_Name]]), "")</f>
        <v/>
      </c>
      <c r="AE128" s="20"/>
      <c r="AF128" s="20"/>
    </row>
    <row r="129" spans="1:32" x14ac:dyDescent="0.3">
      <c r="A129" t="s">
        <v>506</v>
      </c>
      <c r="B129" s="61" t="s">
        <v>147</v>
      </c>
      <c r="C129" s="61" t="s">
        <v>249</v>
      </c>
      <c r="D129" s="61">
        <v>5</v>
      </c>
      <c r="E129" s="61" t="s">
        <v>259</v>
      </c>
      <c r="F129" s="61" t="s">
        <v>260</v>
      </c>
      <c r="G129" t="s">
        <v>114</v>
      </c>
      <c r="H129" t="s">
        <v>90</v>
      </c>
      <c r="J129" t="str">
        <f>IF(ISNUMBER(SEARCH("PK",Table3[[#This Row],[KEYS]])), "PK", "")</f>
        <v/>
      </c>
      <c r="K129" t="str">
        <f>IF(ISNUMBER(SEARCH("FK",Table3[[#This Row],[KEYS]])), "FK", "")</f>
        <v/>
      </c>
      <c r="L129" t="str">
        <f>IF(ISNUMBER(SEARCH("IDX",Table3[[#This Row],[KEYS]])), "INDEX", "")</f>
        <v/>
      </c>
      <c r="M129" t="str">
        <f>IF(ISNUMBER(SEARCH("UQ",Table3[[#This Row],[KEYS]])), "UNIQUE", "")</f>
        <v/>
      </c>
      <c r="N129" t="str">
        <f>IF(ISNUMBER(SEARCH("NN",Table3[[#This Row],[KEYS]])), "NOT NULL", "")</f>
        <v/>
      </c>
      <c r="O129" t="str">
        <f>IF(ISNUMBER(SEARCH("CC",Table3[[#This Row],[KEYS]])), "CHECK", "")</f>
        <v>CHECK</v>
      </c>
      <c r="P129" t="str">
        <f>IF(ISNUMBER(SEARCH("PG",Table3[[#This Row],[KEYS]])), "PG", "")</f>
        <v/>
      </c>
      <c r="Q129" t="str" cm="1">
        <f t="array" ref="Q129">IF(ISNUMBER(SEARCH("PK",Table3[[#This Row],[KEYS]])),INDEX(UPPER(Table1[Combined_Constraint_Names]),MATCH(UPPER(Table3[[#This Row],[Table_Name]]),UPPER(Table1[Table_Name]),0)), "")</f>
        <v/>
      </c>
      <c r="R129" t="str" cm="1">
        <f t="array" ref="R12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29" t="str">
        <f>IF(ISNUMBER(SEARCH("FK",Table3[[#This Row],[KEYS]])), _xlfn.CONCAT("FK","_",Table3[[#This Row],[Table_Name]],"_",Table3[[#This Row],[Column_Name]]), "")</f>
        <v/>
      </c>
      <c r="T129" t="str" cm="1">
        <f t="array" ref="T12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29" t="str">
        <f>IF(ISNUMBER(SEARCH("IDX",Table3[[#This Row],[KEYS]])), _xlfn.CONCAT("IDX","_",Table3[[#This Row],[Table_Name]],"_",Table3[[#This Row],[Column_Name]]), "")</f>
        <v/>
      </c>
      <c r="V12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29" t="str">
        <f>IF(ISNUMBER(SEARCH("UQ",Table3[[#This Row],[KEYS]])), _xlfn.CONCAT("UQ","_",Table3[[#This Row],[Table_Name]],"_",Table3[[#This Row],[Column_Name]]), "")</f>
        <v/>
      </c>
      <c r="X12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29" t="str">
        <f>IF(ISNUMBER(SEARCH("NN",Table3[[#This Row],[KEYS]])), _xlfn.CONCAT("NN","_",Table3[[#This Row],[Table_Name]],"_",Table3[[#This Row],[Column_Name]]), "")</f>
        <v/>
      </c>
      <c r="Z12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29" t="str">
        <f>IF(ISNUMBER(SEARCH("CC",Table3[[#This Row],[KEYS]])), _xlfn.CONCAT("CC","_",Table3[[#This Row],[Table_Name]],"_",Table3[[#This Row],[Column_Name]]), "")</f>
        <v>CC_Skill_Skill_cat_name</v>
      </c>
      <c r="AB129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129" t="str">
        <f>IF(ISNUMBER(SEARCH("PG",Table3[[#This Row],[KEYS]])), _xlfn.CONCAT("PG","_",Table3[[#This Row],[Table_Name]],"_",Table3[[#This Row],[Column_Name]]), "")</f>
        <v/>
      </c>
      <c r="AE129" s="20"/>
      <c r="AF129" s="20"/>
    </row>
    <row r="130" spans="1:32" x14ac:dyDescent="0.3">
      <c r="A130" t="s">
        <v>506</v>
      </c>
      <c r="B130" s="61" t="s">
        <v>147</v>
      </c>
      <c r="C130" s="61" t="s">
        <v>249</v>
      </c>
      <c r="D130" s="61">
        <v>5</v>
      </c>
      <c r="E130" s="61" t="s">
        <v>259</v>
      </c>
      <c r="F130" s="61" t="s">
        <v>261</v>
      </c>
      <c r="G130" t="s">
        <v>111</v>
      </c>
      <c r="H130" t="s">
        <v>135</v>
      </c>
      <c r="J130" t="str">
        <f>IF(ISNUMBER(SEARCH("PK",Table3[[#This Row],[KEYS]])), "PK", "")</f>
        <v>PK</v>
      </c>
      <c r="K130" t="str">
        <f>IF(ISNUMBER(SEARCH("FK",Table3[[#This Row],[KEYS]])), "FK", "")</f>
        <v/>
      </c>
      <c r="L130" t="str">
        <f>IF(ISNUMBER(SEARCH("IDX",Table3[[#This Row],[KEYS]])), "INDEX", "")</f>
        <v>INDEX</v>
      </c>
      <c r="M130" t="str">
        <f>IF(ISNUMBER(SEARCH("UQ",Table3[[#This Row],[KEYS]])), "UNIQUE", "")</f>
        <v/>
      </c>
      <c r="N130" t="str">
        <f>IF(ISNUMBER(SEARCH("NN",Table3[[#This Row],[KEYS]])), "NOT NULL", "")</f>
        <v>NOT NULL</v>
      </c>
      <c r="O130" t="str">
        <f>IF(ISNUMBER(SEARCH("CC",Table3[[#This Row],[KEYS]])), "CHECK", "")</f>
        <v/>
      </c>
      <c r="P130" t="str">
        <f>IF(ISNUMBER(SEARCH("PG",Table3[[#This Row],[KEYS]])), "PG", "")</f>
        <v/>
      </c>
      <c r="Q130" t="str" cm="1">
        <f t="array" ref="Q130">IF(ISNUMBER(SEARCH("PK",Table3[[#This Row],[KEYS]])),INDEX(UPPER(Table1[Combined_Constraint_Names]),MATCH(UPPER(Table3[[#This Row],[Table_Name]]),UPPER(Table1[Table_Name]),0)), "")</f>
        <v>PK_SKILL_SKILL_NO</v>
      </c>
      <c r="R130" t="str" cm="1">
        <f t="array" ref="R13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Skill ADD CONSTRAINT PK_SKILL_SKILL_NO PRIMARY KEY (SKILL_NO);</v>
      </c>
      <c r="S130" t="str">
        <f>IF(ISNUMBER(SEARCH("FK",Table3[[#This Row],[KEYS]])), _xlfn.CONCAT("FK","_",Table3[[#This Row],[Table_Name]],"_",Table3[[#This Row],[Column_Name]]), "")</f>
        <v/>
      </c>
      <c r="T130" t="str" cm="1">
        <f t="array" ref="T13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30" t="str">
        <f>IF(ISNUMBER(SEARCH("IDX",Table3[[#This Row],[KEYS]])), _xlfn.CONCAT("IDX","_",Table3[[#This Row],[Table_Name]],"_",Table3[[#This Row],[Column_Name]]), "")</f>
        <v>IDX_Skill_Skill_NO</v>
      </c>
      <c r="V130" t="str">
        <f>IF(ISNUMBER(SEARCH("IDX",Table3[[#This Row],[KEYS]])), _xlfn.CONCAT("CREATE INDEX ",Table3[[#This Row],[Constranit name_IDX]]," ON ",Table3[[#This Row],[Table_Name]],"(",UPPER(Table3[[#This Row],[Column_Name]]),");"), "")</f>
        <v>CREATE INDEX IDX_Skill_Skill_NO ON Skill(SKILL_NO);</v>
      </c>
      <c r="W130" t="str">
        <f>IF(ISNUMBER(SEARCH("UQ",Table3[[#This Row],[KEYS]])), _xlfn.CONCAT("UQ","_",Table3[[#This Row],[Table_Name]],"_",Table3[[#This Row],[Column_Name]]), "")</f>
        <v/>
      </c>
      <c r="X13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0" t="str">
        <f>IF(ISNUMBER(SEARCH("NN",Table3[[#This Row],[KEYS]])), _xlfn.CONCAT("NN","_",Table3[[#This Row],[Table_Name]],"_",Table3[[#This Row],[Column_Name]]), "")</f>
        <v>NN_Skill_Skill_NO</v>
      </c>
      <c r="Z13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Skill MODIFY Skill_NO CONSTRAINT NN_Skill_Skill_NO NOT NULL ;</v>
      </c>
      <c r="AA130" t="str">
        <f>IF(ISNUMBER(SEARCH("CC",Table3[[#This Row],[KEYS]])), _xlfn.CONCAT("CC","_",Table3[[#This Row],[Table_Name]],"_",Table3[[#This Row],[Column_Name]]), "")</f>
        <v/>
      </c>
      <c r="AB13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0" t="str">
        <f>IF(ISNUMBER(SEARCH("PG",Table3[[#This Row],[KEYS]])), _xlfn.CONCAT("PG","_",Table3[[#This Row],[Table_Name]],"_",Table3[[#This Row],[Column_Name]]), "")</f>
        <v/>
      </c>
      <c r="AE130" s="20"/>
      <c r="AF130" s="20"/>
    </row>
    <row r="131" spans="1:32" x14ac:dyDescent="0.3">
      <c r="A131" t="s">
        <v>506</v>
      </c>
      <c r="B131" s="54" t="s">
        <v>147</v>
      </c>
      <c r="C131" s="54" t="s">
        <v>253</v>
      </c>
      <c r="D131" s="54">
        <v>5</v>
      </c>
      <c r="E131" s="54" t="s">
        <v>262</v>
      </c>
      <c r="F131" s="65" t="s">
        <v>165</v>
      </c>
      <c r="G131" t="s">
        <v>166</v>
      </c>
      <c r="H131" t="s">
        <v>91</v>
      </c>
      <c r="J131" t="str">
        <f>IF(ISNUMBER(SEARCH("PK",Table3[[#This Row],[KEYS]])), "PK", "")</f>
        <v/>
      </c>
      <c r="K131" t="str">
        <f>IF(ISNUMBER(SEARCH("FK",Table3[[#This Row],[KEYS]])), "FK", "")</f>
        <v/>
      </c>
      <c r="L131" t="str">
        <f>IF(ISNUMBER(SEARCH("IDX",Table3[[#This Row],[KEYS]])), "INDEX", "")</f>
        <v/>
      </c>
      <c r="M131" t="str">
        <f>IF(ISNUMBER(SEARCH("UQ",Table3[[#This Row],[KEYS]])), "UNIQUE", "")</f>
        <v/>
      </c>
      <c r="N131" t="str">
        <f>IF(ISNUMBER(SEARCH("NN",Table3[[#This Row],[KEYS]])), "NOT NULL", "")</f>
        <v/>
      </c>
      <c r="O131" t="str">
        <f>IF(ISNUMBER(SEARCH("CC",Table3[[#This Row],[KEYS]])), "CHECK", "")</f>
        <v/>
      </c>
      <c r="P131" t="str">
        <f>IF(ISNUMBER(SEARCH("PG",Table3[[#This Row],[KEYS]])), "PG", "")</f>
        <v>PG</v>
      </c>
      <c r="Q131" t="str" cm="1">
        <f t="array" ref="Q131">IF(ISNUMBER(SEARCH("PK",Table3[[#This Row],[KEYS]])),INDEX(UPPER(Table1[Combined_Constraint_Names]),MATCH(UPPER(Table3[[#This Row],[Table_Name]]),UPPER(Table1[Table_Name]),0)), "")</f>
        <v/>
      </c>
      <c r="R131" t="str" cm="1">
        <f t="array" ref="R13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31" t="str">
        <f>IF(ISNUMBER(SEARCH("FK",Table3[[#This Row],[KEYS]])), _xlfn.CONCAT("FK","_",Table3[[#This Row],[Table_Name]],"_",Table3[[#This Row],[Column_Name]]), "")</f>
        <v/>
      </c>
      <c r="T131" t="str" cm="1">
        <f t="array" ref="T13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31" t="str">
        <f>IF(ISNUMBER(SEARCH("IDX",Table3[[#This Row],[KEYS]])), _xlfn.CONCAT("IDX","_",Table3[[#This Row],[Table_Name]],"_",Table3[[#This Row],[Column_Name]]), "")</f>
        <v/>
      </c>
      <c r="V13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31" t="str">
        <f>IF(ISNUMBER(SEARCH("UQ",Table3[[#This Row],[KEYS]])), _xlfn.CONCAT("UQ","_",Table3[[#This Row],[Table_Name]],"_",Table3[[#This Row],[Column_Name]]), "")</f>
        <v/>
      </c>
      <c r="X13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1" t="str">
        <f>IF(ISNUMBER(SEARCH("NN",Table3[[#This Row],[KEYS]])), _xlfn.CONCAT("NN","_",Table3[[#This Row],[Table_Name]],"_",Table3[[#This Row],[Column_Name]]), "")</f>
        <v/>
      </c>
      <c r="Z13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31" t="str">
        <f>IF(ISNUMBER(SEARCH("CC",Table3[[#This Row],[KEYS]])), _xlfn.CONCAT("CC","_",Table3[[#This Row],[Table_Name]],"_",Table3[[#This Row],[Column_Name]]), "")</f>
        <v/>
      </c>
      <c r="AB13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1" t="str">
        <f>IF(ISNUMBER(SEARCH("PG",Table3[[#This Row],[KEYS]])), _xlfn.CONCAT("PG","_",Table3[[#This Row],[Table_Name]],"_",Table3[[#This Row],[Column_Name]]), "")</f>
        <v>PG_Dept_Tables_start_date</v>
      </c>
      <c r="AE131" s="20"/>
      <c r="AF131" s="20"/>
    </row>
    <row r="132" spans="1:32" x14ac:dyDescent="0.3">
      <c r="A132" t="s">
        <v>506</v>
      </c>
      <c r="B132" s="54" t="s">
        <v>147</v>
      </c>
      <c r="C132" s="54" t="s">
        <v>253</v>
      </c>
      <c r="D132" s="54">
        <v>5</v>
      </c>
      <c r="E132" s="54" t="s">
        <v>262</v>
      </c>
      <c r="F132" s="65" t="s">
        <v>167</v>
      </c>
      <c r="G132" t="s">
        <v>166</v>
      </c>
      <c r="H132" t="s">
        <v>91</v>
      </c>
      <c r="J132" t="str">
        <f>IF(ISNUMBER(SEARCH("PK",Table3[[#This Row],[KEYS]])), "PK", "")</f>
        <v/>
      </c>
      <c r="K132" t="str">
        <f>IF(ISNUMBER(SEARCH("FK",Table3[[#This Row],[KEYS]])), "FK", "")</f>
        <v/>
      </c>
      <c r="L132" t="str">
        <f>IF(ISNUMBER(SEARCH("IDX",Table3[[#This Row],[KEYS]])), "INDEX", "")</f>
        <v/>
      </c>
      <c r="M132" t="str">
        <f>IF(ISNUMBER(SEARCH("UQ",Table3[[#This Row],[KEYS]])), "UNIQUE", "")</f>
        <v/>
      </c>
      <c r="N132" t="str">
        <f>IF(ISNUMBER(SEARCH("NN",Table3[[#This Row],[KEYS]])), "NOT NULL", "")</f>
        <v/>
      </c>
      <c r="O132" t="str">
        <f>IF(ISNUMBER(SEARCH("CC",Table3[[#This Row],[KEYS]])), "CHECK", "")</f>
        <v/>
      </c>
      <c r="P132" t="str">
        <f>IF(ISNUMBER(SEARCH("PG",Table3[[#This Row],[KEYS]])), "PG", "")</f>
        <v>PG</v>
      </c>
      <c r="Q132" t="str" cm="1">
        <f t="array" ref="Q132">IF(ISNUMBER(SEARCH("PK",Table3[[#This Row],[KEYS]])),INDEX(UPPER(Table1[Combined_Constraint_Names]),MATCH(UPPER(Table3[[#This Row],[Table_Name]]),UPPER(Table1[Table_Name]),0)), "")</f>
        <v/>
      </c>
      <c r="R132" t="str" cm="1">
        <f t="array" ref="R13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32" t="str">
        <f>IF(ISNUMBER(SEARCH("FK",Table3[[#This Row],[KEYS]])), _xlfn.CONCAT("FK","_",Table3[[#This Row],[Table_Name]],"_",Table3[[#This Row],[Column_Name]]), "")</f>
        <v/>
      </c>
      <c r="T132" t="str" cm="1">
        <f t="array" ref="T13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32" t="str">
        <f>IF(ISNUMBER(SEARCH("IDX",Table3[[#This Row],[KEYS]])), _xlfn.CONCAT("IDX","_",Table3[[#This Row],[Table_Name]],"_",Table3[[#This Row],[Column_Name]]), "")</f>
        <v/>
      </c>
      <c r="V13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32" t="str">
        <f>IF(ISNUMBER(SEARCH("UQ",Table3[[#This Row],[KEYS]])), _xlfn.CONCAT("UQ","_",Table3[[#This Row],[Table_Name]],"_",Table3[[#This Row],[Column_Name]]), "")</f>
        <v/>
      </c>
      <c r="X13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2" t="str">
        <f>IF(ISNUMBER(SEARCH("NN",Table3[[#This Row],[KEYS]])), _xlfn.CONCAT("NN","_",Table3[[#This Row],[Table_Name]],"_",Table3[[#This Row],[Column_Name]]), "")</f>
        <v/>
      </c>
      <c r="Z13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32" t="str">
        <f>IF(ISNUMBER(SEARCH("CC",Table3[[#This Row],[KEYS]])), _xlfn.CONCAT("CC","_",Table3[[#This Row],[Table_Name]],"_",Table3[[#This Row],[Column_Name]]), "")</f>
        <v/>
      </c>
      <c r="AB13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2" t="str">
        <f>IF(ISNUMBER(SEARCH("PG",Table3[[#This Row],[KEYS]])), _xlfn.CONCAT("PG","_",Table3[[#This Row],[Table_Name]],"_",Table3[[#This Row],[Column_Name]]), "")</f>
        <v>PG_Dept_Tables_end_date</v>
      </c>
      <c r="AE132" s="20"/>
      <c r="AF132" s="20"/>
    </row>
    <row r="133" spans="1:32" x14ac:dyDescent="0.3">
      <c r="A133" t="s">
        <v>506</v>
      </c>
      <c r="B133" s="54" t="s">
        <v>147</v>
      </c>
      <c r="C133" s="54" t="s">
        <v>253</v>
      </c>
      <c r="D133" s="54">
        <v>5</v>
      </c>
      <c r="E133" s="54" t="s">
        <v>262</v>
      </c>
      <c r="F133" s="54" t="s">
        <v>255</v>
      </c>
      <c r="G133" t="s">
        <v>111</v>
      </c>
      <c r="H133" t="s">
        <v>163</v>
      </c>
      <c r="J133" t="str">
        <f>IF(ISNUMBER(SEARCH("PK",Table3[[#This Row],[KEYS]])), "PK", "")</f>
        <v>PK</v>
      </c>
      <c r="K133" t="str">
        <f>IF(ISNUMBER(SEARCH("FK",Table3[[#This Row],[KEYS]])), "FK", "")</f>
        <v>FK</v>
      </c>
      <c r="L133" t="str">
        <f>IF(ISNUMBER(SEARCH("IDX",Table3[[#This Row],[KEYS]])), "INDEX", "")</f>
        <v>INDEX</v>
      </c>
      <c r="M133" t="str">
        <f>IF(ISNUMBER(SEARCH("UQ",Table3[[#This Row],[KEYS]])), "UNIQUE", "")</f>
        <v/>
      </c>
      <c r="N133" t="str">
        <f>IF(ISNUMBER(SEARCH("NN",Table3[[#This Row],[KEYS]])), "NOT NULL", "")</f>
        <v>NOT NULL</v>
      </c>
      <c r="O133" t="str">
        <f>IF(ISNUMBER(SEARCH("CC",Table3[[#This Row],[KEYS]])), "CHECK", "")</f>
        <v/>
      </c>
      <c r="P133" t="str">
        <f>IF(ISNUMBER(SEARCH("PG",Table3[[#This Row],[KEYS]])), "PG", "")</f>
        <v/>
      </c>
      <c r="Q133" t="str" cm="1">
        <f t="array" ref="Q133">IF(ISNUMBER(SEARCH("PK",Table3[[#This Row],[KEYS]])),INDEX(UPPER(Table1[Combined_Constraint_Names]),MATCH(UPPER(Table3[[#This Row],[Table_Name]]),UPPER(Table1[Table_Name]),0)), "")</f>
        <v>PK_DEPT_TABLES_ROLE_ID_TABLE_ID_DEPT_NO</v>
      </c>
      <c r="R133" t="str" cm="1">
        <f t="array" ref="R13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Dept_Tables ADD CONSTRAINT PK_DEPT_TABLES_ROLE_ID_TABLE_ID_DEPT_NO PRIMARY KEY (ROLE_ID,TABLE_ID,DEPT_NO);</v>
      </c>
      <c r="S133" t="str">
        <f>IF(ISNUMBER(SEARCH("FK",Table3[[#This Row],[KEYS]])), _xlfn.CONCAT("FK","_",Table3[[#This Row],[Table_Name]],"_",Table3[[#This Row],[Column_Name]]), "")</f>
        <v>FK_Dept_Tables_Table_ID</v>
      </c>
      <c r="T133" t="str" cm="1">
        <f t="array" ref="T13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Dept_Tables ADD CONSTRAINT FK_Dept_Tables_Table_ID FOREIGN KEY (Table_ID) REFERENCES LIST_TABLES(TABLE_ID);</v>
      </c>
      <c r="U133" t="str">
        <f>IF(ISNUMBER(SEARCH("IDX",Table3[[#This Row],[KEYS]])), _xlfn.CONCAT("IDX","_",Table3[[#This Row],[Table_Name]],"_",Table3[[#This Row],[Column_Name]]), "")</f>
        <v>IDX_Dept_Tables_Table_ID</v>
      </c>
      <c r="V133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IDX_Dept_Tables_Table_ID ON Dept_Tables(TABLE_ID);</v>
      </c>
      <c r="W133" t="str">
        <f>IF(ISNUMBER(SEARCH("UQ",Table3[[#This Row],[KEYS]])), _xlfn.CONCAT("UQ","_",Table3[[#This Row],[Table_Name]],"_",Table3[[#This Row],[Column_Name]]), "")</f>
        <v/>
      </c>
      <c r="X13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3" t="str">
        <f>IF(ISNUMBER(SEARCH("NN",Table3[[#This Row],[KEYS]])), _xlfn.CONCAT("NN","_",Table3[[#This Row],[Table_Name]],"_",Table3[[#This Row],[Column_Name]]), "")</f>
        <v>NN_Dept_Tables_Table_ID</v>
      </c>
      <c r="Z13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Dept_Tables MODIFY Table_ID CONSTRAINT NN_Dept_Tables_Table_ID NOT NULL ;</v>
      </c>
      <c r="AA133" t="str">
        <f>IF(ISNUMBER(SEARCH("CC",Table3[[#This Row],[KEYS]])), _xlfn.CONCAT("CC","_",Table3[[#This Row],[Table_Name]],"_",Table3[[#This Row],[Column_Name]]), "")</f>
        <v/>
      </c>
      <c r="AB13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3" t="str">
        <f>IF(ISNUMBER(SEARCH("PG",Table3[[#This Row],[KEYS]])), _xlfn.CONCAT("PG","_",Table3[[#This Row],[Table_Name]],"_",Table3[[#This Row],[Column_Name]]), "")</f>
        <v/>
      </c>
      <c r="AE133" s="20"/>
      <c r="AF133" s="20"/>
    </row>
    <row r="134" spans="1:32" x14ac:dyDescent="0.3">
      <c r="A134" t="s">
        <v>506</v>
      </c>
      <c r="B134" s="54" t="s">
        <v>147</v>
      </c>
      <c r="C134" s="54" t="s">
        <v>253</v>
      </c>
      <c r="D134" s="54">
        <v>5</v>
      </c>
      <c r="E134" s="54" t="s">
        <v>262</v>
      </c>
      <c r="F134" s="54" t="s">
        <v>257</v>
      </c>
      <c r="G134" t="s">
        <v>111</v>
      </c>
      <c r="H134" t="s">
        <v>163</v>
      </c>
      <c r="J134" t="str">
        <f>IF(ISNUMBER(SEARCH("PK",Table3[[#This Row],[KEYS]])), "PK", "")</f>
        <v>PK</v>
      </c>
      <c r="K134" t="str">
        <f>IF(ISNUMBER(SEARCH("FK",Table3[[#This Row],[KEYS]])), "FK", "")</f>
        <v>FK</v>
      </c>
      <c r="L134" t="str">
        <f>IF(ISNUMBER(SEARCH("IDX",Table3[[#This Row],[KEYS]])), "INDEX", "")</f>
        <v>INDEX</v>
      </c>
      <c r="M134" t="str">
        <f>IF(ISNUMBER(SEARCH("UQ",Table3[[#This Row],[KEYS]])), "UNIQUE", "")</f>
        <v/>
      </c>
      <c r="N134" t="str">
        <f>IF(ISNUMBER(SEARCH("NN",Table3[[#This Row],[KEYS]])), "NOT NULL", "")</f>
        <v>NOT NULL</v>
      </c>
      <c r="O134" t="str">
        <f>IF(ISNUMBER(SEARCH("CC",Table3[[#This Row],[KEYS]])), "CHECK", "")</f>
        <v/>
      </c>
      <c r="P134" t="str">
        <f>IF(ISNUMBER(SEARCH("PG",Table3[[#This Row],[KEYS]])), "PG", "")</f>
        <v/>
      </c>
      <c r="Q134" t="str" cm="1">
        <f t="array" ref="Q134">IF(ISNUMBER(SEARCH("PK",Table3[[#This Row],[KEYS]])),INDEX(UPPER(Table1[Combined_Constraint_Names]),MATCH(UPPER(Table3[[#This Row],[Table_Name]]),UPPER(Table1[Table_Name]),0)), "")</f>
        <v>PK_DEPT_TABLES_ROLE_ID_TABLE_ID_DEPT_NO</v>
      </c>
      <c r="R134" t="str" cm="1">
        <f t="array" ref="R13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Dept_Tables ADD CONSTRAINT PK_DEPT_TABLES_ROLE_ID_TABLE_ID_DEPT_NO PRIMARY KEY (ROLE_ID,TABLE_ID,DEPT_NO);</v>
      </c>
      <c r="S134" t="str">
        <f>IF(ISNUMBER(SEARCH("FK",Table3[[#This Row],[KEYS]])), _xlfn.CONCAT("FK","_",Table3[[#This Row],[Table_Name]],"_",Table3[[#This Row],[Column_Name]]), "")</f>
        <v>FK_Dept_Tables_Role_ID</v>
      </c>
      <c r="T134" t="str" cm="1">
        <f t="array" ref="T13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Dept_Tables ADD CONSTRAINT FK_Dept_Tables_Role_ID FOREIGN KEY (Role_ID) REFERENCES ROLES(ROLE_ID);</v>
      </c>
      <c r="U134" t="str">
        <f>IF(ISNUMBER(SEARCH("IDX",Table3[[#This Row],[KEYS]])), _xlfn.CONCAT("IDX","_",Table3[[#This Row],[Table_Name]],"_",Table3[[#This Row],[Column_Name]]), "")</f>
        <v>IDX_Dept_Tables_Role_ID</v>
      </c>
      <c r="V134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IDX_Dept_Tables_Role_ID ON Dept_Tables(ROLE_ID);</v>
      </c>
      <c r="W134" t="str">
        <f>IF(ISNUMBER(SEARCH("UQ",Table3[[#This Row],[KEYS]])), _xlfn.CONCAT("UQ","_",Table3[[#This Row],[Table_Name]],"_",Table3[[#This Row],[Column_Name]]), "")</f>
        <v/>
      </c>
      <c r="X13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4" t="str">
        <f>IF(ISNUMBER(SEARCH("NN",Table3[[#This Row],[KEYS]])), _xlfn.CONCAT("NN","_",Table3[[#This Row],[Table_Name]],"_",Table3[[#This Row],[Column_Name]]), "")</f>
        <v>NN_Dept_Tables_Role_ID</v>
      </c>
      <c r="Z13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Dept_Tables MODIFY Role_ID CONSTRAINT NN_Dept_Tables_Role_ID NOT NULL ;</v>
      </c>
      <c r="AA134" t="str">
        <f>IF(ISNUMBER(SEARCH("CC",Table3[[#This Row],[KEYS]])), _xlfn.CONCAT("CC","_",Table3[[#This Row],[Table_Name]],"_",Table3[[#This Row],[Column_Name]]), "")</f>
        <v/>
      </c>
      <c r="AB13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4" t="str">
        <f>IF(ISNUMBER(SEARCH("PG",Table3[[#This Row],[KEYS]])), _xlfn.CONCAT("PG","_",Table3[[#This Row],[Table_Name]],"_",Table3[[#This Row],[Column_Name]]), "")</f>
        <v/>
      </c>
      <c r="AE134" s="20"/>
      <c r="AF134" s="20"/>
    </row>
    <row r="135" spans="1:32" x14ac:dyDescent="0.3">
      <c r="A135" t="s">
        <v>506</v>
      </c>
      <c r="B135" s="54" t="s">
        <v>147</v>
      </c>
      <c r="C135" s="54" t="s">
        <v>253</v>
      </c>
      <c r="D135" s="54">
        <v>5</v>
      </c>
      <c r="E135" s="54" t="s">
        <v>262</v>
      </c>
      <c r="F135" s="54" t="s">
        <v>263</v>
      </c>
      <c r="G135" t="s">
        <v>111</v>
      </c>
      <c r="H135" t="s">
        <v>163</v>
      </c>
      <c r="J135" t="str">
        <f>IF(ISNUMBER(SEARCH("PK",Table3[[#This Row],[KEYS]])), "PK", "")</f>
        <v>PK</v>
      </c>
      <c r="K135" t="str">
        <f>IF(ISNUMBER(SEARCH("FK",Table3[[#This Row],[KEYS]])), "FK", "")</f>
        <v>FK</v>
      </c>
      <c r="L135" t="str">
        <f>IF(ISNUMBER(SEARCH("IDX",Table3[[#This Row],[KEYS]])), "INDEX", "")</f>
        <v>INDEX</v>
      </c>
      <c r="M135" t="str">
        <f>IF(ISNUMBER(SEARCH("UQ",Table3[[#This Row],[KEYS]])), "UNIQUE", "")</f>
        <v/>
      </c>
      <c r="N135" t="str">
        <f>IF(ISNUMBER(SEARCH("NN",Table3[[#This Row],[KEYS]])), "NOT NULL", "")</f>
        <v>NOT NULL</v>
      </c>
      <c r="O135" t="str">
        <f>IF(ISNUMBER(SEARCH("CC",Table3[[#This Row],[KEYS]])), "CHECK", "")</f>
        <v/>
      </c>
      <c r="P135" t="str">
        <f>IF(ISNUMBER(SEARCH("PG",Table3[[#This Row],[KEYS]])), "PG", "")</f>
        <v/>
      </c>
      <c r="Q135" t="str" cm="1">
        <f t="array" ref="Q135">IF(ISNUMBER(SEARCH("PK",Table3[[#This Row],[KEYS]])),INDEX(UPPER(Table1[Combined_Constraint_Names]),MATCH(UPPER(Table3[[#This Row],[Table_Name]]),UPPER(Table1[Table_Name]),0)), "")</f>
        <v>PK_DEPT_TABLES_ROLE_ID_TABLE_ID_DEPT_NO</v>
      </c>
      <c r="R135" t="str" cm="1">
        <f t="array" ref="R13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Dept_Tables ADD CONSTRAINT PK_DEPT_TABLES_ROLE_ID_TABLE_ID_DEPT_NO PRIMARY KEY (ROLE_ID,TABLE_ID,DEPT_NO);</v>
      </c>
      <c r="S135" t="str">
        <f>IF(ISNUMBER(SEARCH("FK",Table3[[#This Row],[KEYS]])), _xlfn.CONCAT("FK","_",Table3[[#This Row],[Table_Name]],"_",Table3[[#This Row],[Column_Name]]), "")</f>
        <v>FK_Dept_Tables_dept_no</v>
      </c>
      <c r="T135" t="str" cm="1">
        <f t="array" ref="T13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Dept_Tables ADD CONSTRAINT FK_Dept_Tables_dept_no FOREIGN KEY (dept_no) REFERENCES DEPARTMENT(DEPT_NO);</v>
      </c>
      <c r="U135" t="str">
        <f>IF(ISNUMBER(SEARCH("IDX",Table3[[#This Row],[KEYS]])), _xlfn.CONCAT("IDX","_",Table3[[#This Row],[Table_Name]],"_",Table3[[#This Row],[Column_Name]]), "")</f>
        <v>IDX_Dept_Tables_dept_no</v>
      </c>
      <c r="V135" t="str">
        <f>IF(ISNUMBER(SEARCH("IDX",Table3[[#This Row],[KEYS]])), _xlfn.CONCAT("CREATE INDEX ",Table3[[#This Row],[Constranit name_IDX]]," ON ",Table3[[#This Row],[Table_Name]],"(",UPPER(Table3[[#This Row],[Column_Name]]),");"), "")</f>
        <v>CREATE INDEX IDX_Dept_Tables_dept_no ON Dept_Tables(DEPT_NO);</v>
      </c>
      <c r="W135" t="str">
        <f>IF(ISNUMBER(SEARCH("UQ",Table3[[#This Row],[KEYS]])), _xlfn.CONCAT("UQ","_",Table3[[#This Row],[Table_Name]],"_",Table3[[#This Row],[Column_Name]]), "")</f>
        <v/>
      </c>
      <c r="X13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5" t="str">
        <f>IF(ISNUMBER(SEARCH("NN",Table3[[#This Row],[KEYS]])), _xlfn.CONCAT("NN","_",Table3[[#This Row],[Table_Name]],"_",Table3[[#This Row],[Column_Name]]), "")</f>
        <v>NN_Dept_Tables_dept_no</v>
      </c>
      <c r="Z13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Dept_Tables MODIFY dept_no CONSTRAINT NN_Dept_Tables_dept_no NOT NULL ;</v>
      </c>
      <c r="AA135" t="str">
        <f>IF(ISNUMBER(SEARCH("CC",Table3[[#This Row],[KEYS]])), _xlfn.CONCAT("CC","_",Table3[[#This Row],[Table_Name]],"_",Table3[[#This Row],[Column_Name]]), "")</f>
        <v/>
      </c>
      <c r="AB13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5" t="str">
        <f>IF(ISNUMBER(SEARCH("PG",Table3[[#This Row],[KEYS]])), _xlfn.CONCAT("PG","_",Table3[[#This Row],[Table_Name]],"_",Table3[[#This Row],[Column_Name]]), "")</f>
        <v/>
      </c>
      <c r="AE135" s="20"/>
      <c r="AF135" s="20"/>
    </row>
    <row r="136" spans="1:32" x14ac:dyDescent="0.3">
      <c r="A136" t="s">
        <v>506</v>
      </c>
      <c r="B136" s="54" t="s">
        <v>147</v>
      </c>
      <c r="C136" s="54" t="s">
        <v>253</v>
      </c>
      <c r="D136" s="54">
        <v>5</v>
      </c>
      <c r="E136" s="54" t="s">
        <v>262</v>
      </c>
      <c r="F136" s="54" t="s">
        <v>138</v>
      </c>
      <c r="G136" t="s">
        <v>114</v>
      </c>
      <c r="J136" t="str">
        <f>IF(ISNUMBER(SEARCH("PK",Table3[[#This Row],[KEYS]])), "PK", "")</f>
        <v/>
      </c>
      <c r="K136" t="str">
        <f>IF(ISNUMBER(SEARCH("FK",Table3[[#This Row],[KEYS]])), "FK", "")</f>
        <v/>
      </c>
      <c r="L136" t="str">
        <f>IF(ISNUMBER(SEARCH("IDX",Table3[[#This Row],[KEYS]])), "INDEX", "")</f>
        <v/>
      </c>
      <c r="M136" t="str">
        <f>IF(ISNUMBER(SEARCH("UQ",Table3[[#This Row],[KEYS]])), "UNIQUE", "")</f>
        <v/>
      </c>
      <c r="N136" t="str">
        <f>IF(ISNUMBER(SEARCH("NN",Table3[[#This Row],[KEYS]])), "NOT NULL", "")</f>
        <v/>
      </c>
      <c r="O136" t="str">
        <f>IF(ISNUMBER(SEARCH("CC",Table3[[#This Row],[KEYS]])), "CHECK", "")</f>
        <v/>
      </c>
      <c r="P136" t="str">
        <f>IF(ISNUMBER(SEARCH("PG",Table3[[#This Row],[KEYS]])), "PG", "")</f>
        <v/>
      </c>
      <c r="Q136" t="str" cm="1">
        <f t="array" ref="Q136">IF(ISNUMBER(SEARCH("PK",Table3[[#This Row],[KEYS]])),INDEX(UPPER(Table1[Combined_Constraint_Names]),MATCH(UPPER(Table3[[#This Row],[Table_Name]]),UPPER(Table1[Table_Name]),0)), "")</f>
        <v/>
      </c>
      <c r="R136" t="str" cm="1">
        <f t="array" ref="R13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36" t="str">
        <f>IF(ISNUMBER(SEARCH("FK",Table3[[#This Row],[KEYS]])), _xlfn.CONCAT("FK","_",Table3[[#This Row],[Table_Name]],"_",Table3[[#This Row],[Column_Name]]), "")</f>
        <v/>
      </c>
      <c r="T136" t="str" cm="1">
        <f t="array" ref="T13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36" t="str">
        <f>IF(ISNUMBER(SEARCH("IDX",Table3[[#This Row],[KEYS]])), _xlfn.CONCAT("IDX","_",Table3[[#This Row],[Table_Name]],"_",Table3[[#This Row],[Column_Name]]), "")</f>
        <v/>
      </c>
      <c r="V13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36" t="str">
        <f>IF(ISNUMBER(SEARCH("UQ",Table3[[#This Row],[KEYS]])), _xlfn.CONCAT("UQ","_",Table3[[#This Row],[Table_Name]],"_",Table3[[#This Row],[Column_Name]]), "")</f>
        <v/>
      </c>
      <c r="X13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6" t="str">
        <f>IF(ISNUMBER(SEARCH("NN",Table3[[#This Row],[KEYS]])), _xlfn.CONCAT("NN","_",Table3[[#This Row],[Table_Name]],"_",Table3[[#This Row],[Column_Name]]), "")</f>
        <v/>
      </c>
      <c r="Z13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36" t="str">
        <f>IF(ISNUMBER(SEARCH("CC",Table3[[#This Row],[KEYS]])), _xlfn.CONCAT("CC","_",Table3[[#This Row],[Table_Name]],"_",Table3[[#This Row],[Column_Name]]), "")</f>
        <v/>
      </c>
      <c r="AB13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6" t="str">
        <f>IF(ISNUMBER(SEARCH("PG",Table3[[#This Row],[KEYS]])), _xlfn.CONCAT("PG","_",Table3[[#This Row],[Table_Name]],"_",Table3[[#This Row],[Column_Name]]), "")</f>
        <v/>
      </c>
      <c r="AE136" s="20"/>
      <c r="AF136" s="20"/>
    </row>
    <row r="137" spans="1:32" x14ac:dyDescent="0.3">
      <c r="A137" t="s">
        <v>506</v>
      </c>
      <c r="B137" s="47" t="s">
        <v>147</v>
      </c>
      <c r="C137" s="47" t="s">
        <v>259</v>
      </c>
      <c r="D137" s="47">
        <v>5</v>
      </c>
      <c r="E137" s="47" t="s">
        <v>264</v>
      </c>
      <c r="F137" s="47" t="s">
        <v>162</v>
      </c>
      <c r="G137" t="s">
        <v>111</v>
      </c>
      <c r="H137" t="s">
        <v>163</v>
      </c>
      <c r="J137" t="str">
        <f>IF(ISNUMBER(SEARCH("PK",Table3[[#This Row],[KEYS]])), "PK", "")</f>
        <v>PK</v>
      </c>
      <c r="K137" t="str">
        <f>IF(ISNUMBER(SEARCH("FK",Table3[[#This Row],[KEYS]])), "FK", "")</f>
        <v>FK</v>
      </c>
      <c r="L137" t="str">
        <f>IF(ISNUMBER(SEARCH("IDX",Table3[[#This Row],[KEYS]])), "INDEX", "")</f>
        <v>INDEX</v>
      </c>
      <c r="M137" t="str">
        <f>IF(ISNUMBER(SEARCH("UQ",Table3[[#This Row],[KEYS]])), "UNIQUE", "")</f>
        <v/>
      </c>
      <c r="N137" t="str">
        <f>IF(ISNUMBER(SEARCH("NN",Table3[[#This Row],[KEYS]])), "NOT NULL", "")</f>
        <v>NOT NULL</v>
      </c>
      <c r="O137" t="str">
        <f>IF(ISNUMBER(SEARCH("CC",Table3[[#This Row],[KEYS]])), "CHECK", "")</f>
        <v/>
      </c>
      <c r="P137" t="str">
        <f>IF(ISNUMBER(SEARCH("PG",Table3[[#This Row],[KEYS]])), "PG", "")</f>
        <v/>
      </c>
      <c r="Q137" t="str" cm="1">
        <f t="array" ref="Q137">IF(ISNUMBER(SEARCH("PK",Table3[[#This Row],[KEYS]])),INDEX(UPPER(Table1[Combined_Constraint_Names]),MATCH(UPPER(Table3[[#This Row],[Table_Name]]),UPPER(Table1[Table_Name]),0)), "")</f>
        <v>PK_EMP_SKILL_EMP_NO_SKILL_NO</v>
      </c>
      <c r="R137" t="str" cm="1">
        <f t="array" ref="R13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EMP_Skill ADD CONSTRAINT PK_EMP_SKILL_EMP_NO_SKILL_NO PRIMARY KEY (EMP_NO,SKILL_NO);</v>
      </c>
      <c r="S137" t="str">
        <f>IF(ISNUMBER(SEARCH("FK",Table3[[#This Row],[KEYS]])), _xlfn.CONCAT("FK","_",Table3[[#This Row],[Table_Name]],"_",Table3[[#This Row],[Column_Name]]), "")</f>
        <v>FK_EMP_Skill_Emp_NO</v>
      </c>
      <c r="T137" t="str" cm="1">
        <f t="array" ref="T13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EMP_Skill ADD CONSTRAINT FK_EMP_Skill_Emp_NO FOREIGN KEY (Emp_NO) REFERENCES EMPLOYEE(EMPLOYEE_NO);</v>
      </c>
      <c r="U137" t="str">
        <f>IF(ISNUMBER(SEARCH("IDX",Table3[[#This Row],[KEYS]])), _xlfn.CONCAT("IDX","_",Table3[[#This Row],[Table_Name]],"_",Table3[[#This Row],[Column_Name]]), "")</f>
        <v>IDX_EMP_Skill_Emp_NO</v>
      </c>
      <c r="V137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IDX_EMP_Skill_Emp_NO ON EMP_Skill(EMP_NO);</v>
      </c>
      <c r="W137" t="str">
        <f>IF(ISNUMBER(SEARCH("UQ",Table3[[#This Row],[KEYS]])), _xlfn.CONCAT("UQ","_",Table3[[#This Row],[Table_Name]],"_",Table3[[#This Row],[Column_Name]]), "")</f>
        <v/>
      </c>
      <c r="X13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7" t="str">
        <f>IF(ISNUMBER(SEARCH("NN",Table3[[#This Row],[KEYS]])), _xlfn.CONCAT("NN","_",Table3[[#This Row],[Table_Name]],"_",Table3[[#This Row],[Column_Name]]), "")</f>
        <v>NN_EMP_Skill_Emp_NO</v>
      </c>
      <c r="Z13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EMP_Skill MODIFY Emp_NO CONSTRAINT NN_EMP_Skill_Emp_NO NOT NULL ;</v>
      </c>
      <c r="AA137" t="str">
        <f>IF(ISNUMBER(SEARCH("CC",Table3[[#This Row],[KEYS]])), _xlfn.CONCAT("CC","_",Table3[[#This Row],[Table_Name]],"_",Table3[[#This Row],[Column_Name]]), "")</f>
        <v/>
      </c>
      <c r="AB13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7" t="str">
        <f>IF(ISNUMBER(SEARCH("PG",Table3[[#This Row],[KEYS]])), _xlfn.CONCAT("PG","_",Table3[[#This Row],[Table_Name]],"_",Table3[[#This Row],[Column_Name]]), "")</f>
        <v/>
      </c>
      <c r="AE137" s="20"/>
      <c r="AF137" s="20"/>
    </row>
    <row r="138" spans="1:32" x14ac:dyDescent="0.3">
      <c r="A138" t="s">
        <v>506</v>
      </c>
      <c r="B138" s="47" t="s">
        <v>147</v>
      </c>
      <c r="C138" s="47" t="s">
        <v>259</v>
      </c>
      <c r="D138" s="47">
        <v>5</v>
      </c>
      <c r="E138" s="47" t="s">
        <v>264</v>
      </c>
      <c r="F138" s="47" t="s">
        <v>261</v>
      </c>
      <c r="G138" t="s">
        <v>111</v>
      </c>
      <c r="H138" t="s">
        <v>163</v>
      </c>
      <c r="J138" t="str">
        <f>IF(ISNUMBER(SEARCH("PK",Table3[[#This Row],[KEYS]])), "PK", "")</f>
        <v>PK</v>
      </c>
      <c r="K138" t="str">
        <f>IF(ISNUMBER(SEARCH("FK",Table3[[#This Row],[KEYS]])), "FK", "")</f>
        <v>FK</v>
      </c>
      <c r="L138" t="str">
        <f>IF(ISNUMBER(SEARCH("IDX",Table3[[#This Row],[KEYS]])), "INDEX", "")</f>
        <v>INDEX</v>
      </c>
      <c r="M138" t="str">
        <f>IF(ISNUMBER(SEARCH("UQ",Table3[[#This Row],[KEYS]])), "UNIQUE", "")</f>
        <v/>
      </c>
      <c r="N138" t="str">
        <f>IF(ISNUMBER(SEARCH("NN",Table3[[#This Row],[KEYS]])), "NOT NULL", "")</f>
        <v>NOT NULL</v>
      </c>
      <c r="O138" t="str">
        <f>IF(ISNUMBER(SEARCH("CC",Table3[[#This Row],[KEYS]])), "CHECK", "")</f>
        <v/>
      </c>
      <c r="P138" t="str">
        <f>IF(ISNUMBER(SEARCH("PG",Table3[[#This Row],[KEYS]])), "PG", "")</f>
        <v/>
      </c>
      <c r="Q138" t="str" cm="1">
        <f t="array" ref="Q138">IF(ISNUMBER(SEARCH("PK",Table3[[#This Row],[KEYS]])),INDEX(UPPER(Table1[Combined_Constraint_Names]),MATCH(UPPER(Table3[[#This Row],[Table_Name]]),UPPER(Table1[Table_Name]),0)), "")</f>
        <v>PK_EMP_SKILL_EMP_NO_SKILL_NO</v>
      </c>
      <c r="R138" t="str" cm="1">
        <f t="array" ref="R13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EMP_Skill ADD CONSTRAINT PK_EMP_SKILL_EMP_NO_SKILL_NO PRIMARY KEY (EMP_NO,SKILL_NO);</v>
      </c>
      <c r="S138" t="str">
        <f>IF(ISNUMBER(SEARCH("FK",Table3[[#This Row],[KEYS]])), _xlfn.CONCAT("FK","_",Table3[[#This Row],[Table_Name]],"_",Table3[[#This Row],[Column_Name]]), "")</f>
        <v>FK_EMP_Skill_Skill_NO</v>
      </c>
      <c r="T138" t="str" cm="1">
        <f t="array" ref="T13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EMP_Skill ADD CONSTRAINT FK_EMP_Skill_Skill_NO FOREIGN KEY (Skill_NO) REFERENCES SKILL(SKILL_NO);</v>
      </c>
      <c r="U138" t="str">
        <f>IF(ISNUMBER(SEARCH("IDX",Table3[[#This Row],[KEYS]])), _xlfn.CONCAT("IDX","_",Table3[[#This Row],[Table_Name]],"_",Table3[[#This Row],[Column_Name]]), "")</f>
        <v>IDX_EMP_Skill_Skill_NO</v>
      </c>
      <c r="V138" t="str">
        <f>IF(ISNUMBER(SEARCH("IDX",Table3[[#This Row],[KEYS]])), _xlfn.CONCAT("CREATE INDEX ",Table3[[#This Row],[Constranit name_IDX]]," ON ",Table3[[#This Row],[Table_Name]],"(",UPPER(Table3[[#This Row],[Column_Name]]),");"), "")</f>
        <v>CREATE INDEX IDX_EMP_Skill_Skill_NO ON EMP_Skill(SKILL_NO);</v>
      </c>
      <c r="W138" t="str">
        <f>IF(ISNUMBER(SEARCH("UQ",Table3[[#This Row],[KEYS]])), _xlfn.CONCAT("UQ","_",Table3[[#This Row],[Table_Name]],"_",Table3[[#This Row],[Column_Name]]), "")</f>
        <v/>
      </c>
      <c r="X13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8" t="str">
        <f>IF(ISNUMBER(SEARCH("NN",Table3[[#This Row],[KEYS]])), _xlfn.CONCAT("NN","_",Table3[[#This Row],[Table_Name]],"_",Table3[[#This Row],[Column_Name]]), "")</f>
        <v>NN_EMP_Skill_Skill_NO</v>
      </c>
      <c r="Z13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EMP_Skill MODIFY Skill_NO CONSTRAINT NN_EMP_Skill_Skill_NO NOT NULL ;</v>
      </c>
      <c r="AA138" t="str">
        <f>IF(ISNUMBER(SEARCH("CC",Table3[[#This Row],[KEYS]])), _xlfn.CONCAT("CC","_",Table3[[#This Row],[Table_Name]],"_",Table3[[#This Row],[Column_Name]]), "")</f>
        <v/>
      </c>
      <c r="AB13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8" t="str">
        <f>IF(ISNUMBER(SEARCH("PG",Table3[[#This Row],[KEYS]])), _xlfn.CONCAT("PG","_",Table3[[#This Row],[Table_Name]],"_",Table3[[#This Row],[Column_Name]]), "")</f>
        <v/>
      </c>
      <c r="AE138" s="20"/>
      <c r="AF138" s="20"/>
    </row>
    <row r="139" spans="1:32" x14ac:dyDescent="0.3">
      <c r="A139" t="s">
        <v>506</v>
      </c>
      <c r="B139" s="47" t="s">
        <v>147</v>
      </c>
      <c r="C139" s="47" t="s">
        <v>259</v>
      </c>
      <c r="D139" s="47">
        <v>5</v>
      </c>
      <c r="E139" s="47" t="s">
        <v>264</v>
      </c>
      <c r="F139" s="47" t="s">
        <v>265</v>
      </c>
      <c r="G139" t="s">
        <v>114</v>
      </c>
      <c r="J139" t="str">
        <f>IF(ISNUMBER(SEARCH("PK",Table3[[#This Row],[KEYS]])), "PK", "")</f>
        <v/>
      </c>
      <c r="K139" t="str">
        <f>IF(ISNUMBER(SEARCH("FK",Table3[[#This Row],[KEYS]])), "FK", "")</f>
        <v/>
      </c>
      <c r="L139" t="str">
        <f>IF(ISNUMBER(SEARCH("IDX",Table3[[#This Row],[KEYS]])), "INDEX", "")</f>
        <v/>
      </c>
      <c r="M139" t="str">
        <f>IF(ISNUMBER(SEARCH("UQ",Table3[[#This Row],[KEYS]])), "UNIQUE", "")</f>
        <v/>
      </c>
      <c r="N139" t="str">
        <f>IF(ISNUMBER(SEARCH("NN",Table3[[#This Row],[KEYS]])), "NOT NULL", "")</f>
        <v/>
      </c>
      <c r="O139" t="str">
        <f>IF(ISNUMBER(SEARCH("CC",Table3[[#This Row],[KEYS]])), "CHECK", "")</f>
        <v/>
      </c>
      <c r="P139" t="str">
        <f>IF(ISNUMBER(SEARCH("PG",Table3[[#This Row],[KEYS]])), "PG", "")</f>
        <v/>
      </c>
      <c r="Q139" t="str" cm="1">
        <f t="array" ref="Q139">IF(ISNUMBER(SEARCH("PK",Table3[[#This Row],[KEYS]])),INDEX(UPPER(Table1[Combined_Constraint_Names]),MATCH(UPPER(Table3[[#This Row],[Table_Name]]),UPPER(Table1[Table_Name]),0)), "")</f>
        <v/>
      </c>
      <c r="R139" t="str" cm="1">
        <f t="array" ref="R13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39" t="str">
        <f>IF(ISNUMBER(SEARCH("FK",Table3[[#This Row],[KEYS]])), _xlfn.CONCAT("FK","_",Table3[[#This Row],[Table_Name]],"_",Table3[[#This Row],[Column_Name]]), "")</f>
        <v/>
      </c>
      <c r="T139" t="str" cm="1">
        <f t="array" ref="T13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39" t="str">
        <f>IF(ISNUMBER(SEARCH("IDX",Table3[[#This Row],[KEYS]])), _xlfn.CONCAT("IDX","_",Table3[[#This Row],[Table_Name]],"_",Table3[[#This Row],[Column_Name]]), "")</f>
        <v/>
      </c>
      <c r="V13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39" t="str">
        <f>IF(ISNUMBER(SEARCH("UQ",Table3[[#This Row],[KEYS]])), _xlfn.CONCAT("UQ","_",Table3[[#This Row],[Table_Name]],"_",Table3[[#This Row],[Column_Name]]), "")</f>
        <v/>
      </c>
      <c r="X13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39" t="str">
        <f>IF(ISNUMBER(SEARCH("NN",Table3[[#This Row],[KEYS]])), _xlfn.CONCAT("NN","_",Table3[[#This Row],[Table_Name]],"_",Table3[[#This Row],[Column_Name]]), "")</f>
        <v/>
      </c>
      <c r="Z13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39" t="str">
        <f>IF(ISNUMBER(SEARCH("CC",Table3[[#This Row],[KEYS]])), _xlfn.CONCAT("CC","_",Table3[[#This Row],[Table_Name]],"_",Table3[[#This Row],[Column_Name]]), "")</f>
        <v/>
      </c>
      <c r="AB13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39" t="str">
        <f>IF(ISNUMBER(SEARCH("PG",Table3[[#This Row],[KEYS]])), _xlfn.CONCAT("PG","_",Table3[[#This Row],[Table_Name]],"_",Table3[[#This Row],[Column_Name]]), "")</f>
        <v/>
      </c>
      <c r="AE139" s="20"/>
      <c r="AF139" s="20"/>
    </row>
    <row r="140" spans="1:32" x14ac:dyDescent="0.3">
      <c r="A140" t="s">
        <v>506</v>
      </c>
      <c r="B140" s="47" t="s">
        <v>147</v>
      </c>
      <c r="C140" s="47" t="s">
        <v>249</v>
      </c>
      <c r="D140" s="47">
        <v>5</v>
      </c>
      <c r="E140" s="47" t="s">
        <v>266</v>
      </c>
      <c r="F140" s="47" t="s">
        <v>162</v>
      </c>
      <c r="G140" t="s">
        <v>111</v>
      </c>
      <c r="H140" t="s">
        <v>163</v>
      </c>
      <c r="J140" t="str">
        <f>IF(ISNUMBER(SEARCH("PK",Table3[[#This Row],[KEYS]])), "PK", "")</f>
        <v>PK</v>
      </c>
      <c r="K140" t="str">
        <f>IF(ISNUMBER(SEARCH("FK",Table3[[#This Row],[KEYS]])), "FK", "")</f>
        <v>FK</v>
      </c>
      <c r="L140" t="str">
        <f>IF(ISNUMBER(SEARCH("IDX",Table3[[#This Row],[KEYS]])), "INDEX", "")</f>
        <v>INDEX</v>
      </c>
      <c r="M140" t="str">
        <f>IF(ISNUMBER(SEARCH("UQ",Table3[[#This Row],[KEYS]])), "UNIQUE", "")</f>
        <v/>
      </c>
      <c r="N140" t="str">
        <f>IF(ISNUMBER(SEARCH("NN",Table3[[#This Row],[KEYS]])), "NOT NULL", "")</f>
        <v>NOT NULL</v>
      </c>
      <c r="O140" t="str">
        <f>IF(ISNUMBER(SEARCH("CC",Table3[[#This Row],[KEYS]])), "CHECK", "")</f>
        <v/>
      </c>
      <c r="P140" t="str">
        <f>IF(ISNUMBER(SEARCH("PG",Table3[[#This Row],[KEYS]])), "PG", "")</f>
        <v/>
      </c>
      <c r="Q140" t="str" cm="1">
        <f t="array" ref="Q140">IF(ISNUMBER(SEARCH("PK",Table3[[#This Row],[KEYS]])),INDEX(UPPER(Table1[Combined_Constraint_Names]),MATCH(UPPER(Table3[[#This Row],[Table_Name]]),UPPER(Table1[Table_Name]),0)), "")</f>
        <v>PK_EXTERNAL_EMP_CERTIFICATION_COMP_NO_EMP_NO_CERT_NO</v>
      </c>
      <c r="R140" t="str" cm="1">
        <f t="array" ref="R14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External_EMP_Certification ADD CONSTRAINT PK_EXTERNAL_EMP_CERTIFICATION_COMP_NO_EMP_NO_CERT_NO PRIMARY KEY (COMP_NO,EMP_NO,CERT_NO);</v>
      </c>
      <c r="S140" t="str">
        <f>IF(ISNUMBER(SEARCH("FK",Table3[[#This Row],[KEYS]])), _xlfn.CONCAT("FK","_",Table3[[#This Row],[Table_Name]],"_",Table3[[#This Row],[Column_Name]]), "")</f>
        <v>FK_External_EMP_Certification_Emp_NO</v>
      </c>
      <c r="T140" t="str" cm="1">
        <f t="array" ref="T14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External_EMP_Certification ADD CONSTRAINT FK_External_EMP_Certification_Emp_NO FOREIGN KEY (Emp_NO) REFERENCES EMPLOYEE(EMPLOYEE_NO);</v>
      </c>
      <c r="U140" t="str">
        <f>IF(ISNUMBER(SEARCH("IDX",Table3[[#This Row],[KEYS]])), _xlfn.CONCAT("IDX","_",Table3[[#This Row],[Table_Name]],"_",Table3[[#This Row],[Column_Name]]), "")</f>
        <v>IDX_External_EMP_Certification_Emp_NO</v>
      </c>
      <c r="V140" t="str">
        <f>IF(ISNUMBER(SEARCH("IDX",Table3[[#This Row],[KEYS]])), _xlfn.CONCAT("CREATE INDEX ",Table3[[#This Row],[Constranit name_IDX]]," ON ",Table3[[#This Row],[Table_Name]],"(",UPPER(Table3[[#This Row],[Column_Name]]),");"), "")</f>
        <v>CREATE INDEX IDX_External_EMP_Certification_Emp_NO ON External_EMP_Certification(EMP_NO);</v>
      </c>
      <c r="W140" t="str">
        <f>IF(ISNUMBER(SEARCH("UQ",Table3[[#This Row],[KEYS]])), _xlfn.CONCAT("UQ","_",Table3[[#This Row],[Table_Name]],"_",Table3[[#This Row],[Column_Name]]), "")</f>
        <v/>
      </c>
      <c r="X14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0" t="str">
        <f>IF(ISNUMBER(SEARCH("NN",Table3[[#This Row],[KEYS]])), _xlfn.CONCAT("NN","_",Table3[[#This Row],[Table_Name]],"_",Table3[[#This Row],[Column_Name]]), "")</f>
        <v>NN_External_EMP_Certification_Emp_NO</v>
      </c>
      <c r="Z14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External_EMP_Certification MODIFY Emp_NO CONSTRAINT NN_External_EMP_Certification_Emp_NO NOT NULL ;</v>
      </c>
      <c r="AA140" t="str">
        <f>IF(ISNUMBER(SEARCH("CC",Table3[[#This Row],[KEYS]])), _xlfn.CONCAT("CC","_",Table3[[#This Row],[Table_Name]],"_",Table3[[#This Row],[Column_Name]]), "")</f>
        <v/>
      </c>
      <c r="AB14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0" t="str">
        <f>IF(ISNUMBER(SEARCH("PG",Table3[[#This Row],[KEYS]])), _xlfn.CONCAT("PG","_",Table3[[#This Row],[Table_Name]],"_",Table3[[#This Row],[Column_Name]]), "")</f>
        <v/>
      </c>
      <c r="AE140" s="20"/>
      <c r="AF140" s="20"/>
    </row>
    <row r="141" spans="1:32" x14ac:dyDescent="0.3">
      <c r="A141" t="s">
        <v>506</v>
      </c>
      <c r="B141" s="47" t="s">
        <v>147</v>
      </c>
      <c r="C141" s="47" t="s">
        <v>249</v>
      </c>
      <c r="D141" s="47">
        <v>5</v>
      </c>
      <c r="E141" s="47" t="s">
        <v>266</v>
      </c>
      <c r="F141" s="47" t="s">
        <v>126</v>
      </c>
      <c r="G141" t="s">
        <v>111</v>
      </c>
      <c r="H141" t="s">
        <v>163</v>
      </c>
      <c r="J141" t="str">
        <f>IF(ISNUMBER(SEARCH("PK",Table3[[#This Row],[KEYS]])), "PK", "")</f>
        <v>PK</v>
      </c>
      <c r="K141" t="str">
        <f>IF(ISNUMBER(SEARCH("FK",Table3[[#This Row],[KEYS]])), "FK", "")</f>
        <v>FK</v>
      </c>
      <c r="L141" t="str">
        <f>IF(ISNUMBER(SEARCH("IDX",Table3[[#This Row],[KEYS]])), "INDEX", "")</f>
        <v>INDEX</v>
      </c>
      <c r="M141" t="str">
        <f>IF(ISNUMBER(SEARCH("UQ",Table3[[#This Row],[KEYS]])), "UNIQUE", "")</f>
        <v/>
      </c>
      <c r="N141" t="str">
        <f>IF(ISNUMBER(SEARCH("NN",Table3[[#This Row],[KEYS]])), "NOT NULL", "")</f>
        <v>NOT NULL</v>
      </c>
      <c r="O141" t="str">
        <f>IF(ISNUMBER(SEARCH("CC",Table3[[#This Row],[KEYS]])), "CHECK", "")</f>
        <v/>
      </c>
      <c r="P141" t="str">
        <f>IF(ISNUMBER(SEARCH("PG",Table3[[#This Row],[KEYS]])), "PG", "")</f>
        <v/>
      </c>
      <c r="Q141" t="str" cm="1">
        <f t="array" ref="Q141">IF(ISNUMBER(SEARCH("PK",Table3[[#This Row],[KEYS]])),INDEX(UPPER(Table1[Combined_Constraint_Names]),MATCH(UPPER(Table3[[#This Row],[Table_Name]]),UPPER(Table1[Table_Name]),0)), "")</f>
        <v>PK_EXTERNAL_EMP_CERTIFICATION_COMP_NO_EMP_NO_CERT_NO</v>
      </c>
      <c r="R141" t="str" cm="1">
        <f t="array" ref="R14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External_EMP_Certification ADD CONSTRAINT PK_EXTERNAL_EMP_CERTIFICATION_COMP_NO_EMP_NO_CERT_NO PRIMARY KEY (COMP_NO,EMP_NO,CERT_NO);</v>
      </c>
      <c r="S141" t="str">
        <f>IF(ISNUMBER(SEARCH("FK",Table3[[#This Row],[KEYS]])), _xlfn.CONCAT("FK","_",Table3[[#This Row],[Table_Name]],"_",Table3[[#This Row],[Column_Name]]), "")</f>
        <v>FK_External_EMP_Certification_Comp_NO</v>
      </c>
      <c r="T141" t="str" cm="1">
        <f t="array" ref="T14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External_EMP_Certification ADD CONSTRAINT FK_External_EMP_Certification_Comp_NO FOREIGN KEY (Comp_NO) REFERENCES COMPANY(COMP_NO);</v>
      </c>
      <c r="U141" t="str">
        <f>IF(ISNUMBER(SEARCH("IDX",Table3[[#This Row],[KEYS]])), _xlfn.CONCAT("IDX","_",Table3[[#This Row],[Table_Name]],"_",Table3[[#This Row],[Column_Name]]), "")</f>
        <v>IDX_External_EMP_Certification_Comp_NO</v>
      </c>
      <c r="V141" t="str">
        <f>IF(ISNUMBER(SEARCH("IDX",Table3[[#This Row],[KEYS]])), _xlfn.CONCAT("CREATE INDEX ",Table3[[#This Row],[Constranit name_IDX]]," ON ",Table3[[#This Row],[Table_Name]],"(",UPPER(Table3[[#This Row],[Column_Name]]),");"), "")</f>
        <v>CREATE INDEX IDX_External_EMP_Certification_Comp_NO ON External_EMP_Certification(COMP_NO);</v>
      </c>
      <c r="W141" t="str">
        <f>IF(ISNUMBER(SEARCH("UQ",Table3[[#This Row],[KEYS]])), _xlfn.CONCAT("UQ","_",Table3[[#This Row],[Table_Name]],"_",Table3[[#This Row],[Column_Name]]), "")</f>
        <v/>
      </c>
      <c r="X14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1" t="str">
        <f>IF(ISNUMBER(SEARCH("NN",Table3[[#This Row],[KEYS]])), _xlfn.CONCAT("NN","_",Table3[[#This Row],[Table_Name]],"_",Table3[[#This Row],[Column_Name]]), "")</f>
        <v>NN_External_EMP_Certification_Comp_NO</v>
      </c>
      <c r="Z14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External_EMP_Certification MODIFY Comp_NO CONSTRAINT NN_External_EMP_Certification_Comp_NO NOT NULL ;</v>
      </c>
      <c r="AA141" t="str">
        <f>IF(ISNUMBER(SEARCH("CC",Table3[[#This Row],[KEYS]])), _xlfn.CONCAT("CC","_",Table3[[#This Row],[Table_Name]],"_",Table3[[#This Row],[Column_Name]]), "")</f>
        <v/>
      </c>
      <c r="AB14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1" t="str">
        <f>IF(ISNUMBER(SEARCH("PG",Table3[[#This Row],[KEYS]])), _xlfn.CONCAT("PG","_",Table3[[#This Row],[Table_Name]],"_",Table3[[#This Row],[Column_Name]]), "")</f>
        <v/>
      </c>
      <c r="AE141" s="20"/>
      <c r="AF141" s="20"/>
    </row>
    <row r="142" spans="1:32" x14ac:dyDescent="0.3">
      <c r="A142" t="s">
        <v>506</v>
      </c>
      <c r="B142" s="47" t="s">
        <v>147</v>
      </c>
      <c r="C142" s="47" t="s">
        <v>249</v>
      </c>
      <c r="D142" s="47">
        <v>5</v>
      </c>
      <c r="E142" s="47" t="s">
        <v>266</v>
      </c>
      <c r="F142" s="47" t="s">
        <v>267</v>
      </c>
      <c r="G142" t="s">
        <v>111</v>
      </c>
      <c r="H142" t="s">
        <v>268</v>
      </c>
      <c r="J142" t="str">
        <f>IF(ISNUMBER(SEARCH("PK",Table3[[#This Row],[KEYS]])), "PK", "")</f>
        <v>PK</v>
      </c>
      <c r="K142" t="str">
        <f>IF(ISNUMBER(SEARCH("FK",Table3[[#This Row],[KEYS]])), "FK", "")</f>
        <v>FK</v>
      </c>
      <c r="L142" t="str">
        <f>IF(ISNUMBER(SEARCH("IDX",Table3[[#This Row],[KEYS]])), "INDEX", "")</f>
        <v>INDEX</v>
      </c>
      <c r="M142" t="str">
        <f>IF(ISNUMBER(SEARCH("UQ",Table3[[#This Row],[KEYS]])), "UNIQUE", "")</f>
        <v/>
      </c>
      <c r="N142" t="str">
        <f>IF(ISNUMBER(SEARCH("NN",Table3[[#This Row],[KEYS]])), "NOT NULL", "")</f>
        <v>NOT NULL</v>
      </c>
      <c r="O142" t="str">
        <f>IF(ISNUMBER(SEARCH("CC",Table3[[#This Row],[KEYS]])), "CHECK", "")</f>
        <v/>
      </c>
      <c r="P142" t="str">
        <f>IF(ISNUMBER(SEARCH("PG",Table3[[#This Row],[KEYS]])), "PG", "")</f>
        <v/>
      </c>
      <c r="Q142" t="str" cm="1">
        <f t="array" ref="Q142">IF(ISNUMBER(SEARCH("PK",Table3[[#This Row],[KEYS]])),INDEX(UPPER(Table1[Combined_Constraint_Names]),MATCH(UPPER(Table3[[#This Row],[Table_Name]]),UPPER(Table1[Table_Name]),0)), "")</f>
        <v>PK_EXTERNAL_EMP_CERTIFICATION_COMP_NO_EMP_NO_CERT_NO</v>
      </c>
      <c r="R142" t="str" cm="1">
        <f t="array" ref="R14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External_EMP_Certification ADD CONSTRAINT PK_EXTERNAL_EMP_CERTIFICATION_COMP_NO_EMP_NO_CERT_NO PRIMARY KEY (COMP_NO,EMP_NO,CERT_NO);</v>
      </c>
      <c r="S142" t="str">
        <f>IF(ISNUMBER(SEARCH("FK",Table3[[#This Row],[KEYS]])), _xlfn.CONCAT("FK","_",Table3[[#This Row],[Table_Name]],"_",Table3[[#This Row],[Column_Name]]), "")</f>
        <v>FK_External_EMP_Certification_cert_NO</v>
      </c>
      <c r="T142" t="str" cm="1">
        <f t="array" ref="T14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External_EMP_Certification ADD CONSTRAINT FK_External_EMP_Certification_cert_NO FOREIGN KEY (cert_NO) REFERENCES CERTIFICATE(CERT_NO);</v>
      </c>
      <c r="U142" t="str">
        <f>IF(ISNUMBER(SEARCH("IDX",Table3[[#This Row],[KEYS]])), _xlfn.CONCAT("IDX","_",Table3[[#This Row],[Table_Name]],"_",Table3[[#This Row],[Column_Name]]), "")</f>
        <v>IDX_External_EMP_Certification_cert_NO</v>
      </c>
      <c r="V142" t="str">
        <f>IF(ISNUMBER(SEARCH("IDX",Table3[[#This Row],[KEYS]])), _xlfn.CONCAT("CREATE INDEX ",Table3[[#This Row],[Constranit name_IDX]]," ON ",Table3[[#This Row],[Table_Name]],"(",UPPER(Table3[[#This Row],[Column_Name]]),");"), "")</f>
        <v>CREATE INDEX IDX_External_EMP_Certification_cert_NO ON External_EMP_Certification(CERT_NO);</v>
      </c>
      <c r="W142" t="str">
        <f>IF(ISNUMBER(SEARCH("UQ",Table3[[#This Row],[KEYS]])), _xlfn.CONCAT("UQ","_",Table3[[#This Row],[Table_Name]],"_",Table3[[#This Row],[Column_Name]]), "")</f>
        <v/>
      </c>
      <c r="X14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2" t="str">
        <f>IF(ISNUMBER(SEARCH("NN",Table3[[#This Row],[KEYS]])), _xlfn.CONCAT("NN","_",Table3[[#This Row],[Table_Name]],"_",Table3[[#This Row],[Column_Name]]), "")</f>
        <v>NN_External_EMP_Certification_cert_NO</v>
      </c>
      <c r="Z14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External_EMP_Certification MODIFY cert_NO CONSTRAINT NN_External_EMP_Certification_cert_NO NOT NULL ;</v>
      </c>
      <c r="AA142" t="str">
        <f>IF(ISNUMBER(SEARCH("CC",Table3[[#This Row],[KEYS]])), _xlfn.CONCAT("CC","_",Table3[[#This Row],[Table_Name]],"_",Table3[[#This Row],[Column_Name]]), "")</f>
        <v/>
      </c>
      <c r="AB14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2" t="str">
        <f>IF(ISNUMBER(SEARCH("PG",Table3[[#This Row],[KEYS]])), _xlfn.CONCAT("PG","_",Table3[[#This Row],[Table_Name]],"_",Table3[[#This Row],[Column_Name]]), "")</f>
        <v/>
      </c>
      <c r="AE142" s="20"/>
      <c r="AF142" s="20"/>
    </row>
    <row r="143" spans="1:32" x14ac:dyDescent="0.3">
      <c r="A143" t="s">
        <v>506</v>
      </c>
      <c r="B143" s="47" t="s">
        <v>147</v>
      </c>
      <c r="C143" s="47" t="s">
        <v>249</v>
      </c>
      <c r="D143" s="47">
        <v>5</v>
      </c>
      <c r="E143" s="47" t="s">
        <v>266</v>
      </c>
      <c r="F143" s="47" t="s">
        <v>269</v>
      </c>
      <c r="G143" t="s">
        <v>166</v>
      </c>
      <c r="H143" t="s">
        <v>85</v>
      </c>
      <c r="J143" t="str">
        <f>IF(ISNUMBER(SEARCH("PK",Table3[[#This Row],[KEYS]])), "PK", "")</f>
        <v>PK</v>
      </c>
      <c r="K143" t="str">
        <f>IF(ISNUMBER(SEARCH("FK",Table3[[#This Row],[KEYS]])), "FK", "")</f>
        <v/>
      </c>
      <c r="L143" t="str">
        <f>IF(ISNUMBER(SEARCH("IDX",Table3[[#This Row],[KEYS]])), "INDEX", "")</f>
        <v/>
      </c>
      <c r="M143" t="str">
        <f>IF(ISNUMBER(SEARCH("UQ",Table3[[#This Row],[KEYS]])), "UNIQUE", "")</f>
        <v/>
      </c>
      <c r="N143" t="str">
        <f>IF(ISNUMBER(SEARCH("NN",Table3[[#This Row],[KEYS]])), "NOT NULL", "")</f>
        <v/>
      </c>
      <c r="O143" t="str">
        <f>IF(ISNUMBER(SEARCH("CC",Table3[[#This Row],[KEYS]])), "CHECK", "")</f>
        <v/>
      </c>
      <c r="P143" t="str">
        <f>IF(ISNUMBER(SEARCH("PG",Table3[[#This Row],[KEYS]])), "PG", "")</f>
        <v/>
      </c>
      <c r="Q143" t="str" cm="1">
        <f t="array" ref="Q143">IF(ISNUMBER(SEARCH("PK",Table3[[#This Row],[KEYS]])),INDEX(UPPER(Table1[Combined_Constraint_Names]),MATCH(UPPER(Table3[[#This Row],[Table_Name]]),UPPER(Table1[Table_Name]),0)), "")</f>
        <v>PK_EXTERNAL_EMP_CERTIFICATION_COMP_NO_EMP_NO_CERT_NO</v>
      </c>
      <c r="R143" t="str" cm="1">
        <f t="array" ref="R14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External_EMP_Certification ADD CONSTRAINT PK_EXTERNAL_EMP_CERTIFICATION_COMP_NO_EMP_NO_CERT_NO PRIMARY KEY (COMP_NO,EMP_NO,CERT_NO);</v>
      </c>
      <c r="S143" t="str">
        <f>IF(ISNUMBER(SEARCH("FK",Table3[[#This Row],[KEYS]])), _xlfn.CONCAT("FK","_",Table3[[#This Row],[Table_Name]],"_",Table3[[#This Row],[Column_Name]]), "")</f>
        <v/>
      </c>
      <c r="T143" t="str" cm="1">
        <f t="array" ref="T14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43" t="str">
        <f>IF(ISNUMBER(SEARCH("IDX",Table3[[#This Row],[KEYS]])), _xlfn.CONCAT("IDX","_",Table3[[#This Row],[Table_Name]],"_",Table3[[#This Row],[Column_Name]]), "")</f>
        <v/>
      </c>
      <c r="V14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43" t="str">
        <f>IF(ISNUMBER(SEARCH("UQ",Table3[[#This Row],[KEYS]])), _xlfn.CONCAT("UQ","_",Table3[[#This Row],[Table_Name]],"_",Table3[[#This Row],[Column_Name]]), "")</f>
        <v/>
      </c>
      <c r="X14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3" t="str">
        <f>IF(ISNUMBER(SEARCH("NN",Table3[[#This Row],[KEYS]])), _xlfn.CONCAT("NN","_",Table3[[#This Row],[Table_Name]],"_",Table3[[#This Row],[Column_Name]]), "")</f>
        <v/>
      </c>
      <c r="Z14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43" t="str">
        <f>IF(ISNUMBER(SEARCH("CC",Table3[[#This Row],[KEYS]])), _xlfn.CONCAT("CC","_",Table3[[#This Row],[Table_Name]],"_",Table3[[#This Row],[Column_Name]]), "")</f>
        <v/>
      </c>
      <c r="AB14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3" t="str">
        <f>IF(ISNUMBER(SEARCH("PG",Table3[[#This Row],[KEYS]])), _xlfn.CONCAT("PG","_",Table3[[#This Row],[Table_Name]],"_",Table3[[#This Row],[Column_Name]]), "")</f>
        <v/>
      </c>
      <c r="AE143" s="20"/>
      <c r="AF143" s="20"/>
    </row>
    <row r="144" spans="1:32" x14ac:dyDescent="0.3">
      <c r="A144" t="s">
        <v>506</v>
      </c>
      <c r="B144" s="61" t="s">
        <v>147</v>
      </c>
      <c r="C144" s="61" t="s">
        <v>270</v>
      </c>
      <c r="D144" s="61">
        <v>6</v>
      </c>
      <c r="E144" s="61" t="s">
        <v>271</v>
      </c>
      <c r="F144" s="61" t="s">
        <v>272</v>
      </c>
      <c r="G144" t="s">
        <v>111</v>
      </c>
      <c r="H144" t="s">
        <v>135</v>
      </c>
      <c r="J144" t="str">
        <f>IF(ISNUMBER(SEARCH("PK",Table3[[#This Row],[KEYS]])), "PK", "")</f>
        <v>PK</v>
      </c>
      <c r="K144" t="str">
        <f>IF(ISNUMBER(SEARCH("FK",Table3[[#This Row],[KEYS]])), "FK", "")</f>
        <v/>
      </c>
      <c r="L144" t="str">
        <f>IF(ISNUMBER(SEARCH("IDX",Table3[[#This Row],[KEYS]])), "INDEX", "")</f>
        <v>INDEX</v>
      </c>
      <c r="M144" t="str">
        <f>IF(ISNUMBER(SEARCH("UQ",Table3[[#This Row],[KEYS]])), "UNIQUE", "")</f>
        <v/>
      </c>
      <c r="N144" t="str">
        <f>IF(ISNUMBER(SEARCH("NN",Table3[[#This Row],[KEYS]])), "NOT NULL", "")</f>
        <v>NOT NULL</v>
      </c>
      <c r="O144" t="str">
        <f>IF(ISNUMBER(SEARCH("CC",Table3[[#This Row],[KEYS]])), "CHECK", "")</f>
        <v/>
      </c>
      <c r="P144" t="str">
        <f>IF(ISNUMBER(SEARCH("PG",Table3[[#This Row],[KEYS]])), "PG", "")</f>
        <v/>
      </c>
      <c r="Q144" t="str" cm="1">
        <f t="array" ref="Q144">IF(ISNUMBER(SEARCH("PK",Table3[[#This Row],[KEYS]])),INDEX(UPPER(Table1[Combined_Constraint_Names]),MATCH(UPPER(Table3[[#This Row],[Table_Name]]),UPPER(Table1[Table_Name]),0)), "")</f>
        <v>PK_TRAINING_TRAIN_NO</v>
      </c>
      <c r="R144" t="str" cm="1">
        <f t="array" ref="R14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Training ADD CONSTRAINT PK_TRAINING_TRAIN_NO PRIMARY KEY (TRAIN_NO);</v>
      </c>
      <c r="S144" t="str">
        <f>IF(ISNUMBER(SEARCH("FK",Table3[[#This Row],[KEYS]])), _xlfn.CONCAT("FK","_",Table3[[#This Row],[Table_Name]],"_",Table3[[#This Row],[Column_Name]]), "")</f>
        <v/>
      </c>
      <c r="T144" t="str" cm="1">
        <f t="array" ref="T14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44" t="str">
        <f>IF(ISNUMBER(SEARCH("IDX",Table3[[#This Row],[KEYS]])), _xlfn.CONCAT("IDX","_",Table3[[#This Row],[Table_Name]],"_",Table3[[#This Row],[Column_Name]]), "")</f>
        <v>IDX_Training_Train_NO</v>
      </c>
      <c r="V144" t="str">
        <f>IF(ISNUMBER(SEARCH("IDX",Table3[[#This Row],[KEYS]])), _xlfn.CONCAT("CREATE INDEX ",Table3[[#This Row],[Constranit name_IDX]]," ON ",Table3[[#This Row],[Table_Name]],"(",UPPER(Table3[[#This Row],[Column_Name]]),");"), "")</f>
        <v>CREATE INDEX IDX_Training_Train_NO ON Training(TRAIN_NO);</v>
      </c>
      <c r="W144" t="str">
        <f>IF(ISNUMBER(SEARCH("UQ",Table3[[#This Row],[KEYS]])), _xlfn.CONCAT("UQ","_",Table3[[#This Row],[Table_Name]],"_",Table3[[#This Row],[Column_Name]]), "")</f>
        <v/>
      </c>
      <c r="X14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4" t="str">
        <f>IF(ISNUMBER(SEARCH("NN",Table3[[#This Row],[KEYS]])), _xlfn.CONCAT("NN","_",Table3[[#This Row],[Table_Name]],"_",Table3[[#This Row],[Column_Name]]), "")</f>
        <v>NN_Training_Train_NO</v>
      </c>
      <c r="Z14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Training MODIFY Train_NO CONSTRAINT NN_Training_Train_NO NOT NULL ;</v>
      </c>
      <c r="AA144" t="str">
        <f>IF(ISNUMBER(SEARCH("CC",Table3[[#This Row],[KEYS]])), _xlfn.CONCAT("CC","_",Table3[[#This Row],[Table_Name]],"_",Table3[[#This Row],[Column_Name]]), "")</f>
        <v/>
      </c>
      <c r="AB14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4" t="str">
        <f>IF(ISNUMBER(SEARCH("PG",Table3[[#This Row],[KEYS]])), _xlfn.CONCAT("PG","_",Table3[[#This Row],[Table_Name]],"_",Table3[[#This Row],[Column_Name]]), "")</f>
        <v/>
      </c>
      <c r="AE144" s="20"/>
      <c r="AF144" s="20"/>
    </row>
    <row r="145" spans="1:32" x14ac:dyDescent="0.3">
      <c r="A145" t="s">
        <v>506</v>
      </c>
      <c r="B145" s="61" t="s">
        <v>147</v>
      </c>
      <c r="C145" s="61" t="s">
        <v>270</v>
      </c>
      <c r="D145" s="61">
        <v>6</v>
      </c>
      <c r="E145" s="61" t="s">
        <v>271</v>
      </c>
      <c r="F145" s="61" t="s">
        <v>273</v>
      </c>
      <c r="G145" t="s">
        <v>114</v>
      </c>
      <c r="H145" t="s">
        <v>274</v>
      </c>
      <c r="J145" t="str">
        <f>IF(ISNUMBER(SEARCH("PK",Table3[[#This Row],[KEYS]])), "PK", "")</f>
        <v/>
      </c>
      <c r="K145" t="str">
        <f>IF(ISNUMBER(SEARCH("FK",Table3[[#This Row],[KEYS]])), "FK", "")</f>
        <v/>
      </c>
      <c r="L145" t="str">
        <f>IF(ISNUMBER(SEARCH("IDX",Table3[[#This Row],[KEYS]])), "INDEX", "")</f>
        <v>INDEX</v>
      </c>
      <c r="M145" t="str">
        <f>IF(ISNUMBER(SEARCH("UQ",Table3[[#This Row],[KEYS]])), "UNIQUE", "")</f>
        <v/>
      </c>
      <c r="N145" t="str">
        <f>IF(ISNUMBER(SEARCH("NN",Table3[[#This Row],[KEYS]])), "NOT NULL", "")</f>
        <v>NOT NULL</v>
      </c>
      <c r="O145" t="str">
        <f>IF(ISNUMBER(SEARCH("CC",Table3[[#This Row],[KEYS]])), "CHECK", "")</f>
        <v/>
      </c>
      <c r="P145" t="str">
        <f>IF(ISNUMBER(SEARCH("PG",Table3[[#This Row],[KEYS]])), "PG", "")</f>
        <v/>
      </c>
      <c r="Q145" t="str" cm="1">
        <f t="array" ref="Q145">IF(ISNUMBER(SEARCH("PK",Table3[[#This Row],[KEYS]])),INDEX(UPPER(Table1[Combined_Constraint_Names]),MATCH(UPPER(Table3[[#This Row],[Table_Name]]),UPPER(Table1[Table_Name]),0)), "")</f>
        <v/>
      </c>
      <c r="R145" t="str" cm="1">
        <f t="array" ref="R14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45" t="str">
        <f>IF(ISNUMBER(SEARCH("FK",Table3[[#This Row],[KEYS]])), _xlfn.CONCAT("FK","_",Table3[[#This Row],[Table_Name]],"_",Table3[[#This Row],[Column_Name]]), "")</f>
        <v/>
      </c>
      <c r="T145" t="str" cm="1">
        <f t="array" ref="T14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45" t="str">
        <f>IF(ISNUMBER(SEARCH("IDX",Table3[[#This Row],[KEYS]])), _xlfn.CONCAT("IDX","_",Table3[[#This Row],[Table_Name]],"_",Table3[[#This Row],[Column_Name]]), "")</f>
        <v>IDX_Training_Training_name</v>
      </c>
      <c r="V145" t="str">
        <f>IF(ISNUMBER(SEARCH("IDX",Table3[[#This Row],[KEYS]])), _xlfn.CONCAT("CREATE INDEX ",Table3[[#This Row],[Constranit name_IDX]]," ON ",Table3[[#This Row],[Table_Name]],"(",UPPER(Table3[[#This Row],[Column_Name]]),");"), "")</f>
        <v>CREATE INDEX IDX_Training_Training_name ON Training(TRAINING_NAME);</v>
      </c>
      <c r="W145" t="str">
        <f>IF(ISNUMBER(SEARCH("UQ",Table3[[#This Row],[KEYS]])), _xlfn.CONCAT("UQ","_",Table3[[#This Row],[Table_Name]],"_",Table3[[#This Row],[Column_Name]]), "")</f>
        <v/>
      </c>
      <c r="X14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5" t="str">
        <f>IF(ISNUMBER(SEARCH("NN",Table3[[#This Row],[KEYS]])), _xlfn.CONCAT("NN","_",Table3[[#This Row],[Table_Name]],"_",Table3[[#This Row],[Column_Name]]), "")</f>
        <v>NN_Training_Training_name</v>
      </c>
      <c r="Z14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Training MODIFY Training_name CONSTRAINT NN_Training_Training_name NOT NULL ;</v>
      </c>
      <c r="AA145" t="str">
        <f>IF(ISNUMBER(SEARCH("CC",Table3[[#This Row],[KEYS]])), _xlfn.CONCAT("CC","_",Table3[[#This Row],[Table_Name]],"_",Table3[[#This Row],[Column_Name]]), "")</f>
        <v/>
      </c>
      <c r="AB14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5" t="str">
        <f>IF(ISNUMBER(SEARCH("PG",Table3[[#This Row],[KEYS]])), _xlfn.CONCAT("PG","_",Table3[[#This Row],[Table_Name]],"_",Table3[[#This Row],[Column_Name]]), "")</f>
        <v/>
      </c>
      <c r="AE145" s="20"/>
      <c r="AF145" s="20"/>
    </row>
    <row r="146" spans="1:32" x14ac:dyDescent="0.3">
      <c r="A146" t="s">
        <v>506</v>
      </c>
      <c r="B146" s="47" t="s">
        <v>147</v>
      </c>
      <c r="C146" s="47" t="s">
        <v>271</v>
      </c>
      <c r="D146" s="47">
        <v>6</v>
      </c>
      <c r="E146" s="47" t="s">
        <v>275</v>
      </c>
      <c r="F146" s="47" t="s">
        <v>162</v>
      </c>
      <c r="G146" t="s">
        <v>111</v>
      </c>
      <c r="H146" t="s">
        <v>163</v>
      </c>
      <c r="J146" t="str">
        <f>IF(ISNUMBER(SEARCH("PK",Table3[[#This Row],[KEYS]])), "PK", "")</f>
        <v>PK</v>
      </c>
      <c r="K146" t="str">
        <f>IF(ISNUMBER(SEARCH("FK",Table3[[#This Row],[KEYS]])), "FK", "")</f>
        <v>FK</v>
      </c>
      <c r="L146" t="str">
        <f>IF(ISNUMBER(SEARCH("IDX",Table3[[#This Row],[KEYS]])), "INDEX", "")</f>
        <v>INDEX</v>
      </c>
      <c r="M146" t="str">
        <f>IF(ISNUMBER(SEARCH("UQ",Table3[[#This Row],[KEYS]])), "UNIQUE", "")</f>
        <v/>
      </c>
      <c r="N146" t="str">
        <f>IF(ISNUMBER(SEARCH("NN",Table3[[#This Row],[KEYS]])), "NOT NULL", "")</f>
        <v>NOT NULL</v>
      </c>
      <c r="O146" t="str">
        <f>IF(ISNUMBER(SEARCH("CC",Table3[[#This Row],[KEYS]])), "CHECK", "")</f>
        <v/>
      </c>
      <c r="P146" t="str">
        <f>IF(ISNUMBER(SEARCH("PG",Table3[[#This Row],[KEYS]])), "PG", "")</f>
        <v/>
      </c>
      <c r="Q146" t="str" cm="1">
        <f t="array" ref="Q146">IF(ISNUMBER(SEARCH("PK",Table3[[#This Row],[KEYS]])),INDEX(UPPER(Table1[Combined_Constraint_Names]),MATCH(UPPER(Table3[[#This Row],[Table_Name]]),UPPER(Table1[Table_Name]),0)), "")</f>
        <v>PK_EXTERNAL_EMP_TRAINING_COMP_NO_EMP_NO_TRAIN_NO</v>
      </c>
      <c r="R146" t="str" cm="1">
        <f t="array" ref="R14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External_EMP_Training ADD CONSTRAINT PK_EXTERNAL_EMP_TRAINING_COMP_NO_EMP_NO_TRAIN_NO PRIMARY KEY (COMP_NO,EMP_NO,TRAIN_NO);</v>
      </c>
      <c r="S146" t="str">
        <f>IF(ISNUMBER(SEARCH("FK",Table3[[#This Row],[KEYS]])), _xlfn.CONCAT("FK","_",Table3[[#This Row],[Table_Name]],"_",Table3[[#This Row],[Column_Name]]), "")</f>
        <v>FK_External_EMP_Training_Emp_NO</v>
      </c>
      <c r="T146" t="str" cm="1">
        <f t="array" ref="T14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External_EMP_Training ADD CONSTRAINT FK_External_EMP_Training_Emp_NO FOREIGN KEY (Emp_NO) REFERENCES EMPLOYEE(EMPLOYEE_NO);</v>
      </c>
      <c r="U146" t="str">
        <f>IF(ISNUMBER(SEARCH("IDX",Table3[[#This Row],[KEYS]])), _xlfn.CONCAT("IDX","_",Table3[[#This Row],[Table_Name]],"_",Table3[[#This Row],[Column_Name]]), "")</f>
        <v>IDX_External_EMP_Training_Emp_NO</v>
      </c>
      <c r="V146" t="str">
        <f>IF(ISNUMBER(SEARCH("IDX",Table3[[#This Row],[KEYS]])), _xlfn.CONCAT("CREATE INDEX ",Table3[[#This Row],[Constranit name_IDX]]," ON ",Table3[[#This Row],[Table_Name]],"(",UPPER(Table3[[#This Row],[Column_Name]]),");"), "")</f>
        <v>CREATE INDEX IDX_External_EMP_Training_Emp_NO ON External_EMP_Training(EMP_NO);</v>
      </c>
      <c r="W146" t="str">
        <f>IF(ISNUMBER(SEARCH("UQ",Table3[[#This Row],[KEYS]])), _xlfn.CONCAT("UQ","_",Table3[[#This Row],[Table_Name]],"_",Table3[[#This Row],[Column_Name]]), "")</f>
        <v/>
      </c>
      <c r="X14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6" t="str">
        <f>IF(ISNUMBER(SEARCH("NN",Table3[[#This Row],[KEYS]])), _xlfn.CONCAT("NN","_",Table3[[#This Row],[Table_Name]],"_",Table3[[#This Row],[Column_Name]]), "")</f>
        <v>NN_External_EMP_Training_Emp_NO</v>
      </c>
      <c r="Z14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External_EMP_Training MODIFY Emp_NO CONSTRAINT NN_External_EMP_Training_Emp_NO NOT NULL ;</v>
      </c>
      <c r="AA146" t="str">
        <f>IF(ISNUMBER(SEARCH("CC",Table3[[#This Row],[KEYS]])), _xlfn.CONCAT("CC","_",Table3[[#This Row],[Table_Name]],"_",Table3[[#This Row],[Column_Name]]), "")</f>
        <v/>
      </c>
      <c r="AB14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6" t="str">
        <f>IF(ISNUMBER(SEARCH("PG",Table3[[#This Row],[KEYS]])), _xlfn.CONCAT("PG","_",Table3[[#This Row],[Table_Name]],"_",Table3[[#This Row],[Column_Name]]), "")</f>
        <v/>
      </c>
      <c r="AE146" s="20"/>
      <c r="AF146" s="20"/>
    </row>
    <row r="147" spans="1:32" x14ac:dyDescent="0.3">
      <c r="A147" t="s">
        <v>506</v>
      </c>
      <c r="B147" s="47" t="s">
        <v>147</v>
      </c>
      <c r="C147" s="47" t="s">
        <v>271</v>
      </c>
      <c r="D147" s="47">
        <v>6</v>
      </c>
      <c r="E147" s="47" t="s">
        <v>275</v>
      </c>
      <c r="F147" s="47" t="s">
        <v>126</v>
      </c>
      <c r="G147" t="s">
        <v>111</v>
      </c>
      <c r="H147" t="s">
        <v>163</v>
      </c>
      <c r="J147" t="str">
        <f>IF(ISNUMBER(SEARCH("PK",Table3[[#This Row],[KEYS]])), "PK", "")</f>
        <v>PK</v>
      </c>
      <c r="K147" t="str">
        <f>IF(ISNUMBER(SEARCH("FK",Table3[[#This Row],[KEYS]])), "FK", "")</f>
        <v>FK</v>
      </c>
      <c r="L147" t="str">
        <f>IF(ISNUMBER(SEARCH("IDX",Table3[[#This Row],[KEYS]])), "INDEX", "")</f>
        <v>INDEX</v>
      </c>
      <c r="M147" t="str">
        <f>IF(ISNUMBER(SEARCH("UQ",Table3[[#This Row],[KEYS]])), "UNIQUE", "")</f>
        <v/>
      </c>
      <c r="N147" t="str">
        <f>IF(ISNUMBER(SEARCH("NN",Table3[[#This Row],[KEYS]])), "NOT NULL", "")</f>
        <v>NOT NULL</v>
      </c>
      <c r="O147" t="str">
        <f>IF(ISNUMBER(SEARCH("CC",Table3[[#This Row],[KEYS]])), "CHECK", "")</f>
        <v/>
      </c>
      <c r="P147" t="str">
        <f>IF(ISNUMBER(SEARCH("PG",Table3[[#This Row],[KEYS]])), "PG", "")</f>
        <v/>
      </c>
      <c r="Q147" t="str" cm="1">
        <f t="array" ref="Q147">IF(ISNUMBER(SEARCH("PK",Table3[[#This Row],[KEYS]])),INDEX(UPPER(Table1[Combined_Constraint_Names]),MATCH(UPPER(Table3[[#This Row],[Table_Name]]),UPPER(Table1[Table_Name]),0)), "")</f>
        <v>PK_EXTERNAL_EMP_TRAINING_COMP_NO_EMP_NO_TRAIN_NO</v>
      </c>
      <c r="R147" t="str" cm="1">
        <f t="array" ref="R14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External_EMP_Training ADD CONSTRAINT PK_EXTERNAL_EMP_TRAINING_COMP_NO_EMP_NO_TRAIN_NO PRIMARY KEY (COMP_NO,EMP_NO,TRAIN_NO);</v>
      </c>
      <c r="S147" t="str">
        <f>IF(ISNUMBER(SEARCH("FK",Table3[[#This Row],[KEYS]])), _xlfn.CONCAT("FK","_",Table3[[#This Row],[Table_Name]],"_",Table3[[#This Row],[Column_Name]]), "")</f>
        <v>FK_External_EMP_Training_Comp_NO</v>
      </c>
      <c r="T147" t="str" cm="1">
        <f t="array" ref="T14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External_EMP_Training ADD CONSTRAINT FK_External_EMP_Training_Comp_NO FOREIGN KEY (Comp_NO) REFERENCES COMPANY(COMP_NO);</v>
      </c>
      <c r="U147" t="str">
        <f>IF(ISNUMBER(SEARCH("IDX",Table3[[#This Row],[KEYS]])), _xlfn.CONCAT("IDX","_",Table3[[#This Row],[Table_Name]],"_",Table3[[#This Row],[Column_Name]]), "")</f>
        <v>IDX_External_EMP_Training_Comp_NO</v>
      </c>
      <c r="V147" t="str">
        <f>IF(ISNUMBER(SEARCH("IDX",Table3[[#This Row],[KEYS]])), _xlfn.CONCAT("CREATE INDEX ",Table3[[#This Row],[Constranit name_IDX]]," ON ",Table3[[#This Row],[Table_Name]],"(",UPPER(Table3[[#This Row],[Column_Name]]),");"), "")</f>
        <v>CREATE INDEX IDX_External_EMP_Training_Comp_NO ON External_EMP_Training(COMP_NO);</v>
      </c>
      <c r="W147" t="str">
        <f>IF(ISNUMBER(SEARCH("UQ",Table3[[#This Row],[KEYS]])), _xlfn.CONCAT("UQ","_",Table3[[#This Row],[Table_Name]],"_",Table3[[#This Row],[Column_Name]]), "")</f>
        <v/>
      </c>
      <c r="X14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7" t="str">
        <f>IF(ISNUMBER(SEARCH("NN",Table3[[#This Row],[KEYS]])), _xlfn.CONCAT("NN","_",Table3[[#This Row],[Table_Name]],"_",Table3[[#This Row],[Column_Name]]), "")</f>
        <v>NN_External_EMP_Training_Comp_NO</v>
      </c>
      <c r="Z14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External_EMP_Training MODIFY Comp_NO CONSTRAINT NN_External_EMP_Training_Comp_NO NOT NULL ;</v>
      </c>
      <c r="AA147" t="str">
        <f>IF(ISNUMBER(SEARCH("CC",Table3[[#This Row],[KEYS]])), _xlfn.CONCAT("CC","_",Table3[[#This Row],[Table_Name]],"_",Table3[[#This Row],[Column_Name]]), "")</f>
        <v/>
      </c>
      <c r="AB14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7" t="str">
        <f>IF(ISNUMBER(SEARCH("PG",Table3[[#This Row],[KEYS]])), _xlfn.CONCAT("PG","_",Table3[[#This Row],[Table_Name]],"_",Table3[[#This Row],[Column_Name]]), "")</f>
        <v/>
      </c>
      <c r="AE147" s="20"/>
      <c r="AF147" s="20"/>
    </row>
    <row r="148" spans="1:32" x14ac:dyDescent="0.3">
      <c r="A148" t="s">
        <v>506</v>
      </c>
      <c r="B148" s="47" t="s">
        <v>147</v>
      </c>
      <c r="C148" s="47" t="s">
        <v>271</v>
      </c>
      <c r="D148" s="47">
        <v>6</v>
      </c>
      <c r="E148" s="47" t="s">
        <v>275</v>
      </c>
      <c r="F148" s="47" t="s">
        <v>272</v>
      </c>
      <c r="G148" t="s">
        <v>111</v>
      </c>
      <c r="H148" t="s">
        <v>229</v>
      </c>
      <c r="J148" t="str">
        <f>IF(ISNUMBER(SEARCH("PK",Table3[[#This Row],[KEYS]])), "PK", "")</f>
        <v>PK</v>
      </c>
      <c r="K148" t="str">
        <f>IF(ISNUMBER(SEARCH("FK",Table3[[#This Row],[KEYS]])), "FK", "")</f>
        <v>FK</v>
      </c>
      <c r="L148" t="str">
        <f>IF(ISNUMBER(SEARCH("IDX",Table3[[#This Row],[KEYS]])), "INDEX", "")</f>
        <v>INDEX</v>
      </c>
      <c r="M148" t="str">
        <f>IF(ISNUMBER(SEARCH("UQ",Table3[[#This Row],[KEYS]])), "UNIQUE", "")</f>
        <v/>
      </c>
      <c r="N148" t="str">
        <f>IF(ISNUMBER(SEARCH("NN",Table3[[#This Row],[KEYS]])), "NOT NULL", "")</f>
        <v>NOT NULL</v>
      </c>
      <c r="O148" t="str">
        <f>IF(ISNUMBER(SEARCH("CC",Table3[[#This Row],[KEYS]])), "CHECK", "")</f>
        <v/>
      </c>
      <c r="P148" t="str">
        <f>IF(ISNUMBER(SEARCH("PG",Table3[[#This Row],[KEYS]])), "PG", "")</f>
        <v/>
      </c>
      <c r="Q148" t="str" cm="1">
        <f t="array" ref="Q148">IF(ISNUMBER(SEARCH("PK",Table3[[#This Row],[KEYS]])),INDEX(UPPER(Table1[Combined_Constraint_Names]),MATCH(UPPER(Table3[[#This Row],[Table_Name]]),UPPER(Table1[Table_Name]),0)), "")</f>
        <v>PK_EXTERNAL_EMP_TRAINING_COMP_NO_EMP_NO_TRAIN_NO</v>
      </c>
      <c r="R148" t="str" cm="1">
        <f t="array" ref="R14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External_EMP_Training ADD CONSTRAINT PK_EXTERNAL_EMP_TRAINING_COMP_NO_EMP_NO_TRAIN_NO PRIMARY KEY (COMP_NO,EMP_NO,TRAIN_NO);</v>
      </c>
      <c r="S148" t="str">
        <f>IF(ISNUMBER(SEARCH("FK",Table3[[#This Row],[KEYS]])), _xlfn.CONCAT("FK","_",Table3[[#This Row],[Table_Name]],"_",Table3[[#This Row],[Column_Name]]), "")</f>
        <v>FK_External_EMP_Training_Train_NO</v>
      </c>
      <c r="T148" t="str" cm="1">
        <f t="array" ref="T14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External_EMP_Training ADD CONSTRAINT FK_External_EMP_Training_Train_NO FOREIGN KEY (Train_NO) REFERENCES TRAINING(TRAIN_NO);</v>
      </c>
      <c r="U148" t="str">
        <f>IF(ISNUMBER(SEARCH("IDX",Table3[[#This Row],[KEYS]])), _xlfn.CONCAT("IDX","_",Table3[[#This Row],[Table_Name]],"_",Table3[[#This Row],[Column_Name]]), "")</f>
        <v>IDX_External_EMP_Training_Train_NO</v>
      </c>
      <c r="V148" t="str">
        <f>IF(ISNUMBER(SEARCH("IDX",Table3[[#This Row],[KEYS]])), _xlfn.CONCAT("CREATE INDEX ",Table3[[#This Row],[Constranit name_IDX]]," ON ",Table3[[#This Row],[Table_Name]],"(",UPPER(Table3[[#This Row],[Column_Name]]),");"), "")</f>
        <v>CREATE INDEX IDX_External_EMP_Training_Train_NO ON External_EMP_Training(TRAIN_NO);</v>
      </c>
      <c r="W148" t="str">
        <f>IF(ISNUMBER(SEARCH("UQ",Table3[[#This Row],[KEYS]])), _xlfn.CONCAT("UQ","_",Table3[[#This Row],[Table_Name]],"_",Table3[[#This Row],[Column_Name]]), "")</f>
        <v/>
      </c>
      <c r="X14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8" t="str">
        <f>IF(ISNUMBER(SEARCH("NN",Table3[[#This Row],[KEYS]])), _xlfn.CONCAT("NN","_",Table3[[#This Row],[Table_Name]],"_",Table3[[#This Row],[Column_Name]]), "")</f>
        <v>NN_External_EMP_Training_Train_NO</v>
      </c>
      <c r="Z14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External_EMP_Training MODIFY Train_NO CONSTRAINT NN_External_EMP_Training_Train_NO NOT NULL ;</v>
      </c>
      <c r="AA148" t="str">
        <f>IF(ISNUMBER(SEARCH("CC",Table3[[#This Row],[KEYS]])), _xlfn.CONCAT("CC","_",Table3[[#This Row],[Table_Name]],"_",Table3[[#This Row],[Column_Name]]), "")</f>
        <v/>
      </c>
      <c r="AB14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8" t="str">
        <f>IF(ISNUMBER(SEARCH("PG",Table3[[#This Row],[KEYS]])), _xlfn.CONCAT("PG","_",Table3[[#This Row],[Table_Name]],"_",Table3[[#This Row],[Column_Name]]), "")</f>
        <v/>
      </c>
      <c r="AE148" s="20"/>
      <c r="AF148" s="20"/>
    </row>
    <row r="149" spans="1:32" x14ac:dyDescent="0.3">
      <c r="A149" t="s">
        <v>506</v>
      </c>
      <c r="B149" s="47" t="s">
        <v>147</v>
      </c>
      <c r="C149" s="47" t="s">
        <v>271</v>
      </c>
      <c r="D149" s="47">
        <v>6</v>
      </c>
      <c r="E149" s="47" t="s">
        <v>275</v>
      </c>
      <c r="F149" s="47" t="s">
        <v>165</v>
      </c>
      <c r="G149" t="s">
        <v>166</v>
      </c>
      <c r="H149" t="s">
        <v>85</v>
      </c>
      <c r="J149" t="str">
        <f>IF(ISNUMBER(SEARCH("PK",Table3[[#This Row],[KEYS]])), "PK", "")</f>
        <v>PK</v>
      </c>
      <c r="K149" t="str">
        <f>IF(ISNUMBER(SEARCH("FK",Table3[[#This Row],[KEYS]])), "FK", "")</f>
        <v/>
      </c>
      <c r="L149" t="str">
        <f>IF(ISNUMBER(SEARCH("IDX",Table3[[#This Row],[KEYS]])), "INDEX", "")</f>
        <v/>
      </c>
      <c r="M149" t="str">
        <f>IF(ISNUMBER(SEARCH("UQ",Table3[[#This Row],[KEYS]])), "UNIQUE", "")</f>
        <v/>
      </c>
      <c r="N149" t="str">
        <f>IF(ISNUMBER(SEARCH("NN",Table3[[#This Row],[KEYS]])), "NOT NULL", "")</f>
        <v/>
      </c>
      <c r="O149" t="str">
        <f>IF(ISNUMBER(SEARCH("CC",Table3[[#This Row],[KEYS]])), "CHECK", "")</f>
        <v/>
      </c>
      <c r="P149" t="str">
        <f>IF(ISNUMBER(SEARCH("PG",Table3[[#This Row],[KEYS]])), "PG", "")</f>
        <v/>
      </c>
      <c r="Q149" t="str" cm="1">
        <f t="array" ref="Q149">IF(ISNUMBER(SEARCH("PK",Table3[[#This Row],[KEYS]])),INDEX(UPPER(Table1[Combined_Constraint_Names]),MATCH(UPPER(Table3[[#This Row],[Table_Name]]),UPPER(Table1[Table_Name]),0)), "")</f>
        <v>PK_EXTERNAL_EMP_TRAINING_COMP_NO_EMP_NO_TRAIN_NO</v>
      </c>
      <c r="R149" t="str" cm="1">
        <f t="array" ref="R14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External_EMP_Training ADD CONSTRAINT PK_EXTERNAL_EMP_TRAINING_COMP_NO_EMP_NO_TRAIN_NO PRIMARY KEY (COMP_NO,EMP_NO,TRAIN_NO);</v>
      </c>
      <c r="S149" t="str">
        <f>IF(ISNUMBER(SEARCH("FK",Table3[[#This Row],[KEYS]])), _xlfn.CONCAT("FK","_",Table3[[#This Row],[Table_Name]],"_",Table3[[#This Row],[Column_Name]]), "")</f>
        <v/>
      </c>
      <c r="T149" t="str" cm="1">
        <f t="array" ref="T14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49" t="str">
        <f>IF(ISNUMBER(SEARCH("IDX",Table3[[#This Row],[KEYS]])), _xlfn.CONCAT("IDX","_",Table3[[#This Row],[Table_Name]],"_",Table3[[#This Row],[Column_Name]]), "")</f>
        <v/>
      </c>
      <c r="V14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49" t="str">
        <f>IF(ISNUMBER(SEARCH("UQ",Table3[[#This Row],[KEYS]])), _xlfn.CONCAT("UQ","_",Table3[[#This Row],[Table_Name]],"_",Table3[[#This Row],[Column_Name]]), "")</f>
        <v/>
      </c>
      <c r="X14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49" t="str">
        <f>IF(ISNUMBER(SEARCH("NN",Table3[[#This Row],[KEYS]])), _xlfn.CONCAT("NN","_",Table3[[#This Row],[Table_Name]],"_",Table3[[#This Row],[Column_Name]]), "")</f>
        <v/>
      </c>
      <c r="Z14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49" t="str">
        <f>IF(ISNUMBER(SEARCH("CC",Table3[[#This Row],[KEYS]])), _xlfn.CONCAT("CC","_",Table3[[#This Row],[Table_Name]],"_",Table3[[#This Row],[Column_Name]]), "")</f>
        <v/>
      </c>
      <c r="AB14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49" t="str">
        <f>IF(ISNUMBER(SEARCH("PG",Table3[[#This Row],[KEYS]])), _xlfn.CONCAT("PG","_",Table3[[#This Row],[Table_Name]],"_",Table3[[#This Row],[Column_Name]]), "")</f>
        <v/>
      </c>
      <c r="AE149" s="20"/>
      <c r="AF149" s="20"/>
    </row>
    <row r="150" spans="1:32" x14ac:dyDescent="0.3">
      <c r="A150" t="s">
        <v>506</v>
      </c>
      <c r="B150" s="47" t="s">
        <v>147</v>
      </c>
      <c r="C150" s="47" t="s">
        <v>271</v>
      </c>
      <c r="D150" s="47">
        <v>6</v>
      </c>
      <c r="E150" s="47" t="s">
        <v>275</v>
      </c>
      <c r="F150" s="47" t="s">
        <v>167</v>
      </c>
      <c r="G150" t="s">
        <v>166</v>
      </c>
      <c r="J150" t="str">
        <f>IF(ISNUMBER(SEARCH("PK",Table3[[#This Row],[KEYS]])), "PK", "")</f>
        <v/>
      </c>
      <c r="K150" t="str">
        <f>IF(ISNUMBER(SEARCH("FK",Table3[[#This Row],[KEYS]])), "FK", "")</f>
        <v/>
      </c>
      <c r="L150" t="str">
        <f>IF(ISNUMBER(SEARCH("IDX",Table3[[#This Row],[KEYS]])), "INDEX", "")</f>
        <v/>
      </c>
      <c r="M150" t="str">
        <f>IF(ISNUMBER(SEARCH("UQ",Table3[[#This Row],[KEYS]])), "UNIQUE", "")</f>
        <v/>
      </c>
      <c r="N150" t="str">
        <f>IF(ISNUMBER(SEARCH("NN",Table3[[#This Row],[KEYS]])), "NOT NULL", "")</f>
        <v/>
      </c>
      <c r="O150" t="str">
        <f>IF(ISNUMBER(SEARCH("CC",Table3[[#This Row],[KEYS]])), "CHECK", "")</f>
        <v/>
      </c>
      <c r="P150" t="str">
        <f>IF(ISNUMBER(SEARCH("PG",Table3[[#This Row],[KEYS]])), "PG", "")</f>
        <v/>
      </c>
      <c r="Q150" t="str" cm="1">
        <f t="array" ref="Q150">IF(ISNUMBER(SEARCH("PK",Table3[[#This Row],[KEYS]])),INDEX(UPPER(Table1[Combined_Constraint_Names]),MATCH(UPPER(Table3[[#This Row],[Table_Name]]),UPPER(Table1[Table_Name]),0)), "")</f>
        <v/>
      </c>
      <c r="R150" t="str" cm="1">
        <f t="array" ref="R15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50" t="str">
        <f>IF(ISNUMBER(SEARCH("FK",Table3[[#This Row],[KEYS]])), _xlfn.CONCAT("FK","_",Table3[[#This Row],[Table_Name]],"_",Table3[[#This Row],[Column_Name]]), "")</f>
        <v/>
      </c>
      <c r="T150" t="str" cm="1">
        <f t="array" ref="T15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0" t="str">
        <f>IF(ISNUMBER(SEARCH("IDX",Table3[[#This Row],[KEYS]])), _xlfn.CONCAT("IDX","_",Table3[[#This Row],[Table_Name]],"_",Table3[[#This Row],[Column_Name]]), "")</f>
        <v/>
      </c>
      <c r="V15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50" t="str">
        <f>IF(ISNUMBER(SEARCH("UQ",Table3[[#This Row],[KEYS]])), _xlfn.CONCAT("UQ","_",Table3[[#This Row],[Table_Name]],"_",Table3[[#This Row],[Column_Name]]), "")</f>
        <v/>
      </c>
      <c r="X15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0" t="str">
        <f>IF(ISNUMBER(SEARCH("NN",Table3[[#This Row],[KEYS]])), _xlfn.CONCAT("NN","_",Table3[[#This Row],[Table_Name]],"_",Table3[[#This Row],[Column_Name]]), "")</f>
        <v/>
      </c>
      <c r="Z15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50" t="str">
        <f>IF(ISNUMBER(SEARCH("CC",Table3[[#This Row],[KEYS]])), _xlfn.CONCAT("CC","_",Table3[[#This Row],[Table_Name]],"_",Table3[[#This Row],[Column_Name]]), "")</f>
        <v/>
      </c>
      <c r="AB15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0" t="str">
        <f>IF(ISNUMBER(SEARCH("PG",Table3[[#This Row],[KEYS]])), _xlfn.CONCAT("PG","_",Table3[[#This Row],[Table_Name]],"_",Table3[[#This Row],[Column_Name]]), "")</f>
        <v/>
      </c>
      <c r="AE150" s="20"/>
      <c r="AF150" s="20"/>
    </row>
    <row r="151" spans="1:32" x14ac:dyDescent="0.3">
      <c r="A151" t="s">
        <v>506</v>
      </c>
      <c r="B151" s="47" t="s">
        <v>147</v>
      </c>
      <c r="C151" s="47" t="s">
        <v>271</v>
      </c>
      <c r="D151" s="47">
        <v>6</v>
      </c>
      <c r="E151" s="47" t="s">
        <v>276</v>
      </c>
      <c r="F151" s="47" t="s">
        <v>162</v>
      </c>
      <c r="G151" t="s">
        <v>111</v>
      </c>
      <c r="H151" t="s">
        <v>163</v>
      </c>
      <c r="J151" t="str">
        <f>IF(ISNUMBER(SEARCH("PK",Table3[[#This Row],[KEYS]])), "PK", "")</f>
        <v>PK</v>
      </c>
      <c r="K151" t="str">
        <f>IF(ISNUMBER(SEARCH("FK",Table3[[#This Row],[KEYS]])), "FK", "")</f>
        <v>FK</v>
      </c>
      <c r="L151" t="str">
        <f>IF(ISNUMBER(SEARCH("IDX",Table3[[#This Row],[KEYS]])), "INDEX", "")</f>
        <v>INDEX</v>
      </c>
      <c r="M151" t="str">
        <f>IF(ISNUMBER(SEARCH("UQ",Table3[[#This Row],[KEYS]])), "UNIQUE", "")</f>
        <v/>
      </c>
      <c r="N151" t="str">
        <f>IF(ISNUMBER(SEARCH("NN",Table3[[#This Row],[KEYS]])), "NOT NULL", "")</f>
        <v>NOT NULL</v>
      </c>
      <c r="O151" t="str">
        <f>IF(ISNUMBER(SEARCH("CC",Table3[[#This Row],[KEYS]])), "CHECK", "")</f>
        <v/>
      </c>
      <c r="P151" t="str">
        <f>IF(ISNUMBER(SEARCH("PG",Table3[[#This Row],[KEYS]])), "PG", "")</f>
        <v/>
      </c>
      <c r="Q151" t="str" cm="1">
        <f t="array" ref="Q151">IF(ISNUMBER(SEARCH("PK",Table3[[#This Row],[KEYS]])),INDEX(UPPER(Table1[Combined_Constraint_Names]),MATCH(UPPER(Table3[[#This Row],[Table_Name]]),UPPER(Table1[Table_Name]),0)), "")</f>
        <v>PK_INTERNAL_EMP_TRAINING_DEPT_NO_EMP_NO_TRAIN_NO</v>
      </c>
      <c r="R151" t="str" cm="1">
        <f t="array" ref="R15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Internal_EMP_Training ADD CONSTRAINT PK_INTERNAL_EMP_TRAINING_DEPT_NO_EMP_NO_TRAIN_NO PRIMARY KEY (DEPT_NO,EMP_NO,TRAIN_NO);</v>
      </c>
      <c r="S151" t="str">
        <f>IF(ISNUMBER(SEARCH("FK",Table3[[#This Row],[KEYS]])), _xlfn.CONCAT("FK","_",Table3[[#This Row],[Table_Name]],"_",Table3[[#This Row],[Column_Name]]), "")</f>
        <v>FK_Internal_EMP_Training_Emp_NO</v>
      </c>
      <c r="T151" t="str" cm="1">
        <f t="array" ref="T15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Internal_EMP_Training ADD CONSTRAINT FK_Internal_EMP_Training_Emp_NO FOREIGN KEY (Emp_NO) REFERENCES EMPLOYEE(EMPLOYEE_NO);</v>
      </c>
      <c r="U151" t="str">
        <f>IF(ISNUMBER(SEARCH("IDX",Table3[[#This Row],[KEYS]])), _xlfn.CONCAT("IDX","_",Table3[[#This Row],[Table_Name]],"_",Table3[[#This Row],[Column_Name]]), "")</f>
        <v>IDX_Internal_EMP_Training_Emp_NO</v>
      </c>
      <c r="V151" t="str">
        <f>IF(ISNUMBER(SEARCH("IDX",Table3[[#This Row],[KEYS]])), _xlfn.CONCAT("CREATE INDEX ",Table3[[#This Row],[Constranit name_IDX]]," ON ",Table3[[#This Row],[Table_Name]],"(",UPPER(Table3[[#This Row],[Column_Name]]),");"), "")</f>
        <v>CREATE INDEX IDX_Internal_EMP_Training_Emp_NO ON Internal_EMP_Training(EMP_NO);</v>
      </c>
      <c r="W151" t="str">
        <f>IF(ISNUMBER(SEARCH("UQ",Table3[[#This Row],[KEYS]])), _xlfn.CONCAT("UQ","_",Table3[[#This Row],[Table_Name]],"_",Table3[[#This Row],[Column_Name]]), "")</f>
        <v/>
      </c>
      <c r="X15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1" t="str">
        <f>IF(ISNUMBER(SEARCH("NN",Table3[[#This Row],[KEYS]])), _xlfn.CONCAT("NN","_",Table3[[#This Row],[Table_Name]],"_",Table3[[#This Row],[Column_Name]]), "")</f>
        <v>NN_Internal_EMP_Training_Emp_NO</v>
      </c>
      <c r="Z15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Internal_EMP_Training MODIFY Emp_NO CONSTRAINT NN_Internal_EMP_Training_Emp_NO NOT NULL ;</v>
      </c>
      <c r="AA151" t="str">
        <f>IF(ISNUMBER(SEARCH("CC",Table3[[#This Row],[KEYS]])), _xlfn.CONCAT("CC","_",Table3[[#This Row],[Table_Name]],"_",Table3[[#This Row],[Column_Name]]), "")</f>
        <v/>
      </c>
      <c r="AB15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1" t="str">
        <f>IF(ISNUMBER(SEARCH("PG",Table3[[#This Row],[KEYS]])), _xlfn.CONCAT("PG","_",Table3[[#This Row],[Table_Name]],"_",Table3[[#This Row],[Column_Name]]), "")</f>
        <v/>
      </c>
      <c r="AE151" s="20"/>
      <c r="AF151" s="20"/>
    </row>
    <row r="152" spans="1:32" x14ac:dyDescent="0.3">
      <c r="A152" t="s">
        <v>506</v>
      </c>
      <c r="B152" s="47" t="s">
        <v>147</v>
      </c>
      <c r="C152" s="47" t="s">
        <v>271</v>
      </c>
      <c r="D152" s="47">
        <v>6</v>
      </c>
      <c r="E152" s="47" t="s">
        <v>276</v>
      </c>
      <c r="F152" s="47" t="s">
        <v>233</v>
      </c>
      <c r="G152" t="s">
        <v>111</v>
      </c>
      <c r="H152" t="s">
        <v>163</v>
      </c>
      <c r="J152" t="str">
        <f>IF(ISNUMBER(SEARCH("PK",Table3[[#This Row],[KEYS]])), "PK", "")</f>
        <v>PK</v>
      </c>
      <c r="K152" t="str">
        <f>IF(ISNUMBER(SEARCH("FK",Table3[[#This Row],[KEYS]])), "FK", "")</f>
        <v>FK</v>
      </c>
      <c r="L152" t="str">
        <f>IF(ISNUMBER(SEARCH("IDX",Table3[[#This Row],[KEYS]])), "INDEX", "")</f>
        <v>INDEX</v>
      </c>
      <c r="M152" t="str">
        <f>IF(ISNUMBER(SEARCH("UQ",Table3[[#This Row],[KEYS]])), "UNIQUE", "")</f>
        <v/>
      </c>
      <c r="N152" t="str">
        <f>IF(ISNUMBER(SEARCH("NN",Table3[[#This Row],[KEYS]])), "NOT NULL", "")</f>
        <v>NOT NULL</v>
      </c>
      <c r="O152" t="str">
        <f>IF(ISNUMBER(SEARCH("CC",Table3[[#This Row],[KEYS]])), "CHECK", "")</f>
        <v/>
      </c>
      <c r="P152" t="str">
        <f>IF(ISNUMBER(SEARCH("PG",Table3[[#This Row],[KEYS]])), "PG", "")</f>
        <v/>
      </c>
      <c r="Q152" t="str" cm="1">
        <f t="array" ref="Q152">IF(ISNUMBER(SEARCH("PK",Table3[[#This Row],[KEYS]])),INDEX(UPPER(Table1[Combined_Constraint_Names]),MATCH(UPPER(Table3[[#This Row],[Table_Name]]),UPPER(Table1[Table_Name]),0)), "")</f>
        <v>PK_INTERNAL_EMP_TRAINING_DEPT_NO_EMP_NO_TRAIN_NO</v>
      </c>
      <c r="R152" t="str" cm="1">
        <f t="array" ref="R15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Internal_EMP_Training ADD CONSTRAINT PK_INTERNAL_EMP_TRAINING_DEPT_NO_EMP_NO_TRAIN_NO PRIMARY KEY (DEPT_NO,EMP_NO,TRAIN_NO);</v>
      </c>
      <c r="S152" t="str">
        <f>IF(ISNUMBER(SEARCH("FK",Table3[[#This Row],[KEYS]])), _xlfn.CONCAT("FK","_",Table3[[#This Row],[Table_Name]],"_",Table3[[#This Row],[Column_Name]]), "")</f>
        <v>FK_Internal_EMP_Training_Dept_NO</v>
      </c>
      <c r="T152" t="str" cm="1">
        <f t="array" ref="T15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Internal_EMP_Training ADD CONSTRAINT FK_Internal_EMP_Training_Dept_NO FOREIGN KEY (Dept_NO) REFERENCES DEPARTMENT(DEPT_NO);</v>
      </c>
      <c r="U152" t="str">
        <f>IF(ISNUMBER(SEARCH("IDX",Table3[[#This Row],[KEYS]])), _xlfn.CONCAT("IDX","_",Table3[[#This Row],[Table_Name]],"_",Table3[[#This Row],[Column_Name]]), "")</f>
        <v>IDX_Internal_EMP_Training_Dept_NO</v>
      </c>
      <c r="V152" t="str">
        <f>IF(ISNUMBER(SEARCH("IDX",Table3[[#This Row],[KEYS]])), _xlfn.CONCAT("CREATE INDEX ",Table3[[#This Row],[Constranit name_IDX]]," ON ",Table3[[#This Row],[Table_Name]],"(",UPPER(Table3[[#This Row],[Column_Name]]),");"), "")</f>
        <v>CREATE INDEX IDX_Internal_EMP_Training_Dept_NO ON Internal_EMP_Training(DEPT_NO);</v>
      </c>
      <c r="W152" t="str">
        <f>IF(ISNUMBER(SEARCH("UQ",Table3[[#This Row],[KEYS]])), _xlfn.CONCAT("UQ","_",Table3[[#This Row],[Table_Name]],"_",Table3[[#This Row],[Column_Name]]), "")</f>
        <v/>
      </c>
      <c r="X15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2" t="str">
        <f>IF(ISNUMBER(SEARCH("NN",Table3[[#This Row],[KEYS]])), _xlfn.CONCAT("NN","_",Table3[[#This Row],[Table_Name]],"_",Table3[[#This Row],[Column_Name]]), "")</f>
        <v>NN_Internal_EMP_Training_Dept_NO</v>
      </c>
      <c r="Z15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Internal_EMP_Training MODIFY Dept_NO CONSTRAINT NN_Internal_EMP_Training_Dept_NO NOT NULL ;</v>
      </c>
      <c r="AA152" t="str">
        <f>IF(ISNUMBER(SEARCH("CC",Table3[[#This Row],[KEYS]])), _xlfn.CONCAT("CC","_",Table3[[#This Row],[Table_Name]],"_",Table3[[#This Row],[Column_Name]]), "")</f>
        <v/>
      </c>
      <c r="AB15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2" t="str">
        <f>IF(ISNUMBER(SEARCH("PG",Table3[[#This Row],[KEYS]])), _xlfn.CONCAT("PG","_",Table3[[#This Row],[Table_Name]],"_",Table3[[#This Row],[Column_Name]]), "")</f>
        <v/>
      </c>
      <c r="AE152" s="20"/>
      <c r="AF152" s="20"/>
    </row>
    <row r="153" spans="1:32" x14ac:dyDescent="0.3">
      <c r="A153" t="s">
        <v>506</v>
      </c>
      <c r="B153" s="47" t="s">
        <v>147</v>
      </c>
      <c r="C153" s="47" t="s">
        <v>271</v>
      </c>
      <c r="D153" s="47">
        <v>6</v>
      </c>
      <c r="E153" s="47" t="s">
        <v>276</v>
      </c>
      <c r="F153" s="47" t="s">
        <v>272</v>
      </c>
      <c r="G153" t="s">
        <v>111</v>
      </c>
      <c r="H153" t="s">
        <v>163</v>
      </c>
      <c r="J153" t="str">
        <f>IF(ISNUMBER(SEARCH("PK",Table3[[#This Row],[KEYS]])), "PK", "")</f>
        <v>PK</v>
      </c>
      <c r="K153" t="str">
        <f>IF(ISNUMBER(SEARCH("FK",Table3[[#This Row],[KEYS]])), "FK", "")</f>
        <v>FK</v>
      </c>
      <c r="L153" t="str">
        <f>IF(ISNUMBER(SEARCH("IDX",Table3[[#This Row],[KEYS]])), "INDEX", "")</f>
        <v>INDEX</v>
      </c>
      <c r="M153" t="str">
        <f>IF(ISNUMBER(SEARCH("UQ",Table3[[#This Row],[KEYS]])), "UNIQUE", "")</f>
        <v/>
      </c>
      <c r="N153" t="str">
        <f>IF(ISNUMBER(SEARCH("NN",Table3[[#This Row],[KEYS]])), "NOT NULL", "")</f>
        <v>NOT NULL</v>
      </c>
      <c r="O153" t="str">
        <f>IF(ISNUMBER(SEARCH("CC",Table3[[#This Row],[KEYS]])), "CHECK", "")</f>
        <v/>
      </c>
      <c r="P153" t="str">
        <f>IF(ISNUMBER(SEARCH("PG",Table3[[#This Row],[KEYS]])), "PG", "")</f>
        <v/>
      </c>
      <c r="Q153" t="str" cm="1">
        <f t="array" ref="Q153">IF(ISNUMBER(SEARCH("PK",Table3[[#This Row],[KEYS]])),INDEX(UPPER(Table1[Combined_Constraint_Names]),MATCH(UPPER(Table3[[#This Row],[Table_Name]]),UPPER(Table1[Table_Name]),0)), "")</f>
        <v>PK_INTERNAL_EMP_TRAINING_DEPT_NO_EMP_NO_TRAIN_NO</v>
      </c>
      <c r="R153" t="str" cm="1">
        <f t="array" ref="R15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Internal_EMP_Training ADD CONSTRAINT PK_INTERNAL_EMP_TRAINING_DEPT_NO_EMP_NO_TRAIN_NO PRIMARY KEY (DEPT_NO,EMP_NO,TRAIN_NO);</v>
      </c>
      <c r="S153" t="str">
        <f>IF(ISNUMBER(SEARCH("FK",Table3[[#This Row],[KEYS]])), _xlfn.CONCAT("FK","_",Table3[[#This Row],[Table_Name]],"_",Table3[[#This Row],[Column_Name]]), "")</f>
        <v>FK_Internal_EMP_Training_Train_NO</v>
      </c>
      <c r="T153" t="str" cm="1">
        <f t="array" ref="T15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Internal_EMP_Training ADD CONSTRAINT FK_Internal_EMP_Training_Train_NO FOREIGN KEY (Train_NO) REFERENCES TRAINING(TRAIN_NO);</v>
      </c>
      <c r="U153" t="str">
        <f>IF(ISNUMBER(SEARCH("IDX",Table3[[#This Row],[KEYS]])), _xlfn.CONCAT("IDX","_",Table3[[#This Row],[Table_Name]],"_",Table3[[#This Row],[Column_Name]]), "")</f>
        <v>IDX_Internal_EMP_Training_Train_NO</v>
      </c>
      <c r="V153" t="str">
        <f>IF(ISNUMBER(SEARCH("IDX",Table3[[#This Row],[KEYS]])), _xlfn.CONCAT("CREATE INDEX ",Table3[[#This Row],[Constranit name_IDX]]," ON ",Table3[[#This Row],[Table_Name]],"(",UPPER(Table3[[#This Row],[Column_Name]]),");"), "")</f>
        <v>CREATE INDEX IDX_Internal_EMP_Training_Train_NO ON Internal_EMP_Training(TRAIN_NO);</v>
      </c>
      <c r="W153" t="str">
        <f>IF(ISNUMBER(SEARCH("UQ",Table3[[#This Row],[KEYS]])), _xlfn.CONCAT("UQ","_",Table3[[#This Row],[Table_Name]],"_",Table3[[#This Row],[Column_Name]]), "")</f>
        <v/>
      </c>
      <c r="X15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3" t="str">
        <f>IF(ISNUMBER(SEARCH("NN",Table3[[#This Row],[KEYS]])), _xlfn.CONCAT("NN","_",Table3[[#This Row],[Table_Name]],"_",Table3[[#This Row],[Column_Name]]), "")</f>
        <v>NN_Internal_EMP_Training_Train_NO</v>
      </c>
      <c r="Z15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Internal_EMP_Training MODIFY Train_NO CONSTRAINT NN_Internal_EMP_Training_Train_NO NOT NULL ;</v>
      </c>
      <c r="AA153" t="str">
        <f>IF(ISNUMBER(SEARCH("CC",Table3[[#This Row],[KEYS]])), _xlfn.CONCAT("CC","_",Table3[[#This Row],[Table_Name]],"_",Table3[[#This Row],[Column_Name]]), "")</f>
        <v/>
      </c>
      <c r="AB15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3" t="str">
        <f>IF(ISNUMBER(SEARCH("PG",Table3[[#This Row],[KEYS]])), _xlfn.CONCAT("PG","_",Table3[[#This Row],[Table_Name]],"_",Table3[[#This Row],[Column_Name]]), "")</f>
        <v/>
      </c>
      <c r="AE153" s="20"/>
      <c r="AF153" s="20"/>
    </row>
    <row r="154" spans="1:32" x14ac:dyDescent="0.3">
      <c r="A154" t="s">
        <v>506</v>
      </c>
      <c r="B154" s="47" t="s">
        <v>147</v>
      </c>
      <c r="C154" s="47" t="s">
        <v>271</v>
      </c>
      <c r="D154" s="47">
        <v>6</v>
      </c>
      <c r="E154" s="47" t="s">
        <v>276</v>
      </c>
      <c r="F154" s="47" t="s">
        <v>165</v>
      </c>
      <c r="G154" t="s">
        <v>166</v>
      </c>
      <c r="H154" t="s">
        <v>85</v>
      </c>
      <c r="J154" t="str">
        <f>IF(ISNUMBER(SEARCH("PK",Table3[[#This Row],[KEYS]])), "PK", "")</f>
        <v>PK</v>
      </c>
      <c r="K154" t="str">
        <f>IF(ISNUMBER(SEARCH("FK",Table3[[#This Row],[KEYS]])), "FK", "")</f>
        <v/>
      </c>
      <c r="L154" t="str">
        <f>IF(ISNUMBER(SEARCH("IDX",Table3[[#This Row],[KEYS]])), "INDEX", "")</f>
        <v/>
      </c>
      <c r="M154" t="str">
        <f>IF(ISNUMBER(SEARCH("UQ",Table3[[#This Row],[KEYS]])), "UNIQUE", "")</f>
        <v/>
      </c>
      <c r="N154" t="str">
        <f>IF(ISNUMBER(SEARCH("NN",Table3[[#This Row],[KEYS]])), "NOT NULL", "")</f>
        <v/>
      </c>
      <c r="O154" t="str">
        <f>IF(ISNUMBER(SEARCH("CC",Table3[[#This Row],[KEYS]])), "CHECK", "")</f>
        <v/>
      </c>
      <c r="P154" t="str">
        <f>IF(ISNUMBER(SEARCH("PG",Table3[[#This Row],[KEYS]])), "PG", "")</f>
        <v/>
      </c>
      <c r="Q154" t="str" cm="1">
        <f t="array" ref="Q154">IF(ISNUMBER(SEARCH("PK",Table3[[#This Row],[KEYS]])),INDEX(UPPER(Table1[Combined_Constraint_Names]),MATCH(UPPER(Table3[[#This Row],[Table_Name]]),UPPER(Table1[Table_Name]),0)), "")</f>
        <v>PK_INTERNAL_EMP_TRAINING_DEPT_NO_EMP_NO_TRAIN_NO</v>
      </c>
      <c r="R154" t="str" cm="1">
        <f t="array" ref="R15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Internal_EMP_Training ADD CONSTRAINT PK_INTERNAL_EMP_TRAINING_DEPT_NO_EMP_NO_TRAIN_NO PRIMARY KEY (DEPT_NO,EMP_NO,TRAIN_NO);</v>
      </c>
      <c r="S154" t="str">
        <f>IF(ISNUMBER(SEARCH("FK",Table3[[#This Row],[KEYS]])), _xlfn.CONCAT("FK","_",Table3[[#This Row],[Table_Name]],"_",Table3[[#This Row],[Column_Name]]), "")</f>
        <v/>
      </c>
      <c r="T154" t="str" cm="1">
        <f t="array" ref="T15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4" t="str">
        <f>IF(ISNUMBER(SEARCH("IDX",Table3[[#This Row],[KEYS]])), _xlfn.CONCAT("IDX","_",Table3[[#This Row],[Table_Name]],"_",Table3[[#This Row],[Column_Name]]), "")</f>
        <v/>
      </c>
      <c r="V15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54" t="str">
        <f>IF(ISNUMBER(SEARCH("UQ",Table3[[#This Row],[KEYS]])), _xlfn.CONCAT("UQ","_",Table3[[#This Row],[Table_Name]],"_",Table3[[#This Row],[Column_Name]]), "")</f>
        <v/>
      </c>
      <c r="X15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4" t="str">
        <f>IF(ISNUMBER(SEARCH("NN",Table3[[#This Row],[KEYS]])), _xlfn.CONCAT("NN","_",Table3[[#This Row],[Table_Name]],"_",Table3[[#This Row],[Column_Name]]), "")</f>
        <v/>
      </c>
      <c r="Z15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54" t="str">
        <f>IF(ISNUMBER(SEARCH("CC",Table3[[#This Row],[KEYS]])), _xlfn.CONCAT("CC","_",Table3[[#This Row],[Table_Name]],"_",Table3[[#This Row],[Column_Name]]), "")</f>
        <v/>
      </c>
      <c r="AB15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4" t="str">
        <f>IF(ISNUMBER(SEARCH("PG",Table3[[#This Row],[KEYS]])), _xlfn.CONCAT("PG","_",Table3[[#This Row],[Table_Name]],"_",Table3[[#This Row],[Column_Name]]), "")</f>
        <v/>
      </c>
      <c r="AE154" s="20"/>
      <c r="AF154" s="20"/>
    </row>
    <row r="155" spans="1:32" x14ac:dyDescent="0.3">
      <c r="A155" t="s">
        <v>506</v>
      </c>
      <c r="B155" s="47" t="s">
        <v>147</v>
      </c>
      <c r="C155" s="47" t="s">
        <v>271</v>
      </c>
      <c r="D155" s="47">
        <v>6</v>
      </c>
      <c r="E155" s="47" t="s">
        <v>276</v>
      </c>
      <c r="F155" s="47" t="s">
        <v>167</v>
      </c>
      <c r="G155" t="s">
        <v>166</v>
      </c>
      <c r="J155" t="str">
        <f>IF(ISNUMBER(SEARCH("PK",Table3[[#This Row],[KEYS]])), "PK", "")</f>
        <v/>
      </c>
      <c r="K155" t="str">
        <f>IF(ISNUMBER(SEARCH("FK",Table3[[#This Row],[KEYS]])), "FK", "")</f>
        <v/>
      </c>
      <c r="L155" t="str">
        <f>IF(ISNUMBER(SEARCH("IDX",Table3[[#This Row],[KEYS]])), "INDEX", "")</f>
        <v/>
      </c>
      <c r="M155" t="str">
        <f>IF(ISNUMBER(SEARCH("UQ",Table3[[#This Row],[KEYS]])), "UNIQUE", "")</f>
        <v/>
      </c>
      <c r="N155" t="str">
        <f>IF(ISNUMBER(SEARCH("NN",Table3[[#This Row],[KEYS]])), "NOT NULL", "")</f>
        <v/>
      </c>
      <c r="O155" t="str">
        <f>IF(ISNUMBER(SEARCH("CC",Table3[[#This Row],[KEYS]])), "CHECK", "")</f>
        <v/>
      </c>
      <c r="P155" t="str">
        <f>IF(ISNUMBER(SEARCH("PG",Table3[[#This Row],[KEYS]])), "PG", "")</f>
        <v/>
      </c>
      <c r="Q155" t="str" cm="1">
        <f t="array" ref="Q155">IF(ISNUMBER(SEARCH("PK",Table3[[#This Row],[KEYS]])),INDEX(UPPER(Table1[Combined_Constraint_Names]),MATCH(UPPER(Table3[[#This Row],[Table_Name]]),UPPER(Table1[Table_Name]),0)), "")</f>
        <v/>
      </c>
      <c r="R155" t="str" cm="1">
        <f t="array" ref="R15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55" t="str">
        <f>IF(ISNUMBER(SEARCH("FK",Table3[[#This Row],[KEYS]])), _xlfn.CONCAT("FK","_",Table3[[#This Row],[Table_Name]],"_",Table3[[#This Row],[Column_Name]]), "")</f>
        <v/>
      </c>
      <c r="T155" t="str" cm="1">
        <f t="array" ref="T15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5" t="str">
        <f>IF(ISNUMBER(SEARCH("IDX",Table3[[#This Row],[KEYS]])), _xlfn.CONCAT("IDX","_",Table3[[#This Row],[Table_Name]],"_",Table3[[#This Row],[Column_Name]]), "")</f>
        <v/>
      </c>
      <c r="V15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55" t="str">
        <f>IF(ISNUMBER(SEARCH("UQ",Table3[[#This Row],[KEYS]])), _xlfn.CONCAT("UQ","_",Table3[[#This Row],[Table_Name]],"_",Table3[[#This Row],[Column_Name]]), "")</f>
        <v/>
      </c>
      <c r="X15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5" t="str">
        <f>IF(ISNUMBER(SEARCH("NN",Table3[[#This Row],[KEYS]])), _xlfn.CONCAT("NN","_",Table3[[#This Row],[Table_Name]],"_",Table3[[#This Row],[Column_Name]]), "")</f>
        <v/>
      </c>
      <c r="Z15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55" t="str">
        <f>IF(ISNUMBER(SEARCH("CC",Table3[[#This Row],[KEYS]])), _xlfn.CONCAT("CC","_",Table3[[#This Row],[Table_Name]],"_",Table3[[#This Row],[Column_Name]]), "")</f>
        <v/>
      </c>
      <c r="AB15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5" t="str">
        <f>IF(ISNUMBER(SEARCH("PG",Table3[[#This Row],[KEYS]])), _xlfn.CONCAT("PG","_",Table3[[#This Row],[Table_Name]],"_",Table3[[#This Row],[Column_Name]]), "")</f>
        <v/>
      </c>
      <c r="AE155" s="20"/>
      <c r="AF155" s="20"/>
    </row>
    <row r="156" spans="1:32" x14ac:dyDescent="0.3">
      <c r="A156" t="s">
        <v>506</v>
      </c>
      <c r="B156" s="47" t="s">
        <v>147</v>
      </c>
      <c r="C156" s="47" t="s">
        <v>253</v>
      </c>
      <c r="D156" s="47">
        <v>7</v>
      </c>
      <c r="E156" s="47" t="s">
        <v>277</v>
      </c>
      <c r="F156" s="47" t="s">
        <v>278</v>
      </c>
      <c r="G156" t="s">
        <v>111</v>
      </c>
      <c r="H156" t="s">
        <v>135</v>
      </c>
      <c r="J156" t="str">
        <f>IF(ISNUMBER(SEARCH("PK",Table3[[#This Row],[KEYS]])), "PK", "")</f>
        <v>PK</v>
      </c>
      <c r="K156" t="str">
        <f>IF(ISNUMBER(SEARCH("FK",Table3[[#This Row],[KEYS]])), "FK", "")</f>
        <v/>
      </c>
      <c r="L156" t="str">
        <f>IF(ISNUMBER(SEARCH("IDX",Table3[[#This Row],[KEYS]])), "INDEX", "")</f>
        <v>INDEX</v>
      </c>
      <c r="M156" t="str">
        <f>IF(ISNUMBER(SEARCH("UQ",Table3[[#This Row],[KEYS]])), "UNIQUE", "")</f>
        <v/>
      </c>
      <c r="N156" t="str">
        <f>IF(ISNUMBER(SEARCH("NN",Table3[[#This Row],[KEYS]])), "NOT NULL", "")</f>
        <v>NOT NULL</v>
      </c>
      <c r="O156" t="str">
        <f>IF(ISNUMBER(SEARCH("CC",Table3[[#This Row],[KEYS]])), "CHECK", "")</f>
        <v/>
      </c>
      <c r="P156" t="str">
        <f>IF(ISNUMBER(SEARCH("PG",Table3[[#This Row],[KEYS]])), "PG", "")</f>
        <v/>
      </c>
      <c r="Q156" t="str" cm="1">
        <f t="array" ref="Q156">IF(ISNUMBER(SEARCH("PK",Table3[[#This Row],[KEYS]])),INDEX(UPPER(Table1[Combined_Constraint_Names]),MATCH(UPPER(Table3[[#This Row],[Table_Name]]),UPPER(Table1[Table_Name]),0)), "")</f>
        <v>PK_USER_INFO_START_DATE_USERID</v>
      </c>
      <c r="R156" t="str" cm="1">
        <f t="array" ref="R15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User_Info ADD CONSTRAINT PK_USER_INFO_START_DATE_USERID PRIMARY KEY (START_DATE,USERID);</v>
      </c>
      <c r="S156" t="str">
        <f>IF(ISNUMBER(SEARCH("FK",Table3[[#This Row],[KEYS]])), _xlfn.CONCAT("FK","_",Table3[[#This Row],[Table_Name]],"_",Table3[[#This Row],[Column_Name]]), "")</f>
        <v/>
      </c>
      <c r="T156" t="str" cm="1">
        <f t="array" ref="T15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6" t="str">
        <f>IF(ISNUMBER(SEARCH("IDX",Table3[[#This Row],[KEYS]])), _xlfn.CONCAT("IDX","_",Table3[[#This Row],[Table_Name]],"_",Table3[[#This Row],[Column_Name]]), "")</f>
        <v>IDX_User_Info_UserID</v>
      </c>
      <c r="V156" t="str">
        <f>IF(ISNUMBER(SEARCH("IDX",Table3[[#This Row],[KEYS]])), _xlfn.CONCAT("CREATE INDEX ",Table3[[#This Row],[Constranit name_IDX]]," ON ",Table3[[#This Row],[Table_Name]],"(",UPPER(Table3[[#This Row],[Column_Name]]),");"), "")</f>
        <v>CREATE INDEX IDX_User_Info_UserID ON User_Info(USERID);</v>
      </c>
      <c r="W156" t="str">
        <f>IF(ISNUMBER(SEARCH("UQ",Table3[[#This Row],[KEYS]])), _xlfn.CONCAT("UQ","_",Table3[[#This Row],[Table_Name]],"_",Table3[[#This Row],[Column_Name]]), "")</f>
        <v/>
      </c>
      <c r="X15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6" t="str">
        <f>IF(ISNUMBER(SEARCH("NN",Table3[[#This Row],[KEYS]])), _xlfn.CONCAT("NN","_",Table3[[#This Row],[Table_Name]],"_",Table3[[#This Row],[Column_Name]]), "")</f>
        <v>NN_User_Info_UserID</v>
      </c>
      <c r="Z15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User_Info MODIFY UserID CONSTRAINT NN_User_Info_UserID NOT NULL ;</v>
      </c>
      <c r="AA156" t="str">
        <f>IF(ISNUMBER(SEARCH("CC",Table3[[#This Row],[KEYS]])), _xlfn.CONCAT("CC","_",Table3[[#This Row],[Table_Name]],"_",Table3[[#This Row],[Column_Name]]), "")</f>
        <v/>
      </c>
      <c r="AB15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6" t="str">
        <f>IF(ISNUMBER(SEARCH("PG",Table3[[#This Row],[KEYS]])), _xlfn.CONCAT("PG","_",Table3[[#This Row],[Table_Name]],"_",Table3[[#This Row],[Column_Name]]), "")</f>
        <v/>
      </c>
      <c r="AE156" s="20"/>
      <c r="AF156" s="20"/>
    </row>
    <row r="157" spans="1:32" x14ac:dyDescent="0.3">
      <c r="A157" t="s">
        <v>506</v>
      </c>
      <c r="B157" s="47" t="s">
        <v>147</v>
      </c>
      <c r="C157" s="47" t="s">
        <v>253</v>
      </c>
      <c r="D157" s="47">
        <v>7</v>
      </c>
      <c r="E157" s="47" t="s">
        <v>277</v>
      </c>
      <c r="F157" s="47" t="s">
        <v>165</v>
      </c>
      <c r="G157" t="s">
        <v>166</v>
      </c>
      <c r="H157" t="s">
        <v>135</v>
      </c>
      <c r="J157" t="str">
        <f>IF(ISNUMBER(SEARCH("PK",Table3[[#This Row],[KEYS]])), "PK", "")</f>
        <v>PK</v>
      </c>
      <c r="K157" t="str">
        <f>IF(ISNUMBER(SEARCH("FK",Table3[[#This Row],[KEYS]])), "FK", "")</f>
        <v/>
      </c>
      <c r="L157" t="str">
        <f>IF(ISNUMBER(SEARCH("IDX",Table3[[#This Row],[KEYS]])), "INDEX", "")</f>
        <v>INDEX</v>
      </c>
      <c r="M157" t="str">
        <f>IF(ISNUMBER(SEARCH("UQ",Table3[[#This Row],[KEYS]])), "UNIQUE", "")</f>
        <v/>
      </c>
      <c r="N157" t="str">
        <f>IF(ISNUMBER(SEARCH("NN",Table3[[#This Row],[KEYS]])), "NOT NULL", "")</f>
        <v>NOT NULL</v>
      </c>
      <c r="O157" t="str">
        <f>IF(ISNUMBER(SEARCH("CC",Table3[[#This Row],[KEYS]])), "CHECK", "")</f>
        <v/>
      </c>
      <c r="P157" t="str">
        <f>IF(ISNUMBER(SEARCH("PG",Table3[[#This Row],[KEYS]])), "PG", "")</f>
        <v/>
      </c>
      <c r="Q157" t="str" cm="1">
        <f t="array" ref="Q157">IF(ISNUMBER(SEARCH("PK",Table3[[#This Row],[KEYS]])),INDEX(UPPER(Table1[Combined_Constraint_Names]),MATCH(UPPER(Table3[[#This Row],[Table_Name]]),UPPER(Table1[Table_Name]),0)), "")</f>
        <v>PK_USER_INFO_START_DATE_USERID</v>
      </c>
      <c r="R157" t="str" cm="1">
        <f t="array" ref="R15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User_Info ADD CONSTRAINT PK_USER_INFO_START_DATE_USERID PRIMARY KEY (START_DATE,USERID);</v>
      </c>
      <c r="S157" t="str">
        <f>IF(ISNUMBER(SEARCH("FK",Table3[[#This Row],[KEYS]])), _xlfn.CONCAT("FK","_",Table3[[#This Row],[Table_Name]],"_",Table3[[#This Row],[Column_Name]]), "")</f>
        <v/>
      </c>
      <c r="T157" t="str" cm="1">
        <f t="array" ref="T15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7" t="str">
        <f>IF(ISNUMBER(SEARCH("IDX",Table3[[#This Row],[KEYS]])), _xlfn.CONCAT("IDX","_",Table3[[#This Row],[Table_Name]],"_",Table3[[#This Row],[Column_Name]]), "")</f>
        <v>IDX_User_Info_start_date</v>
      </c>
      <c r="V157" t="str">
        <f>IF(ISNUMBER(SEARCH("IDX",Table3[[#This Row],[KEYS]])), _xlfn.CONCAT("CREATE INDEX ",Table3[[#This Row],[Constranit name_IDX]]," ON ",Table3[[#This Row],[Table_Name]],"(",UPPER(Table3[[#This Row],[Column_Name]]),");"), "")</f>
        <v>CREATE INDEX IDX_User_Info_start_date ON User_Info(START_DATE);</v>
      </c>
      <c r="W157" t="str">
        <f>IF(ISNUMBER(SEARCH("UQ",Table3[[#This Row],[KEYS]])), _xlfn.CONCAT("UQ","_",Table3[[#This Row],[Table_Name]],"_",Table3[[#This Row],[Column_Name]]), "")</f>
        <v/>
      </c>
      <c r="X15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7" t="str">
        <f>IF(ISNUMBER(SEARCH("NN",Table3[[#This Row],[KEYS]])), _xlfn.CONCAT("NN","_",Table3[[#This Row],[Table_Name]],"_",Table3[[#This Row],[Column_Name]]), "")</f>
        <v>NN_User_Info_start_date</v>
      </c>
      <c r="Z15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User_Info MODIFY start_date CONSTRAINT NN_User_Info_start_date NOT NULL ;</v>
      </c>
      <c r="AA157" t="str">
        <f>IF(ISNUMBER(SEARCH("CC",Table3[[#This Row],[KEYS]])), _xlfn.CONCAT("CC","_",Table3[[#This Row],[Table_Name]],"_",Table3[[#This Row],[Column_Name]]), "")</f>
        <v/>
      </c>
      <c r="AB15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7" t="str">
        <f>IF(ISNUMBER(SEARCH("PG",Table3[[#This Row],[KEYS]])), _xlfn.CONCAT("PG","_",Table3[[#This Row],[Table_Name]],"_",Table3[[#This Row],[Column_Name]]), "")</f>
        <v/>
      </c>
      <c r="AE157" s="20"/>
      <c r="AF157" s="20"/>
    </row>
    <row r="158" spans="1:32" x14ac:dyDescent="0.3">
      <c r="A158" t="s">
        <v>506</v>
      </c>
      <c r="B158" s="47" t="s">
        <v>147</v>
      </c>
      <c r="C158" s="47" t="s">
        <v>253</v>
      </c>
      <c r="D158" s="47">
        <v>7</v>
      </c>
      <c r="E158" s="47" t="s">
        <v>277</v>
      </c>
      <c r="F158" s="47" t="s">
        <v>162</v>
      </c>
      <c r="G158" t="s">
        <v>111</v>
      </c>
      <c r="H158" t="s">
        <v>159</v>
      </c>
      <c r="J158" t="str">
        <f>IF(ISNUMBER(SEARCH("PK",Table3[[#This Row],[KEYS]])), "PK", "")</f>
        <v/>
      </c>
      <c r="K158" t="str">
        <f>IF(ISNUMBER(SEARCH("FK",Table3[[#This Row],[KEYS]])), "FK", "")</f>
        <v>FK</v>
      </c>
      <c r="L158" t="str">
        <f>IF(ISNUMBER(SEARCH("IDX",Table3[[#This Row],[KEYS]])), "INDEX", "")</f>
        <v>INDEX</v>
      </c>
      <c r="M158" t="str">
        <f>IF(ISNUMBER(SEARCH("UQ",Table3[[#This Row],[KEYS]])), "UNIQUE", "")</f>
        <v/>
      </c>
      <c r="N158" t="str">
        <f>IF(ISNUMBER(SEARCH("NN",Table3[[#This Row],[KEYS]])), "NOT NULL", "")</f>
        <v>NOT NULL</v>
      </c>
      <c r="O158" t="str">
        <f>IF(ISNUMBER(SEARCH("CC",Table3[[#This Row],[KEYS]])), "CHECK", "")</f>
        <v/>
      </c>
      <c r="P158" t="str">
        <f>IF(ISNUMBER(SEARCH("PG",Table3[[#This Row],[KEYS]])), "PG", "")</f>
        <v/>
      </c>
      <c r="Q158" t="str" cm="1">
        <f t="array" ref="Q158">IF(ISNUMBER(SEARCH("PK",Table3[[#This Row],[KEYS]])),INDEX(UPPER(Table1[Combined_Constraint_Names]),MATCH(UPPER(Table3[[#This Row],[Table_Name]]),UPPER(Table1[Table_Name]),0)), "")</f>
        <v/>
      </c>
      <c r="R158" t="str" cm="1">
        <f t="array" ref="R15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58" t="str">
        <f>IF(ISNUMBER(SEARCH("FK",Table3[[#This Row],[KEYS]])), _xlfn.CONCAT("FK","_",Table3[[#This Row],[Table_Name]],"_",Table3[[#This Row],[Column_Name]]), "")</f>
        <v>FK_User_Info_Emp_NO</v>
      </c>
      <c r="T158" t="str" cm="1">
        <f t="array" ref="T15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User_Info ADD CONSTRAINT FK_User_Info_Emp_NO FOREIGN KEY (Emp_NO) REFERENCES EMPLOYEE(EMPLOYEE_NO);</v>
      </c>
      <c r="U158" t="str">
        <f>IF(ISNUMBER(SEARCH("IDX",Table3[[#This Row],[KEYS]])), _xlfn.CONCAT("IDX","_",Table3[[#This Row],[Table_Name]],"_",Table3[[#This Row],[Column_Name]]), "")</f>
        <v>IDX_User_Info_Emp_NO</v>
      </c>
      <c r="V158" t="str">
        <f>IF(ISNUMBER(SEARCH("IDX",Table3[[#This Row],[KEYS]])), _xlfn.CONCAT("CREATE INDEX ",Table3[[#This Row],[Constranit name_IDX]]," ON ",Table3[[#This Row],[Table_Name]],"(",UPPER(Table3[[#This Row],[Column_Name]]),");"), "")</f>
        <v>CREATE INDEX IDX_User_Info_Emp_NO ON User_Info(EMP_NO);</v>
      </c>
      <c r="W158" t="str">
        <f>IF(ISNUMBER(SEARCH("UQ",Table3[[#This Row],[KEYS]])), _xlfn.CONCAT("UQ","_",Table3[[#This Row],[Table_Name]],"_",Table3[[#This Row],[Column_Name]]), "")</f>
        <v/>
      </c>
      <c r="X15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8" t="str">
        <f>IF(ISNUMBER(SEARCH("NN",Table3[[#This Row],[KEYS]])), _xlfn.CONCAT("NN","_",Table3[[#This Row],[Table_Name]],"_",Table3[[#This Row],[Column_Name]]), "")</f>
        <v>NN_User_Info_Emp_NO</v>
      </c>
      <c r="Z15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User_Info MODIFY Emp_NO CONSTRAINT NN_User_Info_Emp_NO NOT NULL ;</v>
      </c>
      <c r="AA158" t="str">
        <f>IF(ISNUMBER(SEARCH("CC",Table3[[#This Row],[KEYS]])), _xlfn.CONCAT("CC","_",Table3[[#This Row],[Table_Name]],"_",Table3[[#This Row],[Column_Name]]), "")</f>
        <v/>
      </c>
      <c r="AB15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8" t="str">
        <f>IF(ISNUMBER(SEARCH("PG",Table3[[#This Row],[KEYS]])), _xlfn.CONCAT("PG","_",Table3[[#This Row],[Table_Name]],"_",Table3[[#This Row],[Column_Name]]), "")</f>
        <v/>
      </c>
      <c r="AE158" s="20"/>
      <c r="AF158" s="20"/>
    </row>
    <row r="159" spans="1:32" x14ac:dyDescent="0.3">
      <c r="A159" t="s">
        <v>506</v>
      </c>
      <c r="B159" s="47" t="s">
        <v>147</v>
      </c>
      <c r="C159" s="47" t="s">
        <v>253</v>
      </c>
      <c r="D159" s="47">
        <v>7</v>
      </c>
      <c r="E159" s="47" t="s">
        <v>277</v>
      </c>
      <c r="F159" s="47" t="s">
        <v>167</v>
      </c>
      <c r="G159" t="s">
        <v>166</v>
      </c>
      <c r="H159" t="s">
        <v>124</v>
      </c>
      <c r="J159" t="str">
        <f>IF(ISNUMBER(SEARCH("PK",Table3[[#This Row],[KEYS]])), "PK", "")</f>
        <v/>
      </c>
      <c r="K159" t="str">
        <f>IF(ISNUMBER(SEARCH("FK",Table3[[#This Row],[KEYS]])), "FK", "")</f>
        <v/>
      </c>
      <c r="L159" t="str">
        <f>IF(ISNUMBER(SEARCH("IDX",Table3[[#This Row],[KEYS]])), "INDEX", "")</f>
        <v/>
      </c>
      <c r="M159" t="str">
        <f>IF(ISNUMBER(SEARCH("UQ",Table3[[#This Row],[KEYS]])), "UNIQUE", "")</f>
        <v/>
      </c>
      <c r="N159" t="str">
        <f>IF(ISNUMBER(SEARCH("NN",Table3[[#This Row],[KEYS]])), "NOT NULL", "")</f>
        <v>NOT NULL</v>
      </c>
      <c r="O159" t="str">
        <f>IF(ISNUMBER(SEARCH("CC",Table3[[#This Row],[KEYS]])), "CHECK", "")</f>
        <v/>
      </c>
      <c r="P159" t="str">
        <f>IF(ISNUMBER(SEARCH("PG",Table3[[#This Row],[KEYS]])), "PG", "")</f>
        <v/>
      </c>
      <c r="Q159" t="str" cm="1">
        <f t="array" ref="Q159">IF(ISNUMBER(SEARCH("PK",Table3[[#This Row],[KEYS]])),INDEX(UPPER(Table1[Combined_Constraint_Names]),MATCH(UPPER(Table3[[#This Row],[Table_Name]]),UPPER(Table1[Table_Name]),0)), "")</f>
        <v/>
      </c>
      <c r="R159" t="str" cm="1">
        <f t="array" ref="R15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59" t="str">
        <f>IF(ISNUMBER(SEARCH("FK",Table3[[#This Row],[KEYS]])), _xlfn.CONCAT("FK","_",Table3[[#This Row],[Table_Name]],"_",Table3[[#This Row],[Column_Name]]), "")</f>
        <v/>
      </c>
      <c r="T159" t="str" cm="1">
        <f t="array" ref="T15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59" t="str">
        <f>IF(ISNUMBER(SEARCH("IDX",Table3[[#This Row],[KEYS]])), _xlfn.CONCAT("IDX","_",Table3[[#This Row],[Table_Name]],"_",Table3[[#This Row],[Column_Name]]), "")</f>
        <v/>
      </c>
      <c r="V15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59" t="str">
        <f>IF(ISNUMBER(SEARCH("UQ",Table3[[#This Row],[KEYS]])), _xlfn.CONCAT("UQ","_",Table3[[#This Row],[Table_Name]],"_",Table3[[#This Row],[Column_Name]]), "")</f>
        <v/>
      </c>
      <c r="X15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59" t="str">
        <f>IF(ISNUMBER(SEARCH("NN",Table3[[#This Row],[KEYS]])), _xlfn.CONCAT("NN","_",Table3[[#This Row],[Table_Name]],"_",Table3[[#This Row],[Column_Name]]), "")</f>
        <v>NN_User_Info_end_date</v>
      </c>
      <c r="Z15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User_Info MODIFY end_date CONSTRAINT NN_User_Info_end_date NOT NULL ;</v>
      </c>
      <c r="AA159" t="str">
        <f>IF(ISNUMBER(SEARCH("CC",Table3[[#This Row],[KEYS]])), _xlfn.CONCAT("CC","_",Table3[[#This Row],[Table_Name]],"_",Table3[[#This Row],[Column_Name]]), "")</f>
        <v/>
      </c>
      <c r="AB15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59" t="str">
        <f>IF(ISNUMBER(SEARCH("PG",Table3[[#This Row],[KEYS]])), _xlfn.CONCAT("PG","_",Table3[[#This Row],[Table_Name]],"_",Table3[[#This Row],[Column_Name]]), "")</f>
        <v/>
      </c>
      <c r="AE159" s="20"/>
      <c r="AF159" s="20"/>
    </row>
    <row r="160" spans="1:32" x14ac:dyDescent="0.3">
      <c r="A160" t="s">
        <v>506</v>
      </c>
      <c r="B160" s="49" t="s">
        <v>147</v>
      </c>
      <c r="C160" s="49" t="s">
        <v>253</v>
      </c>
      <c r="D160" s="49">
        <v>7</v>
      </c>
      <c r="E160" s="49" t="s">
        <v>279</v>
      </c>
      <c r="F160" s="49" t="s">
        <v>233</v>
      </c>
      <c r="G160" t="s">
        <v>111</v>
      </c>
      <c r="H160" t="s">
        <v>163</v>
      </c>
      <c r="J160" t="str">
        <f>IF(ISNUMBER(SEARCH("PK",Table3[[#This Row],[KEYS]])), "PK", "")</f>
        <v>PK</v>
      </c>
      <c r="K160" t="str">
        <f>IF(ISNUMBER(SEARCH("FK",Table3[[#This Row],[KEYS]])), "FK", "")</f>
        <v>FK</v>
      </c>
      <c r="L160" t="str">
        <f>IF(ISNUMBER(SEARCH("IDX",Table3[[#This Row],[KEYS]])), "INDEX", "")</f>
        <v>INDEX</v>
      </c>
      <c r="M160" t="str">
        <f>IF(ISNUMBER(SEARCH("UQ",Table3[[#This Row],[KEYS]])), "UNIQUE", "")</f>
        <v/>
      </c>
      <c r="N160" t="str">
        <f>IF(ISNUMBER(SEARCH("NN",Table3[[#This Row],[KEYS]])), "NOT NULL", "")</f>
        <v>NOT NULL</v>
      </c>
      <c r="O160" t="str">
        <f>IF(ISNUMBER(SEARCH("CC",Table3[[#This Row],[KEYS]])), "CHECK", "")</f>
        <v/>
      </c>
      <c r="P160" t="str">
        <f>IF(ISNUMBER(SEARCH("PG",Table3[[#This Row],[KEYS]])), "PG", "")</f>
        <v/>
      </c>
      <c r="Q160" t="str" cm="1">
        <f t="array" ref="Q160">IF(ISNUMBER(SEARCH("PK",Table3[[#This Row],[KEYS]])),INDEX(UPPER(Table1[Combined_Constraint_Names]),MATCH(UPPER(Table3[[#This Row],[Table_Name]]),UPPER(Table1[Table_Name]),0)), "")</f>
        <v>PK_USER_ROLE_DEPT_NO_USERID_START_DATE</v>
      </c>
      <c r="R160" t="str" cm="1">
        <f t="array" ref="R16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User_Role ADD CONSTRAINT PK_USER_ROLE_DEPT_NO_USERID_START_DATE PRIMARY KEY (DEPT_NO,USERID,START_DATE);</v>
      </c>
      <c r="S160" t="str">
        <f>IF(ISNUMBER(SEARCH("FK",Table3[[#This Row],[KEYS]])), _xlfn.CONCAT("FK","_",Table3[[#This Row],[Table_Name]],"_",Table3[[#This Row],[Column_Name]]), "")</f>
        <v>FK_User_Role_Dept_NO</v>
      </c>
      <c r="T160" t="str" cm="1">
        <f t="array" ref="T16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User_Role ADD CONSTRAINT FK_User_Role_Dept_NO FOREIGN KEY (Dept_NO) REFERENCES DEPARTMENT(DEPT_NO);</v>
      </c>
      <c r="U160" t="str">
        <f>IF(ISNUMBER(SEARCH("IDX",Table3[[#This Row],[KEYS]])), _xlfn.CONCAT("IDX","_",Table3[[#This Row],[Table_Name]],"_",Table3[[#This Row],[Column_Name]]), "")</f>
        <v>IDX_User_Role_Dept_NO</v>
      </c>
      <c r="V160" t="str">
        <f>IF(ISNUMBER(SEARCH("IDX",Table3[[#This Row],[KEYS]])), _xlfn.CONCAT("CREATE INDEX ",Table3[[#This Row],[Constranit name_IDX]]," ON ",Table3[[#This Row],[Table_Name]],"(",UPPER(Table3[[#This Row],[Column_Name]]),");"), "")</f>
        <v>CREATE INDEX IDX_User_Role_Dept_NO ON User_Role(DEPT_NO);</v>
      </c>
      <c r="W160" t="str">
        <f>IF(ISNUMBER(SEARCH("UQ",Table3[[#This Row],[KEYS]])), _xlfn.CONCAT("UQ","_",Table3[[#This Row],[Table_Name]],"_",Table3[[#This Row],[Column_Name]]), "")</f>
        <v/>
      </c>
      <c r="X16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0" t="str">
        <f>IF(ISNUMBER(SEARCH("NN",Table3[[#This Row],[KEYS]])), _xlfn.CONCAT("NN","_",Table3[[#This Row],[Table_Name]],"_",Table3[[#This Row],[Column_Name]]), "")</f>
        <v>NN_User_Role_Dept_NO</v>
      </c>
      <c r="Z16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User_Role MODIFY Dept_NO CONSTRAINT NN_User_Role_Dept_NO NOT NULL ;</v>
      </c>
      <c r="AA160" t="str">
        <f>IF(ISNUMBER(SEARCH("CC",Table3[[#This Row],[KEYS]])), _xlfn.CONCAT("CC","_",Table3[[#This Row],[Table_Name]],"_",Table3[[#This Row],[Column_Name]]), "")</f>
        <v/>
      </c>
      <c r="AB16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0" t="str">
        <f>IF(ISNUMBER(SEARCH("PG",Table3[[#This Row],[KEYS]])), _xlfn.CONCAT("PG","_",Table3[[#This Row],[Table_Name]],"_",Table3[[#This Row],[Column_Name]]), "")</f>
        <v/>
      </c>
      <c r="AE160" s="20"/>
      <c r="AF160" s="20"/>
    </row>
    <row r="161" spans="1:32" x14ac:dyDescent="0.3">
      <c r="A161" t="s">
        <v>506</v>
      </c>
      <c r="B161" s="49" t="s">
        <v>147</v>
      </c>
      <c r="C161" s="49" t="s">
        <v>253</v>
      </c>
      <c r="D161" s="49">
        <v>7</v>
      </c>
      <c r="E161" s="49" t="s">
        <v>279</v>
      </c>
      <c r="F161" s="49" t="s">
        <v>278</v>
      </c>
      <c r="G161" t="s">
        <v>111</v>
      </c>
      <c r="H161" t="s">
        <v>163</v>
      </c>
      <c r="J161" t="str">
        <f>IF(ISNUMBER(SEARCH("PK",Table3[[#This Row],[KEYS]])), "PK", "")</f>
        <v>PK</v>
      </c>
      <c r="K161" t="str">
        <f>IF(ISNUMBER(SEARCH("FK",Table3[[#This Row],[KEYS]])), "FK", "")</f>
        <v>FK</v>
      </c>
      <c r="L161" t="str">
        <f>IF(ISNUMBER(SEARCH("IDX",Table3[[#This Row],[KEYS]])), "INDEX", "")</f>
        <v>INDEX</v>
      </c>
      <c r="M161" t="str">
        <f>IF(ISNUMBER(SEARCH("UQ",Table3[[#This Row],[KEYS]])), "UNIQUE", "")</f>
        <v/>
      </c>
      <c r="N161" t="str">
        <f>IF(ISNUMBER(SEARCH("NN",Table3[[#This Row],[KEYS]])), "NOT NULL", "")</f>
        <v>NOT NULL</v>
      </c>
      <c r="O161" t="str">
        <f>IF(ISNUMBER(SEARCH("CC",Table3[[#This Row],[KEYS]])), "CHECK", "")</f>
        <v/>
      </c>
      <c r="P161" t="str">
        <f>IF(ISNUMBER(SEARCH("PG",Table3[[#This Row],[KEYS]])), "PG", "")</f>
        <v/>
      </c>
      <c r="Q161" t="str" cm="1">
        <f t="array" ref="Q161">IF(ISNUMBER(SEARCH("PK",Table3[[#This Row],[KEYS]])),INDEX(UPPER(Table1[Combined_Constraint_Names]),MATCH(UPPER(Table3[[#This Row],[Table_Name]]),UPPER(Table1[Table_Name]),0)), "")</f>
        <v>PK_USER_ROLE_DEPT_NO_USERID_START_DATE</v>
      </c>
      <c r="R161" t="str" cm="1">
        <f t="array" ref="R16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User_Role ADD CONSTRAINT PK_USER_ROLE_DEPT_NO_USERID_START_DATE PRIMARY KEY (DEPT_NO,USERID,START_DATE);</v>
      </c>
      <c r="S161" t="str">
        <f>IF(ISNUMBER(SEARCH("FK",Table3[[#This Row],[KEYS]])), _xlfn.CONCAT("FK","_",Table3[[#This Row],[Table_Name]],"_",Table3[[#This Row],[Column_Name]]), "")</f>
        <v>FK_User_Role_UserID</v>
      </c>
      <c r="T161" t="str" cm="1">
        <f t="array" ref="T16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User_Role ADD CONSTRAINT FK_User_Role_UserID FOREIGN KEY (UserID) REFERENCES USER_INFO(USERID);</v>
      </c>
      <c r="U161" t="str">
        <f>IF(ISNUMBER(SEARCH("IDX",Table3[[#This Row],[KEYS]])), _xlfn.CONCAT("IDX","_",Table3[[#This Row],[Table_Name]],"_",Table3[[#This Row],[Column_Name]]), "")</f>
        <v>IDX_User_Role_UserID</v>
      </c>
      <c r="V161" t="str">
        <f>IF(ISNUMBER(SEARCH("IDX",Table3[[#This Row],[KEYS]])), _xlfn.CONCAT("CREATE INDEX ",Table3[[#This Row],[Constranit name_IDX]]," ON ",Table3[[#This Row],[Table_Name]],"(",UPPER(Table3[[#This Row],[Column_Name]]),");"), "")</f>
        <v>CREATE INDEX IDX_User_Role_UserID ON User_Role(USERID);</v>
      </c>
      <c r="W161" t="str">
        <f>IF(ISNUMBER(SEARCH("UQ",Table3[[#This Row],[KEYS]])), _xlfn.CONCAT("UQ","_",Table3[[#This Row],[Table_Name]],"_",Table3[[#This Row],[Column_Name]]), "")</f>
        <v/>
      </c>
      <c r="X16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1" t="str">
        <f>IF(ISNUMBER(SEARCH("NN",Table3[[#This Row],[KEYS]])), _xlfn.CONCAT("NN","_",Table3[[#This Row],[Table_Name]],"_",Table3[[#This Row],[Column_Name]]), "")</f>
        <v>NN_User_Role_UserID</v>
      </c>
      <c r="Z16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User_Role MODIFY UserID CONSTRAINT NN_User_Role_UserID NOT NULL ;</v>
      </c>
      <c r="AA161" t="str">
        <f>IF(ISNUMBER(SEARCH("CC",Table3[[#This Row],[KEYS]])), _xlfn.CONCAT("CC","_",Table3[[#This Row],[Table_Name]],"_",Table3[[#This Row],[Column_Name]]), "")</f>
        <v/>
      </c>
      <c r="AB16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1" t="str">
        <f>IF(ISNUMBER(SEARCH("PG",Table3[[#This Row],[KEYS]])), _xlfn.CONCAT("PG","_",Table3[[#This Row],[Table_Name]],"_",Table3[[#This Row],[Column_Name]]), "")</f>
        <v/>
      </c>
      <c r="AE161" s="20"/>
      <c r="AF161" s="20"/>
    </row>
    <row r="162" spans="1:32" x14ac:dyDescent="0.3">
      <c r="A162" t="s">
        <v>506</v>
      </c>
      <c r="B162" s="49" t="s">
        <v>147</v>
      </c>
      <c r="C162" s="49" t="s">
        <v>253</v>
      </c>
      <c r="D162" s="49">
        <v>7</v>
      </c>
      <c r="E162" s="49" t="s">
        <v>279</v>
      </c>
      <c r="F162" s="49" t="s">
        <v>165</v>
      </c>
      <c r="G162" t="s">
        <v>166</v>
      </c>
      <c r="H162" t="s">
        <v>198</v>
      </c>
      <c r="J162" t="str">
        <f>IF(ISNUMBER(SEARCH("PK",Table3[[#This Row],[KEYS]])), "PK", "")</f>
        <v>PK</v>
      </c>
      <c r="K162" t="str">
        <f>IF(ISNUMBER(SEARCH("FK",Table3[[#This Row],[KEYS]])), "FK", "")</f>
        <v/>
      </c>
      <c r="L162" t="str">
        <f>IF(ISNUMBER(SEARCH("IDX",Table3[[#This Row],[KEYS]])), "INDEX", "")</f>
        <v/>
      </c>
      <c r="M162" t="str">
        <f>IF(ISNUMBER(SEARCH("UQ",Table3[[#This Row],[KEYS]])), "UNIQUE", "")</f>
        <v/>
      </c>
      <c r="N162" t="str">
        <f>IF(ISNUMBER(SEARCH("NN",Table3[[#This Row],[KEYS]])), "NOT NULL", "")</f>
        <v>NOT NULL</v>
      </c>
      <c r="O162" t="str">
        <f>IF(ISNUMBER(SEARCH("CC",Table3[[#This Row],[KEYS]])), "CHECK", "")</f>
        <v/>
      </c>
      <c r="P162" t="str">
        <f>IF(ISNUMBER(SEARCH("PG",Table3[[#This Row],[KEYS]])), "PG", "")</f>
        <v>PG</v>
      </c>
      <c r="Q162" t="str" cm="1">
        <f t="array" ref="Q162">IF(ISNUMBER(SEARCH("PK",Table3[[#This Row],[KEYS]])),INDEX(UPPER(Table1[Combined_Constraint_Names]),MATCH(UPPER(Table3[[#This Row],[Table_Name]]),UPPER(Table1[Table_Name]),0)), "")</f>
        <v>PK_USER_ROLE_DEPT_NO_USERID_START_DATE</v>
      </c>
      <c r="R162" t="str" cm="1">
        <f t="array" ref="R16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User_Role ADD CONSTRAINT PK_USER_ROLE_DEPT_NO_USERID_START_DATE PRIMARY KEY (DEPT_NO,USERID,START_DATE);</v>
      </c>
      <c r="S162" t="str">
        <f>IF(ISNUMBER(SEARCH("FK",Table3[[#This Row],[KEYS]])), _xlfn.CONCAT("FK","_",Table3[[#This Row],[Table_Name]],"_",Table3[[#This Row],[Column_Name]]), "")</f>
        <v/>
      </c>
      <c r="T162" t="str" cm="1">
        <f t="array" ref="T16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2" t="str">
        <f>IF(ISNUMBER(SEARCH("IDX",Table3[[#This Row],[KEYS]])), _xlfn.CONCAT("IDX","_",Table3[[#This Row],[Table_Name]],"_",Table3[[#This Row],[Column_Name]]), "")</f>
        <v/>
      </c>
      <c r="V16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62" t="str">
        <f>IF(ISNUMBER(SEARCH("UQ",Table3[[#This Row],[KEYS]])), _xlfn.CONCAT("UQ","_",Table3[[#This Row],[Table_Name]],"_",Table3[[#This Row],[Column_Name]]), "")</f>
        <v/>
      </c>
      <c r="X16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2" t="str">
        <f>IF(ISNUMBER(SEARCH("NN",Table3[[#This Row],[KEYS]])), _xlfn.CONCAT("NN","_",Table3[[#This Row],[Table_Name]],"_",Table3[[#This Row],[Column_Name]]), "")</f>
        <v>NN_User_Role_start_date</v>
      </c>
      <c r="Z16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User_Role MODIFY start_date CONSTRAINT NN_User_Role_start_date NOT NULL ;</v>
      </c>
      <c r="AA162" t="str">
        <f>IF(ISNUMBER(SEARCH("CC",Table3[[#This Row],[KEYS]])), _xlfn.CONCAT("CC","_",Table3[[#This Row],[Table_Name]],"_",Table3[[#This Row],[Column_Name]]), "")</f>
        <v/>
      </c>
      <c r="AB16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2" t="str">
        <f>IF(ISNUMBER(SEARCH("PG",Table3[[#This Row],[KEYS]])), _xlfn.CONCAT("PG","_",Table3[[#This Row],[Table_Name]],"_",Table3[[#This Row],[Column_Name]]), "")</f>
        <v>PG_User_Role_start_date</v>
      </c>
      <c r="AE162" s="20"/>
      <c r="AF162" s="20"/>
    </row>
    <row r="163" spans="1:32" x14ac:dyDescent="0.3">
      <c r="A163" t="s">
        <v>506</v>
      </c>
      <c r="B163" s="49" t="s">
        <v>147</v>
      </c>
      <c r="C163" s="49" t="s">
        <v>253</v>
      </c>
      <c r="D163" s="49">
        <v>7</v>
      </c>
      <c r="E163" s="49" t="s">
        <v>279</v>
      </c>
      <c r="F163" s="49" t="s">
        <v>167</v>
      </c>
      <c r="G163" t="s">
        <v>166</v>
      </c>
      <c r="H163" t="s">
        <v>280</v>
      </c>
      <c r="J163" t="str">
        <f>IF(ISNUMBER(SEARCH("PK",Table3[[#This Row],[KEYS]])), "PK", "")</f>
        <v/>
      </c>
      <c r="K163" t="str">
        <f>IF(ISNUMBER(SEARCH("FK",Table3[[#This Row],[KEYS]])), "FK", "")</f>
        <v/>
      </c>
      <c r="L163" t="str">
        <f>IF(ISNUMBER(SEARCH("IDX",Table3[[#This Row],[KEYS]])), "INDEX", "")</f>
        <v/>
      </c>
      <c r="M163" t="str">
        <f>IF(ISNUMBER(SEARCH("UQ",Table3[[#This Row],[KEYS]])), "UNIQUE", "")</f>
        <v/>
      </c>
      <c r="N163" t="str">
        <f>IF(ISNUMBER(SEARCH("NN",Table3[[#This Row],[KEYS]])), "NOT NULL", "")</f>
        <v>NOT NULL</v>
      </c>
      <c r="O163" t="str">
        <f>IF(ISNUMBER(SEARCH("CC",Table3[[#This Row],[KEYS]])), "CHECK", "")</f>
        <v/>
      </c>
      <c r="P163" t="str">
        <f>IF(ISNUMBER(SEARCH("PG",Table3[[#This Row],[KEYS]])), "PG", "")</f>
        <v>PG</v>
      </c>
      <c r="Q163" t="str" cm="1">
        <f t="array" ref="Q163">IF(ISNUMBER(SEARCH("PK",Table3[[#This Row],[KEYS]])),INDEX(UPPER(Table1[Combined_Constraint_Names]),MATCH(UPPER(Table3[[#This Row],[Table_Name]]),UPPER(Table1[Table_Name]),0)), "")</f>
        <v/>
      </c>
      <c r="R163" t="str" cm="1">
        <f t="array" ref="R16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63" t="str">
        <f>IF(ISNUMBER(SEARCH("FK",Table3[[#This Row],[KEYS]])), _xlfn.CONCAT("FK","_",Table3[[#This Row],[Table_Name]],"_",Table3[[#This Row],[Column_Name]]), "")</f>
        <v/>
      </c>
      <c r="T163" t="str" cm="1">
        <f t="array" ref="T16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3" t="str">
        <f>IF(ISNUMBER(SEARCH("IDX",Table3[[#This Row],[KEYS]])), _xlfn.CONCAT("IDX","_",Table3[[#This Row],[Table_Name]],"_",Table3[[#This Row],[Column_Name]]), "")</f>
        <v/>
      </c>
      <c r="V16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63" t="str">
        <f>IF(ISNUMBER(SEARCH("UQ",Table3[[#This Row],[KEYS]])), _xlfn.CONCAT("UQ","_",Table3[[#This Row],[Table_Name]],"_",Table3[[#This Row],[Column_Name]]), "")</f>
        <v/>
      </c>
      <c r="X16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3" t="str">
        <f>IF(ISNUMBER(SEARCH("NN",Table3[[#This Row],[KEYS]])), _xlfn.CONCAT("NN","_",Table3[[#This Row],[Table_Name]],"_",Table3[[#This Row],[Column_Name]]), "")</f>
        <v>NN_User_Role_end_date</v>
      </c>
      <c r="Z16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User_Role MODIFY end_date CONSTRAINT NN_User_Role_end_date NOT NULL ;</v>
      </c>
      <c r="AA163" t="str">
        <f>IF(ISNUMBER(SEARCH("CC",Table3[[#This Row],[KEYS]])), _xlfn.CONCAT("CC","_",Table3[[#This Row],[Table_Name]],"_",Table3[[#This Row],[Column_Name]]), "")</f>
        <v/>
      </c>
      <c r="AB16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3" t="str">
        <f>IF(ISNUMBER(SEARCH("PG",Table3[[#This Row],[KEYS]])), _xlfn.CONCAT("PG","_",Table3[[#This Row],[Table_Name]],"_",Table3[[#This Row],[Column_Name]]), "")</f>
        <v>PG_User_Role_end_date</v>
      </c>
      <c r="AE163" s="20"/>
      <c r="AF163" s="20"/>
    </row>
    <row r="164" spans="1:32" x14ac:dyDescent="0.3">
      <c r="A164" t="s">
        <v>506</v>
      </c>
      <c r="B164" s="12" t="s">
        <v>281</v>
      </c>
      <c r="C164" s="12" t="s">
        <v>282</v>
      </c>
      <c r="D164" s="12">
        <v>0</v>
      </c>
      <c r="E164" s="12" t="s">
        <v>283</v>
      </c>
      <c r="F164" s="37" t="s">
        <v>284</v>
      </c>
      <c r="G164" t="s">
        <v>114</v>
      </c>
      <c r="J164" t="str">
        <f>IF(ISNUMBER(SEARCH("PK",Table3[[#This Row],[KEYS]])), "PK", "")</f>
        <v/>
      </c>
      <c r="K164" t="str">
        <f>IF(ISNUMBER(SEARCH("FK",Table3[[#This Row],[KEYS]])), "FK", "")</f>
        <v/>
      </c>
      <c r="L164" t="str">
        <f>IF(ISNUMBER(SEARCH("IDX",Table3[[#This Row],[KEYS]])), "INDEX", "")</f>
        <v/>
      </c>
      <c r="M164" t="str">
        <f>IF(ISNUMBER(SEARCH("UQ",Table3[[#This Row],[KEYS]])), "UNIQUE", "")</f>
        <v/>
      </c>
      <c r="N164" t="str">
        <f>IF(ISNUMBER(SEARCH("NN",Table3[[#This Row],[KEYS]])), "NOT NULL", "")</f>
        <v/>
      </c>
      <c r="O164" t="str">
        <f>IF(ISNUMBER(SEARCH("CC",Table3[[#This Row],[KEYS]])), "CHECK", "")</f>
        <v/>
      </c>
      <c r="P164" t="str">
        <f>IF(ISNUMBER(SEARCH("PG",Table3[[#This Row],[KEYS]])), "PG", "")</f>
        <v/>
      </c>
      <c r="Q164" t="str" cm="1">
        <f t="array" ref="Q164">IF(ISNUMBER(SEARCH("PK",Table3[[#This Row],[KEYS]])),INDEX(UPPER(Table1[Combined_Constraint_Names]),MATCH(UPPER(Table3[[#This Row],[Table_Name]]),UPPER(Table1[Table_Name]),0)), "")</f>
        <v/>
      </c>
      <c r="R164" t="str" cm="1">
        <f t="array" ref="R16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64" t="str">
        <f>IF(ISNUMBER(SEARCH("FK",Table3[[#This Row],[KEYS]])), _xlfn.CONCAT("FK","_",Table3[[#This Row],[Table_Name]],"_",Table3[[#This Row],[Column_Name]]), "")</f>
        <v/>
      </c>
      <c r="T164" t="str" cm="1">
        <f t="array" ref="T16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4" t="str">
        <f>IF(ISNUMBER(SEARCH("IDX",Table3[[#This Row],[KEYS]])), _xlfn.CONCAT("IDX","_",Table3[[#This Row],[Table_Name]],"_",Table3[[#This Row],[Column_Name]]), "")</f>
        <v/>
      </c>
      <c r="V16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64" t="str">
        <f>IF(ISNUMBER(SEARCH("UQ",Table3[[#This Row],[KEYS]])), _xlfn.CONCAT("UQ","_",Table3[[#This Row],[Table_Name]],"_",Table3[[#This Row],[Column_Name]]), "")</f>
        <v/>
      </c>
      <c r="X16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4" t="str">
        <f>IF(ISNUMBER(SEARCH("NN",Table3[[#This Row],[KEYS]])), _xlfn.CONCAT("NN","_",Table3[[#This Row],[Table_Name]],"_",Table3[[#This Row],[Column_Name]]), "")</f>
        <v/>
      </c>
      <c r="Z16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64" t="str">
        <f>IF(ISNUMBER(SEARCH("CC",Table3[[#This Row],[KEYS]])), _xlfn.CONCAT("CC","_",Table3[[#This Row],[Table_Name]],"_",Table3[[#This Row],[Column_Name]]), "")</f>
        <v/>
      </c>
      <c r="AB16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4" t="str">
        <f>IF(ISNUMBER(SEARCH("PG",Table3[[#This Row],[KEYS]])), _xlfn.CONCAT("PG","_",Table3[[#This Row],[Table_Name]],"_",Table3[[#This Row],[Column_Name]]), "")</f>
        <v/>
      </c>
      <c r="AE164" s="20"/>
      <c r="AF164" s="20"/>
    </row>
    <row r="165" spans="1:32" x14ac:dyDescent="0.3">
      <c r="A165" t="s">
        <v>506</v>
      </c>
      <c r="B165" s="12" t="s">
        <v>281</v>
      </c>
      <c r="C165" s="12" t="s">
        <v>282</v>
      </c>
      <c r="D165" s="12">
        <v>0</v>
      </c>
      <c r="E165" s="12" t="s">
        <v>283</v>
      </c>
      <c r="F165" s="12" t="s">
        <v>285</v>
      </c>
      <c r="G165" t="s">
        <v>111</v>
      </c>
      <c r="H165" t="s">
        <v>135</v>
      </c>
      <c r="J165" t="str">
        <f>IF(ISNUMBER(SEARCH("PK",Table3[[#This Row],[KEYS]])), "PK", "")</f>
        <v>PK</v>
      </c>
      <c r="K165" t="str">
        <f>IF(ISNUMBER(SEARCH("FK",Table3[[#This Row],[KEYS]])), "FK", "")</f>
        <v/>
      </c>
      <c r="L165" t="str">
        <f>IF(ISNUMBER(SEARCH("IDX",Table3[[#This Row],[KEYS]])), "INDEX", "")</f>
        <v>INDEX</v>
      </c>
      <c r="M165" t="str">
        <f>IF(ISNUMBER(SEARCH("UQ",Table3[[#This Row],[KEYS]])), "UNIQUE", "")</f>
        <v/>
      </c>
      <c r="N165" t="str">
        <f>IF(ISNUMBER(SEARCH("NN",Table3[[#This Row],[KEYS]])), "NOT NULL", "")</f>
        <v>NOT NULL</v>
      </c>
      <c r="O165" t="str">
        <f>IF(ISNUMBER(SEARCH("CC",Table3[[#This Row],[KEYS]])), "CHECK", "")</f>
        <v/>
      </c>
      <c r="P165" t="str">
        <f>IF(ISNUMBER(SEARCH("PG",Table3[[#This Row],[KEYS]])), "PG", "")</f>
        <v/>
      </c>
      <c r="Q165" t="str" cm="1">
        <f t="array" ref="Q165">IF(ISNUMBER(SEARCH("PK",Table3[[#This Row],[KEYS]])),INDEX(UPPER(Table1[Combined_Constraint_Names]),MATCH(UPPER(Table3[[#This Row],[Table_Name]]),UPPER(Table1[Table_Name]),0)), "")</f>
        <v>PK_PROMOTION_PROMOTION_NO</v>
      </c>
      <c r="R165" t="str" cm="1">
        <f t="array" ref="R16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PROMOTION ADD CONSTRAINT PK_PROMOTION_PROMOTION_NO PRIMARY KEY (PROMOTION_NO);</v>
      </c>
      <c r="S165" t="str">
        <f>IF(ISNUMBER(SEARCH("FK",Table3[[#This Row],[KEYS]])), _xlfn.CONCAT("FK","_",Table3[[#This Row],[Table_Name]],"_",Table3[[#This Row],[Column_Name]]), "")</f>
        <v/>
      </c>
      <c r="T165" t="str" cm="1">
        <f t="array" ref="T16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5" t="str">
        <f>IF(ISNUMBER(SEARCH("IDX",Table3[[#This Row],[KEYS]])), _xlfn.CONCAT("IDX","_",Table3[[#This Row],[Table_Name]],"_",Table3[[#This Row],[Column_Name]]), "")</f>
        <v>IDX_PROMOTION_PROMOTION_NO</v>
      </c>
      <c r="V165" t="str">
        <f>IF(ISNUMBER(SEARCH("IDX",Table3[[#This Row],[KEYS]])), _xlfn.CONCAT("CREATE INDEX ",Table3[[#This Row],[Constranit name_IDX]]," ON ",Table3[[#This Row],[Table_Name]],"(",UPPER(Table3[[#This Row],[Column_Name]]),");"), "")</f>
        <v>CREATE INDEX IDX_PROMOTION_PROMOTION_NO ON PROMOTION(PROMOTION_NO);</v>
      </c>
      <c r="W165" t="str">
        <f>IF(ISNUMBER(SEARCH("UQ",Table3[[#This Row],[KEYS]])), _xlfn.CONCAT("UQ","_",Table3[[#This Row],[Table_Name]],"_",Table3[[#This Row],[Column_Name]]), "")</f>
        <v/>
      </c>
      <c r="X16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5" t="str">
        <f>IF(ISNUMBER(SEARCH("NN",Table3[[#This Row],[KEYS]])), _xlfn.CONCAT("NN","_",Table3[[#This Row],[Table_Name]],"_",Table3[[#This Row],[Column_Name]]), "")</f>
        <v>NN_PROMOTION_PROMOTION_NO</v>
      </c>
      <c r="Z16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PROMOTION MODIFY PROMOTION_NO CONSTRAINT NN_PROMOTION_PROMOTION_NO NOT NULL ;</v>
      </c>
      <c r="AA165" t="str">
        <f>IF(ISNUMBER(SEARCH("CC",Table3[[#This Row],[KEYS]])), _xlfn.CONCAT("CC","_",Table3[[#This Row],[Table_Name]],"_",Table3[[#This Row],[Column_Name]]), "")</f>
        <v/>
      </c>
      <c r="AB16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5" t="str">
        <f>IF(ISNUMBER(SEARCH("PG",Table3[[#This Row],[KEYS]])), _xlfn.CONCAT("PG","_",Table3[[#This Row],[Table_Name]],"_",Table3[[#This Row],[Column_Name]]), "")</f>
        <v/>
      </c>
      <c r="AE165" s="20"/>
      <c r="AF165" s="20"/>
    </row>
    <row r="166" spans="1:32" x14ac:dyDescent="0.3">
      <c r="A166" t="s">
        <v>506</v>
      </c>
      <c r="B166" s="54" t="s">
        <v>281</v>
      </c>
      <c r="C166" s="54" t="s">
        <v>286</v>
      </c>
      <c r="D166" s="54">
        <v>9</v>
      </c>
      <c r="E166" s="54" t="s">
        <v>287</v>
      </c>
      <c r="F166" s="54" t="s">
        <v>288</v>
      </c>
      <c r="G166" t="s">
        <v>111</v>
      </c>
      <c r="H166" t="s">
        <v>194</v>
      </c>
      <c r="J166" t="str">
        <f>IF(ISNUMBER(SEARCH("PK",Table3[[#This Row],[KEYS]])), "PK", "")</f>
        <v/>
      </c>
      <c r="K166" t="str">
        <f>IF(ISNUMBER(SEARCH("FK",Table3[[#This Row],[KEYS]])), "FK", "")</f>
        <v/>
      </c>
      <c r="L166" t="str">
        <f>IF(ISNUMBER(SEARCH("IDX",Table3[[#This Row],[KEYS]])), "INDEX", "")</f>
        <v/>
      </c>
      <c r="M166" t="str">
        <f>IF(ISNUMBER(SEARCH("UQ",Table3[[#This Row],[KEYS]])), "UNIQUE", "")</f>
        <v/>
      </c>
      <c r="N166" t="str">
        <f>IF(ISNUMBER(SEARCH("NN",Table3[[#This Row],[KEYS]])), "NOT NULL", "")</f>
        <v/>
      </c>
      <c r="O166" t="str">
        <f>IF(ISNUMBER(SEARCH("CC",Table3[[#This Row],[KEYS]])), "CHECK", "")</f>
        <v>CHECK</v>
      </c>
      <c r="P166" t="str">
        <f>IF(ISNUMBER(SEARCH("PG",Table3[[#This Row],[KEYS]])), "PG", "")</f>
        <v/>
      </c>
      <c r="Q166" t="str" cm="1">
        <f t="array" ref="Q166">IF(ISNUMBER(SEARCH("PK",Table3[[#This Row],[KEYS]])),INDEX(UPPER(Table1[Combined_Constraint_Names]),MATCH(UPPER(Table3[[#This Row],[Table_Name]]),UPPER(Table1[Table_Name]),0)), "")</f>
        <v/>
      </c>
      <c r="R166" t="str" cm="1">
        <f t="array" ref="R16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66" t="str">
        <f>IF(ISNUMBER(SEARCH("FK",Table3[[#This Row],[KEYS]])), _xlfn.CONCAT("FK","_",Table3[[#This Row],[Table_Name]],"_",Table3[[#This Row],[Column_Name]]), "")</f>
        <v/>
      </c>
      <c r="T166" t="str" cm="1">
        <f t="array" ref="T16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6" t="str">
        <f>IF(ISNUMBER(SEARCH("IDX",Table3[[#This Row],[KEYS]])), _xlfn.CONCAT("IDX","_",Table3[[#This Row],[Table_Name]],"_",Table3[[#This Row],[Column_Name]]), "")</f>
        <v/>
      </c>
      <c r="V16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66" t="str">
        <f>IF(ISNUMBER(SEARCH("UQ",Table3[[#This Row],[KEYS]])), _xlfn.CONCAT("UQ","_",Table3[[#This Row],[Table_Name]],"_",Table3[[#This Row],[Column_Name]]), "")</f>
        <v/>
      </c>
      <c r="X16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6" t="str">
        <f>IF(ISNUMBER(SEARCH("NN",Table3[[#This Row],[KEYS]])), _xlfn.CONCAT("NN","_",Table3[[#This Row],[Table_Name]],"_",Table3[[#This Row],[Column_Name]]), "")</f>
        <v/>
      </c>
      <c r="Z16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66" t="str">
        <f>IF(ISNUMBER(SEARCH("CC",Table3[[#This Row],[KEYS]])), _xlfn.CONCAT("CC","_",Table3[[#This Row],[Table_Name]],"_",Table3[[#This Row],[Column_Name]]), "")</f>
        <v>CC_Prod_Promotion_p_price</v>
      </c>
      <c r="AB16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Prod_Promotion ADD CONSTRAINT CC_Prod_Promotion_p_price CHECK (p_price &gt; 0 );</v>
      </c>
      <c r="AC166" t="str">
        <f>IF(ISNUMBER(SEARCH("PG",Table3[[#This Row],[KEYS]])), _xlfn.CONCAT("PG","_",Table3[[#This Row],[Table_Name]],"_",Table3[[#This Row],[Column_Name]]), "")</f>
        <v/>
      </c>
      <c r="AE166" s="20"/>
      <c r="AF166" s="20"/>
    </row>
    <row r="167" spans="1:32" x14ac:dyDescent="0.3">
      <c r="A167" t="s">
        <v>506</v>
      </c>
      <c r="B167" s="54" t="s">
        <v>281</v>
      </c>
      <c r="C167" s="54" t="s">
        <v>286</v>
      </c>
      <c r="D167" s="54">
        <v>9</v>
      </c>
      <c r="E167" s="54" t="s">
        <v>287</v>
      </c>
      <c r="F167" s="54" t="s">
        <v>289</v>
      </c>
      <c r="G167" t="s">
        <v>111</v>
      </c>
      <c r="H167" t="s">
        <v>135</v>
      </c>
      <c r="J167" t="str">
        <f>IF(ISNUMBER(SEARCH("PK",Table3[[#This Row],[KEYS]])), "PK", "")</f>
        <v>PK</v>
      </c>
      <c r="K167" t="str">
        <f>IF(ISNUMBER(SEARCH("FK",Table3[[#This Row],[KEYS]])), "FK", "")</f>
        <v/>
      </c>
      <c r="L167" t="str">
        <f>IF(ISNUMBER(SEARCH("IDX",Table3[[#This Row],[KEYS]])), "INDEX", "")</f>
        <v>INDEX</v>
      </c>
      <c r="M167" t="str">
        <f>IF(ISNUMBER(SEARCH("UQ",Table3[[#This Row],[KEYS]])), "UNIQUE", "")</f>
        <v/>
      </c>
      <c r="N167" t="str">
        <f>IF(ISNUMBER(SEARCH("NN",Table3[[#This Row],[KEYS]])), "NOT NULL", "")</f>
        <v>NOT NULL</v>
      </c>
      <c r="O167" t="str">
        <f>IF(ISNUMBER(SEARCH("CC",Table3[[#This Row],[KEYS]])), "CHECK", "")</f>
        <v/>
      </c>
      <c r="P167" t="str">
        <f>IF(ISNUMBER(SEARCH("PG",Table3[[#This Row],[KEYS]])), "PG", "")</f>
        <v/>
      </c>
      <c r="Q167" t="str" cm="1">
        <f t="array" ref="Q167">IF(ISNUMBER(SEARCH("PK",Table3[[#This Row],[KEYS]])),INDEX(UPPER(Table1[Combined_Constraint_Names]),MATCH(UPPER(Table3[[#This Row],[Table_Name]]),UPPER(Table1[Table_Name]),0)), "")</f>
        <v>PK_PROD_PROMOTION_PPID</v>
      </c>
      <c r="R167" t="str" cm="1">
        <f t="array" ref="R16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Prod_Promotion ADD CONSTRAINT PK_PROD_PROMOTION_PPID PRIMARY KEY (PPID);</v>
      </c>
      <c r="S167" t="str">
        <f>IF(ISNUMBER(SEARCH("FK",Table3[[#This Row],[KEYS]])), _xlfn.CONCAT("FK","_",Table3[[#This Row],[Table_Name]],"_",Table3[[#This Row],[Column_Name]]), "")</f>
        <v/>
      </c>
      <c r="T167" t="str" cm="1">
        <f t="array" ref="T16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7" t="str">
        <f>IF(ISNUMBER(SEARCH("IDX",Table3[[#This Row],[KEYS]])), _xlfn.CONCAT("IDX","_",Table3[[#This Row],[Table_Name]],"_",Table3[[#This Row],[Column_Name]]), "")</f>
        <v>IDX_Prod_Promotion_ppid</v>
      </c>
      <c r="V167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IDX_Prod_Promotion_ppid ON Prod_Promotion(PPID);</v>
      </c>
      <c r="W167" t="str">
        <f>IF(ISNUMBER(SEARCH("UQ",Table3[[#This Row],[KEYS]])), _xlfn.CONCAT("UQ","_",Table3[[#This Row],[Table_Name]],"_",Table3[[#This Row],[Column_Name]]), "")</f>
        <v/>
      </c>
      <c r="X16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7" t="str">
        <f>IF(ISNUMBER(SEARCH("NN",Table3[[#This Row],[KEYS]])), _xlfn.CONCAT("NN","_",Table3[[#This Row],[Table_Name]],"_",Table3[[#This Row],[Column_Name]]), "")</f>
        <v>NN_Prod_Promotion_ppid</v>
      </c>
      <c r="Z16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Prod_Promotion MODIFY ppid CONSTRAINT NN_Prod_Promotion_ppid NOT NULL ;</v>
      </c>
      <c r="AA167" t="str">
        <f>IF(ISNUMBER(SEARCH("CC",Table3[[#This Row],[KEYS]])), _xlfn.CONCAT("CC","_",Table3[[#This Row],[Table_Name]],"_",Table3[[#This Row],[Column_Name]]), "")</f>
        <v/>
      </c>
      <c r="AB16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7" t="str">
        <f>IF(ISNUMBER(SEARCH("PG",Table3[[#This Row],[KEYS]])), _xlfn.CONCAT("PG","_",Table3[[#This Row],[Table_Name]],"_",Table3[[#This Row],[Column_Name]]), "")</f>
        <v/>
      </c>
      <c r="AE167" s="20"/>
      <c r="AF167" s="20"/>
    </row>
    <row r="168" spans="1:32" x14ac:dyDescent="0.3">
      <c r="A168" t="s">
        <v>506</v>
      </c>
      <c r="B168" s="54" t="s">
        <v>281</v>
      </c>
      <c r="C168" s="54" t="s">
        <v>286</v>
      </c>
      <c r="D168" s="54">
        <v>9</v>
      </c>
      <c r="E168" s="54" t="s">
        <v>287</v>
      </c>
      <c r="F168" s="54" t="s">
        <v>165</v>
      </c>
      <c r="G168" t="s">
        <v>166</v>
      </c>
      <c r="J168" t="str">
        <f>IF(ISNUMBER(SEARCH("PK",Table3[[#This Row],[KEYS]])), "PK", "")</f>
        <v/>
      </c>
      <c r="K168" t="str">
        <f>IF(ISNUMBER(SEARCH("FK",Table3[[#This Row],[KEYS]])), "FK", "")</f>
        <v/>
      </c>
      <c r="L168" t="str">
        <f>IF(ISNUMBER(SEARCH("IDX",Table3[[#This Row],[KEYS]])), "INDEX", "")</f>
        <v/>
      </c>
      <c r="M168" t="str">
        <f>IF(ISNUMBER(SEARCH("UQ",Table3[[#This Row],[KEYS]])), "UNIQUE", "")</f>
        <v/>
      </c>
      <c r="N168" t="str">
        <f>IF(ISNUMBER(SEARCH("NN",Table3[[#This Row],[KEYS]])), "NOT NULL", "")</f>
        <v/>
      </c>
      <c r="O168" t="str">
        <f>IF(ISNUMBER(SEARCH("CC",Table3[[#This Row],[KEYS]])), "CHECK", "")</f>
        <v/>
      </c>
      <c r="P168" t="str">
        <f>IF(ISNUMBER(SEARCH("PG",Table3[[#This Row],[KEYS]])), "PG", "")</f>
        <v/>
      </c>
      <c r="Q168" t="str" cm="1">
        <f t="array" ref="Q168">IF(ISNUMBER(SEARCH("PK",Table3[[#This Row],[KEYS]])),INDEX(UPPER(Table1[Combined_Constraint_Names]),MATCH(UPPER(Table3[[#This Row],[Table_Name]]),UPPER(Table1[Table_Name]),0)), "")</f>
        <v/>
      </c>
      <c r="R168" t="str" cm="1">
        <f t="array" ref="R16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68" t="str">
        <f>IF(ISNUMBER(SEARCH("FK",Table3[[#This Row],[KEYS]])), _xlfn.CONCAT("FK","_",Table3[[#This Row],[Table_Name]],"_",Table3[[#This Row],[Column_Name]]), "")</f>
        <v/>
      </c>
      <c r="T168" t="str" cm="1">
        <f t="array" ref="T16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8" t="str">
        <f>IF(ISNUMBER(SEARCH("IDX",Table3[[#This Row],[KEYS]])), _xlfn.CONCAT("IDX","_",Table3[[#This Row],[Table_Name]],"_",Table3[[#This Row],[Column_Name]]), "")</f>
        <v/>
      </c>
      <c r="V16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68" t="str">
        <f>IF(ISNUMBER(SEARCH("UQ",Table3[[#This Row],[KEYS]])), _xlfn.CONCAT("UQ","_",Table3[[#This Row],[Table_Name]],"_",Table3[[#This Row],[Column_Name]]), "")</f>
        <v/>
      </c>
      <c r="X16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8" t="str">
        <f>IF(ISNUMBER(SEARCH("NN",Table3[[#This Row],[KEYS]])), _xlfn.CONCAT("NN","_",Table3[[#This Row],[Table_Name]],"_",Table3[[#This Row],[Column_Name]]), "")</f>
        <v/>
      </c>
      <c r="Z16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68" t="str">
        <f>IF(ISNUMBER(SEARCH("CC",Table3[[#This Row],[KEYS]])), _xlfn.CONCAT("CC","_",Table3[[#This Row],[Table_Name]],"_",Table3[[#This Row],[Column_Name]]), "")</f>
        <v/>
      </c>
      <c r="AB16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8" t="str">
        <f>IF(ISNUMBER(SEARCH("PG",Table3[[#This Row],[KEYS]])), _xlfn.CONCAT("PG","_",Table3[[#This Row],[Table_Name]],"_",Table3[[#This Row],[Column_Name]]), "")</f>
        <v/>
      </c>
      <c r="AE168" s="20"/>
      <c r="AF168" s="20"/>
    </row>
    <row r="169" spans="1:32" x14ac:dyDescent="0.3">
      <c r="A169" t="s">
        <v>506</v>
      </c>
      <c r="B169" s="54" t="s">
        <v>281</v>
      </c>
      <c r="C169" s="54" t="s">
        <v>286</v>
      </c>
      <c r="D169" s="54">
        <v>9</v>
      </c>
      <c r="E169" s="54" t="s">
        <v>287</v>
      </c>
      <c r="F169" s="54" t="s">
        <v>167</v>
      </c>
      <c r="G169" t="s">
        <v>166</v>
      </c>
      <c r="J169" t="str">
        <f>IF(ISNUMBER(SEARCH("PK",Table3[[#This Row],[KEYS]])), "PK", "")</f>
        <v/>
      </c>
      <c r="K169" t="str">
        <f>IF(ISNUMBER(SEARCH("FK",Table3[[#This Row],[KEYS]])), "FK", "")</f>
        <v/>
      </c>
      <c r="L169" t="str">
        <f>IF(ISNUMBER(SEARCH("IDX",Table3[[#This Row],[KEYS]])), "INDEX", "")</f>
        <v/>
      </c>
      <c r="M169" t="str">
        <f>IF(ISNUMBER(SEARCH("UQ",Table3[[#This Row],[KEYS]])), "UNIQUE", "")</f>
        <v/>
      </c>
      <c r="N169" t="str">
        <f>IF(ISNUMBER(SEARCH("NN",Table3[[#This Row],[KEYS]])), "NOT NULL", "")</f>
        <v/>
      </c>
      <c r="O169" t="str">
        <f>IF(ISNUMBER(SEARCH("CC",Table3[[#This Row],[KEYS]])), "CHECK", "")</f>
        <v/>
      </c>
      <c r="P169" t="str">
        <f>IF(ISNUMBER(SEARCH("PG",Table3[[#This Row],[KEYS]])), "PG", "")</f>
        <v/>
      </c>
      <c r="Q169" t="str" cm="1">
        <f t="array" ref="Q169">IF(ISNUMBER(SEARCH("PK",Table3[[#This Row],[KEYS]])),INDEX(UPPER(Table1[Combined_Constraint_Names]),MATCH(UPPER(Table3[[#This Row],[Table_Name]]),UPPER(Table1[Table_Name]),0)), "")</f>
        <v/>
      </c>
      <c r="R169" t="str" cm="1">
        <f t="array" ref="R16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69" t="str">
        <f>IF(ISNUMBER(SEARCH("FK",Table3[[#This Row],[KEYS]])), _xlfn.CONCAT("FK","_",Table3[[#This Row],[Table_Name]],"_",Table3[[#This Row],[Column_Name]]), "")</f>
        <v/>
      </c>
      <c r="T169" t="str" cm="1">
        <f t="array" ref="T16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69" t="str">
        <f>IF(ISNUMBER(SEARCH("IDX",Table3[[#This Row],[KEYS]])), _xlfn.CONCAT("IDX","_",Table3[[#This Row],[Table_Name]],"_",Table3[[#This Row],[Column_Name]]), "")</f>
        <v/>
      </c>
      <c r="V16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69" t="str">
        <f>IF(ISNUMBER(SEARCH("UQ",Table3[[#This Row],[KEYS]])), _xlfn.CONCAT("UQ","_",Table3[[#This Row],[Table_Name]],"_",Table3[[#This Row],[Column_Name]]), "")</f>
        <v/>
      </c>
      <c r="X16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69" t="str">
        <f>IF(ISNUMBER(SEARCH("NN",Table3[[#This Row],[KEYS]])), _xlfn.CONCAT("NN","_",Table3[[#This Row],[Table_Name]],"_",Table3[[#This Row],[Column_Name]]), "")</f>
        <v/>
      </c>
      <c r="Z16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69" t="str">
        <f>IF(ISNUMBER(SEARCH("CC",Table3[[#This Row],[KEYS]])), _xlfn.CONCAT("CC","_",Table3[[#This Row],[Table_Name]],"_",Table3[[#This Row],[Column_Name]]), "")</f>
        <v/>
      </c>
      <c r="AB16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69" t="str">
        <f>IF(ISNUMBER(SEARCH("PG",Table3[[#This Row],[KEYS]])), _xlfn.CONCAT("PG","_",Table3[[#This Row],[Table_Name]],"_",Table3[[#This Row],[Column_Name]]), "")</f>
        <v/>
      </c>
      <c r="AE169" s="20"/>
      <c r="AF169" s="20"/>
    </row>
    <row r="170" spans="1:32" x14ac:dyDescent="0.3">
      <c r="A170" t="s">
        <v>506</v>
      </c>
      <c r="B170" s="54" t="s">
        <v>281</v>
      </c>
      <c r="C170" s="54" t="s">
        <v>286</v>
      </c>
      <c r="D170" s="54">
        <v>9</v>
      </c>
      <c r="E170" s="54" t="s">
        <v>287</v>
      </c>
      <c r="F170" s="54" t="s">
        <v>290</v>
      </c>
      <c r="G170" t="s">
        <v>111</v>
      </c>
      <c r="H170" t="s">
        <v>159</v>
      </c>
      <c r="J170" t="str">
        <f>IF(ISNUMBER(SEARCH("PK",Table3[[#This Row],[KEYS]])), "PK", "")</f>
        <v/>
      </c>
      <c r="K170" t="str">
        <f>IF(ISNUMBER(SEARCH("FK",Table3[[#This Row],[KEYS]])), "FK", "")</f>
        <v>FK</v>
      </c>
      <c r="L170" t="str">
        <f>IF(ISNUMBER(SEARCH("IDX",Table3[[#This Row],[KEYS]])), "INDEX", "")</f>
        <v>INDEX</v>
      </c>
      <c r="M170" t="str">
        <f>IF(ISNUMBER(SEARCH("UQ",Table3[[#This Row],[KEYS]])), "UNIQUE", "")</f>
        <v/>
      </c>
      <c r="N170" t="str">
        <f>IF(ISNUMBER(SEARCH("NN",Table3[[#This Row],[KEYS]])), "NOT NULL", "")</f>
        <v>NOT NULL</v>
      </c>
      <c r="O170" t="str">
        <f>IF(ISNUMBER(SEARCH("CC",Table3[[#This Row],[KEYS]])), "CHECK", "")</f>
        <v/>
      </c>
      <c r="P170" t="str">
        <f>IF(ISNUMBER(SEARCH("PG",Table3[[#This Row],[KEYS]])), "PG", "")</f>
        <v/>
      </c>
      <c r="Q170" t="str" cm="1">
        <f t="array" ref="Q170">IF(ISNUMBER(SEARCH("PK",Table3[[#This Row],[KEYS]])),INDEX(UPPER(Table1[Combined_Constraint_Names]),MATCH(UPPER(Table3[[#This Row],[Table_Name]]),UPPER(Table1[Table_Name]),0)), "")</f>
        <v/>
      </c>
      <c r="R170" t="str" cm="1">
        <f t="array" ref="R17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0" t="str">
        <f>IF(ISNUMBER(SEARCH("FK",Table3[[#This Row],[KEYS]])), _xlfn.CONCAT("FK","_",Table3[[#This Row],[Table_Name]],"_",Table3[[#This Row],[Column_Name]]), "")</f>
        <v>FK_Prod_Promotion_product_no</v>
      </c>
      <c r="T170" t="str" cm="1">
        <f t="array" ref="T17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Prod_Promotion ADD CONSTRAINT FK_Prod_Promotion_product_no FOREIGN KEY (product_no) REFERENCES PRODUCT(PRODUCT_NO);</v>
      </c>
      <c r="U170" t="str">
        <f>IF(ISNUMBER(SEARCH("IDX",Table3[[#This Row],[KEYS]])), _xlfn.CONCAT("IDX","_",Table3[[#This Row],[Table_Name]],"_",Table3[[#This Row],[Column_Name]]), "")</f>
        <v>IDX_Prod_Promotion_product_no</v>
      </c>
      <c r="V170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IDX_Prod_Promotion_product_no ON Prod_Promotion(PRODUCT_NO);</v>
      </c>
      <c r="W170" t="str">
        <f>IF(ISNUMBER(SEARCH("UQ",Table3[[#This Row],[KEYS]])), _xlfn.CONCAT("UQ","_",Table3[[#This Row],[Table_Name]],"_",Table3[[#This Row],[Column_Name]]), "")</f>
        <v/>
      </c>
      <c r="X17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0" t="str">
        <f>IF(ISNUMBER(SEARCH("NN",Table3[[#This Row],[KEYS]])), _xlfn.CONCAT("NN","_",Table3[[#This Row],[Table_Name]],"_",Table3[[#This Row],[Column_Name]]), "")</f>
        <v>NN_Prod_Promotion_product_no</v>
      </c>
      <c r="Z17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Prod_Promotion MODIFY product_no CONSTRAINT NN_Prod_Promotion_product_no NOT NULL ;</v>
      </c>
      <c r="AA170" t="str">
        <f>IF(ISNUMBER(SEARCH("CC",Table3[[#This Row],[KEYS]])), _xlfn.CONCAT("CC","_",Table3[[#This Row],[Table_Name]],"_",Table3[[#This Row],[Column_Name]]), "")</f>
        <v/>
      </c>
      <c r="AB17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0" t="str">
        <f>IF(ISNUMBER(SEARCH("PG",Table3[[#This Row],[KEYS]])), _xlfn.CONCAT("PG","_",Table3[[#This Row],[Table_Name]],"_",Table3[[#This Row],[Column_Name]]), "")</f>
        <v/>
      </c>
      <c r="AE170" s="20"/>
      <c r="AF170" s="20"/>
    </row>
    <row r="171" spans="1:32" x14ac:dyDescent="0.3">
      <c r="A171" t="s">
        <v>506</v>
      </c>
      <c r="B171" s="54" t="s">
        <v>281</v>
      </c>
      <c r="C171" s="54" t="s">
        <v>286</v>
      </c>
      <c r="D171" s="54">
        <v>9</v>
      </c>
      <c r="E171" s="54" t="s">
        <v>287</v>
      </c>
      <c r="F171" s="54" t="s">
        <v>291</v>
      </c>
      <c r="G171" t="s">
        <v>111</v>
      </c>
      <c r="H171" t="s">
        <v>140</v>
      </c>
      <c r="J171" t="str">
        <f>IF(ISNUMBER(SEARCH("PK",Table3[[#This Row],[KEYS]])), "PK", "")</f>
        <v/>
      </c>
      <c r="K171" t="str">
        <f>IF(ISNUMBER(SEARCH("FK",Table3[[#This Row],[KEYS]])), "FK", "")</f>
        <v>FK</v>
      </c>
      <c r="L171" t="str">
        <f>IF(ISNUMBER(SEARCH("IDX",Table3[[#This Row],[KEYS]])), "INDEX", "")</f>
        <v>INDEX</v>
      </c>
      <c r="M171" t="str">
        <f>IF(ISNUMBER(SEARCH("UQ",Table3[[#This Row],[KEYS]])), "UNIQUE", "")</f>
        <v/>
      </c>
      <c r="N171" t="str">
        <f>IF(ISNUMBER(SEARCH("NN",Table3[[#This Row],[KEYS]])), "NOT NULL", "")</f>
        <v>NOT NULL</v>
      </c>
      <c r="O171" t="str">
        <f>IF(ISNUMBER(SEARCH("CC",Table3[[#This Row],[KEYS]])), "CHECK", "")</f>
        <v/>
      </c>
      <c r="P171" t="str">
        <f>IF(ISNUMBER(SEARCH("PG",Table3[[#This Row],[KEYS]])), "PG", "")</f>
        <v/>
      </c>
      <c r="Q171" t="str" cm="1">
        <f t="array" ref="Q171">IF(ISNUMBER(SEARCH("PK",Table3[[#This Row],[KEYS]])),INDEX(UPPER(Table1[Combined_Constraint_Names]),MATCH(UPPER(Table3[[#This Row],[Table_Name]]),UPPER(Table1[Table_Name]),0)), "")</f>
        <v/>
      </c>
      <c r="R171" t="str" cm="1">
        <f t="array" ref="R17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1" t="str">
        <f>IF(ISNUMBER(SEARCH("FK",Table3[[#This Row],[KEYS]])), _xlfn.CONCAT("FK","_",Table3[[#This Row],[Table_Name]],"_",Table3[[#This Row],[Column_Name]]), "")</f>
        <v>FK_Prod_Promotion_PROMO_ID</v>
      </c>
      <c r="T171" t="str" cm="1">
        <f t="array" ref="T17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Prod_Promotion ADD CONSTRAINT FK_Prod_Promotion_PROMO_ID FOREIGN KEY (PROMO_ID) REFERENCES PROMOTION(PROMOTION_NO);</v>
      </c>
      <c r="U171" t="str">
        <f>IF(ISNUMBER(SEARCH("IDX",Table3[[#This Row],[KEYS]])), _xlfn.CONCAT("IDX","_",Table3[[#This Row],[Table_Name]],"_",Table3[[#This Row],[Column_Name]]), "")</f>
        <v>IDX_Prod_Promotion_PROMO_ID</v>
      </c>
      <c r="V171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IDX_Prod_Promotion_PROMO_ID ON Prod_Promotion(PROMO_ID);</v>
      </c>
      <c r="W171" t="str">
        <f>IF(ISNUMBER(SEARCH("UQ",Table3[[#This Row],[KEYS]])), _xlfn.CONCAT("UQ","_",Table3[[#This Row],[Table_Name]],"_",Table3[[#This Row],[Column_Name]]), "")</f>
        <v/>
      </c>
      <c r="X17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1" t="str">
        <f>IF(ISNUMBER(SEARCH("NN",Table3[[#This Row],[KEYS]])), _xlfn.CONCAT("NN","_",Table3[[#This Row],[Table_Name]],"_",Table3[[#This Row],[Column_Name]]), "")</f>
        <v>NN_Prod_Promotion_PROMO_ID</v>
      </c>
      <c r="Z17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Prod_Promotion MODIFY PROMO_ID CONSTRAINT NN_Prod_Promotion_PROMO_ID NOT NULL ;</v>
      </c>
      <c r="AA171" t="str">
        <f>IF(ISNUMBER(SEARCH("CC",Table3[[#This Row],[KEYS]])), _xlfn.CONCAT("CC","_",Table3[[#This Row],[Table_Name]],"_",Table3[[#This Row],[Column_Name]]), "")</f>
        <v/>
      </c>
      <c r="AB17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1" t="str">
        <f>IF(ISNUMBER(SEARCH("PG",Table3[[#This Row],[KEYS]])), _xlfn.CONCAT("PG","_",Table3[[#This Row],[Table_Name]],"_",Table3[[#This Row],[Column_Name]]), "")</f>
        <v/>
      </c>
      <c r="AE171" s="20"/>
      <c r="AF171" s="20"/>
    </row>
    <row r="172" spans="1:32" x14ac:dyDescent="0.3">
      <c r="A172" t="s">
        <v>506</v>
      </c>
      <c r="B172" s="54" t="s">
        <v>281</v>
      </c>
      <c r="C172" s="54" t="s">
        <v>292</v>
      </c>
      <c r="D172" s="54">
        <v>9</v>
      </c>
      <c r="E172" s="54" t="s">
        <v>293</v>
      </c>
      <c r="F172" s="54" t="s">
        <v>294</v>
      </c>
      <c r="G172" t="s">
        <v>111</v>
      </c>
      <c r="H172" t="s">
        <v>194</v>
      </c>
      <c r="J172" t="str">
        <f>IF(ISNUMBER(SEARCH("PK",Table3[[#This Row],[KEYS]])), "PK", "")</f>
        <v/>
      </c>
      <c r="K172" t="str">
        <f>IF(ISNUMBER(SEARCH("FK",Table3[[#This Row],[KEYS]])), "FK", "")</f>
        <v/>
      </c>
      <c r="L172" t="str">
        <f>IF(ISNUMBER(SEARCH("IDX",Table3[[#This Row],[KEYS]])), "INDEX", "")</f>
        <v/>
      </c>
      <c r="M172" t="str">
        <f>IF(ISNUMBER(SEARCH("UQ",Table3[[#This Row],[KEYS]])), "UNIQUE", "")</f>
        <v/>
      </c>
      <c r="N172" t="str">
        <f>IF(ISNUMBER(SEARCH("NN",Table3[[#This Row],[KEYS]])), "NOT NULL", "")</f>
        <v/>
      </c>
      <c r="O172" t="str">
        <f>IF(ISNUMBER(SEARCH("CC",Table3[[#This Row],[KEYS]])), "CHECK", "")</f>
        <v>CHECK</v>
      </c>
      <c r="P172" t="str">
        <f>IF(ISNUMBER(SEARCH("PG",Table3[[#This Row],[KEYS]])), "PG", "")</f>
        <v/>
      </c>
      <c r="Q172" t="str" cm="1">
        <f t="array" ref="Q172">IF(ISNUMBER(SEARCH("PK",Table3[[#This Row],[KEYS]])),INDEX(UPPER(Table1[Combined_Constraint_Names]),MATCH(UPPER(Table3[[#This Row],[Table_Name]]),UPPER(Table1[Table_Name]),0)), "")</f>
        <v/>
      </c>
      <c r="R172" t="str" cm="1">
        <f t="array" ref="R17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2" t="str">
        <f>IF(ISNUMBER(SEARCH("FK",Table3[[#This Row],[KEYS]])), _xlfn.CONCAT("FK","_",Table3[[#This Row],[Table_Name]],"_",Table3[[#This Row],[Column_Name]]), "")</f>
        <v/>
      </c>
      <c r="T172" t="str" cm="1">
        <f t="array" ref="T17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2" t="str">
        <f>IF(ISNUMBER(SEARCH("IDX",Table3[[#This Row],[KEYS]])), _xlfn.CONCAT("IDX","_",Table3[[#This Row],[Table_Name]],"_",Table3[[#This Row],[Column_Name]]), "")</f>
        <v/>
      </c>
      <c r="V17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72" t="str">
        <f>IF(ISNUMBER(SEARCH("UQ",Table3[[#This Row],[KEYS]])), _xlfn.CONCAT("UQ","_",Table3[[#This Row],[Table_Name]],"_",Table3[[#This Row],[Column_Name]]), "")</f>
        <v/>
      </c>
      <c r="X17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2" t="str">
        <f>IF(ISNUMBER(SEARCH("NN",Table3[[#This Row],[KEYS]])), _xlfn.CONCAT("NN","_",Table3[[#This Row],[Table_Name]],"_",Table3[[#This Row],[Column_Name]]), "")</f>
        <v/>
      </c>
      <c r="Z17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72" t="str">
        <f>IF(ISNUMBER(SEARCH("CC",Table3[[#This Row],[KEYS]])), _xlfn.CONCAT("CC","_",Table3[[#This Row],[Table_Name]],"_",Table3[[#This Row],[Column_Name]]), "")</f>
        <v>CC_QTYDISCOUNT_MIN_QTY</v>
      </c>
      <c r="AB17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QTYDISCOUNT ADD CONSTRAINT CC_QTYDISCOUNT_MIN_QTY CHECK (MIN_QTY &gt; 0 );</v>
      </c>
      <c r="AC172" t="str">
        <f>IF(ISNUMBER(SEARCH("PG",Table3[[#This Row],[KEYS]])), _xlfn.CONCAT("PG","_",Table3[[#This Row],[Table_Name]],"_",Table3[[#This Row],[Column_Name]]), "")</f>
        <v/>
      </c>
      <c r="AE172" s="20" t="s">
        <v>295</v>
      </c>
      <c r="AF172" s="20" t="s">
        <v>296</v>
      </c>
    </row>
    <row r="173" spans="1:32" x14ac:dyDescent="0.3">
      <c r="A173" t="s">
        <v>506</v>
      </c>
      <c r="B173" s="54" t="s">
        <v>281</v>
      </c>
      <c r="C173" s="54" t="s">
        <v>292</v>
      </c>
      <c r="D173" s="54">
        <v>9</v>
      </c>
      <c r="E173" s="54" t="s">
        <v>293</v>
      </c>
      <c r="F173" s="54" t="s">
        <v>297</v>
      </c>
      <c r="G173" t="s">
        <v>111</v>
      </c>
      <c r="H173" t="s">
        <v>135</v>
      </c>
      <c r="J173" t="str">
        <f>IF(ISNUMBER(SEARCH("PK",Table3[[#This Row],[KEYS]])), "PK", "")</f>
        <v>PK</v>
      </c>
      <c r="K173" t="str">
        <f>IF(ISNUMBER(SEARCH("FK",Table3[[#This Row],[KEYS]])), "FK", "")</f>
        <v/>
      </c>
      <c r="L173" t="str">
        <f>IF(ISNUMBER(SEARCH("IDX",Table3[[#This Row],[KEYS]])), "INDEX", "")</f>
        <v>INDEX</v>
      </c>
      <c r="M173" t="str">
        <f>IF(ISNUMBER(SEARCH("UQ",Table3[[#This Row],[KEYS]])), "UNIQUE", "")</f>
        <v/>
      </c>
      <c r="N173" t="str">
        <f>IF(ISNUMBER(SEARCH("NN",Table3[[#This Row],[KEYS]])), "NOT NULL", "")</f>
        <v>NOT NULL</v>
      </c>
      <c r="O173" t="str">
        <f>IF(ISNUMBER(SEARCH("CC",Table3[[#This Row],[KEYS]])), "CHECK", "")</f>
        <v/>
      </c>
      <c r="P173" t="str">
        <f>IF(ISNUMBER(SEARCH("PG",Table3[[#This Row],[KEYS]])), "PG", "")</f>
        <v/>
      </c>
      <c r="Q173" t="str" cm="1">
        <f t="array" ref="Q173">IF(ISNUMBER(SEARCH("PK",Table3[[#This Row],[KEYS]])),INDEX(UPPER(Table1[Combined_Constraint_Names]),MATCH(UPPER(Table3[[#This Row],[Table_Name]]),UPPER(Table1[Table_Name]),0)), "")</f>
        <v>PK_QTYDISCOUNT_QTYDISCOUNT_NO</v>
      </c>
      <c r="R173" t="str" cm="1">
        <f t="array" ref="R17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QTYDISCOUNT ADD CONSTRAINT PK_QTYDISCOUNT_QTYDISCOUNT_NO PRIMARY KEY (QTYDISCOUNT_NO);</v>
      </c>
      <c r="S173" t="str">
        <f>IF(ISNUMBER(SEARCH("FK",Table3[[#This Row],[KEYS]])), _xlfn.CONCAT("FK","_",Table3[[#This Row],[Table_Name]],"_",Table3[[#This Row],[Column_Name]]), "")</f>
        <v/>
      </c>
      <c r="T173" t="str" cm="1">
        <f t="array" ref="T17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3" t="str">
        <f>IF(ISNUMBER(SEARCH("IDX",Table3[[#This Row],[KEYS]])), _xlfn.CONCAT("IDX","_",Table3[[#This Row],[Table_Name]],"_",Table3[[#This Row],[Column_Name]]), "")</f>
        <v>IDX_QTYDISCOUNT_QTYDISCOUNT_NO</v>
      </c>
      <c r="V173" t="str">
        <f>IF(ISNUMBER(SEARCH("IDX",Table3[[#This Row],[KEYS]])), _xlfn.CONCAT("CREATE INDEX ",Table3[[#This Row],[Constranit name_IDX]]," ON ",Table3[[#This Row],[Table_Name]],"(",UPPER(Table3[[#This Row],[Column_Name]]),");"), "")</f>
        <v>CREATE INDEX IDX_QTYDISCOUNT_QTYDISCOUNT_NO ON QTYDISCOUNT(QTYDISCOUNT_NO);</v>
      </c>
      <c r="W173" t="str">
        <f>IF(ISNUMBER(SEARCH("UQ",Table3[[#This Row],[KEYS]])), _xlfn.CONCAT("UQ","_",Table3[[#This Row],[Table_Name]],"_",Table3[[#This Row],[Column_Name]]), "")</f>
        <v/>
      </c>
      <c r="X17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3" t="str">
        <f>IF(ISNUMBER(SEARCH("NN",Table3[[#This Row],[KEYS]])), _xlfn.CONCAT("NN","_",Table3[[#This Row],[Table_Name]],"_",Table3[[#This Row],[Column_Name]]), "")</f>
        <v>NN_QTYDISCOUNT_QTYDISCOUNT_NO</v>
      </c>
      <c r="Z17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QTYDISCOUNT MODIFY QTYDISCOUNT_NO CONSTRAINT NN_QTYDISCOUNT_QTYDISCOUNT_NO NOT NULL ;</v>
      </c>
      <c r="AA173" t="str">
        <f>IF(ISNUMBER(SEARCH("CC",Table3[[#This Row],[KEYS]])), _xlfn.CONCAT("CC","_",Table3[[#This Row],[Table_Name]],"_",Table3[[#This Row],[Column_Name]]), "")</f>
        <v/>
      </c>
      <c r="AB17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3" t="str">
        <f>IF(ISNUMBER(SEARCH("PG",Table3[[#This Row],[KEYS]])), _xlfn.CONCAT("PG","_",Table3[[#This Row],[Table_Name]],"_",Table3[[#This Row],[Column_Name]]), "")</f>
        <v/>
      </c>
      <c r="AE173" s="20"/>
      <c r="AF173" s="20"/>
    </row>
    <row r="174" spans="1:32" x14ac:dyDescent="0.3">
      <c r="A174" t="s">
        <v>506</v>
      </c>
      <c r="B174" s="54" t="s">
        <v>281</v>
      </c>
      <c r="C174" s="54" t="s">
        <v>292</v>
      </c>
      <c r="D174" s="54">
        <v>9</v>
      </c>
      <c r="E174" s="54" t="s">
        <v>293</v>
      </c>
      <c r="F174" s="54" t="s">
        <v>298</v>
      </c>
      <c r="G174" t="s">
        <v>111</v>
      </c>
      <c r="J174" t="str">
        <f>IF(ISNUMBER(SEARCH("PK",Table3[[#This Row],[KEYS]])), "PK", "")</f>
        <v/>
      </c>
      <c r="K174" t="str">
        <f>IF(ISNUMBER(SEARCH("FK",Table3[[#This Row],[KEYS]])), "FK", "")</f>
        <v/>
      </c>
      <c r="L174" t="str">
        <f>IF(ISNUMBER(SEARCH("IDX",Table3[[#This Row],[KEYS]])), "INDEX", "")</f>
        <v/>
      </c>
      <c r="M174" t="str">
        <f>IF(ISNUMBER(SEARCH("UQ",Table3[[#This Row],[KEYS]])), "UNIQUE", "")</f>
        <v/>
      </c>
      <c r="N174" t="str">
        <f>IF(ISNUMBER(SEARCH("NN",Table3[[#This Row],[KEYS]])), "NOT NULL", "")</f>
        <v/>
      </c>
      <c r="O174" t="str">
        <f>IF(ISNUMBER(SEARCH("CC",Table3[[#This Row],[KEYS]])), "CHECK", "")</f>
        <v/>
      </c>
      <c r="P174" t="str">
        <f>IF(ISNUMBER(SEARCH("PG",Table3[[#This Row],[KEYS]])), "PG", "")</f>
        <v/>
      </c>
      <c r="Q174" t="str" cm="1">
        <f t="array" ref="Q174">IF(ISNUMBER(SEARCH("PK",Table3[[#This Row],[KEYS]])),INDEX(UPPER(Table1[Combined_Constraint_Names]),MATCH(UPPER(Table3[[#This Row],[Table_Name]]),UPPER(Table1[Table_Name]),0)), "")</f>
        <v/>
      </c>
      <c r="R174" t="str" cm="1">
        <f t="array" ref="R17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4" t="str">
        <f>IF(ISNUMBER(SEARCH("FK",Table3[[#This Row],[KEYS]])), _xlfn.CONCAT("FK","_",Table3[[#This Row],[Table_Name]],"_",Table3[[#This Row],[Column_Name]]), "")</f>
        <v/>
      </c>
      <c r="T174" t="str" cm="1">
        <f t="array" ref="T17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4" t="str">
        <f>IF(ISNUMBER(SEARCH("IDX",Table3[[#This Row],[KEYS]])), _xlfn.CONCAT("IDX","_",Table3[[#This Row],[Table_Name]],"_",Table3[[#This Row],[Column_Name]]), "")</f>
        <v/>
      </c>
      <c r="V17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74" t="str">
        <f>IF(ISNUMBER(SEARCH("UQ",Table3[[#This Row],[KEYS]])), _xlfn.CONCAT("UQ","_",Table3[[#This Row],[Table_Name]],"_",Table3[[#This Row],[Column_Name]]), "")</f>
        <v/>
      </c>
      <c r="X17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4" t="str">
        <f>IF(ISNUMBER(SEARCH("NN",Table3[[#This Row],[KEYS]])), _xlfn.CONCAT("NN","_",Table3[[#This Row],[Table_Name]],"_",Table3[[#This Row],[Column_Name]]), "")</f>
        <v/>
      </c>
      <c r="Z17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74" t="str">
        <f>IF(ISNUMBER(SEARCH("CC",Table3[[#This Row],[KEYS]])), _xlfn.CONCAT("CC","_",Table3[[#This Row],[Table_Name]],"_",Table3[[#This Row],[Column_Name]]), "")</f>
        <v/>
      </c>
      <c r="AB17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4" t="str">
        <f>IF(ISNUMBER(SEARCH("PG",Table3[[#This Row],[KEYS]])), _xlfn.CONCAT("PG","_",Table3[[#This Row],[Table_Name]],"_",Table3[[#This Row],[Column_Name]]), "")</f>
        <v/>
      </c>
      <c r="AE174" s="20"/>
      <c r="AF174" s="20"/>
    </row>
    <row r="175" spans="1:32" x14ac:dyDescent="0.3">
      <c r="A175" t="s">
        <v>506</v>
      </c>
      <c r="B175" s="54" t="s">
        <v>281</v>
      </c>
      <c r="C175" s="54" t="s">
        <v>292</v>
      </c>
      <c r="D175" s="54">
        <v>9</v>
      </c>
      <c r="E175" s="54" t="s">
        <v>293</v>
      </c>
      <c r="F175" s="54" t="s">
        <v>299</v>
      </c>
      <c r="G175" t="s">
        <v>152</v>
      </c>
      <c r="J175" t="str">
        <f>IF(ISNUMBER(SEARCH("PK",Table3[[#This Row],[KEYS]])), "PK", "")</f>
        <v/>
      </c>
      <c r="K175" t="str">
        <f>IF(ISNUMBER(SEARCH("FK",Table3[[#This Row],[KEYS]])), "FK", "")</f>
        <v/>
      </c>
      <c r="L175" t="str">
        <f>IF(ISNUMBER(SEARCH("IDX",Table3[[#This Row],[KEYS]])), "INDEX", "")</f>
        <v/>
      </c>
      <c r="M175" t="str">
        <f>IF(ISNUMBER(SEARCH("UQ",Table3[[#This Row],[KEYS]])), "UNIQUE", "")</f>
        <v/>
      </c>
      <c r="N175" t="str">
        <f>IF(ISNUMBER(SEARCH("NN",Table3[[#This Row],[KEYS]])), "NOT NULL", "")</f>
        <v/>
      </c>
      <c r="O175" t="str">
        <f>IF(ISNUMBER(SEARCH("CC",Table3[[#This Row],[KEYS]])), "CHECK", "")</f>
        <v/>
      </c>
      <c r="P175" t="str">
        <f>IF(ISNUMBER(SEARCH("PG",Table3[[#This Row],[KEYS]])), "PG", "")</f>
        <v/>
      </c>
      <c r="Q175" t="str" cm="1">
        <f t="array" ref="Q175">IF(ISNUMBER(SEARCH("PK",Table3[[#This Row],[KEYS]])),INDEX(UPPER(Table1[Combined_Constraint_Names]),MATCH(UPPER(Table3[[#This Row],[Table_Name]]),UPPER(Table1[Table_Name]),0)), "")</f>
        <v/>
      </c>
      <c r="R175" t="str" cm="1">
        <f t="array" ref="R17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5" t="str">
        <f>IF(ISNUMBER(SEARCH("FK",Table3[[#This Row],[KEYS]])), _xlfn.CONCAT("FK","_",Table3[[#This Row],[Table_Name]],"_",Table3[[#This Row],[Column_Name]]), "")</f>
        <v/>
      </c>
      <c r="T175" t="str" cm="1">
        <f t="array" ref="T17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5" t="str">
        <f>IF(ISNUMBER(SEARCH("IDX",Table3[[#This Row],[KEYS]])), _xlfn.CONCAT("IDX","_",Table3[[#This Row],[Table_Name]],"_",Table3[[#This Row],[Column_Name]]), "")</f>
        <v/>
      </c>
      <c r="V17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75" t="str">
        <f>IF(ISNUMBER(SEARCH("UQ",Table3[[#This Row],[KEYS]])), _xlfn.CONCAT("UQ","_",Table3[[#This Row],[Table_Name]],"_",Table3[[#This Row],[Column_Name]]), "")</f>
        <v/>
      </c>
      <c r="X17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5" t="str">
        <f>IF(ISNUMBER(SEARCH("NN",Table3[[#This Row],[KEYS]])), _xlfn.CONCAT("NN","_",Table3[[#This Row],[Table_Name]],"_",Table3[[#This Row],[Column_Name]]), "")</f>
        <v/>
      </c>
      <c r="Z17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75" t="str">
        <f>IF(ISNUMBER(SEARCH("CC",Table3[[#This Row],[KEYS]])), _xlfn.CONCAT("CC","_",Table3[[#This Row],[Table_Name]],"_",Table3[[#This Row],[Column_Name]]), "")</f>
        <v/>
      </c>
      <c r="AB17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5" t="str">
        <f>IF(ISNUMBER(SEARCH("PG",Table3[[#This Row],[KEYS]])), _xlfn.CONCAT("PG","_",Table3[[#This Row],[Table_Name]],"_",Table3[[#This Row],[Column_Name]]), "")</f>
        <v/>
      </c>
      <c r="AE175" s="20"/>
      <c r="AF175" s="20"/>
    </row>
    <row r="176" spans="1:32" x14ac:dyDescent="0.3">
      <c r="A176" t="s">
        <v>506</v>
      </c>
      <c r="B176" s="54" t="s">
        <v>281</v>
      </c>
      <c r="C176" s="54" t="s">
        <v>292</v>
      </c>
      <c r="D176" s="54">
        <v>9</v>
      </c>
      <c r="E176" s="54" t="s">
        <v>293</v>
      </c>
      <c r="F176" s="54" t="s">
        <v>300</v>
      </c>
      <c r="G176" t="s">
        <v>111</v>
      </c>
      <c r="H176" t="s">
        <v>159</v>
      </c>
      <c r="J176" t="str">
        <f>IF(ISNUMBER(SEARCH("PK",Table3[[#This Row],[KEYS]])), "PK", "")</f>
        <v/>
      </c>
      <c r="K176" t="str">
        <f>IF(ISNUMBER(SEARCH("FK",Table3[[#This Row],[KEYS]])), "FK", "")</f>
        <v>FK</v>
      </c>
      <c r="L176" t="str">
        <f>IF(ISNUMBER(SEARCH("IDX",Table3[[#This Row],[KEYS]])), "INDEX", "")</f>
        <v>INDEX</v>
      </c>
      <c r="M176" t="str">
        <f>IF(ISNUMBER(SEARCH("UQ",Table3[[#This Row],[KEYS]])), "UNIQUE", "")</f>
        <v/>
      </c>
      <c r="N176" t="str">
        <f>IF(ISNUMBER(SEARCH("NN",Table3[[#This Row],[KEYS]])), "NOT NULL", "")</f>
        <v>NOT NULL</v>
      </c>
      <c r="O176" t="str">
        <f>IF(ISNUMBER(SEARCH("CC",Table3[[#This Row],[KEYS]])), "CHECK", "")</f>
        <v/>
      </c>
      <c r="P176" t="str">
        <f>IF(ISNUMBER(SEARCH("PG",Table3[[#This Row],[KEYS]])), "PG", "")</f>
        <v/>
      </c>
      <c r="Q176" t="str" cm="1">
        <f t="array" ref="Q176">IF(ISNUMBER(SEARCH("PK",Table3[[#This Row],[KEYS]])),INDEX(UPPER(Table1[Combined_Constraint_Names]),MATCH(UPPER(Table3[[#This Row],[Table_Name]]),UPPER(Table1[Table_Name]),0)), "")</f>
        <v/>
      </c>
      <c r="R176" t="str" cm="1">
        <f t="array" ref="R17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6" t="str">
        <f>IF(ISNUMBER(SEARCH("FK",Table3[[#This Row],[KEYS]])), _xlfn.CONCAT("FK","_",Table3[[#This Row],[Table_Name]],"_",Table3[[#This Row],[Column_Name]]), "")</f>
        <v>FK_QTYDISCOUNT_PRODUCT_NO</v>
      </c>
      <c r="T176" t="str" cm="1">
        <f t="array" ref="T17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QTYDISCOUNT ADD CONSTRAINT FK_QTYDISCOUNT_PRODUCT_NO FOREIGN KEY (PRODUCT_NO) REFERENCES PRODUCT(PRODUCT_NO);</v>
      </c>
      <c r="U176" t="str">
        <f>IF(ISNUMBER(SEARCH("IDX",Table3[[#This Row],[KEYS]])), _xlfn.CONCAT("IDX","_",Table3[[#This Row],[Table_Name]],"_",Table3[[#This Row],[Column_Name]]), "")</f>
        <v>IDX_QTYDISCOUNT_PRODUCT_NO</v>
      </c>
      <c r="V176" t="str">
        <f>IF(ISNUMBER(SEARCH("IDX",Table3[[#This Row],[KEYS]])), _xlfn.CONCAT("CREATE INDEX ",Table3[[#This Row],[Constranit name_IDX]]," ON ",Table3[[#This Row],[Table_Name]],"(",UPPER(Table3[[#This Row],[Column_Name]]),");"), "")</f>
        <v>CREATE INDEX IDX_QTYDISCOUNT_PRODUCT_NO ON QTYDISCOUNT(PRODUCT_NO);</v>
      </c>
      <c r="W176" t="str">
        <f>IF(ISNUMBER(SEARCH("UQ",Table3[[#This Row],[KEYS]])), _xlfn.CONCAT("UQ","_",Table3[[#This Row],[Table_Name]],"_",Table3[[#This Row],[Column_Name]]), "")</f>
        <v/>
      </c>
      <c r="X17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6" t="str">
        <f>IF(ISNUMBER(SEARCH("NN",Table3[[#This Row],[KEYS]])), _xlfn.CONCAT("NN","_",Table3[[#This Row],[Table_Name]],"_",Table3[[#This Row],[Column_Name]]), "")</f>
        <v>NN_QTYDISCOUNT_PRODUCT_NO</v>
      </c>
      <c r="Z17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QTYDISCOUNT MODIFY PRODUCT_NO CONSTRAINT NN_QTYDISCOUNT_PRODUCT_NO NOT NULL ;</v>
      </c>
      <c r="AA176" t="str">
        <f>IF(ISNUMBER(SEARCH("CC",Table3[[#This Row],[KEYS]])), _xlfn.CONCAT("CC","_",Table3[[#This Row],[Table_Name]],"_",Table3[[#This Row],[Column_Name]]), "")</f>
        <v/>
      </c>
      <c r="AB17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6" t="str">
        <f>IF(ISNUMBER(SEARCH("PG",Table3[[#This Row],[KEYS]])), _xlfn.CONCAT("PG","_",Table3[[#This Row],[Table_Name]],"_",Table3[[#This Row],[Column_Name]]), "")</f>
        <v/>
      </c>
      <c r="AE176" s="20"/>
      <c r="AF176" s="20"/>
    </row>
    <row r="177" spans="1:32" x14ac:dyDescent="0.3">
      <c r="A177" t="s">
        <v>506</v>
      </c>
      <c r="B177" s="54" t="s">
        <v>281</v>
      </c>
      <c r="C177" s="54" t="s">
        <v>301</v>
      </c>
      <c r="D177" s="54">
        <v>14</v>
      </c>
      <c r="E177" s="54" t="s">
        <v>302</v>
      </c>
      <c r="F177" s="54" t="s">
        <v>298</v>
      </c>
      <c r="G177" t="s">
        <v>111</v>
      </c>
      <c r="H177" t="s">
        <v>303</v>
      </c>
      <c r="J177" t="str">
        <f>IF(ISNUMBER(SEARCH("PK",Table3[[#This Row],[KEYS]])), "PK", "")</f>
        <v/>
      </c>
      <c r="K177" t="str">
        <f>IF(ISNUMBER(SEARCH("FK",Table3[[#This Row],[KEYS]])), "FK", "")</f>
        <v/>
      </c>
      <c r="L177" t="str">
        <f>IF(ISNUMBER(SEARCH("IDX",Table3[[#This Row],[KEYS]])), "INDEX", "")</f>
        <v/>
      </c>
      <c r="M177" t="str">
        <f>IF(ISNUMBER(SEARCH("UQ",Table3[[#This Row],[KEYS]])), "UNIQUE", "")</f>
        <v/>
      </c>
      <c r="N177" t="str">
        <f>IF(ISNUMBER(SEARCH("NN",Table3[[#This Row],[KEYS]])), "NOT NULL", "")</f>
        <v>NOT NULL</v>
      </c>
      <c r="O177" t="str">
        <f>IF(ISNUMBER(SEARCH("CC",Table3[[#This Row],[KEYS]])), "CHECK", "")</f>
        <v>CHECK</v>
      </c>
      <c r="P177" t="str">
        <f>IF(ISNUMBER(SEARCH("PG",Table3[[#This Row],[KEYS]])), "PG", "")</f>
        <v/>
      </c>
      <c r="Q177" t="str" cm="1">
        <f t="array" ref="Q177">IF(ISNUMBER(SEARCH("PK",Table3[[#This Row],[KEYS]])),INDEX(UPPER(Table1[Combined_Constraint_Names]),MATCH(UPPER(Table3[[#This Row],[Table_Name]]),UPPER(Table1[Table_Name]),0)), "")</f>
        <v/>
      </c>
      <c r="R177" t="str" cm="1">
        <f t="array" ref="R17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7" t="str">
        <f>IF(ISNUMBER(SEARCH("FK",Table3[[#This Row],[KEYS]])), _xlfn.CONCAT("FK","_",Table3[[#This Row],[Table_Name]],"_",Table3[[#This Row],[Column_Name]]), "")</f>
        <v/>
      </c>
      <c r="T177" t="str" cm="1">
        <f t="array" ref="T17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7" t="str">
        <f>IF(ISNUMBER(SEARCH("IDX",Table3[[#This Row],[KEYS]])), _xlfn.CONCAT("IDX","_",Table3[[#This Row],[Table_Name]],"_",Table3[[#This Row],[Column_Name]]), "")</f>
        <v/>
      </c>
      <c r="V17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77" t="str">
        <f>IF(ISNUMBER(SEARCH("UQ",Table3[[#This Row],[KEYS]])), _xlfn.CONCAT("UQ","_",Table3[[#This Row],[Table_Name]],"_",Table3[[#This Row],[Column_Name]]), "")</f>
        <v/>
      </c>
      <c r="X17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7" t="str">
        <f>IF(ISNUMBER(SEARCH("NN",Table3[[#This Row],[KEYS]])), _xlfn.CONCAT("NN","_",Table3[[#This Row],[Table_Name]],"_",Table3[[#This Row],[Column_Name]]), "")</f>
        <v>NN_Vendor_QTYDISCOUNT_D_PRICE</v>
      </c>
      <c r="Z17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Vendor_QTYDISCOUNT MODIFY D_PRICE CONSTRAINT NN_Vendor_QTYDISCOUNT_D_PRICE NOT NULL ;</v>
      </c>
      <c r="AA177" t="str">
        <f>IF(ISNUMBER(SEARCH("CC",Table3[[#This Row],[KEYS]])), _xlfn.CONCAT("CC","_",Table3[[#This Row],[Table_Name]],"_",Table3[[#This Row],[Column_Name]]), "")</f>
        <v>CC_Vendor_QTYDISCOUNT_D_PRICE</v>
      </c>
      <c r="AB17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Vendor_QTYDISCOUNT ADD CONSTRAINT CC_Vendor_QTYDISCOUNT_D_PRICE CHECK (D_PRICE &gt; 0 );</v>
      </c>
      <c r="AC177" t="str">
        <f>IF(ISNUMBER(SEARCH("PG",Table3[[#This Row],[KEYS]])), _xlfn.CONCAT("PG","_",Table3[[#This Row],[Table_Name]],"_",Table3[[#This Row],[Column_Name]]), "")</f>
        <v/>
      </c>
      <c r="AE177" s="20"/>
      <c r="AF177" s="20"/>
    </row>
    <row r="178" spans="1:32" x14ac:dyDescent="0.3">
      <c r="A178" t="s">
        <v>506</v>
      </c>
      <c r="B178" s="54" t="s">
        <v>281</v>
      </c>
      <c r="C178" s="54" t="s">
        <v>301</v>
      </c>
      <c r="D178" s="54">
        <v>14</v>
      </c>
      <c r="E178" s="54" t="s">
        <v>302</v>
      </c>
      <c r="F178" s="54" t="s">
        <v>294</v>
      </c>
      <c r="G178" t="s">
        <v>111</v>
      </c>
      <c r="H178" t="s">
        <v>304</v>
      </c>
      <c r="J178" t="str">
        <f>IF(ISNUMBER(SEARCH("PK",Table3[[#This Row],[KEYS]])), "PK", "")</f>
        <v/>
      </c>
      <c r="K178" t="str">
        <f>IF(ISNUMBER(SEARCH("FK",Table3[[#This Row],[KEYS]])), "FK", "")</f>
        <v/>
      </c>
      <c r="L178" t="str">
        <f>IF(ISNUMBER(SEARCH("IDX",Table3[[#This Row],[KEYS]])), "INDEX", "")</f>
        <v/>
      </c>
      <c r="M178" t="str">
        <f>IF(ISNUMBER(SEARCH("UQ",Table3[[#This Row],[KEYS]])), "UNIQUE", "")</f>
        <v/>
      </c>
      <c r="N178" t="str">
        <f>IF(ISNUMBER(SEARCH("NN",Table3[[#This Row],[KEYS]])), "NOT NULL", "")</f>
        <v>NOT NULL</v>
      </c>
      <c r="O178" t="str">
        <f>IF(ISNUMBER(SEARCH("CC",Table3[[#This Row],[KEYS]])), "CHECK", "")</f>
        <v>CHECK</v>
      </c>
      <c r="P178" t="str">
        <f>IF(ISNUMBER(SEARCH("PG",Table3[[#This Row],[KEYS]])), "PG", "")</f>
        <v/>
      </c>
      <c r="Q178" t="str" cm="1">
        <f t="array" ref="Q178">IF(ISNUMBER(SEARCH("PK",Table3[[#This Row],[KEYS]])),INDEX(UPPER(Table1[Combined_Constraint_Names]),MATCH(UPPER(Table3[[#This Row],[Table_Name]]),UPPER(Table1[Table_Name]),0)), "")</f>
        <v/>
      </c>
      <c r="R178" t="str" cm="1">
        <f t="array" ref="R17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78" t="str">
        <f>IF(ISNUMBER(SEARCH("FK",Table3[[#This Row],[KEYS]])), _xlfn.CONCAT("FK","_",Table3[[#This Row],[Table_Name]],"_",Table3[[#This Row],[Column_Name]]), "")</f>
        <v/>
      </c>
      <c r="T178" t="str" cm="1">
        <f t="array" ref="T17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8" t="str">
        <f>IF(ISNUMBER(SEARCH("IDX",Table3[[#This Row],[KEYS]])), _xlfn.CONCAT("IDX","_",Table3[[#This Row],[Table_Name]],"_",Table3[[#This Row],[Column_Name]]), "")</f>
        <v/>
      </c>
      <c r="V17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78" t="str">
        <f>IF(ISNUMBER(SEARCH("UQ",Table3[[#This Row],[KEYS]])), _xlfn.CONCAT("UQ","_",Table3[[#This Row],[Table_Name]],"_",Table3[[#This Row],[Column_Name]]), "")</f>
        <v/>
      </c>
      <c r="X17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8" t="str">
        <f>IF(ISNUMBER(SEARCH("NN",Table3[[#This Row],[KEYS]])), _xlfn.CONCAT("NN","_",Table3[[#This Row],[Table_Name]],"_",Table3[[#This Row],[Column_Name]]), "")</f>
        <v>NN_Vendor_QTYDISCOUNT_MIN_QTY</v>
      </c>
      <c r="Z17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Vendor_QTYDISCOUNT MODIFY MIN_QTY CONSTRAINT NN_Vendor_QTYDISCOUNT_MIN_QTY NOT NULL ;</v>
      </c>
      <c r="AA178" t="str">
        <f>IF(ISNUMBER(SEARCH("CC",Table3[[#This Row],[KEYS]])), _xlfn.CONCAT("CC","_",Table3[[#This Row],[Table_Name]],"_",Table3[[#This Row],[Column_Name]]), "")</f>
        <v>CC_Vendor_QTYDISCOUNT_MIN_QTY</v>
      </c>
      <c r="AB17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Vendor_QTYDISCOUNT ADD CONSTRAINT CC_Vendor_QTYDISCOUNT_MIN_QTY CHECK (MIN_QTY &gt; 0 );</v>
      </c>
      <c r="AC178" t="str">
        <f>IF(ISNUMBER(SEARCH("PG",Table3[[#This Row],[KEYS]])), _xlfn.CONCAT("PG","_",Table3[[#This Row],[Table_Name]],"_",Table3[[#This Row],[Column_Name]]), "")</f>
        <v/>
      </c>
      <c r="AE178" s="20"/>
      <c r="AF178" s="20"/>
    </row>
    <row r="179" spans="1:32" x14ac:dyDescent="0.3">
      <c r="A179" t="s">
        <v>506</v>
      </c>
      <c r="B179" s="54" t="s">
        <v>281</v>
      </c>
      <c r="C179" s="54" t="s">
        <v>301</v>
      </c>
      <c r="D179" s="54">
        <v>14</v>
      </c>
      <c r="E179" s="54" t="s">
        <v>302</v>
      </c>
      <c r="F179" s="54" t="s">
        <v>297</v>
      </c>
      <c r="G179" t="s">
        <v>111</v>
      </c>
      <c r="H179" t="s">
        <v>135</v>
      </c>
      <c r="J179" t="str">
        <f>IF(ISNUMBER(SEARCH("PK",Table3[[#This Row],[KEYS]])), "PK", "")</f>
        <v>PK</v>
      </c>
      <c r="K179" t="str">
        <f>IF(ISNUMBER(SEARCH("FK",Table3[[#This Row],[KEYS]])), "FK", "")</f>
        <v/>
      </c>
      <c r="L179" t="str">
        <f>IF(ISNUMBER(SEARCH("IDX",Table3[[#This Row],[KEYS]])), "INDEX", "")</f>
        <v>INDEX</v>
      </c>
      <c r="M179" t="str">
        <f>IF(ISNUMBER(SEARCH("UQ",Table3[[#This Row],[KEYS]])), "UNIQUE", "")</f>
        <v/>
      </c>
      <c r="N179" t="str">
        <f>IF(ISNUMBER(SEARCH("NN",Table3[[#This Row],[KEYS]])), "NOT NULL", "")</f>
        <v>NOT NULL</v>
      </c>
      <c r="O179" t="str">
        <f>IF(ISNUMBER(SEARCH("CC",Table3[[#This Row],[KEYS]])), "CHECK", "")</f>
        <v/>
      </c>
      <c r="P179" t="str">
        <f>IF(ISNUMBER(SEARCH("PG",Table3[[#This Row],[KEYS]])), "PG", "")</f>
        <v/>
      </c>
      <c r="Q179" t="str" cm="1">
        <f t="array" ref="Q179">IF(ISNUMBER(SEARCH("PK",Table3[[#This Row],[KEYS]])),INDEX(UPPER(Table1[Combined_Constraint_Names]),MATCH(UPPER(Table3[[#This Row],[Table_Name]]),UPPER(Table1[Table_Name]),0)), "")</f>
        <v>PK_VENDOR_QTYDISCOUNT_QTYDISCOUNT_NO</v>
      </c>
      <c r="R179" t="str" cm="1">
        <f t="array" ref="R17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Vendor_QTYDISCOUNT ADD CONSTRAINT PK_VENDOR_QTYDISCOUNT_QTYDISCOUNT_NO PRIMARY KEY (QTYDISCOUNT_NO);</v>
      </c>
      <c r="S179" t="str">
        <f>IF(ISNUMBER(SEARCH("FK",Table3[[#This Row],[KEYS]])), _xlfn.CONCAT("FK","_",Table3[[#This Row],[Table_Name]],"_",Table3[[#This Row],[Column_Name]]), "")</f>
        <v/>
      </c>
      <c r="T179" t="str" cm="1">
        <f t="array" ref="T17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79" t="str">
        <f>IF(ISNUMBER(SEARCH("IDX",Table3[[#This Row],[KEYS]])), _xlfn.CONCAT("IDX","_",Table3[[#This Row],[Table_Name]],"_",Table3[[#This Row],[Column_Name]]), "")</f>
        <v>IDX_Vendor_QTYDISCOUNT_QTYDISCOUNT_NO</v>
      </c>
      <c r="V179" t="str">
        <f>IF(ISNUMBER(SEARCH("IDX",Table3[[#This Row],[KEYS]])), _xlfn.CONCAT("CREATE INDEX ",Table3[[#This Row],[Constranit name_IDX]]," ON ",Table3[[#This Row],[Table_Name]],"(",UPPER(Table3[[#This Row],[Column_Name]]),");"), "")</f>
        <v>CREATE INDEX IDX_Vendor_QTYDISCOUNT_QTYDISCOUNT_NO ON Vendor_QTYDISCOUNT(QTYDISCOUNT_NO);</v>
      </c>
      <c r="W179" t="str">
        <f>IF(ISNUMBER(SEARCH("UQ",Table3[[#This Row],[KEYS]])), _xlfn.CONCAT("UQ","_",Table3[[#This Row],[Table_Name]],"_",Table3[[#This Row],[Column_Name]]), "")</f>
        <v/>
      </c>
      <c r="X17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79" t="str">
        <f>IF(ISNUMBER(SEARCH("NN",Table3[[#This Row],[KEYS]])), _xlfn.CONCAT("NN","_",Table3[[#This Row],[Table_Name]],"_",Table3[[#This Row],[Column_Name]]), "")</f>
        <v>NN_Vendor_QTYDISCOUNT_QTYDISCOUNT_NO</v>
      </c>
      <c r="Z17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Vendor_QTYDISCOUNT MODIFY QTYDISCOUNT_NO CONSTRAINT NN_Vendor_QTYDISCOUNT_QTYDISCOUNT_NO NOT NULL ;</v>
      </c>
      <c r="AA179" t="str">
        <f>IF(ISNUMBER(SEARCH("CC",Table3[[#This Row],[KEYS]])), _xlfn.CONCAT("CC","_",Table3[[#This Row],[Table_Name]],"_",Table3[[#This Row],[Column_Name]]), "")</f>
        <v/>
      </c>
      <c r="AB17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79" t="str">
        <f>IF(ISNUMBER(SEARCH("PG",Table3[[#This Row],[KEYS]])), _xlfn.CONCAT("PG","_",Table3[[#This Row],[Table_Name]],"_",Table3[[#This Row],[Column_Name]]), "")</f>
        <v/>
      </c>
      <c r="AE179" s="20"/>
      <c r="AF179" s="20"/>
    </row>
    <row r="180" spans="1:32" x14ac:dyDescent="0.3">
      <c r="A180" t="s">
        <v>506</v>
      </c>
      <c r="B180" s="54" t="s">
        <v>281</v>
      </c>
      <c r="C180" s="54" t="s">
        <v>301</v>
      </c>
      <c r="D180" s="54">
        <v>14</v>
      </c>
      <c r="E180" s="54" t="s">
        <v>302</v>
      </c>
      <c r="F180" s="54" t="s">
        <v>299</v>
      </c>
      <c r="G180" t="s">
        <v>152</v>
      </c>
      <c r="J180" t="str">
        <f>IF(ISNUMBER(SEARCH("PK",Table3[[#This Row],[KEYS]])), "PK", "")</f>
        <v/>
      </c>
      <c r="K180" t="str">
        <f>IF(ISNUMBER(SEARCH("FK",Table3[[#This Row],[KEYS]])), "FK", "")</f>
        <v/>
      </c>
      <c r="L180" t="str">
        <f>IF(ISNUMBER(SEARCH("IDX",Table3[[#This Row],[KEYS]])), "INDEX", "")</f>
        <v/>
      </c>
      <c r="M180" t="str">
        <f>IF(ISNUMBER(SEARCH("UQ",Table3[[#This Row],[KEYS]])), "UNIQUE", "")</f>
        <v/>
      </c>
      <c r="N180" t="str">
        <f>IF(ISNUMBER(SEARCH("NN",Table3[[#This Row],[KEYS]])), "NOT NULL", "")</f>
        <v/>
      </c>
      <c r="O180" t="str">
        <f>IF(ISNUMBER(SEARCH("CC",Table3[[#This Row],[KEYS]])), "CHECK", "")</f>
        <v/>
      </c>
      <c r="P180" t="str">
        <f>IF(ISNUMBER(SEARCH("PG",Table3[[#This Row],[KEYS]])), "PG", "")</f>
        <v/>
      </c>
      <c r="Q180" t="str" cm="1">
        <f t="array" ref="Q180">IF(ISNUMBER(SEARCH("PK",Table3[[#This Row],[KEYS]])),INDEX(UPPER(Table1[Combined_Constraint_Names]),MATCH(UPPER(Table3[[#This Row],[Table_Name]]),UPPER(Table1[Table_Name]),0)), "")</f>
        <v/>
      </c>
      <c r="R180" t="str" cm="1">
        <f t="array" ref="R18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0" t="str">
        <f>IF(ISNUMBER(SEARCH("FK",Table3[[#This Row],[KEYS]])), _xlfn.CONCAT("FK","_",Table3[[#This Row],[Table_Name]],"_",Table3[[#This Row],[Column_Name]]), "")</f>
        <v/>
      </c>
      <c r="T180" t="str" cm="1">
        <f t="array" ref="T18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0" t="str">
        <f>IF(ISNUMBER(SEARCH("IDX",Table3[[#This Row],[KEYS]])), _xlfn.CONCAT("IDX","_",Table3[[#This Row],[Table_Name]],"_",Table3[[#This Row],[Column_Name]]), "")</f>
        <v/>
      </c>
      <c r="V18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80" t="str">
        <f>IF(ISNUMBER(SEARCH("UQ",Table3[[#This Row],[KEYS]])), _xlfn.CONCAT("UQ","_",Table3[[#This Row],[Table_Name]],"_",Table3[[#This Row],[Column_Name]]), "")</f>
        <v/>
      </c>
      <c r="X18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0" t="str">
        <f>IF(ISNUMBER(SEARCH("NN",Table3[[#This Row],[KEYS]])), _xlfn.CONCAT("NN","_",Table3[[#This Row],[Table_Name]],"_",Table3[[#This Row],[Column_Name]]), "")</f>
        <v/>
      </c>
      <c r="Z18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80" t="str">
        <f>IF(ISNUMBER(SEARCH("CC",Table3[[#This Row],[KEYS]])), _xlfn.CONCAT("CC","_",Table3[[#This Row],[Table_Name]],"_",Table3[[#This Row],[Column_Name]]), "")</f>
        <v/>
      </c>
      <c r="AB18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0" t="str">
        <f>IF(ISNUMBER(SEARCH("PG",Table3[[#This Row],[KEYS]])), _xlfn.CONCAT("PG","_",Table3[[#This Row],[Table_Name]],"_",Table3[[#This Row],[Column_Name]]), "")</f>
        <v/>
      </c>
      <c r="AE180" s="20"/>
      <c r="AF180" s="20"/>
    </row>
    <row r="181" spans="1:32" x14ac:dyDescent="0.3">
      <c r="A181" t="s">
        <v>506</v>
      </c>
      <c r="B181" s="54" t="s">
        <v>281</v>
      </c>
      <c r="C181" s="54" t="s">
        <v>301</v>
      </c>
      <c r="D181" s="54">
        <v>14</v>
      </c>
      <c r="E181" s="54" t="s">
        <v>302</v>
      </c>
      <c r="F181" s="54" t="s">
        <v>305</v>
      </c>
      <c r="G181" t="s">
        <v>111</v>
      </c>
      <c r="H181" t="s">
        <v>159</v>
      </c>
      <c r="J181" t="str">
        <f>IF(ISNUMBER(SEARCH("PK",Table3[[#This Row],[KEYS]])), "PK", "")</f>
        <v/>
      </c>
      <c r="K181" t="str">
        <f>IF(ISNUMBER(SEARCH("FK",Table3[[#This Row],[KEYS]])), "FK", "")</f>
        <v>FK</v>
      </c>
      <c r="L181" t="str">
        <f>IF(ISNUMBER(SEARCH("IDX",Table3[[#This Row],[KEYS]])), "INDEX", "")</f>
        <v>INDEX</v>
      </c>
      <c r="M181" t="str">
        <f>IF(ISNUMBER(SEARCH("UQ",Table3[[#This Row],[KEYS]])), "UNIQUE", "")</f>
        <v/>
      </c>
      <c r="N181" t="str">
        <f>IF(ISNUMBER(SEARCH("NN",Table3[[#This Row],[KEYS]])), "NOT NULL", "")</f>
        <v>NOT NULL</v>
      </c>
      <c r="O181" t="str">
        <f>IF(ISNUMBER(SEARCH("CC",Table3[[#This Row],[KEYS]])), "CHECK", "")</f>
        <v/>
      </c>
      <c r="P181" t="str">
        <f>IF(ISNUMBER(SEARCH("PG",Table3[[#This Row],[KEYS]])), "PG", "")</f>
        <v/>
      </c>
      <c r="Q181" t="str" cm="1">
        <f t="array" ref="Q181">IF(ISNUMBER(SEARCH("PK",Table3[[#This Row],[KEYS]])),INDEX(UPPER(Table1[Combined_Constraint_Names]),MATCH(UPPER(Table3[[#This Row],[Table_Name]]),UPPER(Table1[Table_Name]),0)), "")</f>
        <v/>
      </c>
      <c r="R181" t="str" cm="1">
        <f t="array" ref="R18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1" t="str">
        <f>IF(ISNUMBER(SEARCH("FK",Table3[[#This Row],[KEYS]])), _xlfn.CONCAT("FK","_",Table3[[#This Row],[Table_Name]],"_",Table3[[#This Row],[Column_Name]]), "")</f>
        <v>FK_Vendor_QTYDISCOUNT_VENDOR_NO</v>
      </c>
      <c r="T181" t="str" cm="1">
        <f t="array" ref="T18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Vendor_QTYDISCOUNT ADD CONSTRAINT FK_Vendor_QTYDISCOUNT_VENDOR_NO FOREIGN KEY (VENDOR_NO) REFERENCES VENDOR(VENDOR_NO);</v>
      </c>
      <c r="U181" t="str">
        <f>IF(ISNUMBER(SEARCH("IDX",Table3[[#This Row],[KEYS]])), _xlfn.CONCAT("IDX","_",Table3[[#This Row],[Table_Name]],"_",Table3[[#This Row],[Column_Name]]), "")</f>
        <v>IDX_Vendor_QTYDISCOUNT_VENDOR_NO</v>
      </c>
      <c r="V181" t="str">
        <f>IF(ISNUMBER(SEARCH("IDX",Table3[[#This Row],[KEYS]])), _xlfn.CONCAT("CREATE INDEX ",Table3[[#This Row],[Constranit name_IDX]]," ON ",Table3[[#This Row],[Table_Name]],"(",UPPER(Table3[[#This Row],[Column_Name]]),");"), "")</f>
        <v>CREATE INDEX IDX_Vendor_QTYDISCOUNT_VENDOR_NO ON Vendor_QTYDISCOUNT(VENDOR_NO);</v>
      </c>
      <c r="W181" t="str">
        <f>IF(ISNUMBER(SEARCH("UQ",Table3[[#This Row],[KEYS]])), _xlfn.CONCAT("UQ","_",Table3[[#This Row],[Table_Name]],"_",Table3[[#This Row],[Column_Name]]), "")</f>
        <v/>
      </c>
      <c r="X18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1" t="str">
        <f>IF(ISNUMBER(SEARCH("NN",Table3[[#This Row],[KEYS]])), _xlfn.CONCAT("NN","_",Table3[[#This Row],[Table_Name]],"_",Table3[[#This Row],[Column_Name]]), "")</f>
        <v>NN_Vendor_QTYDISCOUNT_VENDOR_NO</v>
      </c>
      <c r="Z18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Vendor_QTYDISCOUNT MODIFY VENDOR_NO CONSTRAINT NN_Vendor_QTYDISCOUNT_VENDOR_NO NOT NULL ;</v>
      </c>
      <c r="AA181" t="str">
        <f>IF(ISNUMBER(SEARCH("CC",Table3[[#This Row],[KEYS]])), _xlfn.CONCAT("CC","_",Table3[[#This Row],[Table_Name]],"_",Table3[[#This Row],[Column_Name]]), "")</f>
        <v/>
      </c>
      <c r="AB18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1" t="str">
        <f>IF(ISNUMBER(SEARCH("PG",Table3[[#This Row],[KEYS]])), _xlfn.CONCAT("PG","_",Table3[[#This Row],[Table_Name]],"_",Table3[[#This Row],[Column_Name]]), "")</f>
        <v/>
      </c>
      <c r="AE181" s="20"/>
      <c r="AF181" s="20"/>
    </row>
    <row r="182" spans="1:32" x14ac:dyDescent="0.3">
      <c r="A182" t="s">
        <v>506</v>
      </c>
      <c r="B182" s="54" t="s">
        <v>281</v>
      </c>
      <c r="C182" s="54" t="s">
        <v>301</v>
      </c>
      <c r="D182" s="54">
        <v>14</v>
      </c>
      <c r="E182" s="54" t="s">
        <v>306</v>
      </c>
      <c r="F182" s="54" t="s">
        <v>307</v>
      </c>
      <c r="G182" t="s">
        <v>111</v>
      </c>
      <c r="H182" t="s">
        <v>135</v>
      </c>
      <c r="J182" t="str">
        <f>IF(ISNUMBER(SEARCH("PK",Table3[[#This Row],[KEYS]])), "PK", "")</f>
        <v>PK</v>
      </c>
      <c r="K182" t="str">
        <f>IF(ISNUMBER(SEARCH("FK",Table3[[#This Row],[KEYS]])), "FK", "")</f>
        <v/>
      </c>
      <c r="L182" t="str">
        <f>IF(ISNUMBER(SEARCH("IDX",Table3[[#This Row],[KEYS]])), "INDEX", "")</f>
        <v>INDEX</v>
      </c>
      <c r="M182" t="str">
        <f>IF(ISNUMBER(SEARCH("UQ",Table3[[#This Row],[KEYS]])), "UNIQUE", "")</f>
        <v/>
      </c>
      <c r="N182" t="str">
        <f>IF(ISNUMBER(SEARCH("NN",Table3[[#This Row],[KEYS]])), "NOT NULL", "")</f>
        <v>NOT NULL</v>
      </c>
      <c r="O182" t="str">
        <f>IF(ISNUMBER(SEARCH("CC",Table3[[#This Row],[KEYS]])), "CHECK", "")</f>
        <v/>
      </c>
      <c r="P182" t="str">
        <f>IF(ISNUMBER(SEARCH("PG",Table3[[#This Row],[KEYS]])), "PG", "")</f>
        <v/>
      </c>
      <c r="Q182" t="str" cm="1">
        <f t="array" ref="Q182">IF(ISNUMBER(SEARCH("PK",Table3[[#This Row],[KEYS]])),INDEX(UPPER(Table1[Combined_Constraint_Names]),MATCH(UPPER(Table3[[#This Row],[Table_Name]]),UPPER(Table1[Table_Name]),0)), "")</f>
        <v>PK_VNDOR_PROMOTION_VPID</v>
      </c>
      <c r="R182" t="str" cm="1">
        <f t="array" ref="R18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Vndor_PROMOTION ADD CONSTRAINT PK_VNDOR_PROMOTION_VPID PRIMARY KEY (VPID);</v>
      </c>
      <c r="S182" t="str">
        <f>IF(ISNUMBER(SEARCH("FK",Table3[[#This Row],[KEYS]])), _xlfn.CONCAT("FK","_",Table3[[#This Row],[Table_Name]],"_",Table3[[#This Row],[Column_Name]]), "")</f>
        <v/>
      </c>
      <c r="T182" t="str" cm="1">
        <f t="array" ref="T18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2" t="str">
        <f>IF(ISNUMBER(SEARCH("IDX",Table3[[#This Row],[KEYS]])), _xlfn.CONCAT("IDX","_",Table3[[#This Row],[Table_Name]],"_",Table3[[#This Row],[Column_Name]]), "")</f>
        <v>IDX_Vndor_PROMOTION_VPID</v>
      </c>
      <c r="V182" t="str">
        <f>IF(ISNUMBER(SEARCH("IDX",Table3[[#This Row],[KEYS]])), _xlfn.CONCAT("CREATE INDEX ",Table3[[#This Row],[Constranit name_IDX]]," ON ",Table3[[#This Row],[Table_Name]],"(",UPPER(Table3[[#This Row],[Column_Name]]),");"), "")</f>
        <v>CREATE INDEX IDX_Vndor_PROMOTION_VPID ON Vndor_PROMOTION(VPID);</v>
      </c>
      <c r="W182" t="str">
        <f>IF(ISNUMBER(SEARCH("UQ",Table3[[#This Row],[KEYS]])), _xlfn.CONCAT("UQ","_",Table3[[#This Row],[Table_Name]],"_",Table3[[#This Row],[Column_Name]]), "")</f>
        <v/>
      </c>
      <c r="X18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2" t="str">
        <f>IF(ISNUMBER(SEARCH("NN",Table3[[#This Row],[KEYS]])), _xlfn.CONCAT("NN","_",Table3[[#This Row],[Table_Name]],"_",Table3[[#This Row],[Column_Name]]), "")</f>
        <v>NN_Vndor_PROMOTION_VPID</v>
      </c>
      <c r="Z18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Vndor_PROMOTION MODIFY VPID CONSTRAINT NN_Vndor_PROMOTION_VPID NOT NULL ;</v>
      </c>
      <c r="AA182" t="str">
        <f>IF(ISNUMBER(SEARCH("CC",Table3[[#This Row],[KEYS]])), _xlfn.CONCAT("CC","_",Table3[[#This Row],[Table_Name]],"_",Table3[[#This Row],[Column_Name]]), "")</f>
        <v/>
      </c>
      <c r="AB18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2" t="str">
        <f>IF(ISNUMBER(SEARCH("PG",Table3[[#This Row],[KEYS]])), _xlfn.CONCAT("PG","_",Table3[[#This Row],[Table_Name]],"_",Table3[[#This Row],[Column_Name]]), "")</f>
        <v/>
      </c>
      <c r="AE182" s="20"/>
      <c r="AF182" s="20"/>
    </row>
    <row r="183" spans="1:32" x14ac:dyDescent="0.3">
      <c r="A183" t="s">
        <v>506</v>
      </c>
      <c r="B183" s="54" t="s">
        <v>281</v>
      </c>
      <c r="C183" s="54" t="s">
        <v>301</v>
      </c>
      <c r="D183" s="54">
        <v>14</v>
      </c>
      <c r="E183" s="54" t="s">
        <v>306</v>
      </c>
      <c r="F183" s="54" t="s">
        <v>308</v>
      </c>
      <c r="G183" t="s">
        <v>111</v>
      </c>
      <c r="J183" t="str">
        <f>IF(ISNUMBER(SEARCH("PK",Table3[[#This Row],[KEYS]])), "PK", "")</f>
        <v/>
      </c>
      <c r="K183" t="str">
        <f>IF(ISNUMBER(SEARCH("FK",Table3[[#This Row],[KEYS]])), "FK", "")</f>
        <v/>
      </c>
      <c r="L183" t="str">
        <f>IF(ISNUMBER(SEARCH("IDX",Table3[[#This Row],[KEYS]])), "INDEX", "")</f>
        <v/>
      </c>
      <c r="M183" t="str">
        <f>IF(ISNUMBER(SEARCH("UQ",Table3[[#This Row],[KEYS]])), "UNIQUE", "")</f>
        <v/>
      </c>
      <c r="N183" t="str">
        <f>IF(ISNUMBER(SEARCH("NN",Table3[[#This Row],[KEYS]])), "NOT NULL", "")</f>
        <v/>
      </c>
      <c r="O183" t="str">
        <f>IF(ISNUMBER(SEARCH("CC",Table3[[#This Row],[KEYS]])), "CHECK", "")</f>
        <v/>
      </c>
      <c r="P183" t="str">
        <f>IF(ISNUMBER(SEARCH("PG",Table3[[#This Row],[KEYS]])), "PG", "")</f>
        <v/>
      </c>
      <c r="Q183" t="str" cm="1">
        <f t="array" ref="Q183">IF(ISNUMBER(SEARCH("PK",Table3[[#This Row],[KEYS]])),INDEX(UPPER(Table1[Combined_Constraint_Names]),MATCH(UPPER(Table3[[#This Row],[Table_Name]]),UPPER(Table1[Table_Name]),0)), "")</f>
        <v/>
      </c>
      <c r="R183" t="str" cm="1">
        <f t="array" ref="R18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3" t="str">
        <f>IF(ISNUMBER(SEARCH("FK",Table3[[#This Row],[KEYS]])), _xlfn.CONCAT("FK","_",Table3[[#This Row],[Table_Name]],"_",Table3[[#This Row],[Column_Name]]), "")</f>
        <v/>
      </c>
      <c r="T183" t="str" cm="1">
        <f t="array" ref="T18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3" t="str">
        <f>IF(ISNUMBER(SEARCH("IDX",Table3[[#This Row],[KEYS]])), _xlfn.CONCAT("IDX","_",Table3[[#This Row],[Table_Name]],"_",Table3[[#This Row],[Column_Name]]), "")</f>
        <v/>
      </c>
      <c r="V18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83" t="str">
        <f>IF(ISNUMBER(SEARCH("UQ",Table3[[#This Row],[KEYS]])), _xlfn.CONCAT("UQ","_",Table3[[#This Row],[Table_Name]],"_",Table3[[#This Row],[Column_Name]]), "")</f>
        <v/>
      </c>
      <c r="X18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3" t="str">
        <f>IF(ISNUMBER(SEARCH("NN",Table3[[#This Row],[KEYS]])), _xlfn.CONCAT("NN","_",Table3[[#This Row],[Table_Name]],"_",Table3[[#This Row],[Column_Name]]), "")</f>
        <v/>
      </c>
      <c r="Z18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83" t="str">
        <f>IF(ISNUMBER(SEARCH("CC",Table3[[#This Row],[KEYS]])), _xlfn.CONCAT("CC","_",Table3[[#This Row],[Table_Name]],"_",Table3[[#This Row],[Column_Name]]), "")</f>
        <v/>
      </c>
      <c r="AB18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3" t="str">
        <f>IF(ISNUMBER(SEARCH("PG",Table3[[#This Row],[KEYS]])), _xlfn.CONCAT("PG","_",Table3[[#This Row],[Table_Name]],"_",Table3[[#This Row],[Column_Name]]), "")</f>
        <v/>
      </c>
      <c r="AE183" s="20"/>
      <c r="AF183" s="20"/>
    </row>
    <row r="184" spans="1:32" x14ac:dyDescent="0.3">
      <c r="A184" t="s">
        <v>506</v>
      </c>
      <c r="B184" s="54" t="s">
        <v>281</v>
      </c>
      <c r="C184" s="54" t="s">
        <v>301</v>
      </c>
      <c r="D184" s="54">
        <v>14</v>
      </c>
      <c r="E184" s="54" t="s">
        <v>306</v>
      </c>
      <c r="F184" s="54" t="s">
        <v>309</v>
      </c>
      <c r="G184" t="s">
        <v>166</v>
      </c>
      <c r="H184" t="s">
        <v>124</v>
      </c>
      <c r="J184" t="str">
        <f>IF(ISNUMBER(SEARCH("PK",Table3[[#This Row],[KEYS]])), "PK", "")</f>
        <v/>
      </c>
      <c r="K184" t="str">
        <f>IF(ISNUMBER(SEARCH("FK",Table3[[#This Row],[KEYS]])), "FK", "")</f>
        <v/>
      </c>
      <c r="L184" t="str">
        <f>IF(ISNUMBER(SEARCH("IDX",Table3[[#This Row],[KEYS]])), "INDEX", "")</f>
        <v/>
      </c>
      <c r="M184" t="str">
        <f>IF(ISNUMBER(SEARCH("UQ",Table3[[#This Row],[KEYS]])), "UNIQUE", "")</f>
        <v/>
      </c>
      <c r="N184" t="str">
        <f>IF(ISNUMBER(SEARCH("NN",Table3[[#This Row],[KEYS]])), "NOT NULL", "")</f>
        <v>NOT NULL</v>
      </c>
      <c r="O184" t="str">
        <f>IF(ISNUMBER(SEARCH("CC",Table3[[#This Row],[KEYS]])), "CHECK", "")</f>
        <v/>
      </c>
      <c r="P184" t="str">
        <f>IF(ISNUMBER(SEARCH("PG",Table3[[#This Row],[KEYS]])), "PG", "")</f>
        <v/>
      </c>
      <c r="Q184" t="str" cm="1">
        <f t="array" ref="Q184">IF(ISNUMBER(SEARCH("PK",Table3[[#This Row],[KEYS]])),INDEX(UPPER(Table1[Combined_Constraint_Names]),MATCH(UPPER(Table3[[#This Row],[Table_Name]]),UPPER(Table1[Table_Name]),0)), "")</f>
        <v/>
      </c>
      <c r="R184" t="str" cm="1">
        <f t="array" ref="R18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4" t="str">
        <f>IF(ISNUMBER(SEARCH("FK",Table3[[#This Row],[KEYS]])), _xlfn.CONCAT("FK","_",Table3[[#This Row],[Table_Name]],"_",Table3[[#This Row],[Column_Name]]), "")</f>
        <v/>
      </c>
      <c r="T184" t="str" cm="1">
        <f t="array" ref="T18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4" t="str">
        <f>IF(ISNUMBER(SEARCH("IDX",Table3[[#This Row],[KEYS]])), _xlfn.CONCAT("IDX","_",Table3[[#This Row],[Table_Name]],"_",Table3[[#This Row],[Column_Name]]), "")</f>
        <v/>
      </c>
      <c r="V18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84" t="str">
        <f>IF(ISNUMBER(SEARCH("UQ",Table3[[#This Row],[KEYS]])), _xlfn.CONCAT("UQ","_",Table3[[#This Row],[Table_Name]],"_",Table3[[#This Row],[Column_Name]]), "")</f>
        <v/>
      </c>
      <c r="X18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4" t="str">
        <f>IF(ISNUMBER(SEARCH("NN",Table3[[#This Row],[KEYS]])), _xlfn.CONCAT("NN","_",Table3[[#This Row],[Table_Name]],"_",Table3[[#This Row],[Column_Name]]), "")</f>
        <v>NN_Vndor_PROMOTION_START_DATE</v>
      </c>
      <c r="Z18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Vndor_PROMOTION MODIFY START_DATE CONSTRAINT NN_Vndor_PROMOTION_START_DATE NOT NULL ;</v>
      </c>
      <c r="AA184" t="str">
        <f>IF(ISNUMBER(SEARCH("CC",Table3[[#This Row],[KEYS]])), _xlfn.CONCAT("CC","_",Table3[[#This Row],[Table_Name]],"_",Table3[[#This Row],[Column_Name]]), "")</f>
        <v/>
      </c>
      <c r="AB18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4" t="str">
        <f>IF(ISNUMBER(SEARCH("PG",Table3[[#This Row],[KEYS]])), _xlfn.CONCAT("PG","_",Table3[[#This Row],[Table_Name]],"_",Table3[[#This Row],[Column_Name]]), "")</f>
        <v/>
      </c>
      <c r="AE184" s="20"/>
      <c r="AF184" s="20"/>
    </row>
    <row r="185" spans="1:32" x14ac:dyDescent="0.3">
      <c r="A185" t="s">
        <v>506</v>
      </c>
      <c r="B185" s="54" t="s">
        <v>281</v>
      </c>
      <c r="C185" s="54" t="s">
        <v>301</v>
      </c>
      <c r="D185" s="54">
        <v>14</v>
      </c>
      <c r="E185" s="54" t="s">
        <v>306</v>
      </c>
      <c r="F185" s="54" t="s">
        <v>310</v>
      </c>
      <c r="G185" t="s">
        <v>166</v>
      </c>
      <c r="H185" t="s">
        <v>124</v>
      </c>
      <c r="J185" t="str">
        <f>IF(ISNUMBER(SEARCH("PK",Table3[[#This Row],[KEYS]])), "PK", "")</f>
        <v/>
      </c>
      <c r="K185" t="str">
        <f>IF(ISNUMBER(SEARCH("FK",Table3[[#This Row],[KEYS]])), "FK", "")</f>
        <v/>
      </c>
      <c r="L185" t="str">
        <f>IF(ISNUMBER(SEARCH("IDX",Table3[[#This Row],[KEYS]])), "INDEX", "")</f>
        <v/>
      </c>
      <c r="M185" t="str">
        <f>IF(ISNUMBER(SEARCH("UQ",Table3[[#This Row],[KEYS]])), "UNIQUE", "")</f>
        <v/>
      </c>
      <c r="N185" t="str">
        <f>IF(ISNUMBER(SEARCH("NN",Table3[[#This Row],[KEYS]])), "NOT NULL", "")</f>
        <v>NOT NULL</v>
      </c>
      <c r="O185" t="str">
        <f>IF(ISNUMBER(SEARCH("CC",Table3[[#This Row],[KEYS]])), "CHECK", "")</f>
        <v/>
      </c>
      <c r="P185" t="str">
        <f>IF(ISNUMBER(SEARCH("PG",Table3[[#This Row],[KEYS]])), "PG", "")</f>
        <v/>
      </c>
      <c r="Q185" t="str" cm="1">
        <f t="array" ref="Q185">IF(ISNUMBER(SEARCH("PK",Table3[[#This Row],[KEYS]])),INDEX(UPPER(Table1[Combined_Constraint_Names]),MATCH(UPPER(Table3[[#This Row],[Table_Name]]),UPPER(Table1[Table_Name]),0)), "")</f>
        <v/>
      </c>
      <c r="R185" t="str" cm="1">
        <f t="array" ref="R18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5" t="str">
        <f>IF(ISNUMBER(SEARCH("FK",Table3[[#This Row],[KEYS]])), _xlfn.CONCAT("FK","_",Table3[[#This Row],[Table_Name]],"_",Table3[[#This Row],[Column_Name]]), "")</f>
        <v/>
      </c>
      <c r="T185" t="str" cm="1">
        <f t="array" ref="T18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5" t="str">
        <f>IF(ISNUMBER(SEARCH("IDX",Table3[[#This Row],[KEYS]])), _xlfn.CONCAT("IDX","_",Table3[[#This Row],[Table_Name]],"_",Table3[[#This Row],[Column_Name]]), "")</f>
        <v/>
      </c>
      <c r="V18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85" t="str">
        <f>IF(ISNUMBER(SEARCH("UQ",Table3[[#This Row],[KEYS]])), _xlfn.CONCAT("UQ","_",Table3[[#This Row],[Table_Name]],"_",Table3[[#This Row],[Column_Name]]), "")</f>
        <v/>
      </c>
      <c r="X18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5" t="str">
        <f>IF(ISNUMBER(SEARCH("NN",Table3[[#This Row],[KEYS]])), _xlfn.CONCAT("NN","_",Table3[[#This Row],[Table_Name]],"_",Table3[[#This Row],[Column_Name]]), "")</f>
        <v>NN_Vndor_PROMOTION_END_DATE</v>
      </c>
      <c r="Z18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Vndor_PROMOTION MODIFY END_DATE CONSTRAINT NN_Vndor_PROMOTION_END_DATE NOT NULL ;</v>
      </c>
      <c r="AA185" t="str">
        <f>IF(ISNUMBER(SEARCH("CC",Table3[[#This Row],[KEYS]])), _xlfn.CONCAT("CC","_",Table3[[#This Row],[Table_Name]],"_",Table3[[#This Row],[Column_Name]]), "")</f>
        <v/>
      </c>
      <c r="AB18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5" t="str">
        <f>IF(ISNUMBER(SEARCH("PG",Table3[[#This Row],[KEYS]])), _xlfn.CONCAT("PG","_",Table3[[#This Row],[Table_Name]],"_",Table3[[#This Row],[Column_Name]]), "")</f>
        <v/>
      </c>
      <c r="AE185" s="20"/>
      <c r="AF185" s="20"/>
    </row>
    <row r="186" spans="1:32" x14ac:dyDescent="0.3">
      <c r="A186" t="s">
        <v>506</v>
      </c>
      <c r="B186" s="54" t="s">
        <v>281</v>
      </c>
      <c r="C186" s="54" t="s">
        <v>301</v>
      </c>
      <c r="D186" s="54">
        <v>14</v>
      </c>
      <c r="E186" s="54" t="s">
        <v>306</v>
      </c>
      <c r="F186" s="54" t="s">
        <v>311</v>
      </c>
      <c r="G186" t="s">
        <v>111</v>
      </c>
      <c r="H186" t="s">
        <v>159</v>
      </c>
      <c r="J186" t="str">
        <f>IF(ISNUMBER(SEARCH("PK",Table3[[#This Row],[KEYS]])), "PK", "")</f>
        <v/>
      </c>
      <c r="K186" t="str">
        <f>IF(ISNUMBER(SEARCH("FK",Table3[[#This Row],[KEYS]])), "FK", "")</f>
        <v>FK</v>
      </c>
      <c r="L186" t="str">
        <f>IF(ISNUMBER(SEARCH("IDX",Table3[[#This Row],[KEYS]])), "INDEX", "")</f>
        <v>INDEX</v>
      </c>
      <c r="M186" t="str">
        <f>IF(ISNUMBER(SEARCH("UQ",Table3[[#This Row],[KEYS]])), "UNIQUE", "")</f>
        <v/>
      </c>
      <c r="N186" t="str">
        <f>IF(ISNUMBER(SEARCH("NN",Table3[[#This Row],[KEYS]])), "NOT NULL", "")</f>
        <v>NOT NULL</v>
      </c>
      <c r="O186" t="str">
        <f>IF(ISNUMBER(SEARCH("CC",Table3[[#This Row],[KEYS]])), "CHECK", "")</f>
        <v/>
      </c>
      <c r="P186" t="str">
        <f>IF(ISNUMBER(SEARCH("PG",Table3[[#This Row],[KEYS]])), "PG", "")</f>
        <v/>
      </c>
      <c r="Q186" t="str" cm="1">
        <f t="array" ref="Q186">IF(ISNUMBER(SEARCH("PK",Table3[[#This Row],[KEYS]])),INDEX(UPPER(Table1[Combined_Constraint_Names]),MATCH(UPPER(Table3[[#This Row],[Table_Name]]),UPPER(Table1[Table_Name]),0)), "")</f>
        <v/>
      </c>
      <c r="R186" t="str" cm="1">
        <f t="array" ref="R18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6" t="str">
        <f>IF(ISNUMBER(SEARCH("FK",Table3[[#This Row],[KEYS]])), _xlfn.CONCAT("FK","_",Table3[[#This Row],[Table_Name]],"_",Table3[[#This Row],[Column_Name]]), "")</f>
        <v>FK_Vndor_PROMOTION_Vendor_no</v>
      </c>
      <c r="T186" t="str" cm="1">
        <f t="array" ref="T18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Vndor_PROMOTION ADD CONSTRAINT FK_Vndor_PROMOTION_Vendor_no FOREIGN KEY (Vendor_no) REFERENCES VENDOR(VENDOR_NO);</v>
      </c>
      <c r="U186" t="str">
        <f>IF(ISNUMBER(SEARCH("IDX",Table3[[#This Row],[KEYS]])), _xlfn.CONCAT("IDX","_",Table3[[#This Row],[Table_Name]],"_",Table3[[#This Row],[Column_Name]]), "")</f>
        <v>IDX_Vndor_PROMOTION_Vendor_no</v>
      </c>
      <c r="V186" t="str">
        <f>IF(ISNUMBER(SEARCH("IDX",Table3[[#This Row],[KEYS]])), _xlfn.CONCAT("CREATE INDEX ",Table3[[#This Row],[Constranit name_IDX]]," ON ",Table3[[#This Row],[Table_Name]],"(",UPPER(Table3[[#This Row],[Column_Name]]),");"), "")</f>
        <v>CREATE INDEX IDX_Vndor_PROMOTION_Vendor_no ON Vndor_PROMOTION(VENDOR_NO);</v>
      </c>
      <c r="W186" t="str">
        <f>IF(ISNUMBER(SEARCH("UQ",Table3[[#This Row],[KEYS]])), _xlfn.CONCAT("UQ","_",Table3[[#This Row],[Table_Name]],"_",Table3[[#This Row],[Column_Name]]), "")</f>
        <v/>
      </c>
      <c r="X18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6" t="str">
        <f>IF(ISNUMBER(SEARCH("NN",Table3[[#This Row],[KEYS]])), _xlfn.CONCAT("NN","_",Table3[[#This Row],[Table_Name]],"_",Table3[[#This Row],[Column_Name]]), "")</f>
        <v>NN_Vndor_PROMOTION_Vendor_no</v>
      </c>
      <c r="Z18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Vndor_PROMOTION MODIFY Vendor_no CONSTRAINT NN_Vndor_PROMOTION_Vendor_no NOT NULL ;</v>
      </c>
      <c r="AA186" t="str">
        <f>IF(ISNUMBER(SEARCH("CC",Table3[[#This Row],[KEYS]])), _xlfn.CONCAT("CC","_",Table3[[#This Row],[Table_Name]],"_",Table3[[#This Row],[Column_Name]]), "")</f>
        <v/>
      </c>
      <c r="AB18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6" t="str">
        <f>IF(ISNUMBER(SEARCH("PG",Table3[[#This Row],[KEYS]])), _xlfn.CONCAT("PG","_",Table3[[#This Row],[Table_Name]],"_",Table3[[#This Row],[Column_Name]]), "")</f>
        <v/>
      </c>
      <c r="AE186" s="20"/>
      <c r="AF186" s="20"/>
    </row>
    <row r="187" spans="1:32" x14ac:dyDescent="0.3">
      <c r="A187" t="s">
        <v>506</v>
      </c>
      <c r="B187" s="54" t="s">
        <v>281</v>
      </c>
      <c r="C187" s="54" t="s">
        <v>301</v>
      </c>
      <c r="D187" s="54">
        <v>14</v>
      </c>
      <c r="E187" s="54" t="s">
        <v>306</v>
      </c>
      <c r="F187" s="54" t="s">
        <v>312</v>
      </c>
      <c r="G187" t="s">
        <v>111</v>
      </c>
      <c r="H187" t="s">
        <v>159</v>
      </c>
      <c r="J187" t="str">
        <f>IF(ISNUMBER(SEARCH("PK",Table3[[#This Row],[KEYS]])), "PK", "")</f>
        <v/>
      </c>
      <c r="K187" t="str">
        <f>IF(ISNUMBER(SEARCH("FK",Table3[[#This Row],[KEYS]])), "FK", "")</f>
        <v>FK</v>
      </c>
      <c r="L187" t="str">
        <f>IF(ISNUMBER(SEARCH("IDX",Table3[[#This Row],[KEYS]])), "INDEX", "")</f>
        <v>INDEX</v>
      </c>
      <c r="M187" t="str">
        <f>IF(ISNUMBER(SEARCH("UQ",Table3[[#This Row],[KEYS]])), "UNIQUE", "")</f>
        <v/>
      </c>
      <c r="N187" t="str">
        <f>IF(ISNUMBER(SEARCH("NN",Table3[[#This Row],[KEYS]])), "NOT NULL", "")</f>
        <v>NOT NULL</v>
      </c>
      <c r="O187" t="str">
        <f>IF(ISNUMBER(SEARCH("CC",Table3[[#This Row],[KEYS]])), "CHECK", "")</f>
        <v/>
      </c>
      <c r="P187" t="str">
        <f>IF(ISNUMBER(SEARCH("PG",Table3[[#This Row],[KEYS]])), "PG", "")</f>
        <v/>
      </c>
      <c r="Q187" t="str" cm="1">
        <f t="array" ref="Q187">IF(ISNUMBER(SEARCH("PK",Table3[[#This Row],[KEYS]])),INDEX(UPPER(Table1[Combined_Constraint_Names]),MATCH(UPPER(Table3[[#This Row],[Table_Name]]),UPPER(Table1[Table_Name]),0)), "")</f>
        <v/>
      </c>
      <c r="R187" t="str" cm="1">
        <f t="array" ref="R18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7" t="str">
        <f>IF(ISNUMBER(SEARCH("FK",Table3[[#This Row],[KEYS]])), _xlfn.CONCAT("FK","_",Table3[[#This Row],[Table_Name]],"_",Table3[[#This Row],[Column_Name]]), "")</f>
        <v>FK_Vndor_PROMOTION_promo_no</v>
      </c>
      <c r="T187" t="str" cm="1">
        <f t="array" ref="T18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Vndor_PROMOTION ADD CONSTRAINT FK_Vndor_PROMOTION_promo_no FOREIGN KEY (promo_no) REFERENCES PROMOTION(PROMOTION_NO);</v>
      </c>
      <c r="U187" t="str">
        <f>IF(ISNUMBER(SEARCH("IDX",Table3[[#This Row],[KEYS]])), _xlfn.CONCAT("IDX","_",Table3[[#This Row],[Table_Name]],"_",Table3[[#This Row],[Column_Name]]), "")</f>
        <v>IDX_Vndor_PROMOTION_promo_no</v>
      </c>
      <c r="V187" t="str">
        <f>IF(ISNUMBER(SEARCH("IDX",Table3[[#This Row],[KEYS]])), _xlfn.CONCAT("CREATE INDEX ",Table3[[#This Row],[Constranit name_IDX]]," ON ",Table3[[#This Row],[Table_Name]],"(",UPPER(Table3[[#This Row],[Column_Name]]),");"), "")</f>
        <v>CREATE INDEX IDX_Vndor_PROMOTION_promo_no ON Vndor_PROMOTION(PROMO_NO);</v>
      </c>
      <c r="W187" t="str">
        <f>IF(ISNUMBER(SEARCH("UQ",Table3[[#This Row],[KEYS]])), _xlfn.CONCAT("UQ","_",Table3[[#This Row],[Table_Name]],"_",Table3[[#This Row],[Column_Name]]), "")</f>
        <v/>
      </c>
      <c r="X18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7" t="str">
        <f>IF(ISNUMBER(SEARCH("NN",Table3[[#This Row],[KEYS]])), _xlfn.CONCAT("NN","_",Table3[[#This Row],[Table_Name]],"_",Table3[[#This Row],[Column_Name]]), "")</f>
        <v>NN_Vndor_PROMOTION_promo_no</v>
      </c>
      <c r="Z18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Vndor_PROMOTION MODIFY promo_no CONSTRAINT NN_Vndor_PROMOTION_promo_no NOT NULL ;</v>
      </c>
      <c r="AA187" t="str">
        <f>IF(ISNUMBER(SEARCH("CC",Table3[[#This Row],[KEYS]])), _xlfn.CONCAT("CC","_",Table3[[#This Row],[Table_Name]],"_",Table3[[#This Row],[Column_Name]]), "")</f>
        <v/>
      </c>
      <c r="AB18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7" t="str">
        <f>IF(ISNUMBER(SEARCH("PG",Table3[[#This Row],[KEYS]])), _xlfn.CONCAT("PG","_",Table3[[#This Row],[Table_Name]],"_",Table3[[#This Row],[Column_Name]]), "")</f>
        <v/>
      </c>
      <c r="AE187" s="20"/>
      <c r="AF187" s="20"/>
    </row>
    <row r="188" spans="1:32" x14ac:dyDescent="0.3">
      <c r="A188" t="s">
        <v>506</v>
      </c>
      <c r="B188" s="12" t="s">
        <v>313</v>
      </c>
      <c r="C188" s="12" t="s">
        <v>314</v>
      </c>
      <c r="D188" s="12">
        <v>0</v>
      </c>
      <c r="E188" s="12" t="s">
        <v>315</v>
      </c>
      <c r="F188" s="36" t="s">
        <v>316</v>
      </c>
      <c r="G188" t="s">
        <v>111</v>
      </c>
      <c r="H188" t="s">
        <v>317</v>
      </c>
      <c r="J188" t="str">
        <f>IF(ISNUMBER(SEARCH("PK",Table3[[#This Row],[KEYS]])), "PK", "")</f>
        <v/>
      </c>
      <c r="K188" t="str">
        <f>IF(ISNUMBER(SEARCH("FK",Table3[[#This Row],[KEYS]])), "FK", "")</f>
        <v/>
      </c>
      <c r="L188" t="str">
        <f>IF(ISNUMBER(SEARCH("IDX",Table3[[#This Row],[KEYS]])), "INDEX", "")</f>
        <v/>
      </c>
      <c r="M188" t="str">
        <f>IF(ISNUMBER(SEARCH("UQ",Table3[[#This Row],[KEYS]])), "UNIQUE", "")</f>
        <v/>
      </c>
      <c r="N188" t="str">
        <f>IF(ISNUMBER(SEARCH("NN",Table3[[#This Row],[KEYS]])), "NOT NULL", "")</f>
        <v>NOT NULL</v>
      </c>
      <c r="O188" t="str">
        <f>IF(ISNUMBER(SEARCH("CC",Table3[[#This Row],[KEYS]])), "CHECK", "")</f>
        <v>CHECK</v>
      </c>
      <c r="P188" t="str">
        <f>IF(ISNUMBER(SEARCH("PG",Table3[[#This Row],[KEYS]])), "PG", "")</f>
        <v>PG</v>
      </c>
      <c r="Q188" t="str" cm="1">
        <f t="array" ref="Q188">IF(ISNUMBER(SEARCH("PK",Table3[[#This Row],[KEYS]])),INDEX(UPPER(Table1[Combined_Constraint_Names]),MATCH(UPPER(Table3[[#This Row],[Table_Name]]),UPPER(Table1[Table_Name]),0)), "")</f>
        <v/>
      </c>
      <c r="R188" t="str" cm="1">
        <f t="array" ref="R18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8" t="str">
        <f>IF(ISNUMBER(SEARCH("FK",Table3[[#This Row],[KEYS]])), _xlfn.CONCAT("FK","_",Table3[[#This Row],[Table_Name]],"_",Table3[[#This Row],[Column_Name]]), "")</f>
        <v/>
      </c>
      <c r="T188" t="str" cm="1">
        <f t="array" ref="T18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8" t="str">
        <f>IF(ISNUMBER(SEARCH("IDX",Table3[[#This Row],[KEYS]])), _xlfn.CONCAT("IDX","_",Table3[[#This Row],[Table_Name]],"_",Table3[[#This Row],[Column_Name]]), "")</f>
        <v/>
      </c>
      <c r="V18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88" t="str">
        <f>IF(ISNUMBER(SEARCH("UQ",Table3[[#This Row],[KEYS]])), _xlfn.CONCAT("UQ","_",Table3[[#This Row],[Table_Name]],"_",Table3[[#This Row],[Column_Name]]), "")</f>
        <v/>
      </c>
      <c r="X18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8" t="str">
        <f>IF(ISNUMBER(SEARCH("NN",Table3[[#This Row],[KEYS]])), _xlfn.CONCAT("NN","_",Table3[[#This Row],[Table_Name]],"_",Table3[[#This Row],[Column_Name]]), "")</f>
        <v>NN_PRODUCT_UNIT_PRICE</v>
      </c>
      <c r="Z18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 MODIFY UNIT_PRICE CONSTRAINT NN_PRODUCT_UNIT_PRICE NOT NULL ;</v>
      </c>
      <c r="AA188" t="str">
        <f>IF(ISNUMBER(SEARCH("CC",Table3[[#This Row],[KEYS]])), _xlfn.CONCAT("CC","_",Table3[[#This Row],[Table_Name]],"_",Table3[[#This Row],[Column_Name]]), "")</f>
        <v>CC_PRODUCT_UNIT_PRICE</v>
      </c>
      <c r="AB18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PRODUCT ADD CONSTRAINT CC_PRODUCT_UNIT_PRICE CHECK (UNIT_PRICE &gt; 0 );</v>
      </c>
      <c r="AC188" t="str">
        <f>IF(ISNUMBER(SEARCH("PG",Table3[[#This Row],[KEYS]])), _xlfn.CONCAT("PG","_",Table3[[#This Row],[Table_Name]],"_",Table3[[#This Row],[Column_Name]]), "")</f>
        <v>PG_PRODUCT_UNIT_PRICE</v>
      </c>
      <c r="AE188" s="20"/>
      <c r="AF188" s="20"/>
    </row>
    <row r="189" spans="1:32" x14ac:dyDescent="0.3">
      <c r="A189" t="s">
        <v>506</v>
      </c>
      <c r="B189" s="55" t="s">
        <v>313</v>
      </c>
      <c r="C189" s="58" t="s">
        <v>314</v>
      </c>
      <c r="D189" s="58">
        <v>0</v>
      </c>
      <c r="E189" s="58" t="s">
        <v>315</v>
      </c>
      <c r="F189" s="66" t="s">
        <v>318</v>
      </c>
      <c r="G189" t="s">
        <v>114</v>
      </c>
      <c r="H189" t="s">
        <v>91</v>
      </c>
      <c r="J189" t="str">
        <f>IF(ISNUMBER(SEARCH("PK",Table3[[#This Row],[KEYS]])), "PK", "")</f>
        <v/>
      </c>
      <c r="K189" t="str">
        <f>IF(ISNUMBER(SEARCH("FK",Table3[[#This Row],[KEYS]])), "FK", "")</f>
        <v/>
      </c>
      <c r="L189" t="str">
        <f>IF(ISNUMBER(SEARCH("IDX",Table3[[#This Row],[KEYS]])), "INDEX", "")</f>
        <v/>
      </c>
      <c r="M189" t="str">
        <f>IF(ISNUMBER(SEARCH("UQ",Table3[[#This Row],[KEYS]])), "UNIQUE", "")</f>
        <v/>
      </c>
      <c r="N189" t="str">
        <f>IF(ISNUMBER(SEARCH("NN",Table3[[#This Row],[KEYS]])), "NOT NULL", "")</f>
        <v/>
      </c>
      <c r="O189" t="str">
        <f>IF(ISNUMBER(SEARCH("CC",Table3[[#This Row],[KEYS]])), "CHECK", "")</f>
        <v/>
      </c>
      <c r="P189" t="str">
        <f>IF(ISNUMBER(SEARCH("PG",Table3[[#This Row],[KEYS]])), "PG", "")</f>
        <v>PG</v>
      </c>
      <c r="Q189" t="str" cm="1">
        <f t="array" ref="Q189">IF(ISNUMBER(SEARCH("PK",Table3[[#This Row],[KEYS]])),INDEX(UPPER(Table1[Combined_Constraint_Names]),MATCH(UPPER(Table3[[#This Row],[Table_Name]]),UPPER(Table1[Table_Name]),0)), "")</f>
        <v/>
      </c>
      <c r="R189" t="str" cm="1">
        <f t="array" ref="R18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89" t="str">
        <f>IF(ISNUMBER(SEARCH("FK",Table3[[#This Row],[KEYS]])), _xlfn.CONCAT("FK","_",Table3[[#This Row],[Table_Name]],"_",Table3[[#This Row],[Column_Name]]), "")</f>
        <v/>
      </c>
      <c r="T189" t="str" cm="1">
        <f t="array" ref="T18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89" t="str">
        <f>IF(ISNUMBER(SEARCH("IDX",Table3[[#This Row],[KEYS]])), _xlfn.CONCAT("IDX","_",Table3[[#This Row],[Table_Name]],"_",Table3[[#This Row],[Column_Name]]), "")</f>
        <v/>
      </c>
      <c r="V18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89" t="str">
        <f>IF(ISNUMBER(SEARCH("UQ",Table3[[#This Row],[KEYS]])), _xlfn.CONCAT("UQ","_",Table3[[#This Row],[Table_Name]],"_",Table3[[#This Row],[Column_Name]]), "")</f>
        <v/>
      </c>
      <c r="X18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89" t="str">
        <f>IF(ISNUMBER(SEARCH("NN",Table3[[#This Row],[KEYS]])), _xlfn.CONCAT("NN","_",Table3[[#This Row],[Table_Name]],"_",Table3[[#This Row],[Column_Name]]), "")</f>
        <v/>
      </c>
      <c r="Z18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89" t="str">
        <f>IF(ISNUMBER(SEARCH("CC",Table3[[#This Row],[KEYS]])), _xlfn.CONCAT("CC","_",Table3[[#This Row],[Table_Name]],"_",Table3[[#This Row],[Column_Name]]), "")</f>
        <v/>
      </c>
      <c r="AB18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89" t="str">
        <f>IF(ISNUMBER(SEARCH("PG",Table3[[#This Row],[KEYS]])), _xlfn.CONCAT("PG","_",Table3[[#This Row],[Table_Name]],"_",Table3[[#This Row],[Column_Name]]), "")</f>
        <v>PG_PRODUCT_AVAIL_DATE</v>
      </c>
      <c r="AE189" s="20"/>
      <c r="AF189" s="20"/>
    </row>
    <row r="190" spans="1:32" x14ac:dyDescent="0.3">
      <c r="A190" t="s">
        <v>506</v>
      </c>
      <c r="B190" s="55" t="s">
        <v>313</v>
      </c>
      <c r="C190" s="58" t="s">
        <v>314</v>
      </c>
      <c r="D190" s="58">
        <v>0</v>
      </c>
      <c r="E190" s="58" t="s">
        <v>315</v>
      </c>
      <c r="F190" s="66" t="s">
        <v>319</v>
      </c>
      <c r="G190" t="s">
        <v>111</v>
      </c>
      <c r="H190" t="s">
        <v>91</v>
      </c>
      <c r="J190" t="str">
        <f>IF(ISNUMBER(SEARCH("PK",Table3[[#This Row],[KEYS]])), "PK", "")</f>
        <v/>
      </c>
      <c r="K190" t="str">
        <f>IF(ISNUMBER(SEARCH("FK",Table3[[#This Row],[KEYS]])), "FK", "")</f>
        <v/>
      </c>
      <c r="L190" t="str">
        <f>IF(ISNUMBER(SEARCH("IDX",Table3[[#This Row],[KEYS]])), "INDEX", "")</f>
        <v/>
      </c>
      <c r="M190" t="str">
        <f>IF(ISNUMBER(SEARCH("UQ",Table3[[#This Row],[KEYS]])), "UNIQUE", "")</f>
        <v/>
      </c>
      <c r="N190" t="str">
        <f>IF(ISNUMBER(SEARCH("NN",Table3[[#This Row],[KEYS]])), "NOT NULL", "")</f>
        <v/>
      </c>
      <c r="O190" t="str">
        <f>IF(ISNUMBER(SEARCH("CC",Table3[[#This Row],[KEYS]])), "CHECK", "")</f>
        <v/>
      </c>
      <c r="P190" t="str">
        <f>IF(ISNUMBER(SEARCH("PG",Table3[[#This Row],[KEYS]])), "PG", "")</f>
        <v>PG</v>
      </c>
      <c r="Q190" t="str" cm="1">
        <f t="array" ref="Q190">IF(ISNUMBER(SEARCH("PK",Table3[[#This Row],[KEYS]])),INDEX(UPPER(Table1[Combined_Constraint_Names]),MATCH(UPPER(Table3[[#This Row],[Table_Name]]),UPPER(Table1[Table_Name]),0)), "")</f>
        <v/>
      </c>
      <c r="R190" t="str" cm="1">
        <f t="array" ref="R19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0" t="str">
        <f>IF(ISNUMBER(SEARCH("FK",Table3[[#This Row],[KEYS]])), _xlfn.CONCAT("FK","_",Table3[[#This Row],[Table_Name]],"_",Table3[[#This Row],[Column_Name]]), "")</f>
        <v/>
      </c>
      <c r="T190" t="str" cm="1">
        <f t="array" ref="T19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0" t="str">
        <f>IF(ISNUMBER(SEARCH("IDX",Table3[[#This Row],[KEYS]])), _xlfn.CONCAT("IDX","_",Table3[[#This Row],[Table_Name]],"_",Table3[[#This Row],[Column_Name]]), "")</f>
        <v/>
      </c>
      <c r="V19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0" t="str">
        <f>IF(ISNUMBER(SEARCH("UQ",Table3[[#This Row],[KEYS]])), _xlfn.CONCAT("UQ","_",Table3[[#This Row],[Table_Name]],"_",Table3[[#This Row],[Column_Name]]), "")</f>
        <v/>
      </c>
      <c r="X19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0" t="str">
        <f>IF(ISNUMBER(SEARCH("NN",Table3[[#This Row],[KEYS]])), _xlfn.CONCAT("NN","_",Table3[[#This Row],[Table_Name]],"_",Table3[[#This Row],[Column_Name]]), "")</f>
        <v/>
      </c>
      <c r="Z19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0" t="str">
        <f>IF(ISNUMBER(SEARCH("CC",Table3[[#This Row],[KEYS]])), _xlfn.CONCAT("CC","_",Table3[[#This Row],[Table_Name]],"_",Table3[[#This Row],[Column_Name]]), "")</f>
        <v/>
      </c>
      <c r="AB19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0" t="str">
        <f>IF(ISNUMBER(SEARCH("PG",Table3[[#This Row],[KEYS]])), _xlfn.CONCAT("PG","_",Table3[[#This Row],[Table_Name]],"_",Table3[[#This Row],[Column_Name]]), "")</f>
        <v>PG_PRODUCT_QOH</v>
      </c>
      <c r="AE190" s="20"/>
      <c r="AF190" s="20"/>
    </row>
    <row r="191" spans="1:32" x14ac:dyDescent="0.3">
      <c r="A191" t="s">
        <v>506</v>
      </c>
      <c r="B191" s="62" t="s">
        <v>313</v>
      </c>
      <c r="C191" s="64" t="s">
        <v>320</v>
      </c>
      <c r="D191" s="64">
        <v>0</v>
      </c>
      <c r="E191" s="64" t="s">
        <v>321</v>
      </c>
      <c r="F191" s="64" t="s">
        <v>322</v>
      </c>
      <c r="G191" t="s">
        <v>111</v>
      </c>
      <c r="H191" t="s">
        <v>135</v>
      </c>
      <c r="J191" t="str">
        <f>IF(ISNUMBER(SEARCH("PK",Table3[[#This Row],[KEYS]])), "PK", "")</f>
        <v>PK</v>
      </c>
      <c r="K191" t="str">
        <f>IF(ISNUMBER(SEARCH("FK",Table3[[#This Row],[KEYS]])), "FK", "")</f>
        <v/>
      </c>
      <c r="L191" t="str">
        <f>IF(ISNUMBER(SEARCH("IDX",Table3[[#This Row],[KEYS]])), "INDEX", "")</f>
        <v>INDEX</v>
      </c>
      <c r="M191" t="str">
        <f>IF(ISNUMBER(SEARCH("UQ",Table3[[#This Row],[KEYS]])), "UNIQUE", "")</f>
        <v/>
      </c>
      <c r="N191" t="str">
        <f>IF(ISNUMBER(SEARCH("NN",Table3[[#This Row],[KEYS]])), "NOT NULL", "")</f>
        <v>NOT NULL</v>
      </c>
      <c r="O191" t="str">
        <f>IF(ISNUMBER(SEARCH("CC",Table3[[#This Row],[KEYS]])), "CHECK", "")</f>
        <v/>
      </c>
      <c r="P191" t="str">
        <f>IF(ISNUMBER(SEARCH("PG",Table3[[#This Row],[KEYS]])), "PG", "")</f>
        <v/>
      </c>
      <c r="Q191" t="str" cm="1">
        <f t="array" ref="Q191">IF(ISNUMBER(SEARCH("PK",Table3[[#This Row],[KEYS]])),INDEX(UPPER(Table1[Combined_Constraint_Names]),MATCH(UPPER(Table3[[#This Row],[Table_Name]]),UPPER(Table1[Table_Name]),0)), "")</f>
        <v>PK_PROD_CONDITION_COND_NO</v>
      </c>
      <c r="R191" t="str" cm="1">
        <f t="array" ref="R19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Prod_Condition ADD CONSTRAINT PK_PROD_CONDITION_COND_NO PRIMARY KEY (COND_NO);</v>
      </c>
      <c r="S191" t="str">
        <f>IF(ISNUMBER(SEARCH("FK",Table3[[#This Row],[KEYS]])), _xlfn.CONCAT("FK","_",Table3[[#This Row],[Table_Name]],"_",Table3[[#This Row],[Column_Name]]), "")</f>
        <v/>
      </c>
      <c r="T191" t="str" cm="1">
        <f t="array" ref="T19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1" t="str">
        <f>IF(ISNUMBER(SEARCH("IDX",Table3[[#This Row],[KEYS]])), _xlfn.CONCAT("IDX","_",Table3[[#This Row],[Table_Name]],"_",Table3[[#This Row],[Column_Name]]), "")</f>
        <v>IDX_Prod_Condition_Cond_NO</v>
      </c>
      <c r="V191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IDX_Prod_Condition_Cond_NO ON Prod_Condition(COND_NO);</v>
      </c>
      <c r="W191" t="str">
        <f>IF(ISNUMBER(SEARCH("UQ",Table3[[#This Row],[KEYS]])), _xlfn.CONCAT("UQ","_",Table3[[#This Row],[Table_Name]],"_",Table3[[#This Row],[Column_Name]]), "")</f>
        <v/>
      </c>
      <c r="X19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1" t="str">
        <f>IF(ISNUMBER(SEARCH("NN",Table3[[#This Row],[KEYS]])), _xlfn.CONCAT("NN","_",Table3[[#This Row],[Table_Name]],"_",Table3[[#This Row],[Column_Name]]), "")</f>
        <v>NN_Prod_Condition_Cond_NO</v>
      </c>
      <c r="Z19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Prod_Condition MODIFY Cond_NO CONSTRAINT NN_Prod_Condition_Cond_NO NOT NULL ;</v>
      </c>
      <c r="AA191" t="str">
        <f>IF(ISNUMBER(SEARCH("CC",Table3[[#This Row],[KEYS]])), _xlfn.CONCAT("CC","_",Table3[[#This Row],[Table_Name]],"_",Table3[[#This Row],[Column_Name]]), "")</f>
        <v/>
      </c>
      <c r="AB19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1" t="str">
        <f>IF(ISNUMBER(SEARCH("PG",Table3[[#This Row],[KEYS]])), _xlfn.CONCAT("PG","_",Table3[[#This Row],[Table_Name]],"_",Table3[[#This Row],[Column_Name]]), "")</f>
        <v/>
      </c>
      <c r="AE191" s="20"/>
      <c r="AF191" s="20"/>
    </row>
    <row r="192" spans="1:32" x14ac:dyDescent="0.3">
      <c r="A192" t="s">
        <v>506</v>
      </c>
      <c r="B192" s="62" t="s">
        <v>313</v>
      </c>
      <c r="C192" s="64" t="s">
        <v>320</v>
      </c>
      <c r="D192" s="64">
        <v>0</v>
      </c>
      <c r="E192" s="64" t="s">
        <v>321</v>
      </c>
      <c r="F192" s="64" t="s">
        <v>323</v>
      </c>
      <c r="G192" t="s">
        <v>114</v>
      </c>
      <c r="J192" t="str">
        <f>IF(ISNUMBER(SEARCH("PK",Table3[[#This Row],[KEYS]])), "PK", "")</f>
        <v/>
      </c>
      <c r="K192" t="str">
        <f>IF(ISNUMBER(SEARCH("FK",Table3[[#This Row],[KEYS]])), "FK", "")</f>
        <v/>
      </c>
      <c r="L192" t="str">
        <f>IF(ISNUMBER(SEARCH("IDX",Table3[[#This Row],[KEYS]])), "INDEX", "")</f>
        <v/>
      </c>
      <c r="M192" t="str">
        <f>IF(ISNUMBER(SEARCH("UQ",Table3[[#This Row],[KEYS]])), "UNIQUE", "")</f>
        <v/>
      </c>
      <c r="N192" t="str">
        <f>IF(ISNUMBER(SEARCH("NN",Table3[[#This Row],[KEYS]])), "NOT NULL", "")</f>
        <v/>
      </c>
      <c r="O192" t="str">
        <f>IF(ISNUMBER(SEARCH("CC",Table3[[#This Row],[KEYS]])), "CHECK", "")</f>
        <v/>
      </c>
      <c r="P192" t="str">
        <f>IF(ISNUMBER(SEARCH("PG",Table3[[#This Row],[KEYS]])), "PG", "")</f>
        <v/>
      </c>
      <c r="Q192" t="str" cm="1">
        <f t="array" ref="Q192">IF(ISNUMBER(SEARCH("PK",Table3[[#This Row],[KEYS]])),INDEX(UPPER(Table1[Combined_Constraint_Names]),MATCH(UPPER(Table3[[#This Row],[Table_Name]]),UPPER(Table1[Table_Name]),0)), "")</f>
        <v/>
      </c>
      <c r="R192" t="str" cm="1">
        <f t="array" ref="R19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2" t="str">
        <f>IF(ISNUMBER(SEARCH("FK",Table3[[#This Row],[KEYS]])), _xlfn.CONCAT("FK","_",Table3[[#This Row],[Table_Name]],"_",Table3[[#This Row],[Column_Name]]), "")</f>
        <v/>
      </c>
      <c r="T192" t="str" cm="1">
        <f t="array" ref="T19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2" t="str">
        <f>IF(ISNUMBER(SEARCH("IDX",Table3[[#This Row],[KEYS]])), _xlfn.CONCAT("IDX","_",Table3[[#This Row],[Table_Name]],"_",Table3[[#This Row],[Column_Name]]), "")</f>
        <v/>
      </c>
      <c r="V19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2" t="str">
        <f>IF(ISNUMBER(SEARCH("UQ",Table3[[#This Row],[KEYS]])), _xlfn.CONCAT("UQ","_",Table3[[#This Row],[Table_Name]],"_",Table3[[#This Row],[Column_Name]]), "")</f>
        <v/>
      </c>
      <c r="X19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2" t="str">
        <f>IF(ISNUMBER(SEARCH("NN",Table3[[#This Row],[KEYS]])), _xlfn.CONCAT("NN","_",Table3[[#This Row],[Table_Name]],"_",Table3[[#This Row],[Column_Name]]), "")</f>
        <v/>
      </c>
      <c r="Z19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2" t="str">
        <f>IF(ISNUMBER(SEARCH("CC",Table3[[#This Row],[KEYS]])), _xlfn.CONCAT("CC","_",Table3[[#This Row],[Table_Name]],"_",Table3[[#This Row],[Column_Name]]), "")</f>
        <v/>
      </c>
      <c r="AB19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2" t="str">
        <f>IF(ISNUMBER(SEARCH("PG",Table3[[#This Row],[KEYS]])), _xlfn.CONCAT("PG","_",Table3[[#This Row],[Table_Name]],"_",Table3[[#This Row],[Column_Name]]), "")</f>
        <v/>
      </c>
      <c r="AE192" s="20"/>
      <c r="AF192" s="20"/>
    </row>
    <row r="193" spans="1:32" x14ac:dyDescent="0.3">
      <c r="A193" t="s">
        <v>506</v>
      </c>
      <c r="B193" s="55" t="s">
        <v>313</v>
      </c>
      <c r="C193" s="58" t="s">
        <v>314</v>
      </c>
      <c r="D193" s="58">
        <v>0</v>
      </c>
      <c r="E193" s="58" t="s">
        <v>315</v>
      </c>
      <c r="F193" s="58" t="s">
        <v>324</v>
      </c>
      <c r="G193" t="s">
        <v>111</v>
      </c>
      <c r="H193" t="s">
        <v>171</v>
      </c>
      <c r="J193" t="str">
        <f>IF(ISNUMBER(SEARCH("PK",Table3[[#This Row],[KEYS]])), "PK", "")</f>
        <v/>
      </c>
      <c r="K193" t="str">
        <f>IF(ISNUMBER(SEARCH("FK",Table3[[#This Row],[KEYS]])), "FK", "")</f>
        <v/>
      </c>
      <c r="L193" t="str">
        <f>IF(ISNUMBER(SEARCH("IDX",Table3[[#This Row],[KEYS]])), "INDEX", "")</f>
        <v/>
      </c>
      <c r="M193" t="str">
        <f>IF(ISNUMBER(SEARCH("UQ",Table3[[#This Row],[KEYS]])), "UNIQUE", "")</f>
        <v/>
      </c>
      <c r="N193" t="str">
        <f>IF(ISNUMBER(SEARCH("NN",Table3[[#This Row],[KEYS]])), "NOT NULL", "")</f>
        <v>NOT NULL</v>
      </c>
      <c r="O193" t="str">
        <f>IF(ISNUMBER(SEARCH("CC",Table3[[#This Row],[KEYS]])), "CHECK", "")</f>
        <v>CHECK</v>
      </c>
      <c r="P193" t="str">
        <f>IF(ISNUMBER(SEARCH("PG",Table3[[#This Row],[KEYS]])), "PG", "")</f>
        <v/>
      </c>
      <c r="Q193" t="str" cm="1">
        <f t="array" ref="Q193">IF(ISNUMBER(SEARCH("PK",Table3[[#This Row],[KEYS]])),INDEX(UPPER(Table1[Combined_Constraint_Names]),MATCH(UPPER(Table3[[#This Row],[Table_Name]]),UPPER(Table1[Table_Name]),0)), "")</f>
        <v/>
      </c>
      <c r="R193" t="str" cm="1">
        <f t="array" ref="R19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3" t="str">
        <f>IF(ISNUMBER(SEARCH("FK",Table3[[#This Row],[KEYS]])), _xlfn.CONCAT("FK","_",Table3[[#This Row],[Table_Name]],"_",Table3[[#This Row],[Column_Name]]), "")</f>
        <v/>
      </c>
      <c r="T193" t="str" cm="1">
        <f t="array" ref="T19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3" t="str">
        <f>IF(ISNUMBER(SEARCH("IDX",Table3[[#This Row],[KEYS]])), _xlfn.CONCAT("IDX","_",Table3[[#This Row],[Table_Name]],"_",Table3[[#This Row],[Column_Name]]), "")</f>
        <v/>
      </c>
      <c r="V19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3" t="str">
        <f>IF(ISNUMBER(SEARCH("UQ",Table3[[#This Row],[KEYS]])), _xlfn.CONCAT("UQ","_",Table3[[#This Row],[Table_Name]],"_",Table3[[#This Row],[Column_Name]]), "")</f>
        <v/>
      </c>
      <c r="X19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3" t="str">
        <f>IF(ISNUMBER(SEARCH("NN",Table3[[#This Row],[KEYS]])), _xlfn.CONCAT("NN","_",Table3[[#This Row],[Table_Name]],"_",Table3[[#This Row],[Column_Name]]), "")</f>
        <v>NN_PRODUCT_UNIT_COST</v>
      </c>
      <c r="Z19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 MODIFY UNIT_COST CONSTRAINT NN_PRODUCT_UNIT_COST NOT NULL ;</v>
      </c>
      <c r="AA193" t="str">
        <f>IF(ISNUMBER(SEARCH("CC",Table3[[#This Row],[KEYS]])), _xlfn.CONCAT("CC","_",Table3[[#This Row],[Table_Name]],"_",Table3[[#This Row],[Column_Name]]), "")</f>
        <v>CC_PRODUCT_UNIT_COST</v>
      </c>
      <c r="AB19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PRODUCT ADD CONSTRAINT CC_PRODUCT_UNIT_COST CHECK (UNIT_COST &gt; 0 );</v>
      </c>
      <c r="AC193" t="str">
        <f>IF(ISNUMBER(SEARCH("PG",Table3[[#This Row],[KEYS]])), _xlfn.CONCAT("PG","_",Table3[[#This Row],[Table_Name]],"_",Table3[[#This Row],[Column_Name]]), "")</f>
        <v/>
      </c>
      <c r="AE193" s="20" t="s">
        <v>325</v>
      </c>
      <c r="AF193" s="20"/>
    </row>
    <row r="194" spans="1:32" x14ac:dyDescent="0.3">
      <c r="A194" t="s">
        <v>506</v>
      </c>
      <c r="B194" s="55" t="s">
        <v>313</v>
      </c>
      <c r="C194" s="58" t="s">
        <v>314</v>
      </c>
      <c r="D194" s="58">
        <v>0</v>
      </c>
      <c r="E194" s="58" t="s">
        <v>315</v>
      </c>
      <c r="F194" s="58" t="s">
        <v>300</v>
      </c>
      <c r="G194" t="s">
        <v>111</v>
      </c>
      <c r="H194" t="s">
        <v>135</v>
      </c>
      <c r="J194" t="str">
        <f>IF(ISNUMBER(SEARCH("PK",Table3[[#This Row],[KEYS]])), "PK", "")</f>
        <v>PK</v>
      </c>
      <c r="K194" t="str">
        <f>IF(ISNUMBER(SEARCH("FK",Table3[[#This Row],[KEYS]])), "FK", "")</f>
        <v/>
      </c>
      <c r="L194" t="str">
        <f>IF(ISNUMBER(SEARCH("IDX",Table3[[#This Row],[KEYS]])), "INDEX", "")</f>
        <v>INDEX</v>
      </c>
      <c r="M194" t="str">
        <f>IF(ISNUMBER(SEARCH("UQ",Table3[[#This Row],[KEYS]])), "UNIQUE", "")</f>
        <v/>
      </c>
      <c r="N194" t="str">
        <f>IF(ISNUMBER(SEARCH("NN",Table3[[#This Row],[KEYS]])), "NOT NULL", "")</f>
        <v>NOT NULL</v>
      </c>
      <c r="O194" t="str">
        <f>IF(ISNUMBER(SEARCH("CC",Table3[[#This Row],[KEYS]])), "CHECK", "")</f>
        <v/>
      </c>
      <c r="P194" t="str">
        <f>IF(ISNUMBER(SEARCH("PG",Table3[[#This Row],[KEYS]])), "PG", "")</f>
        <v/>
      </c>
      <c r="Q194" t="str" cm="1">
        <f t="array" ref="Q194">IF(ISNUMBER(SEARCH("PK",Table3[[#This Row],[KEYS]])),INDEX(UPPER(Table1[Combined_Constraint_Names]),MATCH(UPPER(Table3[[#This Row],[Table_Name]]),UPPER(Table1[Table_Name]),0)), "")</f>
        <v>PK_PRODUCT_PRODUCT_NO</v>
      </c>
      <c r="R194" t="str" cm="1">
        <f t="array" ref="R19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PRODUCT ADD CONSTRAINT PK_PRODUCT_PRODUCT_NO PRIMARY KEY (PRODUCT_NO);</v>
      </c>
      <c r="S194" t="str">
        <f>IF(ISNUMBER(SEARCH("FK",Table3[[#This Row],[KEYS]])), _xlfn.CONCAT("FK","_",Table3[[#This Row],[Table_Name]],"_",Table3[[#This Row],[Column_Name]]), "")</f>
        <v/>
      </c>
      <c r="T194" t="str" cm="1">
        <f t="array" ref="T19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4" t="str">
        <f>IF(ISNUMBER(SEARCH("IDX",Table3[[#This Row],[KEYS]])), _xlfn.CONCAT("IDX","_",Table3[[#This Row],[Table_Name]],"_",Table3[[#This Row],[Column_Name]]), "")</f>
        <v>IDX_PRODUCT_PRODUCT_NO</v>
      </c>
      <c r="V194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IDX_PRODUCT_PRODUCT_NO ON PRODUCT(PRODUCT_NO);</v>
      </c>
      <c r="W194" t="str">
        <f>IF(ISNUMBER(SEARCH("UQ",Table3[[#This Row],[KEYS]])), _xlfn.CONCAT("UQ","_",Table3[[#This Row],[Table_Name]],"_",Table3[[#This Row],[Column_Name]]), "")</f>
        <v/>
      </c>
      <c r="X19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4" t="str">
        <f>IF(ISNUMBER(SEARCH("NN",Table3[[#This Row],[KEYS]])), _xlfn.CONCAT("NN","_",Table3[[#This Row],[Table_Name]],"_",Table3[[#This Row],[Column_Name]]), "")</f>
        <v>NN_PRODUCT_PRODUCT_NO</v>
      </c>
      <c r="Z19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 MODIFY PRODUCT_NO CONSTRAINT NN_PRODUCT_PRODUCT_NO NOT NULL ;</v>
      </c>
      <c r="AA194" t="str">
        <f>IF(ISNUMBER(SEARCH("CC",Table3[[#This Row],[KEYS]])), _xlfn.CONCAT("CC","_",Table3[[#This Row],[Table_Name]],"_",Table3[[#This Row],[Column_Name]]), "")</f>
        <v/>
      </c>
      <c r="AB19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4" t="str">
        <f>IF(ISNUMBER(SEARCH("PG",Table3[[#This Row],[KEYS]])), _xlfn.CONCAT("PG","_",Table3[[#This Row],[Table_Name]],"_",Table3[[#This Row],[Column_Name]]), "")</f>
        <v/>
      </c>
      <c r="AE194" s="20"/>
      <c r="AF194" s="20"/>
    </row>
    <row r="195" spans="1:32" x14ac:dyDescent="0.3">
      <c r="A195" t="s">
        <v>506</v>
      </c>
      <c r="B195" s="55" t="s">
        <v>313</v>
      </c>
      <c r="C195" s="58" t="s">
        <v>314</v>
      </c>
      <c r="D195" s="58">
        <v>0</v>
      </c>
      <c r="E195" s="58" t="s">
        <v>315</v>
      </c>
      <c r="F195" s="58" t="s">
        <v>326</v>
      </c>
      <c r="G195" t="s">
        <v>114</v>
      </c>
      <c r="J195" t="str">
        <f>IF(ISNUMBER(SEARCH("PK",Table3[[#This Row],[KEYS]])), "PK", "")</f>
        <v/>
      </c>
      <c r="K195" t="str">
        <f>IF(ISNUMBER(SEARCH("FK",Table3[[#This Row],[KEYS]])), "FK", "")</f>
        <v/>
      </c>
      <c r="L195" t="str">
        <f>IF(ISNUMBER(SEARCH("IDX",Table3[[#This Row],[KEYS]])), "INDEX", "")</f>
        <v/>
      </c>
      <c r="M195" t="str">
        <f>IF(ISNUMBER(SEARCH("UQ",Table3[[#This Row],[KEYS]])), "UNIQUE", "")</f>
        <v/>
      </c>
      <c r="N195" t="str">
        <f>IF(ISNUMBER(SEARCH("NN",Table3[[#This Row],[KEYS]])), "NOT NULL", "")</f>
        <v/>
      </c>
      <c r="O195" t="str">
        <f>IF(ISNUMBER(SEARCH("CC",Table3[[#This Row],[KEYS]])), "CHECK", "")</f>
        <v/>
      </c>
      <c r="P195" t="str">
        <f>IF(ISNUMBER(SEARCH("PG",Table3[[#This Row],[KEYS]])), "PG", "")</f>
        <v/>
      </c>
      <c r="Q195" t="str" cm="1">
        <f t="array" ref="Q195">IF(ISNUMBER(SEARCH("PK",Table3[[#This Row],[KEYS]])),INDEX(UPPER(Table1[Combined_Constraint_Names]),MATCH(UPPER(Table3[[#This Row],[Table_Name]]),UPPER(Table1[Table_Name]),0)), "")</f>
        <v/>
      </c>
      <c r="R195" t="str" cm="1">
        <f t="array" ref="R19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5" t="str">
        <f>IF(ISNUMBER(SEARCH("FK",Table3[[#This Row],[KEYS]])), _xlfn.CONCAT("FK","_",Table3[[#This Row],[Table_Name]],"_",Table3[[#This Row],[Column_Name]]), "")</f>
        <v/>
      </c>
      <c r="T195" t="str" cm="1">
        <f t="array" ref="T19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5" t="str">
        <f>IF(ISNUMBER(SEARCH("IDX",Table3[[#This Row],[KEYS]])), _xlfn.CONCAT("IDX","_",Table3[[#This Row],[Table_Name]],"_",Table3[[#This Row],[Column_Name]]), "")</f>
        <v/>
      </c>
      <c r="V19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5" t="str">
        <f>IF(ISNUMBER(SEARCH("UQ",Table3[[#This Row],[KEYS]])), _xlfn.CONCAT("UQ","_",Table3[[#This Row],[Table_Name]],"_",Table3[[#This Row],[Column_Name]]), "")</f>
        <v/>
      </c>
      <c r="X19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5" t="str">
        <f>IF(ISNUMBER(SEARCH("NN",Table3[[#This Row],[KEYS]])), _xlfn.CONCAT("NN","_",Table3[[#This Row],[Table_Name]],"_",Table3[[#This Row],[Column_Name]]), "")</f>
        <v/>
      </c>
      <c r="Z19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5" t="str">
        <f>IF(ISNUMBER(SEARCH("CC",Table3[[#This Row],[KEYS]])), _xlfn.CONCAT("CC","_",Table3[[#This Row],[Table_Name]],"_",Table3[[#This Row],[Column_Name]]), "")</f>
        <v/>
      </c>
      <c r="AB19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5" t="str">
        <f>IF(ISNUMBER(SEARCH("PG",Table3[[#This Row],[KEYS]])), _xlfn.CONCAT("PG","_",Table3[[#This Row],[Table_Name]],"_",Table3[[#This Row],[Column_Name]]), "")</f>
        <v/>
      </c>
      <c r="AE195" s="20"/>
      <c r="AF195" s="20"/>
    </row>
    <row r="196" spans="1:32" x14ac:dyDescent="0.3">
      <c r="A196" t="s">
        <v>506</v>
      </c>
      <c r="B196" s="55" t="s">
        <v>313</v>
      </c>
      <c r="C196" s="58" t="s">
        <v>314</v>
      </c>
      <c r="D196" s="58">
        <v>0</v>
      </c>
      <c r="E196" s="58" t="s">
        <v>315</v>
      </c>
      <c r="F196" s="58" t="s">
        <v>327</v>
      </c>
      <c r="G196" t="s">
        <v>114</v>
      </c>
      <c r="J196" t="str">
        <f>IF(ISNUMBER(SEARCH("PK",Table3[[#This Row],[KEYS]])), "PK", "")</f>
        <v/>
      </c>
      <c r="K196" t="str">
        <f>IF(ISNUMBER(SEARCH("FK",Table3[[#This Row],[KEYS]])), "FK", "")</f>
        <v/>
      </c>
      <c r="L196" t="str">
        <f>IF(ISNUMBER(SEARCH("IDX",Table3[[#This Row],[KEYS]])), "INDEX", "")</f>
        <v/>
      </c>
      <c r="M196" t="str">
        <f>IF(ISNUMBER(SEARCH("UQ",Table3[[#This Row],[KEYS]])), "UNIQUE", "")</f>
        <v/>
      </c>
      <c r="N196" t="str">
        <f>IF(ISNUMBER(SEARCH("NN",Table3[[#This Row],[KEYS]])), "NOT NULL", "")</f>
        <v/>
      </c>
      <c r="O196" t="str">
        <f>IF(ISNUMBER(SEARCH("CC",Table3[[#This Row],[KEYS]])), "CHECK", "")</f>
        <v/>
      </c>
      <c r="P196" t="str">
        <f>IF(ISNUMBER(SEARCH("PG",Table3[[#This Row],[KEYS]])), "PG", "")</f>
        <v/>
      </c>
      <c r="Q196" t="str" cm="1">
        <f t="array" ref="Q196">IF(ISNUMBER(SEARCH("PK",Table3[[#This Row],[KEYS]])),INDEX(UPPER(Table1[Combined_Constraint_Names]),MATCH(UPPER(Table3[[#This Row],[Table_Name]]),UPPER(Table1[Table_Name]),0)), "")</f>
        <v/>
      </c>
      <c r="R196" t="str" cm="1">
        <f t="array" ref="R19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6" t="str">
        <f>IF(ISNUMBER(SEARCH("FK",Table3[[#This Row],[KEYS]])), _xlfn.CONCAT("FK","_",Table3[[#This Row],[Table_Name]],"_",Table3[[#This Row],[Column_Name]]), "")</f>
        <v/>
      </c>
      <c r="T196" t="str" cm="1">
        <f t="array" ref="T19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6" t="str">
        <f>IF(ISNUMBER(SEARCH("IDX",Table3[[#This Row],[KEYS]])), _xlfn.CONCAT("IDX","_",Table3[[#This Row],[Table_Name]],"_",Table3[[#This Row],[Column_Name]]), "")</f>
        <v/>
      </c>
      <c r="V19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6" t="str">
        <f>IF(ISNUMBER(SEARCH("UQ",Table3[[#This Row],[KEYS]])), _xlfn.CONCAT("UQ","_",Table3[[#This Row],[Table_Name]],"_",Table3[[#This Row],[Column_Name]]), "")</f>
        <v/>
      </c>
      <c r="X19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6" t="str">
        <f>IF(ISNUMBER(SEARCH("NN",Table3[[#This Row],[KEYS]])), _xlfn.CONCAT("NN","_",Table3[[#This Row],[Table_Name]],"_",Table3[[#This Row],[Column_Name]]), "")</f>
        <v/>
      </c>
      <c r="Z19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6" t="str">
        <f>IF(ISNUMBER(SEARCH("CC",Table3[[#This Row],[KEYS]])), _xlfn.CONCAT("CC","_",Table3[[#This Row],[Table_Name]],"_",Table3[[#This Row],[Column_Name]]), "")</f>
        <v/>
      </c>
      <c r="AB19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6" t="str">
        <f>IF(ISNUMBER(SEARCH("PG",Table3[[#This Row],[KEYS]])), _xlfn.CONCAT("PG","_",Table3[[#This Row],[Table_Name]],"_",Table3[[#This Row],[Column_Name]]), "")</f>
        <v/>
      </c>
      <c r="AE196" s="20"/>
      <c r="AF196" s="20"/>
    </row>
    <row r="197" spans="1:32" x14ac:dyDescent="0.3">
      <c r="A197" t="s">
        <v>506</v>
      </c>
      <c r="B197" s="55" t="s">
        <v>313</v>
      </c>
      <c r="C197" s="58" t="s">
        <v>314</v>
      </c>
      <c r="D197" s="58">
        <v>0</v>
      </c>
      <c r="E197" s="58" t="s">
        <v>315</v>
      </c>
      <c r="F197" s="58" t="s">
        <v>328</v>
      </c>
      <c r="G197" t="s">
        <v>114</v>
      </c>
      <c r="J197" t="str">
        <f>IF(ISNUMBER(SEARCH("PK",Table3[[#This Row],[KEYS]])), "PK", "")</f>
        <v/>
      </c>
      <c r="K197" t="str">
        <f>IF(ISNUMBER(SEARCH("FK",Table3[[#This Row],[KEYS]])), "FK", "")</f>
        <v/>
      </c>
      <c r="L197" t="str">
        <f>IF(ISNUMBER(SEARCH("IDX",Table3[[#This Row],[KEYS]])), "INDEX", "")</f>
        <v/>
      </c>
      <c r="M197" t="str">
        <f>IF(ISNUMBER(SEARCH("UQ",Table3[[#This Row],[KEYS]])), "UNIQUE", "")</f>
        <v/>
      </c>
      <c r="N197" t="str">
        <f>IF(ISNUMBER(SEARCH("NN",Table3[[#This Row],[KEYS]])), "NOT NULL", "")</f>
        <v/>
      </c>
      <c r="O197" t="str">
        <f>IF(ISNUMBER(SEARCH("CC",Table3[[#This Row],[KEYS]])), "CHECK", "")</f>
        <v/>
      </c>
      <c r="P197" t="str">
        <f>IF(ISNUMBER(SEARCH("PG",Table3[[#This Row],[KEYS]])), "PG", "")</f>
        <v/>
      </c>
      <c r="Q197" t="str" cm="1">
        <f t="array" ref="Q197">IF(ISNUMBER(SEARCH("PK",Table3[[#This Row],[KEYS]])),INDEX(UPPER(Table1[Combined_Constraint_Names]),MATCH(UPPER(Table3[[#This Row],[Table_Name]]),UPPER(Table1[Table_Name]),0)), "")</f>
        <v/>
      </c>
      <c r="R197" t="str" cm="1">
        <f t="array" ref="R19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7" t="str">
        <f>IF(ISNUMBER(SEARCH("FK",Table3[[#This Row],[KEYS]])), _xlfn.CONCAT("FK","_",Table3[[#This Row],[Table_Name]],"_",Table3[[#This Row],[Column_Name]]), "")</f>
        <v/>
      </c>
      <c r="T197" t="str" cm="1">
        <f t="array" ref="T19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7" t="str">
        <f>IF(ISNUMBER(SEARCH("IDX",Table3[[#This Row],[KEYS]])), _xlfn.CONCAT("IDX","_",Table3[[#This Row],[Table_Name]],"_",Table3[[#This Row],[Column_Name]]), "")</f>
        <v/>
      </c>
      <c r="V19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7" t="str">
        <f>IF(ISNUMBER(SEARCH("UQ",Table3[[#This Row],[KEYS]])), _xlfn.CONCAT("UQ","_",Table3[[#This Row],[Table_Name]],"_",Table3[[#This Row],[Column_Name]]), "")</f>
        <v/>
      </c>
      <c r="X19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7" t="str">
        <f>IF(ISNUMBER(SEARCH("NN",Table3[[#This Row],[KEYS]])), _xlfn.CONCAT("NN","_",Table3[[#This Row],[Table_Name]],"_",Table3[[#This Row],[Column_Name]]), "")</f>
        <v/>
      </c>
      <c r="Z19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7" t="str">
        <f>IF(ISNUMBER(SEARCH("CC",Table3[[#This Row],[KEYS]])), _xlfn.CONCAT("CC","_",Table3[[#This Row],[Table_Name]],"_",Table3[[#This Row],[Column_Name]]), "")</f>
        <v/>
      </c>
      <c r="AB19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7" t="str">
        <f>IF(ISNUMBER(SEARCH("PG",Table3[[#This Row],[KEYS]])), _xlfn.CONCAT("PG","_",Table3[[#This Row],[Table_Name]],"_",Table3[[#This Row],[Column_Name]]), "")</f>
        <v/>
      </c>
      <c r="AE197" s="20"/>
      <c r="AF197" s="20"/>
    </row>
    <row r="198" spans="1:32" x14ac:dyDescent="0.3">
      <c r="A198" t="s">
        <v>506</v>
      </c>
      <c r="B198" s="55" t="s">
        <v>313</v>
      </c>
      <c r="C198" s="58" t="s">
        <v>314</v>
      </c>
      <c r="D198" s="58">
        <v>0</v>
      </c>
      <c r="E198" s="58" t="s">
        <v>315</v>
      </c>
      <c r="F198" s="58" t="s">
        <v>329</v>
      </c>
      <c r="G198" t="s">
        <v>114</v>
      </c>
      <c r="J198" t="str">
        <f>IF(ISNUMBER(SEARCH("PK",Table3[[#This Row],[KEYS]])), "PK", "")</f>
        <v/>
      </c>
      <c r="K198" t="str">
        <f>IF(ISNUMBER(SEARCH("FK",Table3[[#This Row],[KEYS]])), "FK", "")</f>
        <v/>
      </c>
      <c r="L198" t="str">
        <f>IF(ISNUMBER(SEARCH("IDX",Table3[[#This Row],[KEYS]])), "INDEX", "")</f>
        <v/>
      </c>
      <c r="M198" t="str">
        <f>IF(ISNUMBER(SEARCH("UQ",Table3[[#This Row],[KEYS]])), "UNIQUE", "")</f>
        <v/>
      </c>
      <c r="N198" t="str">
        <f>IF(ISNUMBER(SEARCH("NN",Table3[[#This Row],[KEYS]])), "NOT NULL", "")</f>
        <v/>
      </c>
      <c r="O198" t="str">
        <f>IF(ISNUMBER(SEARCH("CC",Table3[[#This Row],[KEYS]])), "CHECK", "")</f>
        <v/>
      </c>
      <c r="P198" t="str">
        <f>IF(ISNUMBER(SEARCH("PG",Table3[[#This Row],[KEYS]])), "PG", "")</f>
        <v/>
      </c>
      <c r="Q198" t="str" cm="1">
        <f t="array" ref="Q198">IF(ISNUMBER(SEARCH("PK",Table3[[#This Row],[KEYS]])),INDEX(UPPER(Table1[Combined_Constraint_Names]),MATCH(UPPER(Table3[[#This Row],[Table_Name]]),UPPER(Table1[Table_Name]),0)), "")</f>
        <v/>
      </c>
      <c r="R198" t="str" cm="1">
        <f t="array" ref="R19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8" t="str">
        <f>IF(ISNUMBER(SEARCH("FK",Table3[[#This Row],[KEYS]])), _xlfn.CONCAT("FK","_",Table3[[#This Row],[Table_Name]],"_",Table3[[#This Row],[Column_Name]]), "")</f>
        <v/>
      </c>
      <c r="T198" t="str" cm="1">
        <f t="array" ref="T19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8" t="str">
        <f>IF(ISNUMBER(SEARCH("IDX",Table3[[#This Row],[KEYS]])), _xlfn.CONCAT("IDX","_",Table3[[#This Row],[Table_Name]],"_",Table3[[#This Row],[Column_Name]]), "")</f>
        <v/>
      </c>
      <c r="V19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8" t="str">
        <f>IF(ISNUMBER(SEARCH("UQ",Table3[[#This Row],[KEYS]])), _xlfn.CONCAT("UQ","_",Table3[[#This Row],[Table_Name]],"_",Table3[[#This Row],[Column_Name]]), "")</f>
        <v/>
      </c>
      <c r="X19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8" t="str">
        <f>IF(ISNUMBER(SEARCH("NN",Table3[[#This Row],[KEYS]])), _xlfn.CONCAT("NN","_",Table3[[#This Row],[Table_Name]],"_",Table3[[#This Row],[Column_Name]]), "")</f>
        <v/>
      </c>
      <c r="Z19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8" t="str">
        <f>IF(ISNUMBER(SEARCH("CC",Table3[[#This Row],[KEYS]])), _xlfn.CONCAT("CC","_",Table3[[#This Row],[Table_Name]],"_",Table3[[#This Row],[Column_Name]]), "")</f>
        <v/>
      </c>
      <c r="AB19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8" t="str">
        <f>IF(ISNUMBER(SEARCH("PG",Table3[[#This Row],[KEYS]])), _xlfn.CONCAT("PG","_",Table3[[#This Row],[Table_Name]],"_",Table3[[#This Row],[Column_Name]]), "")</f>
        <v/>
      </c>
      <c r="AE198" s="20"/>
      <c r="AF198" s="20"/>
    </row>
    <row r="199" spans="1:32" x14ac:dyDescent="0.3">
      <c r="A199" t="s">
        <v>506</v>
      </c>
      <c r="B199" s="55" t="s">
        <v>313</v>
      </c>
      <c r="C199" s="58" t="s">
        <v>314</v>
      </c>
      <c r="D199" s="58">
        <v>0</v>
      </c>
      <c r="E199" s="58" t="s">
        <v>315</v>
      </c>
      <c r="F199" s="58" t="s">
        <v>330</v>
      </c>
      <c r="G199" t="s">
        <v>111</v>
      </c>
      <c r="J199" t="str">
        <f>IF(ISNUMBER(SEARCH("PK",Table3[[#This Row],[KEYS]])), "PK", "")</f>
        <v/>
      </c>
      <c r="K199" t="str">
        <f>IF(ISNUMBER(SEARCH("FK",Table3[[#This Row],[KEYS]])), "FK", "")</f>
        <v/>
      </c>
      <c r="L199" t="str">
        <f>IF(ISNUMBER(SEARCH("IDX",Table3[[#This Row],[KEYS]])), "INDEX", "")</f>
        <v/>
      </c>
      <c r="M199" t="str">
        <f>IF(ISNUMBER(SEARCH("UQ",Table3[[#This Row],[KEYS]])), "UNIQUE", "")</f>
        <v/>
      </c>
      <c r="N199" t="str">
        <f>IF(ISNUMBER(SEARCH("NN",Table3[[#This Row],[KEYS]])), "NOT NULL", "")</f>
        <v/>
      </c>
      <c r="O199" t="str">
        <f>IF(ISNUMBER(SEARCH("CC",Table3[[#This Row],[KEYS]])), "CHECK", "")</f>
        <v/>
      </c>
      <c r="P199" t="str">
        <f>IF(ISNUMBER(SEARCH("PG",Table3[[#This Row],[KEYS]])), "PG", "")</f>
        <v/>
      </c>
      <c r="Q199" t="str" cm="1">
        <f t="array" ref="Q199">IF(ISNUMBER(SEARCH("PK",Table3[[#This Row],[KEYS]])),INDEX(UPPER(Table1[Combined_Constraint_Names]),MATCH(UPPER(Table3[[#This Row],[Table_Name]]),UPPER(Table1[Table_Name]),0)), "")</f>
        <v/>
      </c>
      <c r="R199" t="str" cm="1">
        <f t="array" ref="R19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199" t="str">
        <f>IF(ISNUMBER(SEARCH("FK",Table3[[#This Row],[KEYS]])), _xlfn.CONCAT("FK","_",Table3[[#This Row],[Table_Name]],"_",Table3[[#This Row],[Column_Name]]), "")</f>
        <v/>
      </c>
      <c r="T199" t="str" cm="1">
        <f t="array" ref="T19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199" t="str">
        <f>IF(ISNUMBER(SEARCH("IDX",Table3[[#This Row],[KEYS]])), _xlfn.CONCAT("IDX","_",Table3[[#This Row],[Table_Name]],"_",Table3[[#This Row],[Column_Name]]), "")</f>
        <v/>
      </c>
      <c r="V19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199" t="str">
        <f>IF(ISNUMBER(SEARCH("UQ",Table3[[#This Row],[KEYS]])), _xlfn.CONCAT("UQ","_",Table3[[#This Row],[Table_Name]],"_",Table3[[#This Row],[Column_Name]]), "")</f>
        <v/>
      </c>
      <c r="X19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199" t="str">
        <f>IF(ISNUMBER(SEARCH("NN",Table3[[#This Row],[KEYS]])), _xlfn.CONCAT("NN","_",Table3[[#This Row],[Table_Name]],"_",Table3[[#This Row],[Column_Name]]), "")</f>
        <v/>
      </c>
      <c r="Z19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199" t="str">
        <f>IF(ISNUMBER(SEARCH("CC",Table3[[#This Row],[KEYS]])), _xlfn.CONCAT("CC","_",Table3[[#This Row],[Table_Name]],"_",Table3[[#This Row],[Column_Name]]), "")</f>
        <v/>
      </c>
      <c r="AB19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199" t="str">
        <f>IF(ISNUMBER(SEARCH("PG",Table3[[#This Row],[KEYS]])), _xlfn.CONCAT("PG","_",Table3[[#This Row],[Table_Name]],"_",Table3[[#This Row],[Column_Name]]), "")</f>
        <v/>
      </c>
      <c r="AE199" s="20"/>
      <c r="AF199" s="20"/>
    </row>
    <row r="200" spans="1:32" x14ac:dyDescent="0.3">
      <c r="A200" t="s">
        <v>506</v>
      </c>
      <c r="B200" s="55" t="s">
        <v>313</v>
      </c>
      <c r="C200" s="58" t="s">
        <v>314</v>
      </c>
      <c r="D200" s="58">
        <v>0</v>
      </c>
      <c r="E200" s="58" t="s">
        <v>315</v>
      </c>
      <c r="F200" s="58" t="s">
        <v>331</v>
      </c>
      <c r="G200" t="s">
        <v>111</v>
      </c>
      <c r="H200" t="s">
        <v>124</v>
      </c>
      <c r="J200" t="str">
        <f>IF(ISNUMBER(SEARCH("PK",Table3[[#This Row],[KEYS]])), "PK", "")</f>
        <v/>
      </c>
      <c r="K200" t="str">
        <f>IF(ISNUMBER(SEARCH("FK",Table3[[#This Row],[KEYS]])), "FK", "")</f>
        <v/>
      </c>
      <c r="L200" t="str">
        <f>IF(ISNUMBER(SEARCH("IDX",Table3[[#This Row],[KEYS]])), "INDEX", "")</f>
        <v/>
      </c>
      <c r="M200" t="str">
        <f>IF(ISNUMBER(SEARCH("UQ",Table3[[#This Row],[KEYS]])), "UNIQUE", "")</f>
        <v/>
      </c>
      <c r="N200" t="str">
        <f>IF(ISNUMBER(SEARCH("NN",Table3[[#This Row],[KEYS]])), "NOT NULL", "")</f>
        <v>NOT NULL</v>
      </c>
      <c r="O200" t="str">
        <f>IF(ISNUMBER(SEARCH("CC",Table3[[#This Row],[KEYS]])), "CHECK", "")</f>
        <v/>
      </c>
      <c r="P200" t="str">
        <f>IF(ISNUMBER(SEARCH("PG",Table3[[#This Row],[KEYS]])), "PG", "")</f>
        <v/>
      </c>
      <c r="Q200" t="str" cm="1">
        <f t="array" ref="Q200">IF(ISNUMBER(SEARCH("PK",Table3[[#This Row],[KEYS]])),INDEX(UPPER(Table1[Combined_Constraint_Names]),MATCH(UPPER(Table3[[#This Row],[Table_Name]]),UPPER(Table1[Table_Name]),0)), "")</f>
        <v/>
      </c>
      <c r="R200" t="str" cm="1">
        <f t="array" ref="R20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0" t="str">
        <f>IF(ISNUMBER(SEARCH("FK",Table3[[#This Row],[KEYS]])), _xlfn.CONCAT("FK","_",Table3[[#This Row],[Table_Name]],"_",Table3[[#This Row],[Column_Name]]), "")</f>
        <v/>
      </c>
      <c r="T200" t="str" cm="1">
        <f t="array" ref="T20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0" t="str">
        <f>IF(ISNUMBER(SEARCH("IDX",Table3[[#This Row],[KEYS]])), _xlfn.CONCAT("IDX","_",Table3[[#This Row],[Table_Name]],"_",Table3[[#This Row],[Column_Name]]), "")</f>
        <v/>
      </c>
      <c r="V20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0" t="str">
        <f>IF(ISNUMBER(SEARCH("UQ",Table3[[#This Row],[KEYS]])), _xlfn.CONCAT("UQ","_",Table3[[#This Row],[Table_Name]],"_",Table3[[#This Row],[Column_Name]]), "")</f>
        <v/>
      </c>
      <c r="X20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0" t="str">
        <f>IF(ISNUMBER(SEARCH("NN",Table3[[#This Row],[KEYS]])), _xlfn.CONCAT("NN","_",Table3[[#This Row],[Table_Name]],"_",Table3[[#This Row],[Column_Name]]), "")</f>
        <v>NN_PRODUCT_ORDER_QTY</v>
      </c>
      <c r="Z20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 MODIFY ORDER_QTY CONSTRAINT NN_PRODUCT_ORDER_QTY NOT NULL ;</v>
      </c>
      <c r="AA200" t="str">
        <f>IF(ISNUMBER(SEARCH("CC",Table3[[#This Row],[KEYS]])), _xlfn.CONCAT("CC","_",Table3[[#This Row],[Table_Name]],"_",Table3[[#This Row],[Column_Name]]), "")</f>
        <v/>
      </c>
      <c r="AB20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0" t="str">
        <f>IF(ISNUMBER(SEARCH("PG",Table3[[#This Row],[KEYS]])), _xlfn.CONCAT("PG","_",Table3[[#This Row],[Table_Name]],"_",Table3[[#This Row],[Column_Name]]), "")</f>
        <v/>
      </c>
      <c r="AE200" s="20"/>
      <c r="AF200" s="20"/>
    </row>
    <row r="201" spans="1:32" x14ac:dyDescent="0.3">
      <c r="A201" t="s">
        <v>506</v>
      </c>
      <c r="B201" s="55" t="s">
        <v>313</v>
      </c>
      <c r="C201" s="58" t="s">
        <v>314</v>
      </c>
      <c r="D201" s="58">
        <v>0</v>
      </c>
      <c r="E201" s="58" t="s">
        <v>315</v>
      </c>
      <c r="F201" s="58" t="s">
        <v>332</v>
      </c>
      <c r="G201" t="s">
        <v>111</v>
      </c>
      <c r="J201" t="str">
        <f>IF(ISNUMBER(SEARCH("PK",Table3[[#This Row],[KEYS]])), "PK", "")</f>
        <v/>
      </c>
      <c r="K201" t="str">
        <f>IF(ISNUMBER(SEARCH("FK",Table3[[#This Row],[KEYS]])), "FK", "")</f>
        <v/>
      </c>
      <c r="L201" t="str">
        <f>IF(ISNUMBER(SEARCH("IDX",Table3[[#This Row],[KEYS]])), "INDEX", "")</f>
        <v/>
      </c>
      <c r="M201" t="str">
        <f>IF(ISNUMBER(SEARCH("UQ",Table3[[#This Row],[KEYS]])), "UNIQUE", "")</f>
        <v/>
      </c>
      <c r="N201" t="str">
        <f>IF(ISNUMBER(SEARCH("NN",Table3[[#This Row],[KEYS]])), "NOT NULL", "")</f>
        <v/>
      </c>
      <c r="O201" t="str">
        <f>IF(ISNUMBER(SEARCH("CC",Table3[[#This Row],[KEYS]])), "CHECK", "")</f>
        <v/>
      </c>
      <c r="P201" t="str">
        <f>IF(ISNUMBER(SEARCH("PG",Table3[[#This Row],[KEYS]])), "PG", "")</f>
        <v/>
      </c>
      <c r="Q201" t="str" cm="1">
        <f t="array" ref="Q201">IF(ISNUMBER(SEARCH("PK",Table3[[#This Row],[KEYS]])),INDEX(UPPER(Table1[Combined_Constraint_Names]),MATCH(UPPER(Table3[[#This Row],[Table_Name]]),UPPER(Table1[Table_Name]),0)), "")</f>
        <v/>
      </c>
      <c r="R201" t="str" cm="1">
        <f t="array" ref="R20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1" t="str">
        <f>IF(ISNUMBER(SEARCH("FK",Table3[[#This Row],[KEYS]])), _xlfn.CONCAT("FK","_",Table3[[#This Row],[Table_Name]],"_",Table3[[#This Row],[Column_Name]]), "")</f>
        <v/>
      </c>
      <c r="T201" t="str" cm="1">
        <f t="array" ref="T20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1" t="str">
        <f>IF(ISNUMBER(SEARCH("IDX",Table3[[#This Row],[KEYS]])), _xlfn.CONCAT("IDX","_",Table3[[#This Row],[Table_Name]],"_",Table3[[#This Row],[Column_Name]]), "")</f>
        <v/>
      </c>
      <c r="V20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1" t="str">
        <f>IF(ISNUMBER(SEARCH("UQ",Table3[[#This Row],[KEYS]])), _xlfn.CONCAT("UQ","_",Table3[[#This Row],[Table_Name]],"_",Table3[[#This Row],[Column_Name]]), "")</f>
        <v/>
      </c>
      <c r="X20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1" t="str">
        <f>IF(ISNUMBER(SEARCH("NN",Table3[[#This Row],[KEYS]])), _xlfn.CONCAT("NN","_",Table3[[#This Row],[Table_Name]],"_",Table3[[#This Row],[Column_Name]]), "")</f>
        <v/>
      </c>
      <c r="Z20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01" t="str">
        <f>IF(ISNUMBER(SEARCH("CC",Table3[[#This Row],[KEYS]])), _xlfn.CONCAT("CC","_",Table3[[#This Row],[Table_Name]],"_",Table3[[#This Row],[Column_Name]]), "")</f>
        <v/>
      </c>
      <c r="AB20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1" t="str">
        <f>IF(ISNUMBER(SEARCH("PG",Table3[[#This Row],[KEYS]])), _xlfn.CONCAT("PG","_",Table3[[#This Row],[Table_Name]],"_",Table3[[#This Row],[Column_Name]]), "")</f>
        <v/>
      </c>
      <c r="AE201" s="20"/>
      <c r="AF201" s="20"/>
    </row>
    <row r="202" spans="1:32" x14ac:dyDescent="0.3">
      <c r="A202" t="s">
        <v>506</v>
      </c>
      <c r="B202" s="55" t="s">
        <v>313</v>
      </c>
      <c r="C202" s="58" t="s">
        <v>314</v>
      </c>
      <c r="D202" s="58">
        <v>0</v>
      </c>
      <c r="E202" s="58" t="s">
        <v>315</v>
      </c>
      <c r="F202" s="58" t="s">
        <v>333</v>
      </c>
      <c r="G202" t="s">
        <v>111</v>
      </c>
      <c r="H202" t="s">
        <v>124</v>
      </c>
      <c r="J202" t="str">
        <f>IF(ISNUMBER(SEARCH("PK",Table3[[#This Row],[KEYS]])), "PK", "")</f>
        <v/>
      </c>
      <c r="K202" t="str">
        <f>IF(ISNUMBER(SEARCH("FK",Table3[[#This Row],[KEYS]])), "FK", "")</f>
        <v/>
      </c>
      <c r="L202" t="str">
        <f>IF(ISNUMBER(SEARCH("IDX",Table3[[#This Row],[KEYS]])), "INDEX", "")</f>
        <v/>
      </c>
      <c r="M202" t="str">
        <f>IF(ISNUMBER(SEARCH("UQ",Table3[[#This Row],[KEYS]])), "UNIQUE", "")</f>
        <v/>
      </c>
      <c r="N202" t="str">
        <f>IF(ISNUMBER(SEARCH("NN",Table3[[#This Row],[KEYS]])), "NOT NULL", "")</f>
        <v>NOT NULL</v>
      </c>
      <c r="O202" t="str">
        <f>IF(ISNUMBER(SEARCH("CC",Table3[[#This Row],[KEYS]])), "CHECK", "")</f>
        <v/>
      </c>
      <c r="P202" t="str">
        <f>IF(ISNUMBER(SEARCH("PG",Table3[[#This Row],[KEYS]])), "PG", "")</f>
        <v/>
      </c>
      <c r="Q202" t="str" cm="1">
        <f t="array" ref="Q202">IF(ISNUMBER(SEARCH("PK",Table3[[#This Row],[KEYS]])),INDEX(UPPER(Table1[Combined_Constraint_Names]),MATCH(UPPER(Table3[[#This Row],[Table_Name]]),UPPER(Table1[Table_Name]),0)), "")</f>
        <v/>
      </c>
      <c r="R202" t="str" cm="1">
        <f t="array" ref="R20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2" t="str">
        <f>IF(ISNUMBER(SEARCH("FK",Table3[[#This Row],[KEYS]])), _xlfn.CONCAT("FK","_",Table3[[#This Row],[Table_Name]],"_",Table3[[#This Row],[Column_Name]]), "")</f>
        <v/>
      </c>
      <c r="T202" t="str" cm="1">
        <f t="array" ref="T20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2" t="str">
        <f>IF(ISNUMBER(SEARCH("IDX",Table3[[#This Row],[KEYS]])), _xlfn.CONCAT("IDX","_",Table3[[#This Row],[Table_Name]],"_",Table3[[#This Row],[Column_Name]]), "")</f>
        <v/>
      </c>
      <c r="V20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2" t="str">
        <f>IF(ISNUMBER(SEARCH("UQ",Table3[[#This Row],[KEYS]])), _xlfn.CONCAT("UQ","_",Table3[[#This Row],[Table_Name]],"_",Table3[[#This Row],[Column_Name]]), "")</f>
        <v/>
      </c>
      <c r="X20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2" t="str">
        <f>IF(ISNUMBER(SEARCH("NN",Table3[[#This Row],[KEYS]])), _xlfn.CONCAT("NN","_",Table3[[#This Row],[Table_Name]],"_",Table3[[#This Row],[Column_Name]]), "")</f>
        <v>NN_PRODUCT_DAMAGED_QTY</v>
      </c>
      <c r="Z20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 MODIFY DAMAGED_QTY CONSTRAINT NN_PRODUCT_DAMAGED_QTY NOT NULL ;</v>
      </c>
      <c r="AA202" t="str">
        <f>IF(ISNUMBER(SEARCH("CC",Table3[[#This Row],[KEYS]])), _xlfn.CONCAT("CC","_",Table3[[#This Row],[Table_Name]],"_",Table3[[#This Row],[Column_Name]]), "")</f>
        <v/>
      </c>
      <c r="AB20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2" t="str">
        <f>IF(ISNUMBER(SEARCH("PG",Table3[[#This Row],[KEYS]])), _xlfn.CONCAT("PG","_",Table3[[#This Row],[Table_Name]],"_",Table3[[#This Row],[Column_Name]]), "")</f>
        <v/>
      </c>
      <c r="AE202" s="20"/>
      <c r="AF202" s="20"/>
    </row>
    <row r="203" spans="1:32" x14ac:dyDescent="0.3">
      <c r="A203" t="s">
        <v>506</v>
      </c>
      <c r="B203" s="48" t="s">
        <v>313</v>
      </c>
      <c r="C203" s="50" t="s">
        <v>314</v>
      </c>
      <c r="D203" s="50">
        <v>0</v>
      </c>
      <c r="E203" s="50" t="s">
        <v>334</v>
      </c>
      <c r="F203" s="60" t="s">
        <v>335</v>
      </c>
      <c r="G203" t="s">
        <v>111</v>
      </c>
      <c r="H203" t="s">
        <v>336</v>
      </c>
      <c r="J203" t="str">
        <f>IF(ISNUMBER(SEARCH("PK",Table3[[#This Row],[KEYS]])), "PK", "")</f>
        <v/>
      </c>
      <c r="K203" t="str">
        <f>IF(ISNUMBER(SEARCH("FK",Table3[[#This Row],[KEYS]])), "FK", "")</f>
        <v/>
      </c>
      <c r="L203" t="str">
        <f>IF(ISNUMBER(SEARCH("IDX",Table3[[#This Row],[KEYS]])), "INDEX", "")</f>
        <v/>
      </c>
      <c r="M203" t="str">
        <f>IF(ISNUMBER(SEARCH("UQ",Table3[[#This Row],[KEYS]])), "UNIQUE", "")</f>
        <v/>
      </c>
      <c r="N203" t="str">
        <f>IF(ISNUMBER(SEARCH("NN",Table3[[#This Row],[KEYS]])), "NOT NULL", "")</f>
        <v>NOT NULL</v>
      </c>
      <c r="O203" t="str">
        <f>IF(ISNUMBER(SEARCH("CC",Table3[[#This Row],[KEYS]])), "CHECK", "")</f>
        <v/>
      </c>
      <c r="P203" t="str">
        <f>IF(ISNUMBER(SEARCH("PG",Table3[[#This Row],[KEYS]])), "PG", "")</f>
        <v>PG</v>
      </c>
      <c r="Q203" t="str" cm="1">
        <f t="array" ref="Q203">IF(ISNUMBER(SEARCH("PK",Table3[[#This Row],[KEYS]])),INDEX(UPPER(Table1[Combined_Constraint_Names]),MATCH(UPPER(Table3[[#This Row],[Table_Name]]),UPPER(Table1[Table_Name]),0)), "")</f>
        <v/>
      </c>
      <c r="R203" t="str" cm="1">
        <f t="array" ref="R20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3" t="str">
        <f>IF(ISNUMBER(SEARCH("FK",Table3[[#This Row],[KEYS]])), _xlfn.CONCAT("FK","_",Table3[[#This Row],[Table_Name]],"_",Table3[[#This Row],[Column_Name]]), "")</f>
        <v/>
      </c>
      <c r="T203" t="str" cm="1">
        <f t="array" ref="T20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3" t="str">
        <f>IF(ISNUMBER(SEARCH("IDX",Table3[[#This Row],[KEYS]])), _xlfn.CONCAT("IDX","_",Table3[[#This Row],[Table_Name]],"_",Table3[[#This Row],[Column_Name]]), "")</f>
        <v/>
      </c>
      <c r="V20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3" t="str">
        <f>IF(ISNUMBER(SEARCH("UQ",Table3[[#This Row],[KEYS]])), _xlfn.CONCAT("UQ","_",Table3[[#This Row],[Table_Name]],"_",Table3[[#This Row],[Column_Name]]), "")</f>
        <v/>
      </c>
      <c r="X20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3" t="str">
        <f>IF(ISNUMBER(SEARCH("NN",Table3[[#This Row],[KEYS]])), _xlfn.CONCAT("NN","_",Table3[[#This Row],[Table_Name]],"_",Table3[[#This Row],[Column_Name]]), "")</f>
        <v>NN_backorder_bo_qty</v>
      </c>
      <c r="Z20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backorder MODIFY bo_qty CONSTRAINT NN_backorder_bo_qty NOT NULL ;</v>
      </c>
      <c r="AA203" t="str">
        <f>IF(ISNUMBER(SEARCH("CC",Table3[[#This Row],[KEYS]])), _xlfn.CONCAT("CC","_",Table3[[#This Row],[Table_Name]],"_",Table3[[#This Row],[Column_Name]]), "")</f>
        <v/>
      </c>
      <c r="AB20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3" t="str">
        <f>IF(ISNUMBER(SEARCH("PG",Table3[[#This Row],[KEYS]])), _xlfn.CONCAT("PG","_",Table3[[#This Row],[Table_Name]],"_",Table3[[#This Row],[Column_Name]]), "")</f>
        <v>PG_backorder_bo_qty</v>
      </c>
      <c r="AE203" s="20"/>
      <c r="AF203" s="20"/>
    </row>
    <row r="204" spans="1:32" x14ac:dyDescent="0.3">
      <c r="A204" t="s">
        <v>506</v>
      </c>
      <c r="B204" s="48" t="s">
        <v>313</v>
      </c>
      <c r="C204" s="50" t="s">
        <v>314</v>
      </c>
      <c r="D204" s="50">
        <v>0</v>
      </c>
      <c r="E204" s="50" t="s">
        <v>334</v>
      </c>
      <c r="F204" s="60" t="s">
        <v>337</v>
      </c>
      <c r="G204" t="s">
        <v>114</v>
      </c>
      <c r="H204" t="s">
        <v>336</v>
      </c>
      <c r="J204" t="str">
        <f>IF(ISNUMBER(SEARCH("PK",Table3[[#This Row],[KEYS]])), "PK", "")</f>
        <v/>
      </c>
      <c r="K204" t="str">
        <f>IF(ISNUMBER(SEARCH("FK",Table3[[#This Row],[KEYS]])), "FK", "")</f>
        <v/>
      </c>
      <c r="L204" t="str">
        <f>IF(ISNUMBER(SEARCH("IDX",Table3[[#This Row],[KEYS]])), "INDEX", "")</f>
        <v/>
      </c>
      <c r="M204" t="str">
        <f>IF(ISNUMBER(SEARCH("UQ",Table3[[#This Row],[KEYS]])), "UNIQUE", "")</f>
        <v/>
      </c>
      <c r="N204" t="str">
        <f>IF(ISNUMBER(SEARCH("NN",Table3[[#This Row],[KEYS]])), "NOT NULL", "")</f>
        <v>NOT NULL</v>
      </c>
      <c r="O204" t="str">
        <f>IF(ISNUMBER(SEARCH("CC",Table3[[#This Row],[KEYS]])), "CHECK", "")</f>
        <v/>
      </c>
      <c r="P204" t="str">
        <f>IF(ISNUMBER(SEARCH("PG",Table3[[#This Row],[KEYS]])), "PG", "")</f>
        <v>PG</v>
      </c>
      <c r="Q204" t="str" cm="1">
        <f t="array" ref="Q204">IF(ISNUMBER(SEARCH("PK",Table3[[#This Row],[KEYS]])),INDEX(UPPER(Table1[Combined_Constraint_Names]),MATCH(UPPER(Table3[[#This Row],[Table_Name]]),UPPER(Table1[Table_Name]),0)), "")</f>
        <v/>
      </c>
      <c r="R204" t="str" cm="1">
        <f t="array" ref="R20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4" t="str">
        <f>IF(ISNUMBER(SEARCH("FK",Table3[[#This Row],[KEYS]])), _xlfn.CONCAT("FK","_",Table3[[#This Row],[Table_Name]],"_",Table3[[#This Row],[Column_Name]]), "")</f>
        <v/>
      </c>
      <c r="T204" t="str" cm="1">
        <f t="array" ref="T20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4" t="str">
        <f>IF(ISNUMBER(SEARCH("IDX",Table3[[#This Row],[KEYS]])), _xlfn.CONCAT("IDX","_",Table3[[#This Row],[Table_Name]],"_",Table3[[#This Row],[Column_Name]]), "")</f>
        <v/>
      </c>
      <c r="V20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4" t="str">
        <f>IF(ISNUMBER(SEARCH("UQ",Table3[[#This Row],[KEYS]])), _xlfn.CONCAT("UQ","_",Table3[[#This Row],[Table_Name]],"_",Table3[[#This Row],[Column_Name]]), "")</f>
        <v/>
      </c>
      <c r="X20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4" t="str">
        <f>IF(ISNUMBER(SEARCH("NN",Table3[[#This Row],[KEYS]])), _xlfn.CONCAT("NN","_",Table3[[#This Row],[Table_Name]],"_",Table3[[#This Row],[Column_Name]]), "")</f>
        <v>NN_backorder_bo_date</v>
      </c>
      <c r="Z20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backorder MODIFY bo_date CONSTRAINT NN_backorder_bo_date NOT NULL ;</v>
      </c>
      <c r="AA204" t="str">
        <f>IF(ISNUMBER(SEARCH("CC",Table3[[#This Row],[KEYS]])), _xlfn.CONCAT("CC","_",Table3[[#This Row],[Table_Name]],"_",Table3[[#This Row],[Column_Name]]), "")</f>
        <v/>
      </c>
      <c r="AB20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4" t="str">
        <f>IF(ISNUMBER(SEARCH("PG",Table3[[#This Row],[KEYS]])), _xlfn.CONCAT("PG","_",Table3[[#This Row],[Table_Name]],"_",Table3[[#This Row],[Column_Name]]), "")</f>
        <v>PG_backorder_bo_date</v>
      </c>
      <c r="AE204" s="20"/>
      <c r="AF204" s="20"/>
    </row>
    <row r="205" spans="1:32" x14ac:dyDescent="0.3">
      <c r="A205" t="s">
        <v>506</v>
      </c>
      <c r="B205" s="48" t="s">
        <v>313</v>
      </c>
      <c r="C205" s="50" t="s">
        <v>314</v>
      </c>
      <c r="D205" s="50">
        <v>0</v>
      </c>
      <c r="E205" s="50" t="s">
        <v>334</v>
      </c>
      <c r="F205" s="50" t="s">
        <v>338</v>
      </c>
      <c r="G205" t="s">
        <v>111</v>
      </c>
      <c r="H205" t="s">
        <v>339</v>
      </c>
      <c r="J205" t="str">
        <f>IF(ISNUMBER(SEARCH("PK",Table3[[#This Row],[KEYS]])), "PK", "")</f>
        <v>PK</v>
      </c>
      <c r="K205" t="str">
        <f>IF(ISNUMBER(SEARCH("FK",Table3[[#This Row],[KEYS]])), "FK", "")</f>
        <v/>
      </c>
      <c r="L205" t="str">
        <f>IF(ISNUMBER(SEARCH("IDX",Table3[[#This Row],[KEYS]])), "INDEX", "")</f>
        <v>INDEX</v>
      </c>
      <c r="M205" t="str">
        <f>IF(ISNUMBER(SEARCH("UQ",Table3[[#This Row],[KEYS]])), "UNIQUE", "")</f>
        <v/>
      </c>
      <c r="N205" t="str">
        <f>IF(ISNUMBER(SEARCH("NN",Table3[[#This Row],[KEYS]])), "NOT NULL", "")</f>
        <v>NOT NULL</v>
      </c>
      <c r="O205" t="str">
        <f>IF(ISNUMBER(SEARCH("CC",Table3[[#This Row],[KEYS]])), "CHECK", "")</f>
        <v/>
      </c>
      <c r="P205" t="str">
        <f>IF(ISNUMBER(SEARCH("PG",Table3[[#This Row],[KEYS]])), "PG", "")</f>
        <v/>
      </c>
      <c r="Q205" t="str" cm="1">
        <f t="array" ref="Q205">IF(ISNUMBER(SEARCH("PK",Table3[[#This Row],[KEYS]])),INDEX(UPPER(Table1[Combined_Constraint_Names]),MATCH(UPPER(Table3[[#This Row],[Table_Name]]),UPPER(Table1[Table_Name]),0)), "")</f>
        <v>PK_BACKORDER_BACKORDER_NO</v>
      </c>
      <c r="R205" t="str" cm="1">
        <f t="array" ref="R20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backorder ADD CONSTRAINT PK_BACKORDER_BACKORDER_NO PRIMARY KEY (BACKORDER_NO);</v>
      </c>
      <c r="S205" t="str">
        <f>IF(ISNUMBER(SEARCH("FK",Table3[[#This Row],[KEYS]])), _xlfn.CONCAT("FK","_",Table3[[#This Row],[Table_Name]],"_",Table3[[#This Row],[Column_Name]]), "")</f>
        <v/>
      </c>
      <c r="T205" t="str" cm="1">
        <f t="array" ref="T20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5" t="str">
        <f>IF(ISNUMBER(SEARCH("IDX",Table3[[#This Row],[KEYS]])), _xlfn.CONCAT("IDX","_",Table3[[#This Row],[Table_Name]],"_",Table3[[#This Row],[Column_Name]]), "")</f>
        <v>IDX_backorder_backorder_no</v>
      </c>
      <c r="V205" t="str">
        <f>IF(ISNUMBER(SEARCH("IDX",Table3[[#This Row],[KEYS]])), _xlfn.CONCAT("CREATE INDEX ",Table3[[#This Row],[Constranit name_IDX]]," ON ",Table3[[#This Row],[Table_Name]],"(",UPPER(Table3[[#This Row],[Column_Name]]),");"), "")</f>
        <v>CREATE INDEX IDX_backorder_backorder_no ON backorder(BACKORDER_NO);</v>
      </c>
      <c r="W205" t="str">
        <f>IF(ISNUMBER(SEARCH("UQ",Table3[[#This Row],[KEYS]])), _xlfn.CONCAT("UQ","_",Table3[[#This Row],[Table_Name]],"_",Table3[[#This Row],[Column_Name]]), "")</f>
        <v/>
      </c>
      <c r="X20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5" t="str">
        <f>IF(ISNUMBER(SEARCH("NN",Table3[[#This Row],[KEYS]])), _xlfn.CONCAT("NN","_",Table3[[#This Row],[Table_Name]],"_",Table3[[#This Row],[Column_Name]]), "")</f>
        <v>NN_backorder_backorder_no</v>
      </c>
      <c r="Z20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backorder MODIFY backorder_no CONSTRAINT NN_backorder_backorder_no NOT NULL ;</v>
      </c>
      <c r="AA205" t="str">
        <f>IF(ISNUMBER(SEARCH("CC",Table3[[#This Row],[KEYS]])), _xlfn.CONCAT("CC","_",Table3[[#This Row],[Table_Name]],"_",Table3[[#This Row],[Column_Name]]), "")</f>
        <v/>
      </c>
      <c r="AB20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5" t="str">
        <f>IF(ISNUMBER(SEARCH("PG",Table3[[#This Row],[KEYS]])), _xlfn.CONCAT("PG","_",Table3[[#This Row],[Table_Name]],"_",Table3[[#This Row],[Column_Name]]), "")</f>
        <v/>
      </c>
      <c r="AE205" s="20"/>
      <c r="AF205" s="20"/>
    </row>
    <row r="206" spans="1:32" x14ac:dyDescent="0.3">
      <c r="A206" t="s">
        <v>506</v>
      </c>
      <c r="B206" s="48" t="s">
        <v>313</v>
      </c>
      <c r="C206" s="50" t="s">
        <v>314</v>
      </c>
      <c r="D206" s="50">
        <v>0</v>
      </c>
      <c r="E206" s="50" t="s">
        <v>334</v>
      </c>
      <c r="F206" s="50" t="s">
        <v>290</v>
      </c>
      <c r="G206" t="s">
        <v>111</v>
      </c>
      <c r="H206" t="s">
        <v>340</v>
      </c>
      <c r="J206" t="str">
        <f>IF(ISNUMBER(SEARCH("PK",Table3[[#This Row],[KEYS]])), "PK", "")</f>
        <v/>
      </c>
      <c r="K206" t="str">
        <f>IF(ISNUMBER(SEARCH("FK",Table3[[#This Row],[KEYS]])), "FK", "")</f>
        <v>FK</v>
      </c>
      <c r="L206" t="str">
        <f>IF(ISNUMBER(SEARCH("IDX",Table3[[#This Row],[KEYS]])), "INDEX", "")</f>
        <v>INDEX</v>
      </c>
      <c r="M206" t="str">
        <f>IF(ISNUMBER(SEARCH("UQ",Table3[[#This Row],[KEYS]])), "UNIQUE", "")</f>
        <v/>
      </c>
      <c r="N206" t="str">
        <f>IF(ISNUMBER(SEARCH("NN",Table3[[#This Row],[KEYS]])), "NOT NULL", "")</f>
        <v>NOT NULL</v>
      </c>
      <c r="O206" t="str">
        <f>IF(ISNUMBER(SEARCH("CC",Table3[[#This Row],[KEYS]])), "CHECK", "")</f>
        <v/>
      </c>
      <c r="P206" t="str">
        <f>IF(ISNUMBER(SEARCH("PG",Table3[[#This Row],[KEYS]])), "PG", "")</f>
        <v/>
      </c>
      <c r="Q206" t="str" cm="1">
        <f t="array" ref="Q206">IF(ISNUMBER(SEARCH("PK",Table3[[#This Row],[KEYS]])),INDEX(UPPER(Table1[Combined_Constraint_Names]),MATCH(UPPER(Table3[[#This Row],[Table_Name]]),UPPER(Table1[Table_Name]),0)), "")</f>
        <v/>
      </c>
      <c r="R206" t="str" cm="1">
        <f t="array" ref="R20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6" t="str">
        <f>IF(ISNUMBER(SEARCH("FK",Table3[[#This Row],[KEYS]])), _xlfn.CONCAT("FK","_",Table3[[#This Row],[Table_Name]],"_",Table3[[#This Row],[Column_Name]]), "")</f>
        <v>FK_backorder_product_no</v>
      </c>
      <c r="T206" t="str" cm="1">
        <f t="array" ref="T20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backorder ADD CONSTRAINT FK_backorder_product_no FOREIGN KEY (product_no) REFERENCES PRODUCT(PRODUCT_NO);</v>
      </c>
      <c r="U206" t="str">
        <f>IF(ISNUMBER(SEARCH("IDX",Table3[[#This Row],[KEYS]])), _xlfn.CONCAT("IDX","_",Table3[[#This Row],[Table_Name]],"_",Table3[[#This Row],[Column_Name]]), "")</f>
        <v>IDX_backorder_product_no</v>
      </c>
      <c r="V206" t="str">
        <f>IF(ISNUMBER(SEARCH("IDX",Table3[[#This Row],[KEYS]])), _xlfn.CONCAT("CREATE INDEX ",Table3[[#This Row],[Constranit name_IDX]]," ON ",Table3[[#This Row],[Table_Name]],"(",UPPER(Table3[[#This Row],[Column_Name]]),");"), "")</f>
        <v>CREATE INDEX IDX_backorder_product_no ON backorder(PRODUCT_NO);</v>
      </c>
      <c r="W206" t="str">
        <f>IF(ISNUMBER(SEARCH("UQ",Table3[[#This Row],[KEYS]])), _xlfn.CONCAT("UQ","_",Table3[[#This Row],[Table_Name]],"_",Table3[[#This Row],[Column_Name]]), "")</f>
        <v/>
      </c>
      <c r="X20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6" t="str">
        <f>IF(ISNUMBER(SEARCH("NN",Table3[[#This Row],[KEYS]])), _xlfn.CONCAT("NN","_",Table3[[#This Row],[Table_Name]],"_",Table3[[#This Row],[Column_Name]]), "")</f>
        <v>NN_backorder_product_no</v>
      </c>
      <c r="Z20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backorder MODIFY product_no CONSTRAINT NN_backorder_product_no NOT NULL ;</v>
      </c>
      <c r="AA206" t="str">
        <f>IF(ISNUMBER(SEARCH("CC",Table3[[#This Row],[KEYS]])), _xlfn.CONCAT("CC","_",Table3[[#This Row],[Table_Name]],"_",Table3[[#This Row],[Column_Name]]), "")</f>
        <v/>
      </c>
      <c r="AB20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6" t="str">
        <f>IF(ISNUMBER(SEARCH("PG",Table3[[#This Row],[KEYS]])), _xlfn.CONCAT("PG","_",Table3[[#This Row],[Table_Name]],"_",Table3[[#This Row],[Column_Name]]), "")</f>
        <v/>
      </c>
      <c r="AE206" s="20"/>
      <c r="AF206" s="20"/>
    </row>
    <row r="207" spans="1:32" x14ac:dyDescent="0.3">
      <c r="A207" t="s">
        <v>506</v>
      </c>
      <c r="B207" s="48" t="s">
        <v>313</v>
      </c>
      <c r="C207" s="50" t="s">
        <v>341</v>
      </c>
      <c r="D207" s="50">
        <v>11</v>
      </c>
      <c r="E207" s="50" t="s">
        <v>342</v>
      </c>
      <c r="F207" s="50" t="s">
        <v>343</v>
      </c>
      <c r="G207" t="s">
        <v>111</v>
      </c>
      <c r="H207" t="s">
        <v>135</v>
      </c>
      <c r="J207" t="str">
        <f>IF(ISNUMBER(SEARCH("PK",Table3[[#This Row],[KEYS]])), "PK", "")</f>
        <v>PK</v>
      </c>
      <c r="K207" t="str">
        <f>IF(ISNUMBER(SEARCH("FK",Table3[[#This Row],[KEYS]])), "FK", "")</f>
        <v/>
      </c>
      <c r="L207" t="str">
        <f>IF(ISNUMBER(SEARCH("IDX",Table3[[#This Row],[KEYS]])), "INDEX", "")</f>
        <v>INDEX</v>
      </c>
      <c r="M207" t="str">
        <f>IF(ISNUMBER(SEARCH("UQ",Table3[[#This Row],[KEYS]])), "UNIQUE", "")</f>
        <v/>
      </c>
      <c r="N207" t="str">
        <f>IF(ISNUMBER(SEARCH("NN",Table3[[#This Row],[KEYS]])), "NOT NULL", "")</f>
        <v>NOT NULL</v>
      </c>
      <c r="O207" t="str">
        <f>IF(ISNUMBER(SEARCH("CC",Table3[[#This Row],[KEYS]])), "CHECK", "")</f>
        <v/>
      </c>
      <c r="P207" t="str">
        <f>IF(ISNUMBER(SEARCH("PG",Table3[[#This Row],[KEYS]])), "PG", "")</f>
        <v/>
      </c>
      <c r="Q207" t="str" cm="1">
        <f t="array" ref="Q207">IF(ISNUMBER(SEARCH("PK",Table3[[#This Row],[KEYS]])),INDEX(UPPER(Table1[Combined_Constraint_Names]),MATCH(UPPER(Table3[[#This Row],[Table_Name]]),UPPER(Table1[Table_Name]),0)), "")</f>
        <v>PK_PRODUCTSET_PRODUCTSET_NO</v>
      </c>
      <c r="R207" t="str" cm="1">
        <f t="array" ref="R20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PRODUCTSET ADD CONSTRAINT PK_PRODUCTSET_PRODUCTSET_NO PRIMARY KEY (PRODUCTSET_NO);</v>
      </c>
      <c r="S207" t="str">
        <f>IF(ISNUMBER(SEARCH("FK",Table3[[#This Row],[KEYS]])), _xlfn.CONCAT("FK","_",Table3[[#This Row],[Table_Name]],"_",Table3[[#This Row],[Column_Name]]), "")</f>
        <v/>
      </c>
      <c r="T207" t="str" cm="1">
        <f t="array" ref="T20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7" t="str">
        <f>IF(ISNUMBER(SEARCH("IDX",Table3[[#This Row],[KEYS]])), _xlfn.CONCAT("IDX","_",Table3[[#This Row],[Table_Name]],"_",Table3[[#This Row],[Column_Name]]), "")</f>
        <v>IDX_PRODUCTSET_PRODUCTSET_NO</v>
      </c>
      <c r="V207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IDX_PRODUCTSET_PRODUCTSET_NO ON PRODUCTSET(PRODUCTSET_NO);</v>
      </c>
      <c r="W207" t="str">
        <f>IF(ISNUMBER(SEARCH("UQ",Table3[[#This Row],[KEYS]])), _xlfn.CONCAT("UQ","_",Table3[[#This Row],[Table_Name]],"_",Table3[[#This Row],[Column_Name]]), "")</f>
        <v/>
      </c>
      <c r="X20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7" t="str">
        <f>IF(ISNUMBER(SEARCH("NN",Table3[[#This Row],[KEYS]])), _xlfn.CONCAT("NN","_",Table3[[#This Row],[Table_Name]],"_",Table3[[#This Row],[Column_Name]]), "")</f>
        <v>NN_PRODUCTSET_PRODUCTSET_NO</v>
      </c>
      <c r="Z20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PRODUCTSET MODIFY PRODUCTSET_NO CONSTRAINT NN_PRODUCTSET_PRODUCTSET_NO NOT NULL ;</v>
      </c>
      <c r="AA207" t="str">
        <f>IF(ISNUMBER(SEARCH("CC",Table3[[#This Row],[KEYS]])), _xlfn.CONCAT("CC","_",Table3[[#This Row],[Table_Name]],"_",Table3[[#This Row],[Column_Name]]), "")</f>
        <v/>
      </c>
      <c r="AB20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7" t="str">
        <f>IF(ISNUMBER(SEARCH("PG",Table3[[#This Row],[KEYS]])), _xlfn.CONCAT("PG","_",Table3[[#This Row],[Table_Name]],"_",Table3[[#This Row],[Column_Name]]), "")</f>
        <v/>
      </c>
      <c r="AE207" s="20"/>
      <c r="AF207" s="20"/>
    </row>
    <row r="208" spans="1:32" x14ac:dyDescent="0.3">
      <c r="A208" t="s">
        <v>506</v>
      </c>
      <c r="B208" s="48" t="s">
        <v>313</v>
      </c>
      <c r="C208" s="50" t="s">
        <v>341</v>
      </c>
      <c r="D208" s="50">
        <v>11</v>
      </c>
      <c r="E208" s="50" t="s">
        <v>342</v>
      </c>
      <c r="F208" s="50" t="s">
        <v>300</v>
      </c>
      <c r="G208" t="s">
        <v>111</v>
      </c>
      <c r="H208" t="s">
        <v>140</v>
      </c>
      <c r="J208" t="str">
        <f>IF(ISNUMBER(SEARCH("PK",Table3[[#This Row],[KEYS]])), "PK", "")</f>
        <v/>
      </c>
      <c r="K208" t="str">
        <f>IF(ISNUMBER(SEARCH("FK",Table3[[#This Row],[KEYS]])), "FK", "")</f>
        <v>FK</v>
      </c>
      <c r="L208" t="str">
        <f>IF(ISNUMBER(SEARCH("IDX",Table3[[#This Row],[KEYS]])), "INDEX", "")</f>
        <v>INDEX</v>
      </c>
      <c r="M208" t="str">
        <f>IF(ISNUMBER(SEARCH("UQ",Table3[[#This Row],[KEYS]])), "UNIQUE", "")</f>
        <v/>
      </c>
      <c r="N208" t="str">
        <f>IF(ISNUMBER(SEARCH("NN",Table3[[#This Row],[KEYS]])), "NOT NULL", "")</f>
        <v>NOT NULL</v>
      </c>
      <c r="O208" t="str">
        <f>IF(ISNUMBER(SEARCH("CC",Table3[[#This Row],[KEYS]])), "CHECK", "")</f>
        <v/>
      </c>
      <c r="P208" t="str">
        <f>IF(ISNUMBER(SEARCH("PG",Table3[[#This Row],[KEYS]])), "PG", "")</f>
        <v/>
      </c>
      <c r="Q208" t="str" cm="1">
        <f t="array" ref="Q208">IF(ISNUMBER(SEARCH("PK",Table3[[#This Row],[KEYS]])),INDEX(UPPER(Table1[Combined_Constraint_Names]),MATCH(UPPER(Table3[[#This Row],[Table_Name]]),UPPER(Table1[Table_Name]),0)), "")</f>
        <v/>
      </c>
      <c r="R208" t="str" cm="1">
        <f t="array" ref="R20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8" t="str">
        <f>IF(ISNUMBER(SEARCH("FK",Table3[[#This Row],[KEYS]])), _xlfn.CONCAT("FK","_",Table3[[#This Row],[Table_Name]],"_",Table3[[#This Row],[Column_Name]]), "")</f>
        <v>FK_PRODUCTSET_PRODUCT_NO</v>
      </c>
      <c r="T208" t="str" cm="1">
        <f t="array" ref="T20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PRODUCTSET ADD CONSTRAINT FK_PRODUCTSET_PRODUCT_NO FOREIGN KEY (PRODUCT_NO) REFERENCES PRODUCT(PRODUCT_NO);</v>
      </c>
      <c r="U208" t="str">
        <f>IF(ISNUMBER(SEARCH("IDX",Table3[[#This Row],[KEYS]])), _xlfn.CONCAT("IDX","_",Table3[[#This Row],[Table_Name]],"_",Table3[[#This Row],[Column_Name]]), "")</f>
        <v>IDX_PRODUCTSET_PRODUCT_NO</v>
      </c>
      <c r="V208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IDX_PRODUCTSET_PRODUCT_NO ON PRODUCTSET(PRODUCT_NO);</v>
      </c>
      <c r="W208" t="str">
        <f>IF(ISNUMBER(SEARCH("UQ",Table3[[#This Row],[KEYS]])), _xlfn.CONCAT("UQ","_",Table3[[#This Row],[Table_Name]],"_",Table3[[#This Row],[Column_Name]]), "")</f>
        <v/>
      </c>
      <c r="X20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8" t="str">
        <f>IF(ISNUMBER(SEARCH("NN",Table3[[#This Row],[KEYS]])), _xlfn.CONCAT("NN","_",Table3[[#This Row],[Table_Name]],"_",Table3[[#This Row],[Column_Name]]), "")</f>
        <v>NN_PRODUCTSET_PRODUCT_NO</v>
      </c>
      <c r="Z20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PRODUCTSET MODIFY PRODUCT_NO CONSTRAINT NN_PRODUCTSET_PRODUCT_NO NOT NULL ;</v>
      </c>
      <c r="AA208" t="str">
        <f>IF(ISNUMBER(SEARCH("CC",Table3[[#This Row],[KEYS]])), _xlfn.CONCAT("CC","_",Table3[[#This Row],[Table_Name]],"_",Table3[[#This Row],[Column_Name]]), "")</f>
        <v/>
      </c>
      <c r="AB20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8" t="str">
        <f>IF(ISNUMBER(SEARCH("PG",Table3[[#This Row],[KEYS]])), _xlfn.CONCAT("PG","_",Table3[[#This Row],[Table_Name]],"_",Table3[[#This Row],[Column_Name]]), "")</f>
        <v/>
      </c>
      <c r="AE208" s="20"/>
      <c r="AF208" s="20"/>
    </row>
    <row r="209" spans="1:32" x14ac:dyDescent="0.3">
      <c r="A209" t="s">
        <v>506</v>
      </c>
      <c r="B209" s="48" t="s">
        <v>313</v>
      </c>
      <c r="C209" s="50" t="s">
        <v>341</v>
      </c>
      <c r="D209" s="50">
        <v>11</v>
      </c>
      <c r="E209" s="50" t="s">
        <v>342</v>
      </c>
      <c r="F209" s="50" t="s">
        <v>344</v>
      </c>
      <c r="G209" t="s">
        <v>111</v>
      </c>
      <c r="J209" t="str">
        <f>IF(ISNUMBER(SEARCH("PK",Table3[[#This Row],[KEYS]])), "PK", "")</f>
        <v/>
      </c>
      <c r="K209" t="str">
        <f>IF(ISNUMBER(SEARCH("FK",Table3[[#This Row],[KEYS]])), "FK", "")</f>
        <v/>
      </c>
      <c r="L209" t="str">
        <f>IF(ISNUMBER(SEARCH("IDX",Table3[[#This Row],[KEYS]])), "INDEX", "")</f>
        <v/>
      </c>
      <c r="M209" t="str">
        <f>IF(ISNUMBER(SEARCH("UQ",Table3[[#This Row],[KEYS]])), "UNIQUE", "")</f>
        <v/>
      </c>
      <c r="N209" t="str">
        <f>IF(ISNUMBER(SEARCH("NN",Table3[[#This Row],[KEYS]])), "NOT NULL", "")</f>
        <v/>
      </c>
      <c r="O209" t="str">
        <f>IF(ISNUMBER(SEARCH("CC",Table3[[#This Row],[KEYS]])), "CHECK", "")</f>
        <v/>
      </c>
      <c r="P209" t="str">
        <f>IF(ISNUMBER(SEARCH("PG",Table3[[#This Row],[KEYS]])), "PG", "")</f>
        <v/>
      </c>
      <c r="Q209" t="str" cm="1">
        <f t="array" ref="Q209">IF(ISNUMBER(SEARCH("PK",Table3[[#This Row],[KEYS]])),INDEX(UPPER(Table1[Combined_Constraint_Names]),MATCH(UPPER(Table3[[#This Row],[Table_Name]]),UPPER(Table1[Table_Name]),0)), "")</f>
        <v/>
      </c>
      <c r="R209" t="str" cm="1">
        <f t="array" ref="R20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09" t="str">
        <f>IF(ISNUMBER(SEARCH("FK",Table3[[#This Row],[KEYS]])), _xlfn.CONCAT("FK","_",Table3[[#This Row],[Table_Name]],"_",Table3[[#This Row],[Column_Name]]), "")</f>
        <v/>
      </c>
      <c r="T209" t="str" cm="1">
        <f t="array" ref="T20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09" t="str">
        <f>IF(ISNUMBER(SEARCH("IDX",Table3[[#This Row],[KEYS]])), _xlfn.CONCAT("IDX","_",Table3[[#This Row],[Table_Name]],"_",Table3[[#This Row],[Column_Name]]), "")</f>
        <v/>
      </c>
      <c r="V20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09" t="str">
        <f>IF(ISNUMBER(SEARCH("UQ",Table3[[#This Row],[KEYS]])), _xlfn.CONCAT("UQ","_",Table3[[#This Row],[Table_Name]],"_",Table3[[#This Row],[Column_Name]]), "")</f>
        <v/>
      </c>
      <c r="X20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09" t="str">
        <f>IF(ISNUMBER(SEARCH("NN",Table3[[#This Row],[KEYS]])), _xlfn.CONCAT("NN","_",Table3[[#This Row],[Table_Name]],"_",Table3[[#This Row],[Column_Name]]), "")</f>
        <v/>
      </c>
      <c r="Z20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09" t="str">
        <f>IF(ISNUMBER(SEARCH("CC",Table3[[#This Row],[KEYS]])), _xlfn.CONCAT("CC","_",Table3[[#This Row],[Table_Name]],"_",Table3[[#This Row],[Column_Name]]), "")</f>
        <v/>
      </c>
      <c r="AB20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09" t="str">
        <f>IF(ISNUMBER(SEARCH("PG",Table3[[#This Row],[KEYS]])), _xlfn.CONCAT("PG","_",Table3[[#This Row],[Table_Name]],"_",Table3[[#This Row],[Column_Name]]), "")</f>
        <v/>
      </c>
      <c r="AE209" s="20"/>
      <c r="AF209" s="20"/>
    </row>
    <row r="210" spans="1:32" x14ac:dyDescent="0.3">
      <c r="A210" t="s">
        <v>506</v>
      </c>
      <c r="B210" s="55" t="s">
        <v>313</v>
      </c>
      <c r="C210" s="58" t="s">
        <v>345</v>
      </c>
      <c r="D210" s="58">
        <v>12</v>
      </c>
      <c r="E210" s="58" t="s">
        <v>345</v>
      </c>
      <c r="F210" s="58" t="s">
        <v>346</v>
      </c>
      <c r="G210" t="s">
        <v>111</v>
      </c>
      <c r="H210" t="s">
        <v>135</v>
      </c>
      <c r="J210" t="str">
        <f>IF(ISNUMBER(SEARCH("PK",Table3[[#This Row],[KEYS]])), "PK", "")</f>
        <v>PK</v>
      </c>
      <c r="K210" t="str">
        <f>IF(ISNUMBER(SEARCH("FK",Table3[[#This Row],[KEYS]])), "FK", "")</f>
        <v/>
      </c>
      <c r="L210" t="str">
        <f>IF(ISNUMBER(SEARCH("IDX",Table3[[#This Row],[KEYS]])), "INDEX", "")</f>
        <v>INDEX</v>
      </c>
      <c r="M210" t="str">
        <f>IF(ISNUMBER(SEARCH("UQ",Table3[[#This Row],[KEYS]])), "UNIQUE", "")</f>
        <v/>
      </c>
      <c r="N210" t="str">
        <f>IF(ISNUMBER(SEARCH("NN",Table3[[#This Row],[KEYS]])), "NOT NULL", "")</f>
        <v>NOT NULL</v>
      </c>
      <c r="O210" t="str">
        <f>IF(ISNUMBER(SEARCH("CC",Table3[[#This Row],[KEYS]])), "CHECK", "")</f>
        <v/>
      </c>
      <c r="P210" t="str">
        <f>IF(ISNUMBER(SEARCH("PG",Table3[[#This Row],[KEYS]])), "PG", "")</f>
        <v/>
      </c>
      <c r="Q210" t="str" cm="1">
        <f t="array" ref="Q210">IF(ISNUMBER(SEARCH("PK",Table3[[#This Row],[KEYS]])),INDEX(UPPER(Table1[Combined_Constraint_Names]),MATCH(UPPER(Table3[[#This Row],[Table_Name]]),UPPER(Table1[Table_Name]),0)), "")</f>
        <v>PK_WAREHOUSE_WAREHOUSE_NO</v>
      </c>
      <c r="R210" t="str" cm="1">
        <f t="array" ref="R2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Warehouse ADD CONSTRAINT PK_WAREHOUSE_WAREHOUSE_NO PRIMARY KEY (WAREHOUSE_NO);</v>
      </c>
      <c r="S210" t="str">
        <f>IF(ISNUMBER(SEARCH("FK",Table3[[#This Row],[KEYS]])), _xlfn.CONCAT("FK","_",Table3[[#This Row],[Table_Name]],"_",Table3[[#This Row],[Column_Name]]), "")</f>
        <v/>
      </c>
      <c r="T210" t="str" cm="1">
        <f t="array" ref="T21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0" t="str">
        <f>IF(ISNUMBER(SEARCH("IDX",Table3[[#This Row],[KEYS]])), _xlfn.CONCAT("IDX","_",Table3[[#This Row],[Table_Name]],"_",Table3[[#This Row],[Column_Name]]), "")</f>
        <v>IDX_Warehouse_warehouse_no</v>
      </c>
      <c r="V210" t="str">
        <f>IF(ISNUMBER(SEARCH("IDX",Table3[[#This Row],[KEYS]])), _xlfn.CONCAT("CREATE INDEX ",Table3[[#This Row],[Constranit name_IDX]]," ON ",Table3[[#This Row],[Table_Name]],"(",UPPER(Table3[[#This Row],[Column_Name]]),");"), "")</f>
        <v>CREATE INDEX IDX_Warehouse_warehouse_no ON Warehouse(WAREHOUSE_NO);</v>
      </c>
      <c r="W210" t="str">
        <f>IF(ISNUMBER(SEARCH("UQ",Table3[[#This Row],[KEYS]])), _xlfn.CONCAT("UQ","_",Table3[[#This Row],[Table_Name]],"_",Table3[[#This Row],[Column_Name]]), "")</f>
        <v/>
      </c>
      <c r="X21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0" t="str">
        <f>IF(ISNUMBER(SEARCH("NN",Table3[[#This Row],[KEYS]])), _xlfn.CONCAT("NN","_",Table3[[#This Row],[Table_Name]],"_",Table3[[#This Row],[Column_Name]]), "")</f>
        <v>NN_Warehouse_warehouse_no</v>
      </c>
      <c r="Z21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Warehouse MODIFY warehouse_no CONSTRAINT NN_Warehouse_warehouse_no NOT NULL ;</v>
      </c>
      <c r="AA210" t="str">
        <f>IF(ISNUMBER(SEARCH("CC",Table3[[#This Row],[KEYS]])), _xlfn.CONCAT("CC","_",Table3[[#This Row],[Table_Name]],"_",Table3[[#This Row],[Column_Name]]), "")</f>
        <v/>
      </c>
      <c r="AB21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0" t="str">
        <f>IF(ISNUMBER(SEARCH("PG",Table3[[#This Row],[KEYS]])), _xlfn.CONCAT("PG","_",Table3[[#This Row],[Table_Name]],"_",Table3[[#This Row],[Column_Name]]), "")</f>
        <v/>
      </c>
      <c r="AE210" s="20"/>
      <c r="AF210" s="20"/>
    </row>
    <row r="211" spans="1:32" x14ac:dyDescent="0.3">
      <c r="A211" t="s">
        <v>506</v>
      </c>
      <c r="B211" s="55" t="s">
        <v>313</v>
      </c>
      <c r="C211" s="58" t="s">
        <v>345</v>
      </c>
      <c r="D211" s="58">
        <v>12</v>
      </c>
      <c r="E211" s="58" t="s">
        <v>345</v>
      </c>
      <c r="F211" s="58" t="s">
        <v>208</v>
      </c>
      <c r="G211" t="s">
        <v>114</v>
      </c>
      <c r="J211" t="str">
        <f>IF(ISNUMBER(SEARCH("PK",Table3[[#This Row],[KEYS]])), "PK", "")</f>
        <v/>
      </c>
      <c r="K211" t="str">
        <f>IF(ISNUMBER(SEARCH("FK",Table3[[#This Row],[KEYS]])), "FK", "")</f>
        <v/>
      </c>
      <c r="L211" t="str">
        <f>IF(ISNUMBER(SEARCH("IDX",Table3[[#This Row],[KEYS]])), "INDEX", "")</f>
        <v/>
      </c>
      <c r="M211" t="str">
        <f>IF(ISNUMBER(SEARCH("UQ",Table3[[#This Row],[KEYS]])), "UNIQUE", "")</f>
        <v/>
      </c>
      <c r="N211" t="str">
        <f>IF(ISNUMBER(SEARCH("NN",Table3[[#This Row],[KEYS]])), "NOT NULL", "")</f>
        <v/>
      </c>
      <c r="O211" t="str">
        <f>IF(ISNUMBER(SEARCH("CC",Table3[[#This Row],[KEYS]])), "CHECK", "")</f>
        <v/>
      </c>
      <c r="P211" t="str">
        <f>IF(ISNUMBER(SEARCH("PG",Table3[[#This Row],[KEYS]])), "PG", "")</f>
        <v/>
      </c>
      <c r="Q211" t="str" cm="1">
        <f t="array" ref="Q211">IF(ISNUMBER(SEARCH("PK",Table3[[#This Row],[KEYS]])),INDEX(UPPER(Table1[Combined_Constraint_Names]),MATCH(UPPER(Table3[[#This Row],[Table_Name]]),UPPER(Table1[Table_Name]),0)), "")</f>
        <v/>
      </c>
      <c r="R211" t="str" cm="1">
        <f t="array" ref="R21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1" t="str">
        <f>IF(ISNUMBER(SEARCH("FK",Table3[[#This Row],[KEYS]])), _xlfn.CONCAT("FK","_",Table3[[#This Row],[Table_Name]],"_",Table3[[#This Row],[Column_Name]]), "")</f>
        <v/>
      </c>
      <c r="T211" t="str" cm="1">
        <f t="array" ref="T21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1" t="str">
        <f>IF(ISNUMBER(SEARCH("IDX",Table3[[#This Row],[KEYS]])), _xlfn.CONCAT("IDX","_",Table3[[#This Row],[Table_Name]],"_",Table3[[#This Row],[Column_Name]]), "")</f>
        <v/>
      </c>
      <c r="V21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1" t="str">
        <f>IF(ISNUMBER(SEARCH("UQ",Table3[[#This Row],[KEYS]])), _xlfn.CONCAT("UQ","_",Table3[[#This Row],[Table_Name]],"_",Table3[[#This Row],[Column_Name]]), "")</f>
        <v/>
      </c>
      <c r="X21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1" t="str">
        <f>IF(ISNUMBER(SEARCH("NN",Table3[[#This Row],[KEYS]])), _xlfn.CONCAT("NN","_",Table3[[#This Row],[Table_Name]],"_",Table3[[#This Row],[Column_Name]]), "")</f>
        <v/>
      </c>
      <c r="Z21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1" t="str">
        <f>IF(ISNUMBER(SEARCH("CC",Table3[[#This Row],[KEYS]])), _xlfn.CONCAT("CC","_",Table3[[#This Row],[Table_Name]],"_",Table3[[#This Row],[Column_Name]]), "")</f>
        <v/>
      </c>
      <c r="AB21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1" t="str">
        <f>IF(ISNUMBER(SEARCH("PG",Table3[[#This Row],[KEYS]])), _xlfn.CONCAT("PG","_",Table3[[#This Row],[Table_Name]],"_",Table3[[#This Row],[Column_Name]]), "")</f>
        <v/>
      </c>
      <c r="AE211" s="20"/>
      <c r="AF211" s="20"/>
    </row>
    <row r="212" spans="1:32" x14ac:dyDescent="0.3">
      <c r="A212" t="s">
        <v>506</v>
      </c>
      <c r="B212" s="55" t="s">
        <v>313</v>
      </c>
      <c r="C212" s="58" t="s">
        <v>345</v>
      </c>
      <c r="D212" s="58">
        <v>12</v>
      </c>
      <c r="E212" s="58" t="s">
        <v>345</v>
      </c>
      <c r="F212" s="58" t="s">
        <v>236</v>
      </c>
      <c r="G212" t="s">
        <v>114</v>
      </c>
      <c r="J212" t="str">
        <f>IF(ISNUMBER(SEARCH("PK",Table3[[#This Row],[KEYS]])), "PK", "")</f>
        <v/>
      </c>
      <c r="K212" t="str">
        <f>IF(ISNUMBER(SEARCH("FK",Table3[[#This Row],[KEYS]])), "FK", "")</f>
        <v/>
      </c>
      <c r="L212" t="str">
        <f>IF(ISNUMBER(SEARCH("IDX",Table3[[#This Row],[KEYS]])), "INDEX", "")</f>
        <v/>
      </c>
      <c r="M212" t="str">
        <f>IF(ISNUMBER(SEARCH("UQ",Table3[[#This Row],[KEYS]])), "UNIQUE", "")</f>
        <v/>
      </c>
      <c r="N212" t="str">
        <f>IF(ISNUMBER(SEARCH("NN",Table3[[#This Row],[KEYS]])), "NOT NULL", "")</f>
        <v/>
      </c>
      <c r="O212" t="str">
        <f>IF(ISNUMBER(SEARCH("CC",Table3[[#This Row],[KEYS]])), "CHECK", "")</f>
        <v/>
      </c>
      <c r="P212" t="str">
        <f>IF(ISNUMBER(SEARCH("PG",Table3[[#This Row],[KEYS]])), "PG", "")</f>
        <v/>
      </c>
      <c r="Q212" t="str" cm="1">
        <f t="array" ref="Q212">IF(ISNUMBER(SEARCH("PK",Table3[[#This Row],[KEYS]])),INDEX(UPPER(Table1[Combined_Constraint_Names]),MATCH(UPPER(Table3[[#This Row],[Table_Name]]),UPPER(Table1[Table_Name]),0)), "")</f>
        <v/>
      </c>
      <c r="R212" t="str" cm="1">
        <f t="array" ref="R2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2" t="str">
        <f>IF(ISNUMBER(SEARCH("FK",Table3[[#This Row],[KEYS]])), _xlfn.CONCAT("FK","_",Table3[[#This Row],[Table_Name]],"_",Table3[[#This Row],[Column_Name]]), "")</f>
        <v/>
      </c>
      <c r="T212" t="str" cm="1">
        <f t="array" ref="T21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2" t="str">
        <f>IF(ISNUMBER(SEARCH("IDX",Table3[[#This Row],[KEYS]])), _xlfn.CONCAT("IDX","_",Table3[[#This Row],[Table_Name]],"_",Table3[[#This Row],[Column_Name]]), "")</f>
        <v/>
      </c>
      <c r="V21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2" t="str">
        <f>IF(ISNUMBER(SEARCH("UQ",Table3[[#This Row],[KEYS]])), _xlfn.CONCAT("UQ","_",Table3[[#This Row],[Table_Name]],"_",Table3[[#This Row],[Column_Name]]), "")</f>
        <v/>
      </c>
      <c r="X21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2" t="str">
        <f>IF(ISNUMBER(SEARCH("NN",Table3[[#This Row],[KEYS]])), _xlfn.CONCAT("NN","_",Table3[[#This Row],[Table_Name]],"_",Table3[[#This Row],[Column_Name]]), "")</f>
        <v/>
      </c>
      <c r="Z21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2" t="str">
        <f>IF(ISNUMBER(SEARCH("CC",Table3[[#This Row],[KEYS]])), _xlfn.CONCAT("CC","_",Table3[[#This Row],[Table_Name]],"_",Table3[[#This Row],[Column_Name]]), "")</f>
        <v/>
      </c>
      <c r="AB21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2" t="str">
        <f>IF(ISNUMBER(SEARCH("PG",Table3[[#This Row],[KEYS]])), _xlfn.CONCAT("PG","_",Table3[[#This Row],[Table_Name]],"_",Table3[[#This Row],[Column_Name]]), "")</f>
        <v/>
      </c>
      <c r="AE212" s="20"/>
      <c r="AF212" s="20"/>
    </row>
    <row r="213" spans="1:32" x14ac:dyDescent="0.3">
      <c r="A213" t="s">
        <v>506</v>
      </c>
      <c r="B213" s="55" t="s">
        <v>313</v>
      </c>
      <c r="C213" s="58" t="s">
        <v>345</v>
      </c>
      <c r="D213" s="58">
        <v>12</v>
      </c>
      <c r="E213" s="58" t="s">
        <v>345</v>
      </c>
      <c r="F213" s="58" t="s">
        <v>130</v>
      </c>
      <c r="G213" t="s">
        <v>114</v>
      </c>
      <c r="J213" t="str">
        <f>IF(ISNUMBER(SEARCH("PK",Table3[[#This Row],[KEYS]])), "PK", "")</f>
        <v/>
      </c>
      <c r="K213" t="str">
        <f>IF(ISNUMBER(SEARCH("FK",Table3[[#This Row],[KEYS]])), "FK", "")</f>
        <v/>
      </c>
      <c r="L213" t="str">
        <f>IF(ISNUMBER(SEARCH("IDX",Table3[[#This Row],[KEYS]])), "INDEX", "")</f>
        <v/>
      </c>
      <c r="M213" t="str">
        <f>IF(ISNUMBER(SEARCH("UQ",Table3[[#This Row],[KEYS]])), "UNIQUE", "")</f>
        <v/>
      </c>
      <c r="N213" t="str">
        <f>IF(ISNUMBER(SEARCH("NN",Table3[[#This Row],[KEYS]])), "NOT NULL", "")</f>
        <v/>
      </c>
      <c r="O213" t="str">
        <f>IF(ISNUMBER(SEARCH("CC",Table3[[#This Row],[KEYS]])), "CHECK", "")</f>
        <v/>
      </c>
      <c r="P213" t="str">
        <f>IF(ISNUMBER(SEARCH("PG",Table3[[#This Row],[KEYS]])), "PG", "")</f>
        <v/>
      </c>
      <c r="Q213" t="str" cm="1">
        <f t="array" ref="Q213">IF(ISNUMBER(SEARCH("PK",Table3[[#This Row],[KEYS]])),INDEX(UPPER(Table1[Combined_Constraint_Names]),MATCH(UPPER(Table3[[#This Row],[Table_Name]]),UPPER(Table1[Table_Name]),0)), "")</f>
        <v/>
      </c>
      <c r="R213" t="str" cm="1">
        <f t="array" ref="R2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3" t="str">
        <f>IF(ISNUMBER(SEARCH("FK",Table3[[#This Row],[KEYS]])), _xlfn.CONCAT("FK","_",Table3[[#This Row],[Table_Name]],"_",Table3[[#This Row],[Column_Name]]), "")</f>
        <v/>
      </c>
      <c r="T213" t="str" cm="1">
        <f t="array" ref="T21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3" t="str">
        <f>IF(ISNUMBER(SEARCH("IDX",Table3[[#This Row],[KEYS]])), _xlfn.CONCAT("IDX","_",Table3[[#This Row],[Table_Name]],"_",Table3[[#This Row],[Column_Name]]), "")</f>
        <v/>
      </c>
      <c r="V21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3" t="str">
        <f>IF(ISNUMBER(SEARCH("UQ",Table3[[#This Row],[KEYS]])), _xlfn.CONCAT("UQ","_",Table3[[#This Row],[Table_Name]],"_",Table3[[#This Row],[Column_Name]]), "")</f>
        <v/>
      </c>
      <c r="X21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3" t="str">
        <f>IF(ISNUMBER(SEARCH("NN",Table3[[#This Row],[KEYS]])), _xlfn.CONCAT("NN","_",Table3[[#This Row],[Table_Name]],"_",Table3[[#This Row],[Column_Name]]), "")</f>
        <v/>
      </c>
      <c r="Z21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3" t="str">
        <f>IF(ISNUMBER(SEARCH("CC",Table3[[#This Row],[KEYS]])), _xlfn.CONCAT("CC","_",Table3[[#This Row],[Table_Name]],"_",Table3[[#This Row],[Column_Name]]), "")</f>
        <v/>
      </c>
      <c r="AB21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3" t="str">
        <f>IF(ISNUMBER(SEARCH("PG",Table3[[#This Row],[KEYS]])), _xlfn.CONCAT("PG","_",Table3[[#This Row],[Table_Name]],"_",Table3[[#This Row],[Column_Name]]), "")</f>
        <v/>
      </c>
      <c r="AE213" s="20"/>
      <c r="AF213" s="20"/>
    </row>
    <row r="214" spans="1:32" x14ac:dyDescent="0.3">
      <c r="A214" t="s">
        <v>506</v>
      </c>
      <c r="B214" s="55" t="s">
        <v>313</v>
      </c>
      <c r="C214" s="58" t="s">
        <v>345</v>
      </c>
      <c r="D214" s="58">
        <v>12</v>
      </c>
      <c r="E214" s="58" t="s">
        <v>345</v>
      </c>
      <c r="F214" s="58" t="s">
        <v>138</v>
      </c>
      <c r="G214" t="s">
        <v>114</v>
      </c>
      <c r="J214" t="str">
        <f>IF(ISNUMBER(SEARCH("PK",Table3[[#This Row],[KEYS]])), "PK", "")</f>
        <v/>
      </c>
      <c r="K214" t="str">
        <f>IF(ISNUMBER(SEARCH("FK",Table3[[#This Row],[KEYS]])), "FK", "")</f>
        <v/>
      </c>
      <c r="L214" t="str">
        <f>IF(ISNUMBER(SEARCH("IDX",Table3[[#This Row],[KEYS]])), "INDEX", "")</f>
        <v/>
      </c>
      <c r="M214" t="str">
        <f>IF(ISNUMBER(SEARCH("UQ",Table3[[#This Row],[KEYS]])), "UNIQUE", "")</f>
        <v/>
      </c>
      <c r="N214" t="str">
        <f>IF(ISNUMBER(SEARCH("NN",Table3[[#This Row],[KEYS]])), "NOT NULL", "")</f>
        <v/>
      </c>
      <c r="O214" t="str">
        <f>IF(ISNUMBER(SEARCH("CC",Table3[[#This Row],[KEYS]])), "CHECK", "")</f>
        <v/>
      </c>
      <c r="P214" t="str">
        <f>IF(ISNUMBER(SEARCH("PG",Table3[[#This Row],[KEYS]])), "PG", "")</f>
        <v/>
      </c>
      <c r="Q214" t="str" cm="1">
        <f t="array" ref="Q214">IF(ISNUMBER(SEARCH("PK",Table3[[#This Row],[KEYS]])),INDEX(UPPER(Table1[Combined_Constraint_Names]),MATCH(UPPER(Table3[[#This Row],[Table_Name]]),UPPER(Table1[Table_Name]),0)), "")</f>
        <v/>
      </c>
      <c r="R214" t="str" cm="1">
        <f t="array" ref="R2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4" t="str">
        <f>IF(ISNUMBER(SEARCH("FK",Table3[[#This Row],[KEYS]])), _xlfn.CONCAT("FK","_",Table3[[#This Row],[Table_Name]],"_",Table3[[#This Row],[Column_Name]]), "")</f>
        <v/>
      </c>
      <c r="T214" t="str" cm="1">
        <f t="array" ref="T21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4" t="str">
        <f>IF(ISNUMBER(SEARCH("IDX",Table3[[#This Row],[KEYS]])), _xlfn.CONCAT("IDX","_",Table3[[#This Row],[Table_Name]],"_",Table3[[#This Row],[Column_Name]]), "")</f>
        <v/>
      </c>
      <c r="V21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4" t="str">
        <f>IF(ISNUMBER(SEARCH("UQ",Table3[[#This Row],[KEYS]])), _xlfn.CONCAT("UQ","_",Table3[[#This Row],[Table_Name]],"_",Table3[[#This Row],[Column_Name]]), "")</f>
        <v/>
      </c>
      <c r="X21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4" t="str">
        <f>IF(ISNUMBER(SEARCH("NN",Table3[[#This Row],[KEYS]])), _xlfn.CONCAT("NN","_",Table3[[#This Row],[Table_Name]],"_",Table3[[#This Row],[Column_Name]]), "")</f>
        <v/>
      </c>
      <c r="Z21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4" t="str">
        <f>IF(ISNUMBER(SEARCH("CC",Table3[[#This Row],[KEYS]])), _xlfn.CONCAT("CC","_",Table3[[#This Row],[Table_Name]],"_",Table3[[#This Row],[Column_Name]]), "")</f>
        <v/>
      </c>
      <c r="AB21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4" t="str">
        <f>IF(ISNUMBER(SEARCH("PG",Table3[[#This Row],[KEYS]])), _xlfn.CONCAT("PG","_",Table3[[#This Row],[Table_Name]],"_",Table3[[#This Row],[Column_Name]]), "")</f>
        <v/>
      </c>
      <c r="AE214" s="20"/>
      <c r="AF214" s="20"/>
    </row>
    <row r="215" spans="1:32" x14ac:dyDescent="0.3">
      <c r="A215" t="s">
        <v>506</v>
      </c>
      <c r="B215" s="55" t="s">
        <v>313</v>
      </c>
      <c r="C215" s="58" t="s">
        <v>345</v>
      </c>
      <c r="D215" s="58">
        <v>12</v>
      </c>
      <c r="E215" s="58" t="s">
        <v>345</v>
      </c>
      <c r="F215" s="58" t="s">
        <v>139</v>
      </c>
      <c r="G215" t="s">
        <v>111</v>
      </c>
      <c r="J215" t="str">
        <f>IF(ISNUMBER(SEARCH("PK",Table3[[#This Row],[KEYS]])), "PK", "")</f>
        <v/>
      </c>
      <c r="K215" t="str">
        <f>IF(ISNUMBER(SEARCH("FK",Table3[[#This Row],[KEYS]])), "FK", "")</f>
        <v/>
      </c>
      <c r="L215" t="str">
        <f>IF(ISNUMBER(SEARCH("IDX",Table3[[#This Row],[KEYS]])), "INDEX", "")</f>
        <v/>
      </c>
      <c r="M215" t="str">
        <f>IF(ISNUMBER(SEARCH("UQ",Table3[[#This Row],[KEYS]])), "UNIQUE", "")</f>
        <v/>
      </c>
      <c r="N215" t="str">
        <f>IF(ISNUMBER(SEARCH("NN",Table3[[#This Row],[KEYS]])), "NOT NULL", "")</f>
        <v/>
      </c>
      <c r="O215" t="str">
        <f>IF(ISNUMBER(SEARCH("CC",Table3[[#This Row],[KEYS]])), "CHECK", "")</f>
        <v/>
      </c>
      <c r="P215" t="str">
        <f>IF(ISNUMBER(SEARCH("PG",Table3[[#This Row],[KEYS]])), "PG", "")</f>
        <v/>
      </c>
      <c r="Q215" t="str" cm="1">
        <f t="array" ref="Q215">IF(ISNUMBER(SEARCH("PK",Table3[[#This Row],[KEYS]])),INDEX(UPPER(Table1[Combined_Constraint_Names]),MATCH(UPPER(Table3[[#This Row],[Table_Name]]),UPPER(Table1[Table_Name]),0)), "")</f>
        <v/>
      </c>
      <c r="R215" t="str" cm="1">
        <f t="array" ref="R2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5" t="str">
        <f>IF(ISNUMBER(SEARCH("FK",Table3[[#This Row],[KEYS]])), _xlfn.CONCAT("FK","_",Table3[[#This Row],[Table_Name]],"_",Table3[[#This Row],[Column_Name]]), "")</f>
        <v/>
      </c>
      <c r="T215" t="str" cm="1">
        <f t="array" ref="T21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5" t="str">
        <f>IF(ISNUMBER(SEARCH("IDX",Table3[[#This Row],[KEYS]])), _xlfn.CONCAT("IDX","_",Table3[[#This Row],[Table_Name]],"_",Table3[[#This Row],[Column_Name]]), "")</f>
        <v/>
      </c>
      <c r="V21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5" t="str">
        <f>IF(ISNUMBER(SEARCH("UQ",Table3[[#This Row],[KEYS]])), _xlfn.CONCAT("UQ","_",Table3[[#This Row],[Table_Name]],"_",Table3[[#This Row],[Column_Name]]), "")</f>
        <v/>
      </c>
      <c r="X21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5" t="str">
        <f>IF(ISNUMBER(SEARCH("NN",Table3[[#This Row],[KEYS]])), _xlfn.CONCAT("NN","_",Table3[[#This Row],[Table_Name]],"_",Table3[[#This Row],[Column_Name]]), "")</f>
        <v/>
      </c>
      <c r="Z21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5" t="str">
        <f>IF(ISNUMBER(SEARCH("CC",Table3[[#This Row],[KEYS]])), _xlfn.CONCAT("CC","_",Table3[[#This Row],[Table_Name]],"_",Table3[[#This Row],[Column_Name]]), "")</f>
        <v/>
      </c>
      <c r="AB21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5" t="str">
        <f>IF(ISNUMBER(SEARCH("PG",Table3[[#This Row],[KEYS]])), _xlfn.CONCAT("PG","_",Table3[[#This Row],[Table_Name]],"_",Table3[[#This Row],[Column_Name]]), "")</f>
        <v/>
      </c>
      <c r="AE215" s="20"/>
      <c r="AF215" s="20"/>
    </row>
    <row r="216" spans="1:32" x14ac:dyDescent="0.3">
      <c r="A216" t="s">
        <v>506</v>
      </c>
      <c r="B216" s="55" t="s">
        <v>313</v>
      </c>
      <c r="C216" s="58" t="s">
        <v>345</v>
      </c>
      <c r="D216" s="58">
        <v>12</v>
      </c>
      <c r="E216" s="58" t="s">
        <v>345</v>
      </c>
      <c r="F216" s="58" t="s">
        <v>347</v>
      </c>
      <c r="G216" t="s">
        <v>114</v>
      </c>
      <c r="J216" t="str">
        <f>IF(ISNUMBER(SEARCH("PK",Table3[[#This Row],[KEYS]])), "PK", "")</f>
        <v/>
      </c>
      <c r="K216" t="str">
        <f>IF(ISNUMBER(SEARCH("FK",Table3[[#This Row],[KEYS]])), "FK", "")</f>
        <v/>
      </c>
      <c r="L216" t="str">
        <f>IF(ISNUMBER(SEARCH("IDX",Table3[[#This Row],[KEYS]])), "INDEX", "")</f>
        <v/>
      </c>
      <c r="M216" t="str">
        <f>IF(ISNUMBER(SEARCH("UQ",Table3[[#This Row],[KEYS]])), "UNIQUE", "")</f>
        <v/>
      </c>
      <c r="N216" t="str">
        <f>IF(ISNUMBER(SEARCH("NN",Table3[[#This Row],[KEYS]])), "NOT NULL", "")</f>
        <v/>
      </c>
      <c r="O216" t="str">
        <f>IF(ISNUMBER(SEARCH("CC",Table3[[#This Row],[KEYS]])), "CHECK", "")</f>
        <v/>
      </c>
      <c r="P216" t="str">
        <f>IF(ISNUMBER(SEARCH("PG",Table3[[#This Row],[KEYS]])), "PG", "")</f>
        <v/>
      </c>
      <c r="Q216" t="str" cm="1">
        <f t="array" ref="Q216">IF(ISNUMBER(SEARCH("PK",Table3[[#This Row],[KEYS]])),INDEX(UPPER(Table1[Combined_Constraint_Names]),MATCH(UPPER(Table3[[#This Row],[Table_Name]]),UPPER(Table1[Table_Name]),0)), "")</f>
        <v/>
      </c>
      <c r="R216" t="str" cm="1">
        <f t="array" ref="R2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6" t="str">
        <f>IF(ISNUMBER(SEARCH("FK",Table3[[#This Row],[KEYS]])), _xlfn.CONCAT("FK","_",Table3[[#This Row],[Table_Name]],"_",Table3[[#This Row],[Column_Name]]), "")</f>
        <v/>
      </c>
      <c r="T216" t="str" cm="1">
        <f t="array" ref="T21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6" t="str">
        <f>IF(ISNUMBER(SEARCH("IDX",Table3[[#This Row],[KEYS]])), _xlfn.CONCAT("IDX","_",Table3[[#This Row],[Table_Name]],"_",Table3[[#This Row],[Column_Name]]), "")</f>
        <v/>
      </c>
      <c r="V21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6" t="str">
        <f>IF(ISNUMBER(SEARCH("UQ",Table3[[#This Row],[KEYS]])), _xlfn.CONCAT("UQ","_",Table3[[#This Row],[Table_Name]],"_",Table3[[#This Row],[Column_Name]]), "")</f>
        <v/>
      </c>
      <c r="X21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6" t="str">
        <f>IF(ISNUMBER(SEARCH("NN",Table3[[#This Row],[KEYS]])), _xlfn.CONCAT("NN","_",Table3[[#This Row],[Table_Name]],"_",Table3[[#This Row],[Column_Name]]), "")</f>
        <v/>
      </c>
      <c r="Z21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6" t="str">
        <f>IF(ISNUMBER(SEARCH("CC",Table3[[#This Row],[KEYS]])), _xlfn.CONCAT("CC","_",Table3[[#This Row],[Table_Name]],"_",Table3[[#This Row],[Column_Name]]), "")</f>
        <v/>
      </c>
      <c r="AB21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6" t="str">
        <f>IF(ISNUMBER(SEARCH("PG",Table3[[#This Row],[KEYS]])), _xlfn.CONCAT("PG","_",Table3[[#This Row],[Table_Name]],"_",Table3[[#This Row],[Column_Name]]), "")</f>
        <v/>
      </c>
      <c r="AE216" s="20"/>
      <c r="AF216" s="20"/>
    </row>
    <row r="217" spans="1:32" x14ac:dyDescent="0.3">
      <c r="A217" t="s">
        <v>506</v>
      </c>
      <c r="B217" s="48" t="s">
        <v>313</v>
      </c>
      <c r="C217" s="50" t="s">
        <v>345</v>
      </c>
      <c r="D217" s="50">
        <v>12</v>
      </c>
      <c r="E217" s="50" t="s">
        <v>348</v>
      </c>
      <c r="F217" s="50" t="s">
        <v>346</v>
      </c>
      <c r="G217" t="s">
        <v>111</v>
      </c>
      <c r="H217" t="s">
        <v>229</v>
      </c>
      <c r="J217" t="str">
        <f>IF(ISNUMBER(SEARCH("PK",Table3[[#This Row],[KEYS]])), "PK", "")</f>
        <v>PK</v>
      </c>
      <c r="K217" t="str">
        <f>IF(ISNUMBER(SEARCH("FK",Table3[[#This Row],[KEYS]])), "FK", "")</f>
        <v>FK</v>
      </c>
      <c r="L217" t="str">
        <f>IF(ISNUMBER(SEARCH("IDX",Table3[[#This Row],[KEYS]])), "INDEX", "")</f>
        <v>INDEX</v>
      </c>
      <c r="M217" t="str">
        <f>IF(ISNUMBER(SEARCH("UQ",Table3[[#This Row],[KEYS]])), "UNIQUE", "")</f>
        <v/>
      </c>
      <c r="N217" t="str">
        <f>IF(ISNUMBER(SEARCH("NN",Table3[[#This Row],[KEYS]])), "NOT NULL", "")</f>
        <v>NOT NULL</v>
      </c>
      <c r="O217" t="str">
        <f>IF(ISNUMBER(SEARCH("CC",Table3[[#This Row],[KEYS]])), "CHECK", "")</f>
        <v/>
      </c>
      <c r="P217" t="str">
        <f>IF(ISNUMBER(SEARCH("PG",Table3[[#This Row],[KEYS]])), "PG", "")</f>
        <v/>
      </c>
      <c r="Q217" t="str" cm="1">
        <f t="array" ref="Q217">IF(ISNUMBER(SEARCH("PK",Table3[[#This Row],[KEYS]])),INDEX(UPPER(Table1[Combined_Constraint_Names]),MATCH(UPPER(Table3[[#This Row],[Table_Name]]),UPPER(Table1[Table_Name]),0)), "")</f>
        <v>PK_PROD_WAREHOUSE_PRODUCT_NO_WAREHOUSE_NO</v>
      </c>
      <c r="R217" t="str" cm="1">
        <f t="array" ref="R2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prod_warehouse ADD CONSTRAINT PK_PROD_WAREHOUSE_PRODUCT_NO_WAREHOUSE_NO PRIMARY KEY (PRODUCT_NO,WAREHOUSE_NO);</v>
      </c>
      <c r="S217" t="str">
        <f>IF(ISNUMBER(SEARCH("FK",Table3[[#This Row],[KEYS]])), _xlfn.CONCAT("FK","_",Table3[[#This Row],[Table_Name]],"_",Table3[[#This Row],[Column_Name]]), "")</f>
        <v>FK_prod_warehouse_warehouse_no</v>
      </c>
      <c r="T217" t="str" cm="1">
        <f t="array" ref="T21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prod_warehouse ADD CONSTRAINT FK_prod_warehouse_warehouse_no FOREIGN KEY (warehouse_no) REFERENCES WAREHOUSE(WAREHOUSE_NO);</v>
      </c>
      <c r="U217" t="str">
        <f>IF(ISNUMBER(SEARCH("IDX",Table3[[#This Row],[KEYS]])), _xlfn.CONCAT("IDX","_",Table3[[#This Row],[Table_Name]],"_",Table3[[#This Row],[Column_Name]]), "")</f>
        <v>IDX_prod_warehouse_warehouse_no</v>
      </c>
      <c r="V217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IDX_prod_warehouse_warehouse_no ON prod_warehouse(WAREHOUSE_NO);</v>
      </c>
      <c r="W217" t="str">
        <f>IF(ISNUMBER(SEARCH("UQ",Table3[[#This Row],[KEYS]])), _xlfn.CONCAT("UQ","_",Table3[[#This Row],[Table_Name]],"_",Table3[[#This Row],[Column_Name]]), "")</f>
        <v/>
      </c>
      <c r="X21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7" t="str">
        <f>IF(ISNUMBER(SEARCH("NN",Table3[[#This Row],[KEYS]])), _xlfn.CONCAT("NN","_",Table3[[#This Row],[Table_Name]],"_",Table3[[#This Row],[Column_Name]]), "")</f>
        <v>NN_prod_warehouse_warehouse_no</v>
      </c>
      <c r="Z21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prod_warehouse MODIFY warehouse_no CONSTRAINT NN_prod_warehouse_warehouse_no NOT NULL ;</v>
      </c>
      <c r="AA217" t="str">
        <f>IF(ISNUMBER(SEARCH("CC",Table3[[#This Row],[KEYS]])), _xlfn.CONCAT("CC","_",Table3[[#This Row],[Table_Name]],"_",Table3[[#This Row],[Column_Name]]), "")</f>
        <v/>
      </c>
      <c r="AB21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7" t="str">
        <f>IF(ISNUMBER(SEARCH("PG",Table3[[#This Row],[KEYS]])), _xlfn.CONCAT("PG","_",Table3[[#This Row],[Table_Name]],"_",Table3[[#This Row],[Column_Name]]), "")</f>
        <v/>
      </c>
      <c r="AE217" s="20"/>
      <c r="AF217" s="20"/>
    </row>
    <row r="218" spans="1:32" x14ac:dyDescent="0.3">
      <c r="A218" t="s">
        <v>506</v>
      </c>
      <c r="B218" s="48" t="s">
        <v>313</v>
      </c>
      <c r="C218" s="50" t="s">
        <v>345</v>
      </c>
      <c r="D218" s="50">
        <v>12</v>
      </c>
      <c r="E218" s="50" t="s">
        <v>348</v>
      </c>
      <c r="F218" s="50" t="s">
        <v>290</v>
      </c>
      <c r="G218" t="s">
        <v>111</v>
      </c>
      <c r="H218" t="s">
        <v>163</v>
      </c>
      <c r="J218" t="str">
        <f>IF(ISNUMBER(SEARCH("PK",Table3[[#This Row],[KEYS]])), "PK", "")</f>
        <v>PK</v>
      </c>
      <c r="K218" t="str">
        <f>IF(ISNUMBER(SEARCH("FK",Table3[[#This Row],[KEYS]])), "FK", "")</f>
        <v>FK</v>
      </c>
      <c r="L218" t="str">
        <f>IF(ISNUMBER(SEARCH("IDX",Table3[[#This Row],[KEYS]])), "INDEX", "")</f>
        <v>INDEX</v>
      </c>
      <c r="M218" t="str">
        <f>IF(ISNUMBER(SEARCH("UQ",Table3[[#This Row],[KEYS]])), "UNIQUE", "")</f>
        <v/>
      </c>
      <c r="N218" t="str">
        <f>IF(ISNUMBER(SEARCH("NN",Table3[[#This Row],[KEYS]])), "NOT NULL", "")</f>
        <v>NOT NULL</v>
      </c>
      <c r="O218" t="str">
        <f>IF(ISNUMBER(SEARCH("CC",Table3[[#This Row],[KEYS]])), "CHECK", "")</f>
        <v/>
      </c>
      <c r="P218" t="str">
        <f>IF(ISNUMBER(SEARCH("PG",Table3[[#This Row],[KEYS]])), "PG", "")</f>
        <v/>
      </c>
      <c r="Q218" t="str" cm="1">
        <f t="array" ref="Q218">IF(ISNUMBER(SEARCH("PK",Table3[[#This Row],[KEYS]])),INDEX(UPPER(Table1[Combined_Constraint_Names]),MATCH(UPPER(Table3[[#This Row],[Table_Name]]),UPPER(Table1[Table_Name]),0)), "")</f>
        <v>PK_PROD_WAREHOUSE_PRODUCT_NO_WAREHOUSE_NO</v>
      </c>
      <c r="R218" t="str" cm="1">
        <f t="array" ref="R2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prod_warehouse ADD CONSTRAINT PK_PROD_WAREHOUSE_PRODUCT_NO_WAREHOUSE_NO PRIMARY KEY (PRODUCT_NO,WAREHOUSE_NO);</v>
      </c>
      <c r="S218" t="str">
        <f>IF(ISNUMBER(SEARCH("FK",Table3[[#This Row],[KEYS]])), _xlfn.CONCAT("FK","_",Table3[[#This Row],[Table_Name]],"_",Table3[[#This Row],[Column_Name]]), "")</f>
        <v>FK_prod_warehouse_product_no</v>
      </c>
      <c r="T218" t="str" cm="1">
        <f t="array" ref="T21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prod_warehouse ADD CONSTRAINT FK_prod_warehouse_product_no FOREIGN KEY (product_no) REFERENCES PRODUCT(PRODUCT_NO);</v>
      </c>
      <c r="U218" t="str">
        <f>IF(ISNUMBER(SEARCH("IDX",Table3[[#This Row],[KEYS]])), _xlfn.CONCAT("IDX","_",Table3[[#This Row],[Table_Name]],"_",Table3[[#This Row],[Column_Name]]), "")</f>
        <v>IDX_prod_warehouse_product_no</v>
      </c>
      <c r="V218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IDX_prod_warehouse_product_no ON prod_warehouse(PRODUCT_NO);</v>
      </c>
      <c r="W218" t="str">
        <f>IF(ISNUMBER(SEARCH("UQ",Table3[[#This Row],[KEYS]])), _xlfn.CONCAT("UQ","_",Table3[[#This Row],[Table_Name]],"_",Table3[[#This Row],[Column_Name]]), "")</f>
        <v/>
      </c>
      <c r="X21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8" t="str">
        <f>IF(ISNUMBER(SEARCH("NN",Table3[[#This Row],[KEYS]])), _xlfn.CONCAT("NN","_",Table3[[#This Row],[Table_Name]],"_",Table3[[#This Row],[Column_Name]]), "")</f>
        <v>NN_prod_warehouse_product_no</v>
      </c>
      <c r="Z21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prod_warehouse MODIFY product_no CONSTRAINT NN_prod_warehouse_product_no NOT NULL ;</v>
      </c>
      <c r="AA218" t="str">
        <f>IF(ISNUMBER(SEARCH("CC",Table3[[#This Row],[KEYS]])), _xlfn.CONCAT("CC","_",Table3[[#This Row],[Table_Name]],"_",Table3[[#This Row],[Column_Name]]), "")</f>
        <v/>
      </c>
      <c r="AB21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8" t="str">
        <f>IF(ISNUMBER(SEARCH("PG",Table3[[#This Row],[KEYS]])), _xlfn.CONCAT("PG","_",Table3[[#This Row],[Table_Name]],"_",Table3[[#This Row],[Column_Name]]), "")</f>
        <v/>
      </c>
      <c r="AE218" s="20"/>
      <c r="AF218" s="20"/>
    </row>
    <row r="219" spans="1:32" x14ac:dyDescent="0.3">
      <c r="A219" t="s">
        <v>506</v>
      </c>
      <c r="B219" s="48" t="s">
        <v>313</v>
      </c>
      <c r="C219" s="50" t="s">
        <v>345</v>
      </c>
      <c r="D219" s="50">
        <v>12</v>
      </c>
      <c r="E219" s="50" t="s">
        <v>348</v>
      </c>
      <c r="F219" s="50" t="s">
        <v>349</v>
      </c>
      <c r="G219" t="s">
        <v>111</v>
      </c>
      <c r="J219" t="str">
        <f>IF(ISNUMBER(SEARCH("PK",Table3[[#This Row],[KEYS]])), "PK", "")</f>
        <v/>
      </c>
      <c r="K219" t="str">
        <f>IF(ISNUMBER(SEARCH("FK",Table3[[#This Row],[KEYS]])), "FK", "")</f>
        <v/>
      </c>
      <c r="L219" t="str">
        <f>IF(ISNUMBER(SEARCH("IDX",Table3[[#This Row],[KEYS]])), "INDEX", "")</f>
        <v/>
      </c>
      <c r="M219" t="str">
        <f>IF(ISNUMBER(SEARCH("UQ",Table3[[#This Row],[KEYS]])), "UNIQUE", "")</f>
        <v/>
      </c>
      <c r="N219" t="str">
        <f>IF(ISNUMBER(SEARCH("NN",Table3[[#This Row],[KEYS]])), "NOT NULL", "")</f>
        <v/>
      </c>
      <c r="O219" t="str">
        <f>IF(ISNUMBER(SEARCH("CC",Table3[[#This Row],[KEYS]])), "CHECK", "")</f>
        <v/>
      </c>
      <c r="P219" t="str">
        <f>IF(ISNUMBER(SEARCH("PG",Table3[[#This Row],[KEYS]])), "PG", "")</f>
        <v/>
      </c>
      <c r="Q219" t="str" cm="1">
        <f t="array" ref="Q219">IF(ISNUMBER(SEARCH("PK",Table3[[#This Row],[KEYS]])),INDEX(UPPER(Table1[Combined_Constraint_Names]),MATCH(UPPER(Table3[[#This Row],[Table_Name]]),UPPER(Table1[Table_Name]),0)), "")</f>
        <v/>
      </c>
      <c r="R219" t="str" cm="1">
        <f t="array" ref="R2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19" t="str">
        <f>IF(ISNUMBER(SEARCH("FK",Table3[[#This Row],[KEYS]])), _xlfn.CONCAT("FK","_",Table3[[#This Row],[Table_Name]],"_",Table3[[#This Row],[Column_Name]]), "")</f>
        <v/>
      </c>
      <c r="T219" t="str" cm="1">
        <f t="array" ref="T21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19" t="str">
        <f>IF(ISNUMBER(SEARCH("IDX",Table3[[#This Row],[KEYS]])), _xlfn.CONCAT("IDX","_",Table3[[#This Row],[Table_Name]],"_",Table3[[#This Row],[Column_Name]]), "")</f>
        <v/>
      </c>
      <c r="V21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19" t="str">
        <f>IF(ISNUMBER(SEARCH("UQ",Table3[[#This Row],[KEYS]])), _xlfn.CONCAT("UQ","_",Table3[[#This Row],[Table_Name]],"_",Table3[[#This Row],[Column_Name]]), "")</f>
        <v/>
      </c>
      <c r="X21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19" t="str">
        <f>IF(ISNUMBER(SEARCH("NN",Table3[[#This Row],[KEYS]])), _xlfn.CONCAT("NN","_",Table3[[#This Row],[Table_Name]],"_",Table3[[#This Row],[Column_Name]]), "")</f>
        <v/>
      </c>
      <c r="Z21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19" t="str">
        <f>IF(ISNUMBER(SEARCH("CC",Table3[[#This Row],[KEYS]])), _xlfn.CONCAT("CC","_",Table3[[#This Row],[Table_Name]],"_",Table3[[#This Row],[Column_Name]]), "")</f>
        <v/>
      </c>
      <c r="AB21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19" t="str">
        <f>IF(ISNUMBER(SEARCH("PG",Table3[[#This Row],[KEYS]])), _xlfn.CONCAT("PG","_",Table3[[#This Row],[Table_Name]],"_",Table3[[#This Row],[Column_Name]]), "")</f>
        <v/>
      </c>
      <c r="AE219" s="20"/>
      <c r="AF219" s="20"/>
    </row>
    <row r="220" spans="1:32" x14ac:dyDescent="0.3">
      <c r="A220" t="s">
        <v>506</v>
      </c>
      <c r="B220" s="39" t="s">
        <v>313</v>
      </c>
      <c r="C220" s="40" t="s">
        <v>345</v>
      </c>
      <c r="D220" s="40">
        <v>12</v>
      </c>
      <c r="E220" s="40" t="s">
        <v>350</v>
      </c>
      <c r="F220" s="40" t="s">
        <v>351</v>
      </c>
      <c r="G220" t="s">
        <v>166</v>
      </c>
      <c r="H220" t="s">
        <v>91</v>
      </c>
      <c r="J220" t="str">
        <f>IF(ISNUMBER(SEARCH("PK",Table3[[#This Row],[KEYS]])), "PK", "")</f>
        <v/>
      </c>
      <c r="K220" t="str">
        <f>IF(ISNUMBER(SEARCH("FK",Table3[[#This Row],[KEYS]])), "FK", "")</f>
        <v/>
      </c>
      <c r="L220" t="str">
        <f>IF(ISNUMBER(SEARCH("IDX",Table3[[#This Row],[KEYS]])), "INDEX", "")</f>
        <v/>
      </c>
      <c r="M220" t="str">
        <f>IF(ISNUMBER(SEARCH("UQ",Table3[[#This Row],[KEYS]])), "UNIQUE", "")</f>
        <v/>
      </c>
      <c r="N220" t="str">
        <f>IF(ISNUMBER(SEARCH("NN",Table3[[#This Row],[KEYS]])), "NOT NULL", "")</f>
        <v/>
      </c>
      <c r="O220" t="str">
        <f>IF(ISNUMBER(SEARCH("CC",Table3[[#This Row],[KEYS]])), "CHECK", "")</f>
        <v/>
      </c>
      <c r="P220" t="str">
        <f>IF(ISNUMBER(SEARCH("PG",Table3[[#This Row],[KEYS]])), "PG", "")</f>
        <v>PG</v>
      </c>
      <c r="Q220" t="str" cm="1">
        <f t="array" ref="Q220">IF(ISNUMBER(SEARCH("PK",Table3[[#This Row],[KEYS]])),INDEX(UPPER(Table1[Combined_Constraint_Names]),MATCH(UPPER(Table3[[#This Row],[Table_Name]]),UPPER(Table1[Table_Name]),0)), "")</f>
        <v/>
      </c>
      <c r="R220" t="str" cm="1">
        <f t="array" ref="R2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0" t="str">
        <f>IF(ISNUMBER(SEARCH("FK",Table3[[#This Row],[KEYS]])), _xlfn.CONCAT("FK","_",Table3[[#This Row],[Table_Name]],"_",Table3[[#This Row],[Column_Name]]), "")</f>
        <v/>
      </c>
      <c r="T220" t="str" cm="1">
        <f t="array" ref="T22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0" t="str">
        <f>IF(ISNUMBER(SEARCH("IDX",Table3[[#This Row],[KEYS]])), _xlfn.CONCAT("IDX","_",Table3[[#This Row],[Table_Name]],"_",Table3[[#This Row],[Column_Name]]), "")</f>
        <v/>
      </c>
      <c r="V2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20" t="str">
        <f>IF(ISNUMBER(SEARCH("UQ",Table3[[#This Row],[KEYS]])), _xlfn.CONCAT("UQ","_",Table3[[#This Row],[Table_Name]],"_",Table3[[#This Row],[Column_Name]]), "")</f>
        <v/>
      </c>
      <c r="X2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0" t="str">
        <f>IF(ISNUMBER(SEARCH("NN",Table3[[#This Row],[KEYS]])), _xlfn.CONCAT("NN","_",Table3[[#This Row],[Table_Name]],"_",Table3[[#This Row],[Column_Name]]), "")</f>
        <v/>
      </c>
      <c r="Z2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20" t="str">
        <f>IF(ISNUMBER(SEARCH("CC",Table3[[#This Row],[KEYS]])), _xlfn.CONCAT("CC","_",Table3[[#This Row],[Table_Name]],"_",Table3[[#This Row],[Column_Name]]), "")</f>
        <v/>
      </c>
      <c r="AB2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0" t="str">
        <f>IF(ISNUMBER(SEARCH("PG",Table3[[#This Row],[KEYS]])), _xlfn.CONCAT("PG","_",Table3[[#This Row],[Table_Name]],"_",Table3[[#This Row],[Column_Name]]), "")</f>
        <v>PG_Ship2Warehouse_EXPECTED_RECVD_DATE</v>
      </c>
      <c r="AE220" s="20" t="s">
        <v>352</v>
      </c>
      <c r="AF220" s="20"/>
    </row>
    <row r="221" spans="1:32" x14ac:dyDescent="0.3">
      <c r="A221" t="s">
        <v>506</v>
      </c>
      <c r="B221" s="39" t="s">
        <v>313</v>
      </c>
      <c r="C221" s="40" t="s">
        <v>345</v>
      </c>
      <c r="D221" s="40">
        <v>12</v>
      </c>
      <c r="E221" s="40" t="s">
        <v>350</v>
      </c>
      <c r="F221" s="40" t="s">
        <v>346</v>
      </c>
      <c r="G221" t="s">
        <v>111</v>
      </c>
      <c r="H221" t="s">
        <v>163</v>
      </c>
      <c r="J221" t="str">
        <f>IF(ISNUMBER(SEARCH("PK",Table3[[#This Row],[KEYS]])), "PK", "")</f>
        <v>PK</v>
      </c>
      <c r="K221" t="str">
        <f>IF(ISNUMBER(SEARCH("FK",Table3[[#This Row],[KEYS]])), "FK", "")</f>
        <v>FK</v>
      </c>
      <c r="L221" t="str">
        <f>IF(ISNUMBER(SEARCH("IDX",Table3[[#This Row],[KEYS]])), "INDEX", "")</f>
        <v>INDEX</v>
      </c>
      <c r="M221" t="str">
        <f>IF(ISNUMBER(SEARCH("UQ",Table3[[#This Row],[KEYS]])), "UNIQUE", "")</f>
        <v/>
      </c>
      <c r="N221" t="str">
        <f>IF(ISNUMBER(SEARCH("NN",Table3[[#This Row],[KEYS]])), "NOT NULL", "")</f>
        <v>NOT NULL</v>
      </c>
      <c r="O221" t="str">
        <f>IF(ISNUMBER(SEARCH("CC",Table3[[#This Row],[KEYS]])), "CHECK", "")</f>
        <v/>
      </c>
      <c r="P221" t="str">
        <f>IF(ISNUMBER(SEARCH("PG",Table3[[#This Row],[KEYS]])), "PG", "")</f>
        <v/>
      </c>
      <c r="Q221" t="str" cm="1">
        <f t="array" ref="Q221">IF(ISNUMBER(SEARCH("PK",Table3[[#This Row],[KEYS]])),INDEX(UPPER(Table1[Combined_Constraint_Names]),MATCH(UPPER(Table3[[#This Row],[Table_Name]]),UPPER(Table1[Table_Name]),0)), "")</f>
        <v>PK_SHIP2WAREHOUSE_WAREHOUSE_NO</v>
      </c>
      <c r="R221" t="str" cm="1">
        <f t="array" ref="R2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Ship2Warehouse ADD CONSTRAINT PK_SHIP2WAREHOUSE_WAREHOUSE_NO PRIMARY KEY (WAREHOUSE_NO);</v>
      </c>
      <c r="S221" t="str">
        <f>IF(ISNUMBER(SEARCH("FK",Table3[[#This Row],[KEYS]])), _xlfn.CONCAT("FK","_",Table3[[#This Row],[Table_Name]],"_",Table3[[#This Row],[Column_Name]]), "")</f>
        <v>FK_Ship2Warehouse_warehouse_no</v>
      </c>
      <c r="T221" t="str" cm="1">
        <f t="array" ref="T22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Ship2Warehouse ADD CONSTRAINT FK_Ship2Warehouse_warehouse_no FOREIGN KEY (warehouse_no) REFERENCES WAREHOUSE(WAREHOUSE_NO);</v>
      </c>
      <c r="U221" t="str">
        <f>IF(ISNUMBER(SEARCH("IDX",Table3[[#This Row],[KEYS]])), _xlfn.CONCAT("IDX","_",Table3[[#This Row],[Table_Name]],"_",Table3[[#This Row],[Column_Name]]), "")</f>
        <v>IDX_Ship2Warehouse_warehouse_no</v>
      </c>
      <c r="V221" t="str">
        <f>IF(ISNUMBER(SEARCH("IDX",Table3[[#This Row],[KEYS]])), _xlfn.CONCAT("CREATE INDEX ",Table3[[#This Row],[Constranit name_IDX]]," ON ",Table3[[#This Row],[Table_Name]],"(",UPPER(Table3[[#This Row],[Column_Name]]),");"), "")</f>
        <v>CREATE INDEX IDX_Ship2Warehouse_warehouse_no ON Ship2Warehouse(WAREHOUSE_NO);</v>
      </c>
      <c r="W221" t="str">
        <f>IF(ISNUMBER(SEARCH("UQ",Table3[[#This Row],[KEYS]])), _xlfn.CONCAT("UQ","_",Table3[[#This Row],[Table_Name]],"_",Table3[[#This Row],[Column_Name]]), "")</f>
        <v/>
      </c>
      <c r="X22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1" t="str">
        <f>IF(ISNUMBER(SEARCH("NN",Table3[[#This Row],[KEYS]])), _xlfn.CONCAT("NN","_",Table3[[#This Row],[Table_Name]],"_",Table3[[#This Row],[Column_Name]]), "")</f>
        <v>NN_Ship2Warehouse_warehouse_no</v>
      </c>
      <c r="Z22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Ship2Warehouse MODIFY warehouse_no CONSTRAINT NN_Ship2Warehouse_warehouse_no NOT NULL ;</v>
      </c>
      <c r="AA221" t="str">
        <f>IF(ISNUMBER(SEARCH("CC",Table3[[#This Row],[KEYS]])), _xlfn.CONCAT("CC","_",Table3[[#This Row],[Table_Name]],"_",Table3[[#This Row],[Column_Name]]), "")</f>
        <v/>
      </c>
      <c r="AB22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1" t="str">
        <f>IF(ISNUMBER(SEARCH("PG",Table3[[#This Row],[KEYS]])), _xlfn.CONCAT("PG","_",Table3[[#This Row],[Table_Name]],"_",Table3[[#This Row],[Column_Name]]), "")</f>
        <v/>
      </c>
      <c r="AE221" s="20"/>
      <c r="AF221" s="20"/>
    </row>
    <row r="222" spans="1:32" x14ac:dyDescent="0.3">
      <c r="A222" t="s">
        <v>506</v>
      </c>
      <c r="B222" s="39" t="s">
        <v>313</v>
      </c>
      <c r="C222" s="40" t="s">
        <v>345</v>
      </c>
      <c r="D222" s="40">
        <v>12</v>
      </c>
      <c r="E222" s="40" t="s">
        <v>350</v>
      </c>
      <c r="F222" s="40" t="s">
        <v>353</v>
      </c>
      <c r="G222" t="s">
        <v>111</v>
      </c>
      <c r="H222" t="s">
        <v>159</v>
      </c>
      <c r="J222" t="str">
        <f>IF(ISNUMBER(SEARCH("PK",Table3[[#This Row],[KEYS]])), "PK", "")</f>
        <v/>
      </c>
      <c r="K222" t="str">
        <f>IF(ISNUMBER(SEARCH("FK",Table3[[#This Row],[KEYS]])), "FK", "")</f>
        <v>FK</v>
      </c>
      <c r="L222" t="str">
        <f>IF(ISNUMBER(SEARCH("IDX",Table3[[#This Row],[KEYS]])), "INDEX", "")</f>
        <v>INDEX</v>
      </c>
      <c r="M222" t="str">
        <f>IF(ISNUMBER(SEARCH("UQ",Table3[[#This Row],[KEYS]])), "UNIQUE", "")</f>
        <v/>
      </c>
      <c r="N222" t="str">
        <f>IF(ISNUMBER(SEARCH("NN",Table3[[#This Row],[KEYS]])), "NOT NULL", "")</f>
        <v>NOT NULL</v>
      </c>
      <c r="O222" t="str">
        <f>IF(ISNUMBER(SEARCH("CC",Table3[[#This Row],[KEYS]])), "CHECK", "")</f>
        <v/>
      </c>
      <c r="P222" t="str">
        <f>IF(ISNUMBER(SEARCH("PG",Table3[[#This Row],[KEYS]])), "PG", "")</f>
        <v/>
      </c>
      <c r="Q222" t="str" cm="1">
        <f t="array" ref="Q222">IF(ISNUMBER(SEARCH("PK",Table3[[#This Row],[KEYS]])),INDEX(UPPER(Table1[Combined_Constraint_Names]),MATCH(UPPER(Table3[[#This Row],[Table_Name]]),UPPER(Table1[Table_Name]),0)), "")</f>
        <v/>
      </c>
      <c r="R222" t="str" cm="1">
        <f t="array" ref="R2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2" t="str">
        <f>IF(ISNUMBER(SEARCH("FK",Table3[[#This Row],[KEYS]])), _xlfn.CONCAT("FK","_",Table3[[#This Row],[Table_Name]],"_",Table3[[#This Row],[Column_Name]]), "")</f>
        <v>FK_Ship2Warehouse_PO_NO</v>
      </c>
      <c r="T222" t="str" cm="1">
        <f t="array" ref="T22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Ship2Warehouse ADD CONSTRAINT FK_Ship2Warehouse_PO_NO FOREIGN KEY (PO_NO) REFERENCES PRODVENDOR(PO_NO);</v>
      </c>
      <c r="U222" t="str">
        <f>IF(ISNUMBER(SEARCH("IDX",Table3[[#This Row],[KEYS]])), _xlfn.CONCAT("IDX","_",Table3[[#This Row],[Table_Name]],"_",Table3[[#This Row],[Column_Name]]), "")</f>
        <v>IDX_Ship2Warehouse_PO_NO</v>
      </c>
      <c r="V222" t="str">
        <f>IF(ISNUMBER(SEARCH("IDX",Table3[[#This Row],[KEYS]])), _xlfn.CONCAT("CREATE INDEX ",Table3[[#This Row],[Constranit name_IDX]]," ON ",Table3[[#This Row],[Table_Name]],"(",UPPER(Table3[[#This Row],[Column_Name]]),");"), "")</f>
        <v>CREATE INDEX IDX_Ship2Warehouse_PO_NO ON Ship2Warehouse(PO_NO);</v>
      </c>
      <c r="W222" t="str">
        <f>IF(ISNUMBER(SEARCH("UQ",Table3[[#This Row],[KEYS]])), _xlfn.CONCAT("UQ","_",Table3[[#This Row],[Table_Name]],"_",Table3[[#This Row],[Column_Name]]), "")</f>
        <v/>
      </c>
      <c r="X22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2" t="str">
        <f>IF(ISNUMBER(SEARCH("NN",Table3[[#This Row],[KEYS]])), _xlfn.CONCAT("NN","_",Table3[[#This Row],[Table_Name]],"_",Table3[[#This Row],[Column_Name]]), "")</f>
        <v>NN_Ship2Warehouse_PO_NO</v>
      </c>
      <c r="Z22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Ship2Warehouse MODIFY PO_NO CONSTRAINT NN_Ship2Warehouse_PO_NO NOT NULL ;</v>
      </c>
      <c r="AA222" t="str">
        <f>IF(ISNUMBER(SEARCH("CC",Table3[[#This Row],[KEYS]])), _xlfn.CONCAT("CC","_",Table3[[#This Row],[Table_Name]],"_",Table3[[#This Row],[Column_Name]]), "")</f>
        <v/>
      </c>
      <c r="AB22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2" t="str">
        <f>IF(ISNUMBER(SEARCH("PG",Table3[[#This Row],[KEYS]])), _xlfn.CONCAT("PG","_",Table3[[#This Row],[Table_Name]],"_",Table3[[#This Row],[Column_Name]]), "")</f>
        <v/>
      </c>
      <c r="AE222" s="20"/>
      <c r="AF222" s="20"/>
    </row>
    <row r="223" spans="1:32" x14ac:dyDescent="0.3">
      <c r="A223" t="s">
        <v>506</v>
      </c>
      <c r="B223" s="39" t="s">
        <v>313</v>
      </c>
      <c r="C223" s="40" t="s">
        <v>345</v>
      </c>
      <c r="D223" s="40">
        <v>12</v>
      </c>
      <c r="E223" s="40" t="s">
        <v>350</v>
      </c>
      <c r="F223" s="40" t="s">
        <v>354</v>
      </c>
      <c r="G223" t="s">
        <v>111</v>
      </c>
      <c r="H223" t="s">
        <v>159</v>
      </c>
      <c r="J223" t="str">
        <f>IF(ISNUMBER(SEARCH("PK",Table3[[#This Row],[KEYS]])), "PK", "")</f>
        <v/>
      </c>
      <c r="K223" t="str">
        <f>IF(ISNUMBER(SEARCH("FK",Table3[[#This Row],[KEYS]])), "FK", "")</f>
        <v>FK</v>
      </c>
      <c r="L223" t="str">
        <f>IF(ISNUMBER(SEARCH("IDX",Table3[[#This Row],[KEYS]])), "INDEX", "")</f>
        <v>INDEX</v>
      </c>
      <c r="M223" t="str">
        <f>IF(ISNUMBER(SEARCH("UQ",Table3[[#This Row],[KEYS]])), "UNIQUE", "")</f>
        <v/>
      </c>
      <c r="N223" t="str">
        <f>IF(ISNUMBER(SEARCH("NN",Table3[[#This Row],[KEYS]])), "NOT NULL", "")</f>
        <v>NOT NULL</v>
      </c>
      <c r="O223" t="str">
        <f>IF(ISNUMBER(SEARCH("CC",Table3[[#This Row],[KEYS]])), "CHECK", "")</f>
        <v/>
      </c>
      <c r="P223" t="str">
        <f>IF(ISNUMBER(SEARCH("PG",Table3[[#This Row],[KEYS]])), "PG", "")</f>
        <v/>
      </c>
      <c r="Q223" t="str" cm="1">
        <f t="array" ref="Q223">IF(ISNUMBER(SEARCH("PK",Table3[[#This Row],[KEYS]])),INDEX(UPPER(Table1[Combined_Constraint_Names]),MATCH(UPPER(Table3[[#This Row],[Table_Name]]),UPPER(Table1[Table_Name]),0)), "")</f>
        <v/>
      </c>
      <c r="R223" t="str" cm="1">
        <f t="array" ref="R2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3" t="str">
        <f>IF(ISNUMBER(SEARCH("FK",Table3[[#This Row],[KEYS]])), _xlfn.CONCAT("FK","_",Table3[[#This Row],[Table_Name]],"_",Table3[[#This Row],[Column_Name]]), "")</f>
        <v>FK_Ship2Warehouse_Ship_Comp_NO</v>
      </c>
      <c r="T223" t="str" cm="1">
        <f t="array" ref="T22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Ship2Warehouse ADD CONSTRAINT FK_Ship2Warehouse_Ship_Comp_NO FOREIGN KEY (Ship_Comp_NO) REFERENCES COMPANY(COMP_NO);</v>
      </c>
      <c r="U223" t="str">
        <f>IF(ISNUMBER(SEARCH("IDX",Table3[[#This Row],[KEYS]])), _xlfn.CONCAT("IDX","_",Table3[[#This Row],[Table_Name]],"_",Table3[[#This Row],[Column_Name]]), "")</f>
        <v>IDX_Ship2Warehouse_Ship_Comp_NO</v>
      </c>
      <c r="V223" t="str">
        <f>IF(ISNUMBER(SEARCH("IDX",Table3[[#This Row],[KEYS]])), _xlfn.CONCAT("CREATE INDEX ",Table3[[#This Row],[Constranit name_IDX]]," ON ",Table3[[#This Row],[Table_Name]],"(",UPPER(Table3[[#This Row],[Column_Name]]),");"), "")</f>
        <v>CREATE INDEX IDX_Ship2Warehouse_Ship_Comp_NO ON Ship2Warehouse(SHIP_COMP_NO);</v>
      </c>
      <c r="W223" t="str">
        <f>IF(ISNUMBER(SEARCH("UQ",Table3[[#This Row],[KEYS]])), _xlfn.CONCAT("UQ","_",Table3[[#This Row],[Table_Name]],"_",Table3[[#This Row],[Column_Name]]), "")</f>
        <v/>
      </c>
      <c r="X22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3" t="str">
        <f>IF(ISNUMBER(SEARCH("NN",Table3[[#This Row],[KEYS]])), _xlfn.CONCAT("NN","_",Table3[[#This Row],[Table_Name]],"_",Table3[[#This Row],[Column_Name]]), "")</f>
        <v>NN_Ship2Warehouse_Ship_Comp_NO</v>
      </c>
      <c r="Z22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Ship2Warehouse MODIFY Ship_Comp_NO CONSTRAINT NN_Ship2Warehouse_Ship_Comp_NO NOT NULL ;</v>
      </c>
      <c r="AA223" t="str">
        <f>IF(ISNUMBER(SEARCH("CC",Table3[[#This Row],[KEYS]])), _xlfn.CONCAT("CC","_",Table3[[#This Row],[Table_Name]],"_",Table3[[#This Row],[Column_Name]]), "")</f>
        <v/>
      </c>
      <c r="AB22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3" t="str">
        <f>IF(ISNUMBER(SEARCH("PG",Table3[[#This Row],[KEYS]])), _xlfn.CONCAT("PG","_",Table3[[#This Row],[Table_Name]],"_",Table3[[#This Row],[Column_Name]]), "")</f>
        <v/>
      </c>
      <c r="AE223" s="20"/>
      <c r="AF223" s="20"/>
    </row>
    <row r="224" spans="1:32" x14ac:dyDescent="0.3">
      <c r="A224" t="s">
        <v>506</v>
      </c>
      <c r="B224" s="39" t="s">
        <v>313</v>
      </c>
      <c r="C224" s="40" t="s">
        <v>345</v>
      </c>
      <c r="D224" s="40">
        <v>12</v>
      </c>
      <c r="E224" s="40" t="s">
        <v>350</v>
      </c>
      <c r="F224" s="40" t="s">
        <v>355</v>
      </c>
      <c r="G224" t="s">
        <v>114</v>
      </c>
      <c r="J224" t="str">
        <f>IF(ISNUMBER(SEARCH("PK",Table3[[#This Row],[KEYS]])), "PK", "")</f>
        <v/>
      </c>
      <c r="K224" t="str">
        <f>IF(ISNUMBER(SEARCH("FK",Table3[[#This Row],[KEYS]])), "FK", "")</f>
        <v/>
      </c>
      <c r="L224" t="str">
        <f>IF(ISNUMBER(SEARCH("IDX",Table3[[#This Row],[KEYS]])), "INDEX", "")</f>
        <v/>
      </c>
      <c r="M224" t="str">
        <f>IF(ISNUMBER(SEARCH("UQ",Table3[[#This Row],[KEYS]])), "UNIQUE", "")</f>
        <v/>
      </c>
      <c r="N224" t="str">
        <f>IF(ISNUMBER(SEARCH("NN",Table3[[#This Row],[KEYS]])), "NOT NULL", "")</f>
        <v/>
      </c>
      <c r="O224" t="str">
        <f>IF(ISNUMBER(SEARCH("CC",Table3[[#This Row],[KEYS]])), "CHECK", "")</f>
        <v/>
      </c>
      <c r="P224" t="str">
        <f>IF(ISNUMBER(SEARCH("PG",Table3[[#This Row],[KEYS]])), "PG", "")</f>
        <v/>
      </c>
      <c r="Q224" t="str" cm="1">
        <f t="array" ref="Q224">IF(ISNUMBER(SEARCH("PK",Table3[[#This Row],[KEYS]])),INDEX(UPPER(Table1[Combined_Constraint_Names]),MATCH(UPPER(Table3[[#This Row],[Table_Name]]),UPPER(Table1[Table_Name]),0)), "")</f>
        <v/>
      </c>
      <c r="R224" t="str" cm="1">
        <f t="array" ref="R22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4" t="str">
        <f>IF(ISNUMBER(SEARCH("FK",Table3[[#This Row],[KEYS]])), _xlfn.CONCAT("FK","_",Table3[[#This Row],[Table_Name]],"_",Table3[[#This Row],[Column_Name]]), "")</f>
        <v/>
      </c>
      <c r="T224" t="str" cm="1">
        <f t="array" ref="T22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4" t="str">
        <f>IF(ISNUMBER(SEARCH("IDX",Table3[[#This Row],[KEYS]])), _xlfn.CONCAT("IDX","_",Table3[[#This Row],[Table_Name]],"_",Table3[[#This Row],[Column_Name]]), "")</f>
        <v/>
      </c>
      <c r="V22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24" t="str">
        <f>IF(ISNUMBER(SEARCH("UQ",Table3[[#This Row],[KEYS]])), _xlfn.CONCAT("UQ","_",Table3[[#This Row],[Table_Name]],"_",Table3[[#This Row],[Column_Name]]), "")</f>
        <v/>
      </c>
      <c r="X22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4" t="str">
        <f>IF(ISNUMBER(SEARCH("NN",Table3[[#This Row],[KEYS]])), _xlfn.CONCAT("NN","_",Table3[[#This Row],[Table_Name]],"_",Table3[[#This Row],[Column_Name]]), "")</f>
        <v/>
      </c>
      <c r="Z22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24" t="str">
        <f>IF(ISNUMBER(SEARCH("CC",Table3[[#This Row],[KEYS]])), _xlfn.CONCAT("CC","_",Table3[[#This Row],[Table_Name]],"_",Table3[[#This Row],[Column_Name]]), "")</f>
        <v/>
      </c>
      <c r="AB22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4" t="str">
        <f>IF(ISNUMBER(SEARCH("PG",Table3[[#This Row],[KEYS]])), _xlfn.CONCAT("PG","_",Table3[[#This Row],[Table_Name]],"_",Table3[[#This Row],[Column_Name]]), "")</f>
        <v/>
      </c>
      <c r="AE224" s="20"/>
      <c r="AF224" s="20"/>
    </row>
    <row r="225" spans="1:32" x14ac:dyDescent="0.3">
      <c r="A225" t="s">
        <v>506</v>
      </c>
      <c r="B225" s="39" t="s">
        <v>313</v>
      </c>
      <c r="C225" s="40" t="s">
        <v>345</v>
      </c>
      <c r="D225" s="40">
        <v>12</v>
      </c>
      <c r="E225" s="40" t="s">
        <v>350</v>
      </c>
      <c r="F225" s="40" t="s">
        <v>356</v>
      </c>
      <c r="G225" t="s">
        <v>166</v>
      </c>
      <c r="J225" t="str">
        <f>IF(ISNUMBER(SEARCH("PK",Table3[[#This Row],[KEYS]])), "PK", "")</f>
        <v/>
      </c>
      <c r="K225" t="str">
        <f>IF(ISNUMBER(SEARCH("FK",Table3[[#This Row],[KEYS]])), "FK", "")</f>
        <v/>
      </c>
      <c r="L225" t="str">
        <f>IF(ISNUMBER(SEARCH("IDX",Table3[[#This Row],[KEYS]])), "INDEX", "")</f>
        <v/>
      </c>
      <c r="M225" t="str">
        <f>IF(ISNUMBER(SEARCH("UQ",Table3[[#This Row],[KEYS]])), "UNIQUE", "")</f>
        <v/>
      </c>
      <c r="N225" t="str">
        <f>IF(ISNUMBER(SEARCH("NN",Table3[[#This Row],[KEYS]])), "NOT NULL", "")</f>
        <v/>
      </c>
      <c r="O225" t="str">
        <f>IF(ISNUMBER(SEARCH("CC",Table3[[#This Row],[KEYS]])), "CHECK", "")</f>
        <v/>
      </c>
      <c r="P225" t="str">
        <f>IF(ISNUMBER(SEARCH("PG",Table3[[#This Row],[KEYS]])), "PG", "")</f>
        <v/>
      </c>
      <c r="Q225" t="str" cm="1">
        <f t="array" ref="Q225">IF(ISNUMBER(SEARCH("PK",Table3[[#This Row],[KEYS]])),INDEX(UPPER(Table1[Combined_Constraint_Names]),MATCH(UPPER(Table3[[#This Row],[Table_Name]]),UPPER(Table1[Table_Name]),0)), "")</f>
        <v/>
      </c>
      <c r="R225" t="str" cm="1">
        <f t="array" ref="R22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5" t="str">
        <f>IF(ISNUMBER(SEARCH("FK",Table3[[#This Row],[KEYS]])), _xlfn.CONCAT("FK","_",Table3[[#This Row],[Table_Name]],"_",Table3[[#This Row],[Column_Name]]), "")</f>
        <v/>
      </c>
      <c r="T225" t="str" cm="1">
        <f t="array" ref="T22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5" t="str">
        <f>IF(ISNUMBER(SEARCH("IDX",Table3[[#This Row],[KEYS]])), _xlfn.CONCAT("IDX","_",Table3[[#This Row],[Table_Name]],"_",Table3[[#This Row],[Column_Name]]), "")</f>
        <v/>
      </c>
      <c r="V22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25" t="str">
        <f>IF(ISNUMBER(SEARCH("UQ",Table3[[#This Row],[KEYS]])), _xlfn.CONCAT("UQ","_",Table3[[#This Row],[Table_Name]],"_",Table3[[#This Row],[Column_Name]]), "")</f>
        <v/>
      </c>
      <c r="X22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5" t="str">
        <f>IF(ISNUMBER(SEARCH("NN",Table3[[#This Row],[KEYS]])), _xlfn.CONCAT("NN","_",Table3[[#This Row],[Table_Name]],"_",Table3[[#This Row],[Column_Name]]), "")</f>
        <v/>
      </c>
      <c r="Z22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25" t="str">
        <f>IF(ISNUMBER(SEARCH("CC",Table3[[#This Row],[KEYS]])), _xlfn.CONCAT("CC","_",Table3[[#This Row],[Table_Name]],"_",Table3[[#This Row],[Column_Name]]), "")</f>
        <v/>
      </c>
      <c r="AB22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5" t="str">
        <f>IF(ISNUMBER(SEARCH("PG",Table3[[#This Row],[KEYS]])), _xlfn.CONCAT("PG","_",Table3[[#This Row],[Table_Name]],"_",Table3[[#This Row],[Column_Name]]), "")</f>
        <v/>
      </c>
      <c r="AE225" s="20"/>
      <c r="AF225" s="20"/>
    </row>
    <row r="226" spans="1:32" x14ac:dyDescent="0.3">
      <c r="A226" t="s">
        <v>506</v>
      </c>
      <c r="B226" s="39" t="s">
        <v>313</v>
      </c>
      <c r="C226" s="40" t="s">
        <v>345</v>
      </c>
      <c r="D226" s="40">
        <v>12</v>
      </c>
      <c r="E226" s="40" t="s">
        <v>350</v>
      </c>
      <c r="F226" s="40" t="s">
        <v>357</v>
      </c>
      <c r="G226" t="s">
        <v>111</v>
      </c>
      <c r="H226" t="s">
        <v>194</v>
      </c>
      <c r="J226" t="str">
        <f>IF(ISNUMBER(SEARCH("PK",Table3[[#This Row],[KEYS]])), "PK", "")</f>
        <v/>
      </c>
      <c r="K226" t="str">
        <f>IF(ISNUMBER(SEARCH("FK",Table3[[#This Row],[KEYS]])), "FK", "")</f>
        <v/>
      </c>
      <c r="L226" t="str">
        <f>IF(ISNUMBER(SEARCH("IDX",Table3[[#This Row],[KEYS]])), "INDEX", "")</f>
        <v/>
      </c>
      <c r="M226" t="str">
        <f>IF(ISNUMBER(SEARCH("UQ",Table3[[#This Row],[KEYS]])), "UNIQUE", "")</f>
        <v/>
      </c>
      <c r="N226" t="str">
        <f>IF(ISNUMBER(SEARCH("NN",Table3[[#This Row],[KEYS]])), "NOT NULL", "")</f>
        <v/>
      </c>
      <c r="O226" t="str">
        <f>IF(ISNUMBER(SEARCH("CC",Table3[[#This Row],[KEYS]])), "CHECK", "")</f>
        <v>CHECK</v>
      </c>
      <c r="P226" t="str">
        <f>IF(ISNUMBER(SEARCH("PG",Table3[[#This Row],[KEYS]])), "PG", "")</f>
        <v/>
      </c>
      <c r="Q226" t="str" cm="1">
        <f t="array" ref="Q226">IF(ISNUMBER(SEARCH("PK",Table3[[#This Row],[KEYS]])),INDEX(UPPER(Table1[Combined_Constraint_Names]),MATCH(UPPER(Table3[[#This Row],[Table_Name]]),UPPER(Table1[Table_Name]),0)), "")</f>
        <v/>
      </c>
      <c r="R226" t="str" cm="1">
        <f t="array" ref="R22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6" t="str">
        <f>IF(ISNUMBER(SEARCH("FK",Table3[[#This Row],[KEYS]])), _xlfn.CONCAT("FK","_",Table3[[#This Row],[Table_Name]],"_",Table3[[#This Row],[Column_Name]]), "")</f>
        <v/>
      </c>
      <c r="T226" t="str" cm="1">
        <f t="array" ref="T22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6" t="str">
        <f>IF(ISNUMBER(SEARCH("IDX",Table3[[#This Row],[KEYS]])), _xlfn.CONCAT("IDX","_",Table3[[#This Row],[Table_Name]],"_",Table3[[#This Row],[Column_Name]]), "")</f>
        <v/>
      </c>
      <c r="V22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26" t="str">
        <f>IF(ISNUMBER(SEARCH("UQ",Table3[[#This Row],[KEYS]])), _xlfn.CONCAT("UQ","_",Table3[[#This Row],[Table_Name]],"_",Table3[[#This Row],[Column_Name]]), "")</f>
        <v/>
      </c>
      <c r="X22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6" t="str">
        <f>IF(ISNUMBER(SEARCH("NN",Table3[[#This Row],[KEYS]])), _xlfn.CONCAT("NN","_",Table3[[#This Row],[Table_Name]],"_",Table3[[#This Row],[Column_Name]]), "")</f>
        <v/>
      </c>
      <c r="Z22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26" t="str">
        <f>IF(ISNUMBER(SEARCH("CC",Table3[[#This Row],[KEYS]])), _xlfn.CONCAT("CC","_",Table3[[#This Row],[Table_Name]],"_",Table3[[#This Row],[Column_Name]]), "")</f>
        <v>CC_Ship2Warehouse_WH_QTY</v>
      </c>
      <c r="AB22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Ship2Warehouse ADD CONSTRAINT CC_Ship2Warehouse_WH_QTY CHECK (WH_QTY &gt; 0 );</v>
      </c>
      <c r="AC226" t="str">
        <f>IF(ISNUMBER(SEARCH("PG",Table3[[#This Row],[KEYS]])), _xlfn.CONCAT("PG","_",Table3[[#This Row],[Table_Name]],"_",Table3[[#This Row],[Column_Name]]), "")</f>
        <v/>
      </c>
      <c r="AE226" s="20"/>
      <c r="AF226" s="20"/>
    </row>
    <row r="227" spans="1:32" x14ac:dyDescent="0.3">
      <c r="A227" t="s">
        <v>506</v>
      </c>
      <c r="B227" s="39" t="s">
        <v>313</v>
      </c>
      <c r="C227" s="40" t="s">
        <v>345</v>
      </c>
      <c r="D227" s="40">
        <v>12</v>
      </c>
      <c r="E227" s="40" t="s">
        <v>350</v>
      </c>
      <c r="F227" s="40" t="s">
        <v>358</v>
      </c>
      <c r="G227" t="s">
        <v>111</v>
      </c>
      <c r="H227" t="s">
        <v>159</v>
      </c>
      <c r="J227" t="str">
        <f>IF(ISNUMBER(SEARCH("PK",Table3[[#This Row],[KEYS]])), "PK", "")</f>
        <v/>
      </c>
      <c r="K227" t="str">
        <f>IF(ISNUMBER(SEARCH("FK",Table3[[#This Row],[KEYS]])), "FK", "")</f>
        <v>FK</v>
      </c>
      <c r="L227" t="str">
        <f>IF(ISNUMBER(SEARCH("IDX",Table3[[#This Row],[KEYS]])), "INDEX", "")</f>
        <v>INDEX</v>
      </c>
      <c r="M227" t="str">
        <f>IF(ISNUMBER(SEARCH("UQ",Table3[[#This Row],[KEYS]])), "UNIQUE", "")</f>
        <v/>
      </c>
      <c r="N227" t="str">
        <f>IF(ISNUMBER(SEARCH("NN",Table3[[#This Row],[KEYS]])), "NOT NULL", "")</f>
        <v>NOT NULL</v>
      </c>
      <c r="O227" t="str">
        <f>IF(ISNUMBER(SEARCH("CC",Table3[[#This Row],[KEYS]])), "CHECK", "")</f>
        <v/>
      </c>
      <c r="P227" t="str">
        <f>IF(ISNUMBER(SEARCH("PG",Table3[[#This Row],[KEYS]])), "PG", "")</f>
        <v/>
      </c>
      <c r="Q227" t="str" cm="1">
        <f t="array" ref="Q227">IF(ISNUMBER(SEARCH("PK",Table3[[#This Row],[KEYS]])),INDEX(UPPER(Table1[Combined_Constraint_Names]),MATCH(UPPER(Table3[[#This Row],[Table_Name]]),UPPER(Table1[Table_Name]),0)), "")</f>
        <v/>
      </c>
      <c r="R227" t="str" cm="1">
        <f t="array" ref="R22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7" t="str">
        <f>IF(ISNUMBER(SEARCH("FK",Table3[[#This Row],[KEYS]])), _xlfn.CONCAT("FK","_",Table3[[#This Row],[Table_Name]],"_",Table3[[#This Row],[Column_Name]]), "")</f>
        <v>FK_Ship2Warehouse_Ship_Method_NO</v>
      </c>
      <c r="T227" t="str" cm="1">
        <f t="array" ref="T22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Ship2Warehouse ADD CONSTRAINT FK_Ship2Warehouse_Ship_Method_NO FOREIGN KEY (Ship_Method_NO) REFERENCES SHIP_METHOD(SHIP_METHOD_NO);</v>
      </c>
      <c r="U227" t="str">
        <f>IF(ISNUMBER(SEARCH("IDX",Table3[[#This Row],[KEYS]])), _xlfn.CONCAT("IDX","_",Table3[[#This Row],[Table_Name]],"_",Table3[[#This Row],[Column_Name]]), "")</f>
        <v>IDX_Ship2Warehouse_Ship_Method_NO</v>
      </c>
      <c r="V227" t="str">
        <f>IF(ISNUMBER(SEARCH("IDX",Table3[[#This Row],[KEYS]])), _xlfn.CONCAT("CREATE INDEX ",Table3[[#This Row],[Constranit name_IDX]]," ON ",Table3[[#This Row],[Table_Name]],"(",UPPER(Table3[[#This Row],[Column_Name]]),");"), "")</f>
        <v>CREATE INDEX IDX_Ship2Warehouse_Ship_Method_NO ON Ship2Warehouse(SHIP_METHOD_NO);</v>
      </c>
      <c r="W227" t="str">
        <f>IF(ISNUMBER(SEARCH("UQ",Table3[[#This Row],[KEYS]])), _xlfn.CONCAT("UQ","_",Table3[[#This Row],[Table_Name]],"_",Table3[[#This Row],[Column_Name]]), "")</f>
        <v/>
      </c>
      <c r="X22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7" t="str">
        <f>IF(ISNUMBER(SEARCH("NN",Table3[[#This Row],[KEYS]])), _xlfn.CONCAT("NN","_",Table3[[#This Row],[Table_Name]],"_",Table3[[#This Row],[Column_Name]]), "")</f>
        <v>NN_Ship2Warehouse_Ship_Method_NO</v>
      </c>
      <c r="Z22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Ship2Warehouse MODIFY Ship_Method_NO CONSTRAINT NN_Ship2Warehouse_Ship_Method_NO NOT NULL ;</v>
      </c>
      <c r="AA227" t="str">
        <f>IF(ISNUMBER(SEARCH("CC",Table3[[#This Row],[KEYS]])), _xlfn.CONCAT("CC","_",Table3[[#This Row],[Table_Name]],"_",Table3[[#This Row],[Column_Name]]), "")</f>
        <v/>
      </c>
      <c r="AB22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7" t="str">
        <f>IF(ISNUMBER(SEARCH("PG",Table3[[#This Row],[KEYS]])), _xlfn.CONCAT("PG","_",Table3[[#This Row],[Table_Name]],"_",Table3[[#This Row],[Column_Name]]), "")</f>
        <v/>
      </c>
      <c r="AE227" s="20"/>
      <c r="AF227" s="20"/>
    </row>
    <row r="228" spans="1:32" x14ac:dyDescent="0.3">
      <c r="A228" t="s">
        <v>506</v>
      </c>
      <c r="B228" s="57" t="s">
        <v>313</v>
      </c>
      <c r="C228" s="59" t="s">
        <v>345</v>
      </c>
      <c r="D228" s="59">
        <v>12</v>
      </c>
      <c r="E228" s="59" t="s">
        <v>359</v>
      </c>
      <c r="F228" s="59" t="s">
        <v>322</v>
      </c>
      <c r="G228" t="s">
        <v>111</v>
      </c>
      <c r="H228" t="s">
        <v>135</v>
      </c>
      <c r="J228" t="str">
        <f>IF(ISNUMBER(SEARCH("PK",Table3[[#This Row],[KEYS]])), "PK", "")</f>
        <v>PK</v>
      </c>
      <c r="K228" t="str">
        <f>IF(ISNUMBER(SEARCH("FK",Table3[[#This Row],[KEYS]])), "FK", "")</f>
        <v/>
      </c>
      <c r="L228" t="str">
        <f>IF(ISNUMBER(SEARCH("IDX",Table3[[#This Row],[KEYS]])), "INDEX", "")</f>
        <v>INDEX</v>
      </c>
      <c r="M228" t="str">
        <f>IF(ISNUMBER(SEARCH("UQ",Table3[[#This Row],[KEYS]])), "UNIQUE", "")</f>
        <v/>
      </c>
      <c r="N228" t="str">
        <f>IF(ISNUMBER(SEARCH("NN",Table3[[#This Row],[KEYS]])), "NOT NULL", "")</f>
        <v>NOT NULL</v>
      </c>
      <c r="O228" t="str">
        <f>IF(ISNUMBER(SEARCH("CC",Table3[[#This Row],[KEYS]])), "CHECK", "")</f>
        <v/>
      </c>
      <c r="P228" t="str">
        <f>IF(ISNUMBER(SEARCH("PG",Table3[[#This Row],[KEYS]])), "PG", "")</f>
        <v/>
      </c>
      <c r="Q228" t="str" cm="1">
        <f t="array" ref="Q228">IF(ISNUMBER(SEARCH("PK",Table3[[#This Row],[KEYS]])),INDEX(UPPER(Table1[Combined_Constraint_Names]),MATCH(UPPER(Table3[[#This Row],[Table_Name]]),UPPER(Table1[Table_Name]),0)), "")</f>
        <v>PK_RETURNPROD_CONDITION_COND_NO</v>
      </c>
      <c r="R228" t="str" cm="1">
        <f t="array" ref="R22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RETURNPROD_Condition ADD CONSTRAINT PK_RETURNPROD_CONDITION_COND_NO PRIMARY KEY (COND_NO);</v>
      </c>
      <c r="S228" t="str">
        <f>IF(ISNUMBER(SEARCH("FK",Table3[[#This Row],[KEYS]])), _xlfn.CONCAT("FK","_",Table3[[#This Row],[Table_Name]],"_",Table3[[#This Row],[Column_Name]]), "")</f>
        <v/>
      </c>
      <c r="T228" t="str" cm="1">
        <f t="array" ref="T22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8" t="str">
        <f>IF(ISNUMBER(SEARCH("IDX",Table3[[#This Row],[KEYS]])), _xlfn.CONCAT("IDX","_",Table3[[#This Row],[Table_Name]],"_",Table3[[#This Row],[Column_Name]]), "")</f>
        <v>IDX_RETURNPROD_Condition_Cond_NO</v>
      </c>
      <c r="V228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IDX_RETURNPROD_Condition_Cond_NO ON RETURNPROD_Condition(COND_NO);</v>
      </c>
      <c r="W228" t="str">
        <f>IF(ISNUMBER(SEARCH("UQ",Table3[[#This Row],[KEYS]])), _xlfn.CONCAT("UQ","_",Table3[[#This Row],[Table_Name]],"_",Table3[[#This Row],[Column_Name]]), "")</f>
        <v/>
      </c>
      <c r="X22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8" t="str">
        <f>IF(ISNUMBER(SEARCH("NN",Table3[[#This Row],[KEYS]])), _xlfn.CONCAT("NN","_",Table3[[#This Row],[Table_Name]],"_",Table3[[#This Row],[Column_Name]]), "")</f>
        <v>NN_RETURNPROD_Condition_Cond_NO</v>
      </c>
      <c r="Z22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RETURNPROD_Condition MODIFY Cond_NO CONSTRAINT NN_RETURNPROD_Condition_Cond_NO NOT NULL ;</v>
      </c>
      <c r="AA228" t="str">
        <f>IF(ISNUMBER(SEARCH("CC",Table3[[#This Row],[KEYS]])), _xlfn.CONCAT("CC","_",Table3[[#This Row],[Table_Name]],"_",Table3[[#This Row],[Column_Name]]), "")</f>
        <v/>
      </c>
      <c r="AB22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28" t="str">
        <f>IF(ISNUMBER(SEARCH("PG",Table3[[#This Row],[KEYS]])), _xlfn.CONCAT("PG","_",Table3[[#This Row],[Table_Name]],"_",Table3[[#This Row],[Column_Name]]), "")</f>
        <v/>
      </c>
      <c r="AE228" s="20"/>
      <c r="AF228" s="20"/>
    </row>
    <row r="229" spans="1:32" x14ac:dyDescent="0.3">
      <c r="A229" t="s">
        <v>506</v>
      </c>
      <c r="B229" s="57" t="s">
        <v>313</v>
      </c>
      <c r="C229" s="59" t="s">
        <v>345</v>
      </c>
      <c r="D229" s="59">
        <v>12</v>
      </c>
      <c r="E229" s="59" t="s">
        <v>359</v>
      </c>
      <c r="F229" s="59" t="s">
        <v>360</v>
      </c>
      <c r="G229" t="s">
        <v>111</v>
      </c>
      <c r="H229" t="s">
        <v>194</v>
      </c>
      <c r="J229" t="str">
        <f>IF(ISNUMBER(SEARCH("PK",Table3[[#This Row],[KEYS]])), "PK", "")</f>
        <v/>
      </c>
      <c r="K229" t="str">
        <f>IF(ISNUMBER(SEARCH("FK",Table3[[#This Row],[KEYS]])), "FK", "")</f>
        <v/>
      </c>
      <c r="L229" t="str">
        <f>IF(ISNUMBER(SEARCH("IDX",Table3[[#This Row],[KEYS]])), "INDEX", "")</f>
        <v/>
      </c>
      <c r="M229" t="str">
        <f>IF(ISNUMBER(SEARCH("UQ",Table3[[#This Row],[KEYS]])), "UNIQUE", "")</f>
        <v/>
      </c>
      <c r="N229" t="str">
        <f>IF(ISNUMBER(SEARCH("NN",Table3[[#This Row],[KEYS]])), "NOT NULL", "")</f>
        <v/>
      </c>
      <c r="O229" t="str">
        <f>IF(ISNUMBER(SEARCH("CC",Table3[[#This Row],[KEYS]])), "CHECK", "")</f>
        <v>CHECK</v>
      </c>
      <c r="P229" t="str">
        <f>IF(ISNUMBER(SEARCH("PG",Table3[[#This Row],[KEYS]])), "PG", "")</f>
        <v/>
      </c>
      <c r="Q229" t="str" cm="1">
        <f t="array" ref="Q229">IF(ISNUMBER(SEARCH("PK",Table3[[#This Row],[KEYS]])),INDEX(UPPER(Table1[Combined_Constraint_Names]),MATCH(UPPER(Table3[[#This Row],[Table_Name]]),UPPER(Table1[Table_Name]),0)), "")</f>
        <v/>
      </c>
      <c r="R229" t="str" cm="1">
        <f t="array" ref="R22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29" t="str">
        <f>IF(ISNUMBER(SEARCH("FK",Table3[[#This Row],[KEYS]])), _xlfn.CONCAT("FK","_",Table3[[#This Row],[Table_Name]],"_",Table3[[#This Row],[Column_Name]]), "")</f>
        <v/>
      </c>
      <c r="T229" t="str" cm="1">
        <f t="array" ref="T22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29" t="str">
        <f>IF(ISNUMBER(SEARCH("IDX",Table3[[#This Row],[KEYS]])), _xlfn.CONCAT("IDX","_",Table3[[#This Row],[Table_Name]],"_",Table3[[#This Row],[Column_Name]]), "")</f>
        <v/>
      </c>
      <c r="V22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29" t="str">
        <f>IF(ISNUMBER(SEARCH("UQ",Table3[[#This Row],[KEYS]])), _xlfn.CONCAT("UQ","_",Table3[[#This Row],[Table_Name]],"_",Table3[[#This Row],[Column_Name]]), "")</f>
        <v/>
      </c>
      <c r="X22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29" t="str">
        <f>IF(ISNUMBER(SEARCH("NN",Table3[[#This Row],[KEYS]])), _xlfn.CONCAT("NN","_",Table3[[#This Row],[Table_Name]],"_",Table3[[#This Row],[Column_Name]]), "")</f>
        <v/>
      </c>
      <c r="Z22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29" t="str">
        <f>IF(ISNUMBER(SEARCH("CC",Table3[[#This Row],[KEYS]])), _xlfn.CONCAT("CC","_",Table3[[#This Row],[Table_Name]],"_",Table3[[#This Row],[Column_Name]]), "")</f>
        <v>CC_RETURNPROD_Condition_RETR_QTY</v>
      </c>
      <c r="AB22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RETURNPROD_Condition ADD CONSTRAINT CC_RETURNPROD_Condition_RETR_QTY CHECK (RETR_QTY &gt; 0 );</v>
      </c>
      <c r="AC229" t="str">
        <f>IF(ISNUMBER(SEARCH("PG",Table3[[#This Row],[KEYS]])), _xlfn.CONCAT("PG","_",Table3[[#This Row],[Table_Name]],"_",Table3[[#This Row],[Column_Name]]), "")</f>
        <v/>
      </c>
      <c r="AE229" s="20"/>
      <c r="AF229" s="20"/>
    </row>
    <row r="230" spans="1:32" x14ac:dyDescent="0.3">
      <c r="A230" t="s">
        <v>506</v>
      </c>
      <c r="B230" s="57" t="s">
        <v>313</v>
      </c>
      <c r="C230" s="59" t="s">
        <v>345</v>
      </c>
      <c r="D230" s="59">
        <v>12</v>
      </c>
      <c r="E230" s="59" t="s">
        <v>359</v>
      </c>
      <c r="F230" s="59" t="s">
        <v>346</v>
      </c>
      <c r="G230" t="s">
        <v>111</v>
      </c>
      <c r="J230" t="str">
        <f>IF(ISNUMBER(SEARCH("PK",Table3[[#This Row],[KEYS]])), "PK", "")</f>
        <v/>
      </c>
      <c r="K230" t="str">
        <f>IF(ISNUMBER(SEARCH("FK",Table3[[#This Row],[KEYS]])), "FK", "")</f>
        <v/>
      </c>
      <c r="L230" t="str">
        <f>IF(ISNUMBER(SEARCH("IDX",Table3[[#This Row],[KEYS]])), "INDEX", "")</f>
        <v/>
      </c>
      <c r="M230" t="str">
        <f>IF(ISNUMBER(SEARCH("UQ",Table3[[#This Row],[KEYS]])), "UNIQUE", "")</f>
        <v/>
      </c>
      <c r="N230" t="str">
        <f>IF(ISNUMBER(SEARCH("NN",Table3[[#This Row],[KEYS]])), "NOT NULL", "")</f>
        <v/>
      </c>
      <c r="O230" t="str">
        <f>IF(ISNUMBER(SEARCH("CC",Table3[[#This Row],[KEYS]])), "CHECK", "")</f>
        <v/>
      </c>
      <c r="P230" t="str">
        <f>IF(ISNUMBER(SEARCH("PG",Table3[[#This Row],[KEYS]])), "PG", "")</f>
        <v/>
      </c>
      <c r="Q230" t="str" cm="1">
        <f t="array" ref="Q230">IF(ISNUMBER(SEARCH("PK",Table3[[#This Row],[KEYS]])),INDEX(UPPER(Table1[Combined_Constraint_Names]),MATCH(UPPER(Table3[[#This Row],[Table_Name]]),UPPER(Table1[Table_Name]),0)), "")</f>
        <v/>
      </c>
      <c r="R230" t="str" cm="1">
        <f t="array" ref="R23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0" t="str">
        <f>IF(ISNUMBER(SEARCH("FK",Table3[[#This Row],[KEYS]])), _xlfn.CONCAT("FK","_",Table3[[#This Row],[Table_Name]],"_",Table3[[#This Row],[Column_Name]]), "")</f>
        <v/>
      </c>
      <c r="T230" t="str" cm="1">
        <f t="array" ref="T23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0" t="str">
        <f>IF(ISNUMBER(SEARCH("IDX",Table3[[#This Row],[KEYS]])), _xlfn.CONCAT("IDX","_",Table3[[#This Row],[Table_Name]],"_",Table3[[#This Row],[Column_Name]]), "")</f>
        <v/>
      </c>
      <c r="V23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0" t="str">
        <f>IF(ISNUMBER(SEARCH("UQ",Table3[[#This Row],[KEYS]])), _xlfn.CONCAT("UQ","_",Table3[[#This Row],[Table_Name]],"_",Table3[[#This Row],[Column_Name]]), "")</f>
        <v/>
      </c>
      <c r="X23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0" t="str">
        <f>IF(ISNUMBER(SEARCH("NN",Table3[[#This Row],[KEYS]])), _xlfn.CONCAT("NN","_",Table3[[#This Row],[Table_Name]],"_",Table3[[#This Row],[Column_Name]]), "")</f>
        <v/>
      </c>
      <c r="Z23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0" t="str">
        <f>IF(ISNUMBER(SEARCH("CC",Table3[[#This Row],[KEYS]])), _xlfn.CONCAT("CC","_",Table3[[#This Row],[Table_Name]],"_",Table3[[#This Row],[Column_Name]]), "")</f>
        <v/>
      </c>
      <c r="AB23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0" t="str">
        <f>IF(ISNUMBER(SEARCH("PG",Table3[[#This Row],[KEYS]])), _xlfn.CONCAT("PG","_",Table3[[#This Row],[Table_Name]],"_",Table3[[#This Row],[Column_Name]]), "")</f>
        <v/>
      </c>
      <c r="AE230" s="20"/>
      <c r="AF230" s="20"/>
    </row>
    <row r="231" spans="1:32" x14ac:dyDescent="0.3">
      <c r="A231" t="s">
        <v>506</v>
      </c>
      <c r="B231" s="55" t="s">
        <v>361</v>
      </c>
      <c r="C231" s="58" t="s">
        <v>362</v>
      </c>
      <c r="D231" s="58">
        <v>0</v>
      </c>
      <c r="E231" s="58" t="s">
        <v>363</v>
      </c>
      <c r="F231" s="58" t="s">
        <v>305</v>
      </c>
      <c r="G231" t="s">
        <v>111</v>
      </c>
      <c r="H231" t="s">
        <v>135</v>
      </c>
      <c r="J231" t="str">
        <f>IF(ISNUMBER(SEARCH("PK",Table3[[#This Row],[KEYS]])), "PK", "")</f>
        <v>PK</v>
      </c>
      <c r="K231" t="str">
        <f>IF(ISNUMBER(SEARCH("FK",Table3[[#This Row],[KEYS]])), "FK", "")</f>
        <v/>
      </c>
      <c r="L231" t="str">
        <f>IF(ISNUMBER(SEARCH("IDX",Table3[[#This Row],[KEYS]])), "INDEX", "")</f>
        <v>INDEX</v>
      </c>
      <c r="M231" t="str">
        <f>IF(ISNUMBER(SEARCH("UQ",Table3[[#This Row],[KEYS]])), "UNIQUE", "")</f>
        <v/>
      </c>
      <c r="N231" t="str">
        <f>IF(ISNUMBER(SEARCH("NN",Table3[[#This Row],[KEYS]])), "NOT NULL", "")</f>
        <v>NOT NULL</v>
      </c>
      <c r="O231" t="str">
        <f>IF(ISNUMBER(SEARCH("CC",Table3[[#This Row],[KEYS]])), "CHECK", "")</f>
        <v/>
      </c>
      <c r="P231" t="str">
        <f>IF(ISNUMBER(SEARCH("PG",Table3[[#This Row],[KEYS]])), "PG", "")</f>
        <v/>
      </c>
      <c r="Q231" t="str" cm="1">
        <f t="array" ref="Q231">IF(ISNUMBER(SEARCH("PK",Table3[[#This Row],[KEYS]])),INDEX(UPPER(Table1[Combined_Constraint_Names]),MATCH(UPPER(Table3[[#This Row],[Table_Name]]),UPPER(Table1[Table_Name]),0)), "")</f>
        <v>PK_VENDOR_VENDOR_NO</v>
      </c>
      <c r="R231" t="str" cm="1">
        <f t="array" ref="R23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VENDOR ADD CONSTRAINT PK_VENDOR_VENDOR_NO PRIMARY KEY (VENDOR_NO);</v>
      </c>
      <c r="S231" t="str">
        <f>IF(ISNUMBER(SEARCH("FK",Table3[[#This Row],[KEYS]])), _xlfn.CONCAT("FK","_",Table3[[#This Row],[Table_Name]],"_",Table3[[#This Row],[Column_Name]]), "")</f>
        <v/>
      </c>
      <c r="T231" t="str" cm="1">
        <f t="array" ref="T23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1" t="str">
        <f>IF(ISNUMBER(SEARCH("IDX",Table3[[#This Row],[KEYS]])), _xlfn.CONCAT("IDX","_",Table3[[#This Row],[Table_Name]],"_",Table3[[#This Row],[Column_Name]]), "")</f>
        <v>IDX_VENDOR_VENDOR_NO</v>
      </c>
      <c r="V231" t="str">
        <f>IF(ISNUMBER(SEARCH("IDX",Table3[[#This Row],[KEYS]])), _xlfn.CONCAT("CREATE INDEX ",Table3[[#This Row],[Constranit name_IDX]]," ON ",Table3[[#This Row],[Table_Name]],"(",UPPER(Table3[[#This Row],[Column_Name]]),");"), "")</f>
        <v>CREATE INDEX IDX_VENDOR_VENDOR_NO ON VENDOR(VENDOR_NO);</v>
      </c>
      <c r="W231" t="str">
        <f>IF(ISNUMBER(SEARCH("UQ",Table3[[#This Row],[KEYS]])), _xlfn.CONCAT("UQ","_",Table3[[#This Row],[Table_Name]],"_",Table3[[#This Row],[Column_Name]]), "")</f>
        <v/>
      </c>
      <c r="X23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1" t="str">
        <f>IF(ISNUMBER(SEARCH("NN",Table3[[#This Row],[KEYS]])), _xlfn.CONCAT("NN","_",Table3[[#This Row],[Table_Name]],"_",Table3[[#This Row],[Column_Name]]), "")</f>
        <v>NN_VENDOR_VENDOR_NO</v>
      </c>
      <c r="Z23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 MODIFY VENDOR_NO CONSTRAINT NN_VENDOR_VENDOR_NO NOT NULL ;</v>
      </c>
      <c r="AA231" t="str">
        <f>IF(ISNUMBER(SEARCH("CC",Table3[[#This Row],[KEYS]])), _xlfn.CONCAT("CC","_",Table3[[#This Row],[Table_Name]],"_",Table3[[#This Row],[Column_Name]]), "")</f>
        <v/>
      </c>
      <c r="AB23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1" t="str">
        <f>IF(ISNUMBER(SEARCH("PG",Table3[[#This Row],[KEYS]])), _xlfn.CONCAT("PG","_",Table3[[#This Row],[Table_Name]],"_",Table3[[#This Row],[Column_Name]]), "")</f>
        <v/>
      </c>
      <c r="AE231" s="20"/>
      <c r="AF231" s="20"/>
    </row>
    <row r="232" spans="1:32" x14ac:dyDescent="0.3">
      <c r="A232" t="s">
        <v>506</v>
      </c>
      <c r="B232" s="55" t="s">
        <v>361</v>
      </c>
      <c r="C232" s="58" t="s">
        <v>362</v>
      </c>
      <c r="D232" s="58">
        <v>0</v>
      </c>
      <c r="E232" s="58" t="s">
        <v>363</v>
      </c>
      <c r="F232" s="58" t="s">
        <v>364</v>
      </c>
      <c r="G232" t="s">
        <v>114</v>
      </c>
      <c r="J232" t="str">
        <f>IF(ISNUMBER(SEARCH("PK",Table3[[#This Row],[KEYS]])), "PK", "")</f>
        <v/>
      </c>
      <c r="K232" t="str">
        <f>IF(ISNUMBER(SEARCH("FK",Table3[[#This Row],[KEYS]])), "FK", "")</f>
        <v/>
      </c>
      <c r="L232" t="str">
        <f>IF(ISNUMBER(SEARCH("IDX",Table3[[#This Row],[KEYS]])), "INDEX", "")</f>
        <v/>
      </c>
      <c r="M232" t="str">
        <f>IF(ISNUMBER(SEARCH("UQ",Table3[[#This Row],[KEYS]])), "UNIQUE", "")</f>
        <v/>
      </c>
      <c r="N232" t="str">
        <f>IF(ISNUMBER(SEARCH("NN",Table3[[#This Row],[KEYS]])), "NOT NULL", "")</f>
        <v/>
      </c>
      <c r="O232" t="str">
        <f>IF(ISNUMBER(SEARCH("CC",Table3[[#This Row],[KEYS]])), "CHECK", "")</f>
        <v/>
      </c>
      <c r="P232" t="str">
        <f>IF(ISNUMBER(SEARCH("PG",Table3[[#This Row],[KEYS]])), "PG", "")</f>
        <v/>
      </c>
      <c r="Q232" t="str" cm="1">
        <f t="array" ref="Q232">IF(ISNUMBER(SEARCH("PK",Table3[[#This Row],[KEYS]])),INDEX(UPPER(Table1[Combined_Constraint_Names]),MATCH(UPPER(Table3[[#This Row],[Table_Name]]),UPPER(Table1[Table_Name]),0)), "")</f>
        <v/>
      </c>
      <c r="R232" t="str" cm="1">
        <f t="array" ref="R23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2" t="str">
        <f>IF(ISNUMBER(SEARCH("FK",Table3[[#This Row],[KEYS]])), _xlfn.CONCAT("FK","_",Table3[[#This Row],[Table_Name]],"_",Table3[[#This Row],[Column_Name]]), "")</f>
        <v/>
      </c>
      <c r="T232" t="str" cm="1">
        <f t="array" ref="T23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2" t="str">
        <f>IF(ISNUMBER(SEARCH("IDX",Table3[[#This Row],[KEYS]])), _xlfn.CONCAT("IDX","_",Table3[[#This Row],[Table_Name]],"_",Table3[[#This Row],[Column_Name]]), "")</f>
        <v/>
      </c>
      <c r="V23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2" t="str">
        <f>IF(ISNUMBER(SEARCH("UQ",Table3[[#This Row],[KEYS]])), _xlfn.CONCAT("UQ","_",Table3[[#This Row],[Table_Name]],"_",Table3[[#This Row],[Column_Name]]), "")</f>
        <v/>
      </c>
      <c r="X23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2" t="str">
        <f>IF(ISNUMBER(SEARCH("NN",Table3[[#This Row],[KEYS]])), _xlfn.CONCAT("NN","_",Table3[[#This Row],[Table_Name]],"_",Table3[[#This Row],[Column_Name]]), "")</f>
        <v/>
      </c>
      <c r="Z23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2" t="str">
        <f>IF(ISNUMBER(SEARCH("CC",Table3[[#This Row],[KEYS]])), _xlfn.CONCAT("CC","_",Table3[[#This Row],[Table_Name]],"_",Table3[[#This Row],[Column_Name]]), "")</f>
        <v/>
      </c>
      <c r="AB23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2" t="str">
        <f>IF(ISNUMBER(SEARCH("PG",Table3[[#This Row],[KEYS]])), _xlfn.CONCAT("PG","_",Table3[[#This Row],[Table_Name]],"_",Table3[[#This Row],[Column_Name]]), "")</f>
        <v/>
      </c>
      <c r="AE232" s="20"/>
      <c r="AF232" s="20"/>
    </row>
    <row r="233" spans="1:32" x14ac:dyDescent="0.3">
      <c r="A233" t="s">
        <v>506</v>
      </c>
      <c r="B233" s="55" t="s">
        <v>361</v>
      </c>
      <c r="C233" s="58" t="s">
        <v>362</v>
      </c>
      <c r="D233" s="58">
        <v>0</v>
      </c>
      <c r="E233" s="58" t="s">
        <v>363</v>
      </c>
      <c r="F233" s="58" t="s">
        <v>113</v>
      </c>
      <c r="G233" t="s">
        <v>114</v>
      </c>
      <c r="J233" t="str">
        <f>IF(ISNUMBER(SEARCH("PK",Table3[[#This Row],[KEYS]])), "PK", "")</f>
        <v/>
      </c>
      <c r="K233" t="str">
        <f>IF(ISNUMBER(SEARCH("FK",Table3[[#This Row],[KEYS]])), "FK", "")</f>
        <v/>
      </c>
      <c r="L233" t="str">
        <f>IF(ISNUMBER(SEARCH("IDX",Table3[[#This Row],[KEYS]])), "INDEX", "")</f>
        <v/>
      </c>
      <c r="M233" t="str">
        <f>IF(ISNUMBER(SEARCH("UQ",Table3[[#This Row],[KEYS]])), "UNIQUE", "")</f>
        <v/>
      </c>
      <c r="N233" t="str">
        <f>IF(ISNUMBER(SEARCH("NN",Table3[[#This Row],[KEYS]])), "NOT NULL", "")</f>
        <v/>
      </c>
      <c r="O233" t="str">
        <f>IF(ISNUMBER(SEARCH("CC",Table3[[#This Row],[KEYS]])), "CHECK", "")</f>
        <v/>
      </c>
      <c r="P233" t="str">
        <f>IF(ISNUMBER(SEARCH("PG",Table3[[#This Row],[KEYS]])), "PG", "")</f>
        <v/>
      </c>
      <c r="Q233" t="str" cm="1">
        <f t="array" ref="Q233">IF(ISNUMBER(SEARCH("PK",Table3[[#This Row],[KEYS]])),INDEX(UPPER(Table1[Combined_Constraint_Names]),MATCH(UPPER(Table3[[#This Row],[Table_Name]]),UPPER(Table1[Table_Name]),0)), "")</f>
        <v/>
      </c>
      <c r="R233" t="str" cm="1">
        <f t="array" ref="R23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3" t="str">
        <f>IF(ISNUMBER(SEARCH("FK",Table3[[#This Row],[KEYS]])), _xlfn.CONCAT("FK","_",Table3[[#This Row],[Table_Name]],"_",Table3[[#This Row],[Column_Name]]), "")</f>
        <v/>
      </c>
      <c r="T233" t="str" cm="1">
        <f t="array" ref="T23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3" t="str">
        <f>IF(ISNUMBER(SEARCH("IDX",Table3[[#This Row],[KEYS]])), _xlfn.CONCAT("IDX","_",Table3[[#This Row],[Table_Name]],"_",Table3[[#This Row],[Column_Name]]), "")</f>
        <v/>
      </c>
      <c r="V23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3" t="str">
        <f>IF(ISNUMBER(SEARCH("UQ",Table3[[#This Row],[KEYS]])), _xlfn.CONCAT("UQ","_",Table3[[#This Row],[Table_Name]],"_",Table3[[#This Row],[Column_Name]]), "")</f>
        <v/>
      </c>
      <c r="X23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3" t="str">
        <f>IF(ISNUMBER(SEARCH("NN",Table3[[#This Row],[KEYS]])), _xlfn.CONCAT("NN","_",Table3[[#This Row],[Table_Name]],"_",Table3[[#This Row],[Column_Name]]), "")</f>
        <v/>
      </c>
      <c r="Z23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3" t="str">
        <f>IF(ISNUMBER(SEARCH("CC",Table3[[#This Row],[KEYS]])), _xlfn.CONCAT("CC","_",Table3[[#This Row],[Table_Name]],"_",Table3[[#This Row],[Column_Name]]), "")</f>
        <v/>
      </c>
      <c r="AB23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3" t="str">
        <f>IF(ISNUMBER(SEARCH("PG",Table3[[#This Row],[KEYS]])), _xlfn.CONCAT("PG","_",Table3[[#This Row],[Table_Name]],"_",Table3[[#This Row],[Column_Name]]), "")</f>
        <v/>
      </c>
      <c r="AE233" s="20"/>
      <c r="AF233" s="20"/>
    </row>
    <row r="234" spans="1:32" x14ac:dyDescent="0.3">
      <c r="A234" t="s">
        <v>506</v>
      </c>
      <c r="B234" s="55" t="s">
        <v>361</v>
      </c>
      <c r="C234" s="58" t="s">
        <v>362</v>
      </c>
      <c r="D234" s="58">
        <v>0</v>
      </c>
      <c r="E234" s="58" t="s">
        <v>363</v>
      </c>
      <c r="F234" s="58" t="s">
        <v>115</v>
      </c>
      <c r="G234" t="s">
        <v>114</v>
      </c>
      <c r="J234" t="str">
        <f>IF(ISNUMBER(SEARCH("PK",Table3[[#This Row],[KEYS]])), "PK", "")</f>
        <v/>
      </c>
      <c r="K234" t="str">
        <f>IF(ISNUMBER(SEARCH("FK",Table3[[#This Row],[KEYS]])), "FK", "")</f>
        <v/>
      </c>
      <c r="L234" t="str">
        <f>IF(ISNUMBER(SEARCH("IDX",Table3[[#This Row],[KEYS]])), "INDEX", "")</f>
        <v/>
      </c>
      <c r="M234" t="str">
        <f>IF(ISNUMBER(SEARCH("UQ",Table3[[#This Row],[KEYS]])), "UNIQUE", "")</f>
        <v/>
      </c>
      <c r="N234" t="str">
        <f>IF(ISNUMBER(SEARCH("NN",Table3[[#This Row],[KEYS]])), "NOT NULL", "")</f>
        <v/>
      </c>
      <c r="O234" t="str">
        <f>IF(ISNUMBER(SEARCH("CC",Table3[[#This Row],[KEYS]])), "CHECK", "")</f>
        <v/>
      </c>
      <c r="P234" t="str">
        <f>IF(ISNUMBER(SEARCH("PG",Table3[[#This Row],[KEYS]])), "PG", "")</f>
        <v/>
      </c>
      <c r="Q234" t="str" cm="1">
        <f t="array" ref="Q234">IF(ISNUMBER(SEARCH("PK",Table3[[#This Row],[KEYS]])),INDEX(UPPER(Table1[Combined_Constraint_Names]),MATCH(UPPER(Table3[[#This Row],[Table_Name]]),UPPER(Table1[Table_Name]),0)), "")</f>
        <v/>
      </c>
      <c r="R234" t="str" cm="1">
        <f t="array" ref="R23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4" t="str">
        <f>IF(ISNUMBER(SEARCH("FK",Table3[[#This Row],[KEYS]])), _xlfn.CONCAT("FK","_",Table3[[#This Row],[Table_Name]],"_",Table3[[#This Row],[Column_Name]]), "")</f>
        <v/>
      </c>
      <c r="T234" t="str" cm="1">
        <f t="array" ref="T23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4" t="str">
        <f>IF(ISNUMBER(SEARCH("IDX",Table3[[#This Row],[KEYS]])), _xlfn.CONCAT("IDX","_",Table3[[#This Row],[Table_Name]],"_",Table3[[#This Row],[Column_Name]]), "")</f>
        <v/>
      </c>
      <c r="V23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4" t="str">
        <f>IF(ISNUMBER(SEARCH("UQ",Table3[[#This Row],[KEYS]])), _xlfn.CONCAT("UQ","_",Table3[[#This Row],[Table_Name]],"_",Table3[[#This Row],[Column_Name]]), "")</f>
        <v/>
      </c>
      <c r="X23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4" t="str">
        <f>IF(ISNUMBER(SEARCH("NN",Table3[[#This Row],[KEYS]])), _xlfn.CONCAT("NN","_",Table3[[#This Row],[Table_Name]],"_",Table3[[#This Row],[Column_Name]]), "")</f>
        <v/>
      </c>
      <c r="Z23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4" t="str">
        <f>IF(ISNUMBER(SEARCH("CC",Table3[[#This Row],[KEYS]])), _xlfn.CONCAT("CC","_",Table3[[#This Row],[Table_Name]],"_",Table3[[#This Row],[Column_Name]]), "")</f>
        <v/>
      </c>
      <c r="AB23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4" t="str">
        <f>IF(ISNUMBER(SEARCH("PG",Table3[[#This Row],[KEYS]])), _xlfn.CONCAT("PG","_",Table3[[#This Row],[Table_Name]],"_",Table3[[#This Row],[Column_Name]]), "")</f>
        <v/>
      </c>
      <c r="AE234" s="20"/>
      <c r="AF234" s="20"/>
    </row>
    <row r="235" spans="1:32" x14ac:dyDescent="0.3">
      <c r="A235" t="s">
        <v>506</v>
      </c>
      <c r="B235" s="55" t="s">
        <v>361</v>
      </c>
      <c r="C235" s="58" t="s">
        <v>362</v>
      </c>
      <c r="D235" s="58">
        <v>0</v>
      </c>
      <c r="E235" s="58" t="s">
        <v>363</v>
      </c>
      <c r="F235" s="58" t="s">
        <v>116</v>
      </c>
      <c r="G235" t="s">
        <v>152</v>
      </c>
      <c r="J235" t="str">
        <f>IF(ISNUMBER(SEARCH("PK",Table3[[#This Row],[KEYS]])), "PK", "")</f>
        <v/>
      </c>
      <c r="K235" t="str">
        <f>IF(ISNUMBER(SEARCH("FK",Table3[[#This Row],[KEYS]])), "FK", "")</f>
        <v/>
      </c>
      <c r="L235" t="str">
        <f>IF(ISNUMBER(SEARCH("IDX",Table3[[#This Row],[KEYS]])), "INDEX", "")</f>
        <v/>
      </c>
      <c r="M235" t="str">
        <f>IF(ISNUMBER(SEARCH("UQ",Table3[[#This Row],[KEYS]])), "UNIQUE", "")</f>
        <v/>
      </c>
      <c r="N235" t="str">
        <f>IF(ISNUMBER(SEARCH("NN",Table3[[#This Row],[KEYS]])), "NOT NULL", "")</f>
        <v/>
      </c>
      <c r="O235" t="str">
        <f>IF(ISNUMBER(SEARCH("CC",Table3[[#This Row],[KEYS]])), "CHECK", "")</f>
        <v/>
      </c>
      <c r="P235" t="str">
        <f>IF(ISNUMBER(SEARCH("PG",Table3[[#This Row],[KEYS]])), "PG", "")</f>
        <v/>
      </c>
      <c r="Q235" t="str" cm="1">
        <f t="array" ref="Q235">IF(ISNUMBER(SEARCH("PK",Table3[[#This Row],[KEYS]])),INDEX(UPPER(Table1[Combined_Constraint_Names]),MATCH(UPPER(Table3[[#This Row],[Table_Name]]),UPPER(Table1[Table_Name]),0)), "")</f>
        <v/>
      </c>
      <c r="R235" t="str" cm="1">
        <f t="array" ref="R23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5" t="str">
        <f>IF(ISNUMBER(SEARCH("FK",Table3[[#This Row],[KEYS]])), _xlfn.CONCAT("FK","_",Table3[[#This Row],[Table_Name]],"_",Table3[[#This Row],[Column_Name]]), "")</f>
        <v/>
      </c>
      <c r="T235" t="str" cm="1">
        <f t="array" ref="T23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5" t="str">
        <f>IF(ISNUMBER(SEARCH("IDX",Table3[[#This Row],[KEYS]])), _xlfn.CONCAT("IDX","_",Table3[[#This Row],[Table_Name]],"_",Table3[[#This Row],[Column_Name]]), "")</f>
        <v/>
      </c>
      <c r="V23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5" t="str">
        <f>IF(ISNUMBER(SEARCH("UQ",Table3[[#This Row],[KEYS]])), _xlfn.CONCAT("UQ","_",Table3[[#This Row],[Table_Name]],"_",Table3[[#This Row],[Column_Name]]), "")</f>
        <v/>
      </c>
      <c r="X23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5" t="str">
        <f>IF(ISNUMBER(SEARCH("NN",Table3[[#This Row],[KEYS]])), _xlfn.CONCAT("NN","_",Table3[[#This Row],[Table_Name]],"_",Table3[[#This Row],[Column_Name]]), "")</f>
        <v/>
      </c>
      <c r="Z23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5" t="str">
        <f>IF(ISNUMBER(SEARCH("CC",Table3[[#This Row],[KEYS]])), _xlfn.CONCAT("CC","_",Table3[[#This Row],[Table_Name]],"_",Table3[[#This Row],[Column_Name]]), "")</f>
        <v/>
      </c>
      <c r="AB23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5" t="str">
        <f>IF(ISNUMBER(SEARCH("PG",Table3[[#This Row],[KEYS]])), _xlfn.CONCAT("PG","_",Table3[[#This Row],[Table_Name]],"_",Table3[[#This Row],[Column_Name]]), "")</f>
        <v/>
      </c>
      <c r="AE235" s="20"/>
      <c r="AF235" s="20"/>
    </row>
    <row r="236" spans="1:32" x14ac:dyDescent="0.3">
      <c r="A236" t="s">
        <v>506</v>
      </c>
      <c r="B236" s="55" t="s">
        <v>361</v>
      </c>
      <c r="C236" s="58" t="s">
        <v>362</v>
      </c>
      <c r="D236" s="58">
        <v>0</v>
      </c>
      <c r="E236" s="58" t="s">
        <v>363</v>
      </c>
      <c r="F236" s="58" t="s">
        <v>119</v>
      </c>
      <c r="G236" t="s">
        <v>111</v>
      </c>
      <c r="J236" t="str">
        <f>IF(ISNUMBER(SEARCH("PK",Table3[[#This Row],[KEYS]])), "PK", "")</f>
        <v/>
      </c>
      <c r="K236" t="str">
        <f>IF(ISNUMBER(SEARCH("FK",Table3[[#This Row],[KEYS]])), "FK", "")</f>
        <v/>
      </c>
      <c r="L236" t="str">
        <f>IF(ISNUMBER(SEARCH("IDX",Table3[[#This Row],[KEYS]])), "INDEX", "")</f>
        <v/>
      </c>
      <c r="M236" t="str">
        <f>IF(ISNUMBER(SEARCH("UQ",Table3[[#This Row],[KEYS]])), "UNIQUE", "")</f>
        <v/>
      </c>
      <c r="N236" t="str">
        <f>IF(ISNUMBER(SEARCH("NN",Table3[[#This Row],[KEYS]])), "NOT NULL", "")</f>
        <v/>
      </c>
      <c r="O236" t="str">
        <f>IF(ISNUMBER(SEARCH("CC",Table3[[#This Row],[KEYS]])), "CHECK", "")</f>
        <v/>
      </c>
      <c r="P236" t="str">
        <f>IF(ISNUMBER(SEARCH("PG",Table3[[#This Row],[KEYS]])), "PG", "")</f>
        <v/>
      </c>
      <c r="Q236" t="str" cm="1">
        <f t="array" ref="Q236">IF(ISNUMBER(SEARCH("PK",Table3[[#This Row],[KEYS]])),INDEX(UPPER(Table1[Combined_Constraint_Names]),MATCH(UPPER(Table3[[#This Row],[Table_Name]]),UPPER(Table1[Table_Name]),0)), "")</f>
        <v/>
      </c>
      <c r="R236" t="str" cm="1">
        <f t="array" ref="R23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6" t="str">
        <f>IF(ISNUMBER(SEARCH("FK",Table3[[#This Row],[KEYS]])), _xlfn.CONCAT("FK","_",Table3[[#This Row],[Table_Name]],"_",Table3[[#This Row],[Column_Name]]), "")</f>
        <v/>
      </c>
      <c r="T236" t="str" cm="1">
        <f t="array" ref="T23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6" t="str">
        <f>IF(ISNUMBER(SEARCH("IDX",Table3[[#This Row],[KEYS]])), _xlfn.CONCAT("IDX","_",Table3[[#This Row],[Table_Name]],"_",Table3[[#This Row],[Column_Name]]), "")</f>
        <v/>
      </c>
      <c r="V23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6" t="str">
        <f>IF(ISNUMBER(SEARCH("UQ",Table3[[#This Row],[KEYS]])), _xlfn.CONCAT("UQ","_",Table3[[#This Row],[Table_Name]],"_",Table3[[#This Row],[Column_Name]]), "")</f>
        <v/>
      </c>
      <c r="X23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6" t="str">
        <f>IF(ISNUMBER(SEARCH("NN",Table3[[#This Row],[KEYS]])), _xlfn.CONCAT("NN","_",Table3[[#This Row],[Table_Name]],"_",Table3[[#This Row],[Column_Name]]), "")</f>
        <v/>
      </c>
      <c r="Z23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6" t="str">
        <f>IF(ISNUMBER(SEARCH("CC",Table3[[#This Row],[KEYS]])), _xlfn.CONCAT("CC","_",Table3[[#This Row],[Table_Name]],"_",Table3[[#This Row],[Column_Name]]), "")</f>
        <v/>
      </c>
      <c r="AB23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6" t="str">
        <f>IF(ISNUMBER(SEARCH("PG",Table3[[#This Row],[KEYS]])), _xlfn.CONCAT("PG","_",Table3[[#This Row],[Table_Name]],"_",Table3[[#This Row],[Column_Name]]), "")</f>
        <v/>
      </c>
      <c r="AE236" s="20"/>
      <c r="AF236" s="20"/>
    </row>
    <row r="237" spans="1:32" x14ac:dyDescent="0.3">
      <c r="A237" t="s">
        <v>506</v>
      </c>
      <c r="B237" s="55" t="s">
        <v>361</v>
      </c>
      <c r="C237" s="58" t="s">
        <v>362</v>
      </c>
      <c r="D237" s="58">
        <v>0</v>
      </c>
      <c r="E237" s="58" t="s">
        <v>363</v>
      </c>
      <c r="F237" s="58" t="s">
        <v>347</v>
      </c>
      <c r="G237" t="s">
        <v>114</v>
      </c>
      <c r="J237" t="str">
        <f>IF(ISNUMBER(SEARCH("PK",Table3[[#This Row],[KEYS]])), "PK", "")</f>
        <v/>
      </c>
      <c r="K237" t="str">
        <f>IF(ISNUMBER(SEARCH("FK",Table3[[#This Row],[KEYS]])), "FK", "")</f>
        <v/>
      </c>
      <c r="L237" t="str">
        <f>IF(ISNUMBER(SEARCH("IDX",Table3[[#This Row],[KEYS]])), "INDEX", "")</f>
        <v/>
      </c>
      <c r="M237" t="str">
        <f>IF(ISNUMBER(SEARCH("UQ",Table3[[#This Row],[KEYS]])), "UNIQUE", "")</f>
        <v/>
      </c>
      <c r="N237" t="str">
        <f>IF(ISNUMBER(SEARCH("NN",Table3[[#This Row],[KEYS]])), "NOT NULL", "")</f>
        <v/>
      </c>
      <c r="O237" t="str">
        <f>IF(ISNUMBER(SEARCH("CC",Table3[[#This Row],[KEYS]])), "CHECK", "")</f>
        <v/>
      </c>
      <c r="P237" t="str">
        <f>IF(ISNUMBER(SEARCH("PG",Table3[[#This Row],[KEYS]])), "PG", "")</f>
        <v/>
      </c>
      <c r="Q237" t="str" cm="1">
        <f t="array" ref="Q237">IF(ISNUMBER(SEARCH("PK",Table3[[#This Row],[KEYS]])),INDEX(UPPER(Table1[Combined_Constraint_Names]),MATCH(UPPER(Table3[[#This Row],[Table_Name]]),UPPER(Table1[Table_Name]),0)), "")</f>
        <v/>
      </c>
      <c r="R237" t="str" cm="1">
        <f t="array" ref="R23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7" t="str">
        <f>IF(ISNUMBER(SEARCH("FK",Table3[[#This Row],[KEYS]])), _xlfn.CONCAT("FK","_",Table3[[#This Row],[Table_Name]],"_",Table3[[#This Row],[Column_Name]]), "")</f>
        <v/>
      </c>
      <c r="T237" t="str" cm="1">
        <f t="array" ref="T23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7" t="str">
        <f>IF(ISNUMBER(SEARCH("IDX",Table3[[#This Row],[KEYS]])), _xlfn.CONCAT("IDX","_",Table3[[#This Row],[Table_Name]],"_",Table3[[#This Row],[Column_Name]]), "")</f>
        <v/>
      </c>
      <c r="V23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7" t="str">
        <f>IF(ISNUMBER(SEARCH("UQ",Table3[[#This Row],[KEYS]])), _xlfn.CONCAT("UQ","_",Table3[[#This Row],[Table_Name]],"_",Table3[[#This Row],[Column_Name]]), "")</f>
        <v/>
      </c>
      <c r="X23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7" t="str">
        <f>IF(ISNUMBER(SEARCH("NN",Table3[[#This Row],[KEYS]])), _xlfn.CONCAT("NN","_",Table3[[#This Row],[Table_Name]],"_",Table3[[#This Row],[Column_Name]]), "")</f>
        <v/>
      </c>
      <c r="Z23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7" t="str">
        <f>IF(ISNUMBER(SEARCH("CC",Table3[[#This Row],[KEYS]])), _xlfn.CONCAT("CC","_",Table3[[#This Row],[Table_Name]],"_",Table3[[#This Row],[Column_Name]]), "")</f>
        <v/>
      </c>
      <c r="AB23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7" t="str">
        <f>IF(ISNUMBER(SEARCH("PG",Table3[[#This Row],[KEYS]])), _xlfn.CONCAT("PG","_",Table3[[#This Row],[Table_Name]],"_",Table3[[#This Row],[Column_Name]]), "")</f>
        <v/>
      </c>
      <c r="AE237" s="20"/>
      <c r="AF237" s="20"/>
    </row>
    <row r="238" spans="1:32" x14ac:dyDescent="0.3">
      <c r="A238" t="s">
        <v>506</v>
      </c>
      <c r="B238" s="48" t="s">
        <v>361</v>
      </c>
      <c r="C238" s="50" t="s">
        <v>362</v>
      </c>
      <c r="D238" s="50">
        <v>13</v>
      </c>
      <c r="E238" s="50" t="s">
        <v>365</v>
      </c>
      <c r="F238" s="60" t="s">
        <v>366</v>
      </c>
      <c r="G238" t="s">
        <v>152</v>
      </c>
      <c r="H238" t="s">
        <v>91</v>
      </c>
      <c r="J238" t="str">
        <f>IF(ISNUMBER(SEARCH("PK",Table3[[#This Row],[KEYS]])), "PK", "")</f>
        <v/>
      </c>
      <c r="K238" t="str">
        <f>IF(ISNUMBER(SEARCH("FK",Table3[[#This Row],[KEYS]])), "FK", "")</f>
        <v/>
      </c>
      <c r="L238" t="str">
        <f>IF(ISNUMBER(SEARCH("IDX",Table3[[#This Row],[KEYS]])), "INDEX", "")</f>
        <v/>
      </c>
      <c r="M238" t="str">
        <f>IF(ISNUMBER(SEARCH("UQ",Table3[[#This Row],[KEYS]])), "UNIQUE", "")</f>
        <v/>
      </c>
      <c r="N238" t="str">
        <f>IF(ISNUMBER(SEARCH("NN",Table3[[#This Row],[KEYS]])), "NOT NULL", "")</f>
        <v/>
      </c>
      <c r="O238" t="str">
        <f>IF(ISNUMBER(SEARCH("CC",Table3[[#This Row],[KEYS]])), "CHECK", "")</f>
        <v/>
      </c>
      <c r="P238" t="str">
        <f>IF(ISNUMBER(SEARCH("PG",Table3[[#This Row],[KEYS]])), "PG", "")</f>
        <v>PG</v>
      </c>
      <c r="Q238" t="str" cm="1">
        <f t="array" ref="Q238">IF(ISNUMBER(SEARCH("PK",Table3[[#This Row],[KEYS]])),INDEX(UPPER(Table1[Combined_Constraint_Names]),MATCH(UPPER(Table3[[#This Row],[Table_Name]]),UPPER(Table1[Table_Name]),0)), "")</f>
        <v/>
      </c>
      <c r="R238" t="str" cm="1">
        <f t="array" ref="R23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8" t="str">
        <f>IF(ISNUMBER(SEARCH("FK",Table3[[#This Row],[KEYS]])), _xlfn.CONCAT("FK","_",Table3[[#This Row],[Table_Name]],"_",Table3[[#This Row],[Column_Name]]), "")</f>
        <v/>
      </c>
      <c r="T238" t="str" cm="1">
        <f t="array" ref="T23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8" t="str">
        <f>IF(ISNUMBER(SEARCH("IDX",Table3[[#This Row],[KEYS]])), _xlfn.CONCAT("IDX","_",Table3[[#This Row],[Table_Name]],"_",Table3[[#This Row],[Column_Name]]), "")</f>
        <v/>
      </c>
      <c r="V23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8" t="str">
        <f>IF(ISNUMBER(SEARCH("UQ",Table3[[#This Row],[KEYS]])), _xlfn.CONCAT("UQ","_",Table3[[#This Row],[Table_Name]],"_",Table3[[#This Row],[Column_Name]]), "")</f>
        <v/>
      </c>
      <c r="X23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8" t="str">
        <f>IF(ISNUMBER(SEARCH("NN",Table3[[#This Row],[KEYS]])), _xlfn.CONCAT("NN","_",Table3[[#This Row],[Table_Name]],"_",Table3[[#This Row],[Column_Name]]), "")</f>
        <v/>
      </c>
      <c r="Z23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38" t="str">
        <f>IF(ISNUMBER(SEARCH("CC",Table3[[#This Row],[KEYS]])), _xlfn.CONCAT("CC","_",Table3[[#This Row],[Table_Name]],"_",Table3[[#This Row],[Column_Name]]), "")</f>
        <v/>
      </c>
      <c r="AB23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8" t="str">
        <f>IF(ISNUMBER(SEARCH("PG",Table3[[#This Row],[KEYS]])), _xlfn.CONCAT("PG","_",Table3[[#This Row],[Table_Name]],"_",Table3[[#This Row],[Column_Name]]), "")</f>
        <v>PG_PRODVENDOR_shipping_charge</v>
      </c>
      <c r="AE238" s="20"/>
      <c r="AF238" s="20"/>
    </row>
    <row r="239" spans="1:32" x14ac:dyDescent="0.3">
      <c r="A239" t="s">
        <v>506</v>
      </c>
      <c r="B239" s="48" t="s">
        <v>361</v>
      </c>
      <c r="C239" s="50" t="s">
        <v>362</v>
      </c>
      <c r="D239" s="50">
        <v>13</v>
      </c>
      <c r="E239" s="50" t="s">
        <v>365</v>
      </c>
      <c r="F239" s="60" t="s">
        <v>367</v>
      </c>
      <c r="G239" t="s">
        <v>114</v>
      </c>
      <c r="H239" t="s">
        <v>336</v>
      </c>
      <c r="J239" t="str">
        <f>IF(ISNUMBER(SEARCH("PK",Table3[[#This Row],[KEYS]])), "PK", "")</f>
        <v/>
      </c>
      <c r="K239" t="str">
        <f>IF(ISNUMBER(SEARCH("FK",Table3[[#This Row],[KEYS]])), "FK", "")</f>
        <v/>
      </c>
      <c r="L239" t="str">
        <f>IF(ISNUMBER(SEARCH("IDX",Table3[[#This Row],[KEYS]])), "INDEX", "")</f>
        <v/>
      </c>
      <c r="M239" t="str">
        <f>IF(ISNUMBER(SEARCH("UQ",Table3[[#This Row],[KEYS]])), "UNIQUE", "")</f>
        <v/>
      </c>
      <c r="N239" t="str">
        <f>IF(ISNUMBER(SEARCH("NN",Table3[[#This Row],[KEYS]])), "NOT NULL", "")</f>
        <v>NOT NULL</v>
      </c>
      <c r="O239" t="str">
        <f>IF(ISNUMBER(SEARCH("CC",Table3[[#This Row],[KEYS]])), "CHECK", "")</f>
        <v/>
      </c>
      <c r="P239" t="str">
        <f>IF(ISNUMBER(SEARCH("PG",Table3[[#This Row],[KEYS]])), "PG", "")</f>
        <v>PG</v>
      </c>
      <c r="Q239" t="str" cm="1">
        <f t="array" ref="Q239">IF(ISNUMBER(SEARCH("PK",Table3[[#This Row],[KEYS]])),INDEX(UPPER(Table1[Combined_Constraint_Names]),MATCH(UPPER(Table3[[#This Row],[Table_Name]]),UPPER(Table1[Table_Name]),0)), "")</f>
        <v/>
      </c>
      <c r="R239" t="str" cm="1">
        <f t="array" ref="R23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39" t="str">
        <f>IF(ISNUMBER(SEARCH("FK",Table3[[#This Row],[KEYS]])), _xlfn.CONCAT("FK","_",Table3[[#This Row],[Table_Name]],"_",Table3[[#This Row],[Column_Name]]), "")</f>
        <v/>
      </c>
      <c r="T239" t="str" cm="1">
        <f t="array" ref="T23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39" t="str">
        <f>IF(ISNUMBER(SEARCH("IDX",Table3[[#This Row],[KEYS]])), _xlfn.CONCAT("IDX","_",Table3[[#This Row],[Table_Name]],"_",Table3[[#This Row],[Column_Name]]), "")</f>
        <v/>
      </c>
      <c r="V23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39" t="str">
        <f>IF(ISNUMBER(SEARCH("UQ",Table3[[#This Row],[KEYS]])), _xlfn.CONCAT("UQ","_",Table3[[#This Row],[Table_Name]],"_",Table3[[#This Row],[Column_Name]]), "")</f>
        <v/>
      </c>
      <c r="X23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39" t="str">
        <f>IF(ISNUMBER(SEARCH("NN",Table3[[#This Row],[KEYS]])), _xlfn.CONCAT("NN","_",Table3[[#This Row],[Table_Name]],"_",Table3[[#This Row],[Column_Name]]), "")</f>
        <v>NN_PRODVENDOR_ORDER_DATE</v>
      </c>
      <c r="Z23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PRODVENDOR MODIFY ORDER_DATE CONSTRAINT NN_PRODVENDOR_ORDER_DATE NOT NULL ;</v>
      </c>
      <c r="AA239" t="str">
        <f>IF(ISNUMBER(SEARCH("CC",Table3[[#This Row],[KEYS]])), _xlfn.CONCAT("CC","_",Table3[[#This Row],[Table_Name]],"_",Table3[[#This Row],[Column_Name]]), "")</f>
        <v/>
      </c>
      <c r="AB23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39" t="str">
        <f>IF(ISNUMBER(SEARCH("PG",Table3[[#This Row],[KEYS]])), _xlfn.CONCAT("PG","_",Table3[[#This Row],[Table_Name]],"_",Table3[[#This Row],[Column_Name]]), "")</f>
        <v>PG_PRODVENDOR_ORDER_DATE</v>
      </c>
      <c r="AE239" s="20"/>
      <c r="AF239" s="20"/>
    </row>
    <row r="240" spans="1:32" x14ac:dyDescent="0.3">
      <c r="A240" t="s">
        <v>506</v>
      </c>
      <c r="B240" s="48" t="s">
        <v>361</v>
      </c>
      <c r="C240" s="50" t="s">
        <v>362</v>
      </c>
      <c r="D240" s="50">
        <v>13</v>
      </c>
      <c r="E240" s="50" t="s">
        <v>365</v>
      </c>
      <c r="F240" s="60" t="s">
        <v>368</v>
      </c>
      <c r="G240" t="s">
        <v>166</v>
      </c>
      <c r="H240" t="s">
        <v>91</v>
      </c>
      <c r="J240" t="str">
        <f>IF(ISNUMBER(SEARCH("PK",Table3[[#This Row],[KEYS]])), "PK", "")</f>
        <v/>
      </c>
      <c r="K240" t="str">
        <f>IF(ISNUMBER(SEARCH("FK",Table3[[#This Row],[KEYS]])), "FK", "")</f>
        <v/>
      </c>
      <c r="L240" t="str">
        <f>IF(ISNUMBER(SEARCH("IDX",Table3[[#This Row],[KEYS]])), "INDEX", "")</f>
        <v/>
      </c>
      <c r="M240" t="str">
        <f>IF(ISNUMBER(SEARCH("UQ",Table3[[#This Row],[KEYS]])), "UNIQUE", "")</f>
        <v/>
      </c>
      <c r="N240" t="str">
        <f>IF(ISNUMBER(SEARCH("NN",Table3[[#This Row],[KEYS]])), "NOT NULL", "")</f>
        <v/>
      </c>
      <c r="O240" t="str">
        <f>IF(ISNUMBER(SEARCH("CC",Table3[[#This Row],[KEYS]])), "CHECK", "")</f>
        <v/>
      </c>
      <c r="P240" t="str">
        <f>IF(ISNUMBER(SEARCH("PG",Table3[[#This Row],[KEYS]])), "PG", "")</f>
        <v>PG</v>
      </c>
      <c r="Q240" t="str" cm="1">
        <f t="array" ref="Q240">IF(ISNUMBER(SEARCH("PK",Table3[[#This Row],[KEYS]])),INDEX(UPPER(Table1[Combined_Constraint_Names]),MATCH(UPPER(Table3[[#This Row],[Table_Name]]),UPPER(Table1[Table_Name]),0)), "")</f>
        <v/>
      </c>
      <c r="R240" t="str" cm="1">
        <f t="array" ref="R24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0" t="str">
        <f>IF(ISNUMBER(SEARCH("FK",Table3[[#This Row],[KEYS]])), _xlfn.CONCAT("FK","_",Table3[[#This Row],[Table_Name]],"_",Table3[[#This Row],[Column_Name]]), "")</f>
        <v/>
      </c>
      <c r="T240" t="str" cm="1">
        <f t="array" ref="T24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0" t="str">
        <f>IF(ISNUMBER(SEARCH("IDX",Table3[[#This Row],[KEYS]])), _xlfn.CONCAT("IDX","_",Table3[[#This Row],[Table_Name]],"_",Table3[[#This Row],[Column_Name]]), "")</f>
        <v/>
      </c>
      <c r="V24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40" t="str">
        <f>IF(ISNUMBER(SEARCH("UQ",Table3[[#This Row],[KEYS]])), _xlfn.CONCAT("UQ","_",Table3[[#This Row],[Table_Name]],"_",Table3[[#This Row],[Column_Name]]), "")</f>
        <v/>
      </c>
      <c r="X24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0" t="str">
        <f>IF(ISNUMBER(SEARCH("NN",Table3[[#This Row],[KEYS]])), _xlfn.CONCAT("NN","_",Table3[[#This Row],[Table_Name]],"_",Table3[[#This Row],[Column_Name]]), "")</f>
        <v/>
      </c>
      <c r="Z24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40" t="str">
        <f>IF(ISNUMBER(SEARCH("CC",Table3[[#This Row],[KEYS]])), _xlfn.CONCAT("CC","_",Table3[[#This Row],[Table_Name]],"_",Table3[[#This Row],[Column_Name]]), "")</f>
        <v/>
      </c>
      <c r="AB24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0" t="str">
        <f>IF(ISNUMBER(SEARCH("PG",Table3[[#This Row],[KEYS]])), _xlfn.CONCAT("PG","_",Table3[[#This Row],[Table_Name]],"_",Table3[[#This Row],[Column_Name]]), "")</f>
        <v>PG_PRODVENDOR_EXPECTED_SHIP_DATE</v>
      </c>
      <c r="AE240" s="20"/>
      <c r="AF240" s="20"/>
    </row>
    <row r="241" spans="1:32" x14ac:dyDescent="0.3">
      <c r="A241" t="s">
        <v>506</v>
      </c>
      <c r="B241" s="48" t="s">
        <v>361</v>
      </c>
      <c r="C241" s="50" t="s">
        <v>362</v>
      </c>
      <c r="D241" s="50">
        <v>13</v>
      </c>
      <c r="E241" s="50" t="s">
        <v>365</v>
      </c>
      <c r="F241" s="60" t="s">
        <v>369</v>
      </c>
      <c r="G241" t="s">
        <v>114</v>
      </c>
      <c r="H241" t="s">
        <v>91</v>
      </c>
      <c r="J241" t="str">
        <f>IF(ISNUMBER(SEARCH("PK",Table3[[#This Row],[KEYS]])), "PK", "")</f>
        <v/>
      </c>
      <c r="K241" t="str">
        <f>IF(ISNUMBER(SEARCH("FK",Table3[[#This Row],[KEYS]])), "FK", "")</f>
        <v/>
      </c>
      <c r="L241" t="str">
        <f>IF(ISNUMBER(SEARCH("IDX",Table3[[#This Row],[KEYS]])), "INDEX", "")</f>
        <v/>
      </c>
      <c r="M241" t="str">
        <f>IF(ISNUMBER(SEARCH("UQ",Table3[[#This Row],[KEYS]])), "UNIQUE", "")</f>
        <v/>
      </c>
      <c r="N241" t="str">
        <f>IF(ISNUMBER(SEARCH("NN",Table3[[#This Row],[KEYS]])), "NOT NULL", "")</f>
        <v/>
      </c>
      <c r="O241" t="str">
        <f>IF(ISNUMBER(SEARCH("CC",Table3[[#This Row],[KEYS]])), "CHECK", "")</f>
        <v/>
      </c>
      <c r="P241" t="str">
        <f>IF(ISNUMBER(SEARCH("PG",Table3[[#This Row],[KEYS]])), "PG", "")</f>
        <v>PG</v>
      </c>
      <c r="Q241" t="str" cm="1">
        <f t="array" ref="Q241">IF(ISNUMBER(SEARCH("PK",Table3[[#This Row],[KEYS]])),INDEX(UPPER(Table1[Combined_Constraint_Names]),MATCH(UPPER(Table3[[#This Row],[Table_Name]]),UPPER(Table1[Table_Name]),0)), "")</f>
        <v/>
      </c>
      <c r="R241" t="str" cm="1">
        <f t="array" ref="R24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1" t="str">
        <f>IF(ISNUMBER(SEARCH("FK",Table3[[#This Row],[KEYS]])), _xlfn.CONCAT("FK","_",Table3[[#This Row],[Table_Name]],"_",Table3[[#This Row],[Column_Name]]), "")</f>
        <v/>
      </c>
      <c r="T241" t="str" cm="1">
        <f t="array" ref="T24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1" t="str">
        <f>IF(ISNUMBER(SEARCH("IDX",Table3[[#This Row],[KEYS]])), _xlfn.CONCAT("IDX","_",Table3[[#This Row],[Table_Name]],"_",Table3[[#This Row],[Column_Name]]), "")</f>
        <v/>
      </c>
      <c r="V24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41" t="str">
        <f>IF(ISNUMBER(SEARCH("UQ",Table3[[#This Row],[KEYS]])), _xlfn.CONCAT("UQ","_",Table3[[#This Row],[Table_Name]],"_",Table3[[#This Row],[Column_Name]]), "")</f>
        <v/>
      </c>
      <c r="X24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1" t="str">
        <f>IF(ISNUMBER(SEARCH("NN",Table3[[#This Row],[KEYS]])), _xlfn.CONCAT("NN","_",Table3[[#This Row],[Table_Name]],"_",Table3[[#This Row],[Column_Name]]), "")</f>
        <v/>
      </c>
      <c r="Z24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41" t="str">
        <f>IF(ISNUMBER(SEARCH("CC",Table3[[#This Row],[KEYS]])), _xlfn.CONCAT("CC","_",Table3[[#This Row],[Table_Name]],"_",Table3[[#This Row],[Column_Name]]), "")</f>
        <v/>
      </c>
      <c r="AB24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1" t="str">
        <f>IF(ISNUMBER(SEARCH("PG",Table3[[#This Row],[KEYS]])), _xlfn.CONCAT("PG","_",Table3[[#This Row],[Table_Name]],"_",Table3[[#This Row],[Column_Name]]), "")</f>
        <v>PG_PRODVENDOR_SHIP_DATE</v>
      </c>
      <c r="AE241" s="20"/>
      <c r="AF241" s="20"/>
    </row>
    <row r="242" spans="1:32" x14ac:dyDescent="0.3">
      <c r="A242" t="s">
        <v>506</v>
      </c>
      <c r="B242" s="48" t="s">
        <v>361</v>
      </c>
      <c r="C242" s="50" t="s">
        <v>370</v>
      </c>
      <c r="D242" s="50">
        <v>13</v>
      </c>
      <c r="E242" s="50" t="s">
        <v>371</v>
      </c>
      <c r="F242" s="60" t="s">
        <v>372</v>
      </c>
      <c r="G242" t="s">
        <v>111</v>
      </c>
      <c r="H242" t="s">
        <v>373</v>
      </c>
      <c r="J242" t="str">
        <f>IF(ISNUMBER(SEARCH("PK",Table3[[#This Row],[KEYS]])), "PK", "")</f>
        <v/>
      </c>
      <c r="K242" t="str">
        <f>IF(ISNUMBER(SEARCH("FK",Table3[[#This Row],[KEYS]])), "FK", "")</f>
        <v/>
      </c>
      <c r="L242" t="str">
        <f>IF(ISNUMBER(SEARCH("IDX",Table3[[#This Row],[KEYS]])), "INDEX", "")</f>
        <v/>
      </c>
      <c r="M242" t="str">
        <f>IF(ISNUMBER(SEARCH("UQ",Table3[[#This Row],[KEYS]])), "UNIQUE", "")</f>
        <v/>
      </c>
      <c r="N242" t="str">
        <f>IF(ISNUMBER(SEARCH("NN",Table3[[#This Row],[KEYS]])), "NOT NULL", "")</f>
        <v/>
      </c>
      <c r="O242" t="str">
        <f>IF(ISNUMBER(SEARCH("CC",Table3[[#This Row],[KEYS]])), "CHECK", "")</f>
        <v>CHECK</v>
      </c>
      <c r="P242" t="str">
        <f>IF(ISNUMBER(SEARCH("PG",Table3[[#This Row],[KEYS]])), "PG", "")</f>
        <v>PG</v>
      </c>
      <c r="Q242" t="str" cm="1">
        <f t="array" ref="Q242">IF(ISNUMBER(SEARCH("PK",Table3[[#This Row],[KEYS]])),INDEX(UPPER(Table1[Combined_Constraint_Names]),MATCH(UPPER(Table3[[#This Row],[Table_Name]]),UPPER(Table1[Table_Name]),0)), "")</f>
        <v/>
      </c>
      <c r="R242" t="str" cm="1">
        <f t="array" ref="R24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2" t="str">
        <f>IF(ISNUMBER(SEARCH("FK",Table3[[#This Row],[KEYS]])), _xlfn.CONCAT("FK","_",Table3[[#This Row],[Table_Name]],"_",Table3[[#This Row],[Column_Name]]), "")</f>
        <v/>
      </c>
      <c r="T242" t="str" cm="1">
        <f t="array" ref="T24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2" t="str">
        <f>IF(ISNUMBER(SEARCH("IDX",Table3[[#This Row],[KEYS]])), _xlfn.CONCAT("IDX","_",Table3[[#This Row],[Table_Name]],"_",Table3[[#This Row],[Column_Name]]), "")</f>
        <v/>
      </c>
      <c r="V24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42" t="str">
        <f>IF(ISNUMBER(SEARCH("UQ",Table3[[#This Row],[KEYS]])), _xlfn.CONCAT("UQ","_",Table3[[#This Row],[Table_Name]],"_",Table3[[#This Row],[Column_Name]]), "")</f>
        <v/>
      </c>
      <c r="X24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2" t="str">
        <f>IF(ISNUMBER(SEARCH("NN",Table3[[#This Row],[KEYS]])), _xlfn.CONCAT("NN","_",Table3[[#This Row],[Table_Name]],"_",Table3[[#This Row],[Column_Name]]), "")</f>
        <v/>
      </c>
      <c r="Z24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42" t="str">
        <f>IF(ISNUMBER(SEARCH("CC",Table3[[#This Row],[KEYS]])), _xlfn.CONCAT("CC","_",Table3[[#This Row],[Table_Name]],"_",Table3[[#This Row],[Column_Name]]), "")</f>
        <v>CC_Return2Vendor_QTY</v>
      </c>
      <c r="AB24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Return2Vendor ADD CONSTRAINT CC_Return2Vendor_QTY CHECK (QTY &gt; 0 );</v>
      </c>
      <c r="AC242" t="str">
        <f>IF(ISNUMBER(SEARCH("PG",Table3[[#This Row],[KEYS]])), _xlfn.CONCAT("PG","_",Table3[[#This Row],[Table_Name]],"_",Table3[[#This Row],[Column_Name]]), "")</f>
        <v>PG_Return2Vendor_QTY</v>
      </c>
      <c r="AE242" s="20"/>
      <c r="AF242" s="20"/>
    </row>
    <row r="243" spans="1:32" x14ac:dyDescent="0.3">
      <c r="A243" t="s">
        <v>506</v>
      </c>
      <c r="B243" s="48" t="s">
        <v>361</v>
      </c>
      <c r="C243" s="50" t="s">
        <v>370</v>
      </c>
      <c r="D243" s="50">
        <v>13</v>
      </c>
      <c r="E243" s="50" t="s">
        <v>371</v>
      </c>
      <c r="F243" s="60" t="s">
        <v>190</v>
      </c>
      <c r="G243" t="s">
        <v>111</v>
      </c>
      <c r="H243" t="s">
        <v>373</v>
      </c>
      <c r="J243" t="str">
        <f>IF(ISNUMBER(SEARCH("PK",Table3[[#This Row],[KEYS]])), "PK", "")</f>
        <v/>
      </c>
      <c r="K243" t="str">
        <f>IF(ISNUMBER(SEARCH("FK",Table3[[#This Row],[KEYS]])), "FK", "")</f>
        <v/>
      </c>
      <c r="L243" t="str">
        <f>IF(ISNUMBER(SEARCH("IDX",Table3[[#This Row],[KEYS]])), "INDEX", "")</f>
        <v/>
      </c>
      <c r="M243" t="str">
        <f>IF(ISNUMBER(SEARCH("UQ",Table3[[#This Row],[KEYS]])), "UNIQUE", "")</f>
        <v/>
      </c>
      <c r="N243" t="str">
        <f>IF(ISNUMBER(SEARCH("NN",Table3[[#This Row],[KEYS]])), "NOT NULL", "")</f>
        <v/>
      </c>
      <c r="O243" t="str">
        <f>IF(ISNUMBER(SEARCH("CC",Table3[[#This Row],[KEYS]])), "CHECK", "")</f>
        <v>CHECK</v>
      </c>
      <c r="P243" t="str">
        <f>IF(ISNUMBER(SEARCH("PG",Table3[[#This Row],[KEYS]])), "PG", "")</f>
        <v>PG</v>
      </c>
      <c r="Q243" t="str" cm="1">
        <f t="array" ref="Q243">IF(ISNUMBER(SEARCH("PK",Table3[[#This Row],[KEYS]])),INDEX(UPPER(Table1[Combined_Constraint_Names]),MATCH(UPPER(Table3[[#This Row],[Table_Name]]),UPPER(Table1[Table_Name]),0)), "")</f>
        <v/>
      </c>
      <c r="R243" t="str" cm="1">
        <f t="array" ref="R24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3" t="str">
        <f>IF(ISNUMBER(SEARCH("FK",Table3[[#This Row],[KEYS]])), _xlfn.CONCAT("FK","_",Table3[[#This Row],[Table_Name]],"_",Table3[[#This Row],[Column_Name]]), "")</f>
        <v/>
      </c>
      <c r="T243" t="str" cm="1">
        <f t="array" ref="T24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3" t="str">
        <f>IF(ISNUMBER(SEARCH("IDX",Table3[[#This Row],[KEYS]])), _xlfn.CONCAT("IDX","_",Table3[[#This Row],[Table_Name]],"_",Table3[[#This Row],[Column_Name]]), "")</f>
        <v/>
      </c>
      <c r="V24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43" t="str">
        <f>IF(ISNUMBER(SEARCH("UQ",Table3[[#This Row],[KEYS]])), _xlfn.CONCAT("UQ","_",Table3[[#This Row],[Table_Name]],"_",Table3[[#This Row],[Column_Name]]), "")</f>
        <v/>
      </c>
      <c r="X24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3" t="str">
        <f>IF(ISNUMBER(SEARCH("NN",Table3[[#This Row],[KEYS]])), _xlfn.CONCAT("NN","_",Table3[[#This Row],[Table_Name]],"_",Table3[[#This Row],[Column_Name]]), "")</f>
        <v/>
      </c>
      <c r="Z24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43" t="str">
        <f>IF(ISNUMBER(SEARCH("CC",Table3[[#This Row],[KEYS]])), _xlfn.CONCAT("CC","_",Table3[[#This Row],[Table_Name]],"_",Table3[[#This Row],[Column_Name]]), "")</f>
        <v>CC_Return2Vendor_Amount</v>
      </c>
      <c r="AB24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Return2Vendor ADD CONSTRAINT CC_Return2Vendor_Amount CHECK (Amount &gt; 0 );</v>
      </c>
      <c r="AC243" t="str">
        <f>IF(ISNUMBER(SEARCH("PG",Table3[[#This Row],[KEYS]])), _xlfn.CONCAT("PG","_",Table3[[#This Row],[Table_Name]],"_",Table3[[#This Row],[Column_Name]]), "")</f>
        <v>PG_Return2Vendor_Amount</v>
      </c>
      <c r="AE243" s="20"/>
      <c r="AF243" s="20"/>
    </row>
    <row r="244" spans="1:32" x14ac:dyDescent="0.3">
      <c r="A244" t="s">
        <v>506</v>
      </c>
      <c r="B244" s="48" t="s">
        <v>361</v>
      </c>
      <c r="C244" s="50" t="s">
        <v>362</v>
      </c>
      <c r="D244" s="50">
        <v>13</v>
      </c>
      <c r="E244" s="50" t="s">
        <v>365</v>
      </c>
      <c r="F244" s="50" t="s">
        <v>353</v>
      </c>
      <c r="G244" t="s">
        <v>111</v>
      </c>
      <c r="H244" t="s">
        <v>135</v>
      </c>
      <c r="J244" t="str">
        <f>IF(ISNUMBER(SEARCH("PK",Table3[[#This Row],[KEYS]])), "PK", "")</f>
        <v>PK</v>
      </c>
      <c r="K244" t="str">
        <f>IF(ISNUMBER(SEARCH("FK",Table3[[#This Row],[KEYS]])), "FK", "")</f>
        <v/>
      </c>
      <c r="L244" t="str">
        <f>IF(ISNUMBER(SEARCH("IDX",Table3[[#This Row],[KEYS]])), "INDEX", "")</f>
        <v>INDEX</v>
      </c>
      <c r="M244" t="str">
        <f>IF(ISNUMBER(SEARCH("UQ",Table3[[#This Row],[KEYS]])), "UNIQUE", "")</f>
        <v/>
      </c>
      <c r="N244" t="str">
        <f>IF(ISNUMBER(SEARCH("NN",Table3[[#This Row],[KEYS]])), "NOT NULL", "")</f>
        <v>NOT NULL</v>
      </c>
      <c r="O244" t="str">
        <f>IF(ISNUMBER(SEARCH("CC",Table3[[#This Row],[KEYS]])), "CHECK", "")</f>
        <v/>
      </c>
      <c r="P244" t="str">
        <f>IF(ISNUMBER(SEARCH("PG",Table3[[#This Row],[KEYS]])), "PG", "")</f>
        <v/>
      </c>
      <c r="Q244" t="str" cm="1">
        <f t="array" ref="Q244">IF(ISNUMBER(SEARCH("PK",Table3[[#This Row],[KEYS]])),INDEX(UPPER(Table1[Combined_Constraint_Names]),MATCH(UPPER(Table3[[#This Row],[Table_Name]]),UPPER(Table1[Table_Name]),0)), "")</f>
        <v>PK_PRODVENDOR_PO_NO</v>
      </c>
      <c r="R244" t="str" cm="1">
        <f t="array" ref="R24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PRODVENDOR ADD CONSTRAINT PK_PRODVENDOR_PO_NO PRIMARY KEY (PO_NO);</v>
      </c>
      <c r="S244" t="str">
        <f>IF(ISNUMBER(SEARCH("FK",Table3[[#This Row],[KEYS]])), _xlfn.CONCAT("FK","_",Table3[[#This Row],[Table_Name]],"_",Table3[[#This Row],[Column_Name]]), "")</f>
        <v/>
      </c>
      <c r="T244" t="str" cm="1">
        <f t="array" ref="T24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4" t="str">
        <f>IF(ISNUMBER(SEARCH("IDX",Table3[[#This Row],[KEYS]])), _xlfn.CONCAT("IDX","_",Table3[[#This Row],[Table_Name]],"_",Table3[[#This Row],[Column_Name]]), "")</f>
        <v>IDX_PRODVENDOR_PO_NO</v>
      </c>
      <c r="V244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IDX_PRODVENDOR_PO_NO ON PRODVENDOR(PO_NO);</v>
      </c>
      <c r="W244" t="str">
        <f>IF(ISNUMBER(SEARCH("UQ",Table3[[#This Row],[KEYS]])), _xlfn.CONCAT("UQ","_",Table3[[#This Row],[Table_Name]],"_",Table3[[#This Row],[Column_Name]]), "")</f>
        <v/>
      </c>
      <c r="X24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4" t="str">
        <f>IF(ISNUMBER(SEARCH("NN",Table3[[#This Row],[KEYS]])), _xlfn.CONCAT("NN","_",Table3[[#This Row],[Table_Name]],"_",Table3[[#This Row],[Column_Name]]), "")</f>
        <v>NN_PRODVENDOR_PO_NO</v>
      </c>
      <c r="Z24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PRODVENDOR MODIFY PO_NO CONSTRAINT NN_PRODVENDOR_PO_NO NOT NULL ;</v>
      </c>
      <c r="AA244" t="str">
        <f>IF(ISNUMBER(SEARCH("CC",Table3[[#This Row],[KEYS]])), _xlfn.CONCAT("CC","_",Table3[[#This Row],[Table_Name]],"_",Table3[[#This Row],[Column_Name]]), "")</f>
        <v/>
      </c>
      <c r="AB24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4" t="str">
        <f>IF(ISNUMBER(SEARCH("PG",Table3[[#This Row],[KEYS]])), _xlfn.CONCAT("PG","_",Table3[[#This Row],[Table_Name]],"_",Table3[[#This Row],[Column_Name]]), "")</f>
        <v/>
      </c>
      <c r="AE244" s="20"/>
      <c r="AF244" s="20"/>
    </row>
    <row r="245" spans="1:32" x14ac:dyDescent="0.3">
      <c r="A245" t="s">
        <v>506</v>
      </c>
      <c r="B245" s="48" t="s">
        <v>361</v>
      </c>
      <c r="C245" s="50" t="s">
        <v>362</v>
      </c>
      <c r="D245" s="50">
        <v>13</v>
      </c>
      <c r="E245" s="50" t="s">
        <v>365</v>
      </c>
      <c r="F245" s="50" t="s">
        <v>305</v>
      </c>
      <c r="G245" t="s">
        <v>111</v>
      </c>
      <c r="H245" t="s">
        <v>159</v>
      </c>
      <c r="J245" t="str">
        <f>IF(ISNUMBER(SEARCH("PK",Table3[[#This Row],[KEYS]])), "PK", "")</f>
        <v/>
      </c>
      <c r="K245" t="str">
        <f>IF(ISNUMBER(SEARCH("FK",Table3[[#This Row],[KEYS]])), "FK", "")</f>
        <v>FK</v>
      </c>
      <c r="L245" t="str">
        <f>IF(ISNUMBER(SEARCH("IDX",Table3[[#This Row],[KEYS]])), "INDEX", "")</f>
        <v>INDEX</v>
      </c>
      <c r="M245" t="str">
        <f>IF(ISNUMBER(SEARCH("UQ",Table3[[#This Row],[KEYS]])), "UNIQUE", "")</f>
        <v/>
      </c>
      <c r="N245" t="str">
        <f>IF(ISNUMBER(SEARCH("NN",Table3[[#This Row],[KEYS]])), "NOT NULL", "")</f>
        <v>NOT NULL</v>
      </c>
      <c r="O245" t="str">
        <f>IF(ISNUMBER(SEARCH("CC",Table3[[#This Row],[KEYS]])), "CHECK", "")</f>
        <v/>
      </c>
      <c r="P245" t="str">
        <f>IF(ISNUMBER(SEARCH("PG",Table3[[#This Row],[KEYS]])), "PG", "")</f>
        <v/>
      </c>
      <c r="Q245" t="str" cm="1">
        <f t="array" ref="Q245">IF(ISNUMBER(SEARCH("PK",Table3[[#This Row],[KEYS]])),INDEX(UPPER(Table1[Combined_Constraint_Names]),MATCH(UPPER(Table3[[#This Row],[Table_Name]]),UPPER(Table1[Table_Name]),0)), "")</f>
        <v/>
      </c>
      <c r="R245" t="str" cm="1">
        <f t="array" ref="R24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5" t="str">
        <f>IF(ISNUMBER(SEARCH("FK",Table3[[#This Row],[KEYS]])), _xlfn.CONCAT("FK","_",Table3[[#This Row],[Table_Name]],"_",Table3[[#This Row],[Column_Name]]), "")</f>
        <v>FK_PRODVENDOR_VENDOR_NO</v>
      </c>
      <c r="T245" t="str" cm="1">
        <f t="array" ref="T24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PRODVENDOR ADD CONSTRAINT FK_PRODVENDOR_VENDOR_NO FOREIGN KEY (VENDOR_NO) REFERENCES VENDOR(VENDOR_NO);</v>
      </c>
      <c r="U245" t="str">
        <f>IF(ISNUMBER(SEARCH("IDX",Table3[[#This Row],[KEYS]])), _xlfn.CONCAT("IDX","_",Table3[[#This Row],[Table_Name]],"_",Table3[[#This Row],[Column_Name]]), "")</f>
        <v>IDX_PRODVENDOR_VENDOR_NO</v>
      </c>
      <c r="V245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IDX_PRODVENDOR_VENDOR_NO ON PRODVENDOR(VENDOR_NO);</v>
      </c>
      <c r="W245" t="str">
        <f>IF(ISNUMBER(SEARCH("UQ",Table3[[#This Row],[KEYS]])), _xlfn.CONCAT("UQ","_",Table3[[#This Row],[Table_Name]],"_",Table3[[#This Row],[Column_Name]]), "")</f>
        <v/>
      </c>
      <c r="X24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5" t="str">
        <f>IF(ISNUMBER(SEARCH("NN",Table3[[#This Row],[KEYS]])), _xlfn.CONCAT("NN","_",Table3[[#This Row],[Table_Name]],"_",Table3[[#This Row],[Column_Name]]), "")</f>
        <v>NN_PRODVENDOR_VENDOR_NO</v>
      </c>
      <c r="Z24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PRODVENDOR MODIFY VENDOR_NO CONSTRAINT NN_PRODVENDOR_VENDOR_NO NOT NULL ;</v>
      </c>
      <c r="AA245" t="str">
        <f>IF(ISNUMBER(SEARCH("CC",Table3[[#This Row],[KEYS]])), _xlfn.CONCAT("CC","_",Table3[[#This Row],[Table_Name]],"_",Table3[[#This Row],[Column_Name]]), "")</f>
        <v/>
      </c>
      <c r="AB24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5" t="str">
        <f>IF(ISNUMBER(SEARCH("PG",Table3[[#This Row],[KEYS]])), _xlfn.CONCAT("PG","_",Table3[[#This Row],[Table_Name]],"_",Table3[[#This Row],[Column_Name]]), "")</f>
        <v/>
      </c>
      <c r="AE245" s="20"/>
      <c r="AF245" s="20"/>
    </row>
    <row r="246" spans="1:32" x14ac:dyDescent="0.3">
      <c r="A246" t="s">
        <v>506</v>
      </c>
      <c r="B246" s="48" t="s">
        <v>361</v>
      </c>
      <c r="C246" s="50" t="s">
        <v>362</v>
      </c>
      <c r="D246" s="50">
        <v>13</v>
      </c>
      <c r="E246" s="50" t="s">
        <v>365</v>
      </c>
      <c r="F246" s="50" t="s">
        <v>300</v>
      </c>
      <c r="G246" t="s">
        <v>111</v>
      </c>
      <c r="H246" t="s">
        <v>159</v>
      </c>
      <c r="J246" t="str">
        <f>IF(ISNUMBER(SEARCH("PK",Table3[[#This Row],[KEYS]])), "PK", "")</f>
        <v/>
      </c>
      <c r="K246" t="str">
        <f>IF(ISNUMBER(SEARCH("FK",Table3[[#This Row],[KEYS]])), "FK", "")</f>
        <v>FK</v>
      </c>
      <c r="L246" t="str">
        <f>IF(ISNUMBER(SEARCH("IDX",Table3[[#This Row],[KEYS]])), "INDEX", "")</f>
        <v>INDEX</v>
      </c>
      <c r="M246" t="str">
        <f>IF(ISNUMBER(SEARCH("UQ",Table3[[#This Row],[KEYS]])), "UNIQUE", "")</f>
        <v/>
      </c>
      <c r="N246" t="str">
        <f>IF(ISNUMBER(SEARCH("NN",Table3[[#This Row],[KEYS]])), "NOT NULL", "")</f>
        <v>NOT NULL</v>
      </c>
      <c r="O246" t="str">
        <f>IF(ISNUMBER(SEARCH("CC",Table3[[#This Row],[KEYS]])), "CHECK", "")</f>
        <v/>
      </c>
      <c r="P246" t="str">
        <f>IF(ISNUMBER(SEARCH("PG",Table3[[#This Row],[KEYS]])), "PG", "")</f>
        <v/>
      </c>
      <c r="Q246" t="str" cm="1">
        <f t="array" ref="Q246">IF(ISNUMBER(SEARCH("PK",Table3[[#This Row],[KEYS]])),INDEX(UPPER(Table1[Combined_Constraint_Names]),MATCH(UPPER(Table3[[#This Row],[Table_Name]]),UPPER(Table1[Table_Name]),0)), "")</f>
        <v/>
      </c>
      <c r="R246" t="str" cm="1">
        <f t="array" ref="R24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6" t="str">
        <f>IF(ISNUMBER(SEARCH("FK",Table3[[#This Row],[KEYS]])), _xlfn.CONCAT("FK","_",Table3[[#This Row],[Table_Name]],"_",Table3[[#This Row],[Column_Name]]), "")</f>
        <v>FK_PRODVENDOR_PRODUCT_NO</v>
      </c>
      <c r="T246" t="str" cm="1">
        <f t="array" ref="T24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PRODVENDOR ADD CONSTRAINT FK_PRODVENDOR_PRODUCT_NO FOREIGN KEY (PRODUCT_NO) REFERENCES PRODUCT(PRODUCT_NO);</v>
      </c>
      <c r="U246" t="str">
        <f>IF(ISNUMBER(SEARCH("IDX",Table3[[#This Row],[KEYS]])), _xlfn.CONCAT("IDX","_",Table3[[#This Row],[Table_Name]],"_",Table3[[#This Row],[Column_Name]]), "")</f>
        <v>IDX_PRODVENDOR_PRODUCT_NO</v>
      </c>
      <c r="V246" t="str">
        <f>IF(ISNUMBER(SEARCH("IDX",Table3[[#This Row],[KEYS]])), _xlfn.CONCAT("CREATE INDEX ",Table3[[#This Row],[Constranit name_IDX]]," ON ",Table3[[#This Row],[Table_Name]],"(",UPPER(Table3[[#This Row],[Column_Name]]),");"), "")</f>
        <v>CREATE INDEX IDX_PRODVENDOR_PRODUCT_NO ON PRODVENDOR(PRODUCT_NO);</v>
      </c>
      <c r="W246" t="str">
        <f>IF(ISNUMBER(SEARCH("UQ",Table3[[#This Row],[KEYS]])), _xlfn.CONCAT("UQ","_",Table3[[#This Row],[Table_Name]],"_",Table3[[#This Row],[Column_Name]]), "")</f>
        <v/>
      </c>
      <c r="X24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6" t="str">
        <f>IF(ISNUMBER(SEARCH("NN",Table3[[#This Row],[KEYS]])), _xlfn.CONCAT("NN","_",Table3[[#This Row],[Table_Name]],"_",Table3[[#This Row],[Column_Name]]), "")</f>
        <v>NN_PRODVENDOR_PRODUCT_NO</v>
      </c>
      <c r="Z24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PRODVENDOR MODIFY PRODUCT_NO CONSTRAINT NN_PRODVENDOR_PRODUCT_NO NOT NULL ;</v>
      </c>
      <c r="AA246" t="str">
        <f>IF(ISNUMBER(SEARCH("CC",Table3[[#This Row],[KEYS]])), _xlfn.CONCAT("CC","_",Table3[[#This Row],[Table_Name]],"_",Table3[[#This Row],[Column_Name]]), "")</f>
        <v/>
      </c>
      <c r="AB24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6" t="str">
        <f>IF(ISNUMBER(SEARCH("PG",Table3[[#This Row],[KEYS]])), _xlfn.CONCAT("PG","_",Table3[[#This Row],[Table_Name]],"_",Table3[[#This Row],[Column_Name]]), "")</f>
        <v/>
      </c>
      <c r="AE246" s="20"/>
      <c r="AF246" s="20"/>
    </row>
    <row r="247" spans="1:32" x14ac:dyDescent="0.3">
      <c r="A247" t="s">
        <v>506</v>
      </c>
      <c r="B247" s="48" t="s">
        <v>361</v>
      </c>
      <c r="C247" s="50" t="s">
        <v>362</v>
      </c>
      <c r="D247" s="50">
        <v>13</v>
      </c>
      <c r="E247" s="50" t="s">
        <v>365</v>
      </c>
      <c r="F247" s="50" t="s">
        <v>374</v>
      </c>
      <c r="G247" t="s">
        <v>111</v>
      </c>
      <c r="H247" t="s">
        <v>124</v>
      </c>
      <c r="J247" t="str">
        <f>IF(ISNUMBER(SEARCH("PK",Table3[[#This Row],[KEYS]])), "PK", "")</f>
        <v/>
      </c>
      <c r="K247" t="str">
        <f>IF(ISNUMBER(SEARCH("FK",Table3[[#This Row],[KEYS]])), "FK", "")</f>
        <v/>
      </c>
      <c r="L247" t="str">
        <f>IF(ISNUMBER(SEARCH("IDX",Table3[[#This Row],[KEYS]])), "INDEX", "")</f>
        <v/>
      </c>
      <c r="M247" t="str">
        <f>IF(ISNUMBER(SEARCH("UQ",Table3[[#This Row],[KEYS]])), "UNIQUE", "")</f>
        <v/>
      </c>
      <c r="N247" t="str">
        <f>IF(ISNUMBER(SEARCH("NN",Table3[[#This Row],[KEYS]])), "NOT NULL", "")</f>
        <v>NOT NULL</v>
      </c>
      <c r="O247" t="str">
        <f>IF(ISNUMBER(SEARCH("CC",Table3[[#This Row],[KEYS]])), "CHECK", "")</f>
        <v/>
      </c>
      <c r="P247" t="str">
        <f>IF(ISNUMBER(SEARCH("PG",Table3[[#This Row],[KEYS]])), "PG", "")</f>
        <v/>
      </c>
      <c r="Q247" t="str" cm="1">
        <f t="array" ref="Q247">IF(ISNUMBER(SEARCH("PK",Table3[[#This Row],[KEYS]])),INDEX(UPPER(Table1[Combined_Constraint_Names]),MATCH(UPPER(Table3[[#This Row],[Table_Name]]),UPPER(Table1[Table_Name]),0)), "")</f>
        <v/>
      </c>
      <c r="R247" t="str" cm="1">
        <f t="array" ref="R24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47" t="str">
        <f>IF(ISNUMBER(SEARCH("FK",Table3[[#This Row],[KEYS]])), _xlfn.CONCAT("FK","_",Table3[[#This Row],[Table_Name]],"_",Table3[[#This Row],[Column_Name]]), "")</f>
        <v/>
      </c>
      <c r="T247" t="str" cm="1">
        <f t="array" ref="T24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47" t="str">
        <f>IF(ISNUMBER(SEARCH("IDX",Table3[[#This Row],[KEYS]])), _xlfn.CONCAT("IDX","_",Table3[[#This Row],[Table_Name]],"_",Table3[[#This Row],[Column_Name]]), "")</f>
        <v/>
      </c>
      <c r="V24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47" t="str">
        <f>IF(ISNUMBER(SEARCH("UQ",Table3[[#This Row],[KEYS]])), _xlfn.CONCAT("UQ","_",Table3[[#This Row],[Table_Name]],"_",Table3[[#This Row],[Column_Name]]), "")</f>
        <v/>
      </c>
      <c r="X24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7" t="str">
        <f>IF(ISNUMBER(SEARCH("NN",Table3[[#This Row],[KEYS]])), _xlfn.CONCAT("NN","_",Table3[[#This Row],[Table_Name]],"_",Table3[[#This Row],[Column_Name]]), "")</f>
        <v>NN_PRODVENDOR_purchased_QTY</v>
      </c>
      <c r="Z24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PRODVENDOR MODIFY purchased_QTY CONSTRAINT NN_PRODVENDOR_purchased_QTY NOT NULL ;</v>
      </c>
      <c r="AA247" t="str">
        <f>IF(ISNUMBER(SEARCH("CC",Table3[[#This Row],[KEYS]])), _xlfn.CONCAT("CC","_",Table3[[#This Row],[Table_Name]],"_",Table3[[#This Row],[Column_Name]]), "")</f>
        <v/>
      </c>
      <c r="AB24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7" t="str">
        <f>IF(ISNUMBER(SEARCH("PG",Table3[[#This Row],[KEYS]])), _xlfn.CONCAT("PG","_",Table3[[#This Row],[Table_Name]],"_",Table3[[#This Row],[Column_Name]]), "")</f>
        <v/>
      </c>
      <c r="AE247" s="20"/>
      <c r="AF247" s="20"/>
    </row>
    <row r="248" spans="1:32" x14ac:dyDescent="0.3">
      <c r="A248" t="s">
        <v>506</v>
      </c>
      <c r="B248" s="48" t="s">
        <v>361</v>
      </c>
      <c r="C248" s="50" t="s">
        <v>370</v>
      </c>
      <c r="D248" s="50">
        <v>13</v>
      </c>
      <c r="E248" s="50" t="s">
        <v>371</v>
      </c>
      <c r="F248" s="50" t="s">
        <v>305</v>
      </c>
      <c r="G248" t="s">
        <v>111</v>
      </c>
      <c r="H248" t="s">
        <v>163</v>
      </c>
      <c r="J248" t="str">
        <f>IF(ISNUMBER(SEARCH("PK",Table3[[#This Row],[KEYS]])), "PK", "")</f>
        <v>PK</v>
      </c>
      <c r="K248" t="str">
        <f>IF(ISNUMBER(SEARCH("FK",Table3[[#This Row],[KEYS]])), "FK", "")</f>
        <v>FK</v>
      </c>
      <c r="L248" t="str">
        <f>IF(ISNUMBER(SEARCH("IDX",Table3[[#This Row],[KEYS]])), "INDEX", "")</f>
        <v>INDEX</v>
      </c>
      <c r="M248" t="str">
        <f>IF(ISNUMBER(SEARCH("UQ",Table3[[#This Row],[KEYS]])), "UNIQUE", "")</f>
        <v/>
      </c>
      <c r="N248" t="str">
        <f>IF(ISNUMBER(SEARCH("NN",Table3[[#This Row],[KEYS]])), "NOT NULL", "")</f>
        <v>NOT NULL</v>
      </c>
      <c r="O248" t="str">
        <f>IF(ISNUMBER(SEARCH("CC",Table3[[#This Row],[KEYS]])), "CHECK", "")</f>
        <v/>
      </c>
      <c r="P248" t="str">
        <f>IF(ISNUMBER(SEARCH("PG",Table3[[#This Row],[KEYS]])), "PG", "")</f>
        <v/>
      </c>
      <c r="Q248" t="str" cm="1">
        <f t="array" ref="Q248">IF(ISNUMBER(SEARCH("PK",Table3[[#This Row],[KEYS]])),INDEX(UPPER(Table1[Combined_Constraint_Names]),MATCH(UPPER(Table3[[#This Row],[Table_Name]]),UPPER(Table1[Table_Name]),0)), "")</f>
        <v>PK_RETURN2VENDOR_PRODUCT_NO_VENDOR_NO</v>
      </c>
      <c r="R248" t="str" cm="1">
        <f t="array" ref="R24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Return2Vendor ADD CONSTRAINT PK_RETURN2VENDOR_PRODUCT_NO_VENDOR_NO PRIMARY KEY (PRODUCT_NO,VENDOR_NO);</v>
      </c>
      <c r="S248" t="str">
        <f>IF(ISNUMBER(SEARCH("FK",Table3[[#This Row],[KEYS]])), _xlfn.CONCAT("FK","_",Table3[[#This Row],[Table_Name]],"_",Table3[[#This Row],[Column_Name]]), "")</f>
        <v>FK_Return2Vendor_VENDOR_NO</v>
      </c>
      <c r="T248" t="str" cm="1">
        <f t="array" ref="T24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Return2Vendor ADD CONSTRAINT FK_Return2Vendor_VENDOR_NO FOREIGN KEY (VENDOR_NO) REFERENCES VENDOR(VENDOR_NO);</v>
      </c>
      <c r="U248" t="str">
        <f>IF(ISNUMBER(SEARCH("IDX",Table3[[#This Row],[KEYS]])), _xlfn.CONCAT("IDX","_",Table3[[#This Row],[Table_Name]],"_",Table3[[#This Row],[Column_Name]]), "")</f>
        <v>IDX_Return2Vendor_VENDOR_NO</v>
      </c>
      <c r="V248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IDX_Return2Vendor_VENDOR_NO ON Return2Vendor(VENDOR_NO);</v>
      </c>
      <c r="W248" t="str">
        <f>IF(ISNUMBER(SEARCH("UQ",Table3[[#This Row],[KEYS]])), _xlfn.CONCAT("UQ","_",Table3[[#This Row],[Table_Name]],"_",Table3[[#This Row],[Column_Name]]), "")</f>
        <v/>
      </c>
      <c r="X24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8" t="str">
        <f>IF(ISNUMBER(SEARCH("NN",Table3[[#This Row],[KEYS]])), _xlfn.CONCAT("NN","_",Table3[[#This Row],[Table_Name]],"_",Table3[[#This Row],[Column_Name]]), "")</f>
        <v>NN_Return2Vendor_VENDOR_NO</v>
      </c>
      <c r="Z24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Return2Vendor MODIFY VENDOR_NO CONSTRAINT NN_Return2Vendor_VENDOR_NO NOT NULL ;</v>
      </c>
      <c r="AA248" t="str">
        <f>IF(ISNUMBER(SEARCH("CC",Table3[[#This Row],[KEYS]])), _xlfn.CONCAT("CC","_",Table3[[#This Row],[Table_Name]],"_",Table3[[#This Row],[Column_Name]]), "")</f>
        <v/>
      </c>
      <c r="AB24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8" t="str">
        <f>IF(ISNUMBER(SEARCH("PG",Table3[[#This Row],[KEYS]])), _xlfn.CONCAT("PG","_",Table3[[#This Row],[Table_Name]],"_",Table3[[#This Row],[Column_Name]]), "")</f>
        <v/>
      </c>
      <c r="AE248" s="20"/>
      <c r="AF248" s="20"/>
    </row>
    <row r="249" spans="1:32" x14ac:dyDescent="0.3">
      <c r="A249" t="s">
        <v>506</v>
      </c>
      <c r="B249" s="48" t="s">
        <v>361</v>
      </c>
      <c r="C249" s="50" t="s">
        <v>370</v>
      </c>
      <c r="D249" s="50">
        <v>13</v>
      </c>
      <c r="E249" s="50" t="s">
        <v>371</v>
      </c>
      <c r="F249" s="50" t="s">
        <v>300</v>
      </c>
      <c r="G249" t="s">
        <v>111</v>
      </c>
      <c r="H249" t="s">
        <v>163</v>
      </c>
      <c r="J249" t="str">
        <f>IF(ISNUMBER(SEARCH("PK",Table3[[#This Row],[KEYS]])), "PK", "")</f>
        <v>PK</v>
      </c>
      <c r="K249" t="str">
        <f>IF(ISNUMBER(SEARCH("FK",Table3[[#This Row],[KEYS]])), "FK", "")</f>
        <v>FK</v>
      </c>
      <c r="L249" t="str">
        <f>IF(ISNUMBER(SEARCH("IDX",Table3[[#This Row],[KEYS]])), "INDEX", "")</f>
        <v>INDEX</v>
      </c>
      <c r="M249" t="str">
        <f>IF(ISNUMBER(SEARCH("UQ",Table3[[#This Row],[KEYS]])), "UNIQUE", "")</f>
        <v/>
      </c>
      <c r="N249" t="str">
        <f>IF(ISNUMBER(SEARCH("NN",Table3[[#This Row],[KEYS]])), "NOT NULL", "")</f>
        <v>NOT NULL</v>
      </c>
      <c r="O249" t="str">
        <f>IF(ISNUMBER(SEARCH("CC",Table3[[#This Row],[KEYS]])), "CHECK", "")</f>
        <v/>
      </c>
      <c r="P249" t="str">
        <f>IF(ISNUMBER(SEARCH("PG",Table3[[#This Row],[KEYS]])), "PG", "")</f>
        <v/>
      </c>
      <c r="Q249" t="str" cm="1">
        <f t="array" ref="Q249">IF(ISNUMBER(SEARCH("PK",Table3[[#This Row],[KEYS]])),INDEX(UPPER(Table1[Combined_Constraint_Names]),MATCH(UPPER(Table3[[#This Row],[Table_Name]]),UPPER(Table1[Table_Name]),0)), "")</f>
        <v>PK_RETURN2VENDOR_PRODUCT_NO_VENDOR_NO</v>
      </c>
      <c r="R249" t="str" cm="1">
        <f t="array" ref="R24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Return2Vendor ADD CONSTRAINT PK_RETURN2VENDOR_PRODUCT_NO_VENDOR_NO PRIMARY KEY (PRODUCT_NO,VENDOR_NO);</v>
      </c>
      <c r="S249" t="str">
        <f>IF(ISNUMBER(SEARCH("FK",Table3[[#This Row],[KEYS]])), _xlfn.CONCAT("FK","_",Table3[[#This Row],[Table_Name]],"_",Table3[[#This Row],[Column_Name]]), "")</f>
        <v>FK_Return2Vendor_PRODUCT_NO</v>
      </c>
      <c r="T249" t="str" cm="1">
        <f t="array" ref="T24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Return2Vendor ADD CONSTRAINT FK_Return2Vendor_PRODUCT_NO FOREIGN KEY (PRODUCT_NO) REFERENCES PRODUCT(PRODUCT_NO);</v>
      </c>
      <c r="U249" t="str">
        <f>IF(ISNUMBER(SEARCH("IDX",Table3[[#This Row],[KEYS]])), _xlfn.CONCAT("IDX","_",Table3[[#This Row],[Table_Name]],"_",Table3[[#This Row],[Column_Name]]), "")</f>
        <v>IDX_Return2Vendor_PRODUCT_NO</v>
      </c>
      <c r="V249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IDX_Return2Vendor_PRODUCT_NO ON Return2Vendor(PRODUCT_NO);</v>
      </c>
      <c r="W249" t="str">
        <f>IF(ISNUMBER(SEARCH("UQ",Table3[[#This Row],[KEYS]])), _xlfn.CONCAT("UQ","_",Table3[[#This Row],[Table_Name]],"_",Table3[[#This Row],[Column_Name]]), "")</f>
        <v/>
      </c>
      <c r="X24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49" t="str">
        <f>IF(ISNUMBER(SEARCH("NN",Table3[[#This Row],[KEYS]])), _xlfn.CONCAT("NN","_",Table3[[#This Row],[Table_Name]],"_",Table3[[#This Row],[Column_Name]]), "")</f>
        <v>NN_Return2Vendor_PRODUCT_NO</v>
      </c>
      <c r="Z24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Return2Vendor MODIFY PRODUCT_NO CONSTRAINT NN_Return2Vendor_PRODUCT_NO NOT NULL ;</v>
      </c>
      <c r="AA249" t="str">
        <f>IF(ISNUMBER(SEARCH("CC",Table3[[#This Row],[KEYS]])), _xlfn.CONCAT("CC","_",Table3[[#This Row],[Table_Name]],"_",Table3[[#This Row],[Column_Name]]), "")</f>
        <v/>
      </c>
      <c r="AB24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49" t="str">
        <f>IF(ISNUMBER(SEARCH("PG",Table3[[#This Row],[KEYS]])), _xlfn.CONCAT("PG","_",Table3[[#This Row],[Table_Name]],"_",Table3[[#This Row],[Column_Name]]), "")</f>
        <v/>
      </c>
      <c r="AE249" s="20"/>
      <c r="AF249" s="20"/>
    </row>
    <row r="250" spans="1:32" x14ac:dyDescent="0.3">
      <c r="A250" t="s">
        <v>506</v>
      </c>
      <c r="B250" s="48" t="s">
        <v>361</v>
      </c>
      <c r="C250" s="50" t="s">
        <v>370</v>
      </c>
      <c r="D250" s="50">
        <v>13</v>
      </c>
      <c r="E250" s="50" t="s">
        <v>371</v>
      </c>
      <c r="F250" s="50" t="s">
        <v>375</v>
      </c>
      <c r="G250" t="s">
        <v>111</v>
      </c>
      <c r="J250" t="str">
        <f>IF(ISNUMBER(SEARCH("PK",Table3[[#This Row],[KEYS]])), "PK", "")</f>
        <v/>
      </c>
      <c r="K250" t="str">
        <f>IF(ISNUMBER(SEARCH("FK",Table3[[#This Row],[KEYS]])), "FK", "")</f>
        <v/>
      </c>
      <c r="L250" t="str">
        <f>IF(ISNUMBER(SEARCH("IDX",Table3[[#This Row],[KEYS]])), "INDEX", "")</f>
        <v/>
      </c>
      <c r="M250" t="str">
        <f>IF(ISNUMBER(SEARCH("UQ",Table3[[#This Row],[KEYS]])), "UNIQUE", "")</f>
        <v/>
      </c>
      <c r="N250" t="str">
        <f>IF(ISNUMBER(SEARCH("NN",Table3[[#This Row],[KEYS]])), "NOT NULL", "")</f>
        <v/>
      </c>
      <c r="O250" t="str">
        <f>IF(ISNUMBER(SEARCH("CC",Table3[[#This Row],[KEYS]])), "CHECK", "")</f>
        <v/>
      </c>
      <c r="P250" t="str">
        <f>IF(ISNUMBER(SEARCH("PG",Table3[[#This Row],[KEYS]])), "PG", "")</f>
        <v/>
      </c>
      <c r="Q250" t="str" cm="1">
        <f t="array" ref="Q250">IF(ISNUMBER(SEARCH("PK",Table3[[#This Row],[KEYS]])),INDEX(UPPER(Table1[Combined_Constraint_Names]),MATCH(UPPER(Table3[[#This Row],[Table_Name]]),UPPER(Table1[Table_Name]),0)), "")</f>
        <v/>
      </c>
      <c r="R250" t="str" cm="1">
        <f t="array" ref="R25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0" t="str">
        <f>IF(ISNUMBER(SEARCH("FK",Table3[[#This Row],[KEYS]])), _xlfn.CONCAT("FK","_",Table3[[#This Row],[Table_Name]],"_",Table3[[#This Row],[Column_Name]]), "")</f>
        <v/>
      </c>
      <c r="T250" t="str" cm="1">
        <f t="array" ref="T25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0" t="str">
        <f>IF(ISNUMBER(SEARCH("IDX",Table3[[#This Row],[KEYS]])), _xlfn.CONCAT("IDX","_",Table3[[#This Row],[Table_Name]],"_",Table3[[#This Row],[Column_Name]]), "")</f>
        <v/>
      </c>
      <c r="V25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0" t="str">
        <f>IF(ISNUMBER(SEARCH("UQ",Table3[[#This Row],[KEYS]])), _xlfn.CONCAT("UQ","_",Table3[[#This Row],[Table_Name]],"_",Table3[[#This Row],[Column_Name]]), "")</f>
        <v/>
      </c>
      <c r="X25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0" t="str">
        <f>IF(ISNUMBER(SEARCH("NN",Table3[[#This Row],[KEYS]])), _xlfn.CONCAT("NN","_",Table3[[#This Row],[Table_Name]],"_",Table3[[#This Row],[Column_Name]]), "")</f>
        <v/>
      </c>
      <c r="Z25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50" t="str">
        <f>IF(ISNUMBER(SEARCH("CC",Table3[[#This Row],[KEYS]])), _xlfn.CONCAT("CC","_",Table3[[#This Row],[Table_Name]],"_",Table3[[#This Row],[Column_Name]]), "")</f>
        <v/>
      </c>
      <c r="AB25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0" t="str">
        <f>IF(ISNUMBER(SEARCH("PG",Table3[[#This Row],[KEYS]])), _xlfn.CONCAT("PG","_",Table3[[#This Row],[Table_Name]],"_",Table3[[#This Row],[Column_Name]]), "")</f>
        <v/>
      </c>
      <c r="AE250" s="20"/>
      <c r="AF250" s="20"/>
    </row>
    <row r="251" spans="1:32" x14ac:dyDescent="0.3">
      <c r="A251" t="s">
        <v>506</v>
      </c>
      <c r="B251" s="48" t="s">
        <v>361</v>
      </c>
      <c r="C251" s="50" t="s">
        <v>370</v>
      </c>
      <c r="D251" s="50">
        <v>13</v>
      </c>
      <c r="E251" s="50" t="s">
        <v>371</v>
      </c>
      <c r="F251" s="50" t="s">
        <v>376</v>
      </c>
      <c r="G251" t="s">
        <v>114</v>
      </c>
      <c r="J251" t="str">
        <f>IF(ISNUMBER(SEARCH("PK",Table3[[#This Row],[KEYS]])), "PK", "")</f>
        <v/>
      </c>
      <c r="K251" t="str">
        <f>IF(ISNUMBER(SEARCH("FK",Table3[[#This Row],[KEYS]])), "FK", "")</f>
        <v/>
      </c>
      <c r="L251" t="str">
        <f>IF(ISNUMBER(SEARCH("IDX",Table3[[#This Row],[KEYS]])), "INDEX", "")</f>
        <v/>
      </c>
      <c r="M251" t="str">
        <f>IF(ISNUMBER(SEARCH("UQ",Table3[[#This Row],[KEYS]])), "UNIQUE", "")</f>
        <v/>
      </c>
      <c r="N251" t="str">
        <f>IF(ISNUMBER(SEARCH("NN",Table3[[#This Row],[KEYS]])), "NOT NULL", "")</f>
        <v/>
      </c>
      <c r="O251" t="str">
        <f>IF(ISNUMBER(SEARCH("CC",Table3[[#This Row],[KEYS]])), "CHECK", "")</f>
        <v/>
      </c>
      <c r="P251" t="str">
        <f>IF(ISNUMBER(SEARCH("PG",Table3[[#This Row],[KEYS]])), "PG", "")</f>
        <v/>
      </c>
      <c r="Q251" t="str" cm="1">
        <f t="array" ref="Q251">IF(ISNUMBER(SEARCH("PK",Table3[[#This Row],[KEYS]])),INDEX(UPPER(Table1[Combined_Constraint_Names]),MATCH(UPPER(Table3[[#This Row],[Table_Name]]),UPPER(Table1[Table_Name]),0)), "")</f>
        <v/>
      </c>
      <c r="R251" t="str" cm="1">
        <f t="array" ref="R25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1" t="str">
        <f>IF(ISNUMBER(SEARCH("FK",Table3[[#This Row],[KEYS]])), _xlfn.CONCAT("FK","_",Table3[[#This Row],[Table_Name]],"_",Table3[[#This Row],[Column_Name]]), "")</f>
        <v/>
      </c>
      <c r="T251" t="str" cm="1">
        <f t="array" ref="T25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1" t="str">
        <f>IF(ISNUMBER(SEARCH("IDX",Table3[[#This Row],[KEYS]])), _xlfn.CONCAT("IDX","_",Table3[[#This Row],[Table_Name]],"_",Table3[[#This Row],[Column_Name]]), "")</f>
        <v/>
      </c>
      <c r="V25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1" t="str">
        <f>IF(ISNUMBER(SEARCH("UQ",Table3[[#This Row],[KEYS]])), _xlfn.CONCAT("UQ","_",Table3[[#This Row],[Table_Name]],"_",Table3[[#This Row],[Column_Name]]), "")</f>
        <v/>
      </c>
      <c r="X25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1" t="str">
        <f>IF(ISNUMBER(SEARCH("NN",Table3[[#This Row],[KEYS]])), _xlfn.CONCAT("NN","_",Table3[[#This Row],[Table_Name]],"_",Table3[[#This Row],[Column_Name]]), "")</f>
        <v/>
      </c>
      <c r="Z25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51" t="str">
        <f>IF(ISNUMBER(SEARCH("CC",Table3[[#This Row],[KEYS]])), _xlfn.CONCAT("CC","_",Table3[[#This Row],[Table_Name]],"_",Table3[[#This Row],[Column_Name]]), "")</f>
        <v/>
      </c>
      <c r="AB25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1" t="str">
        <f>IF(ISNUMBER(SEARCH("PG",Table3[[#This Row],[KEYS]])), _xlfn.CONCAT("PG","_",Table3[[#This Row],[Table_Name]],"_",Table3[[#This Row],[Column_Name]]), "")</f>
        <v/>
      </c>
      <c r="AE251" s="20"/>
      <c r="AF251" s="20"/>
    </row>
    <row r="252" spans="1:32" x14ac:dyDescent="0.3">
      <c r="A252" t="s">
        <v>506</v>
      </c>
      <c r="B252" s="48" t="s">
        <v>361</v>
      </c>
      <c r="C252" s="50" t="s">
        <v>370</v>
      </c>
      <c r="D252" s="50">
        <v>13</v>
      </c>
      <c r="E252" s="50" t="s">
        <v>377</v>
      </c>
      <c r="F252" s="50" t="s">
        <v>378</v>
      </c>
      <c r="G252" t="s">
        <v>111</v>
      </c>
      <c r="H252" t="s">
        <v>171</v>
      </c>
      <c r="J252" t="str">
        <f>IF(ISNUMBER(SEARCH("PK",Table3[[#This Row],[KEYS]])), "PK", "")</f>
        <v/>
      </c>
      <c r="K252" t="str">
        <f>IF(ISNUMBER(SEARCH("FK",Table3[[#This Row],[KEYS]])), "FK", "")</f>
        <v/>
      </c>
      <c r="L252" t="str">
        <f>IF(ISNUMBER(SEARCH("IDX",Table3[[#This Row],[KEYS]])), "INDEX", "")</f>
        <v/>
      </c>
      <c r="M252" t="str">
        <f>IF(ISNUMBER(SEARCH("UQ",Table3[[#This Row],[KEYS]])), "UNIQUE", "")</f>
        <v/>
      </c>
      <c r="N252" t="str">
        <f>IF(ISNUMBER(SEARCH("NN",Table3[[#This Row],[KEYS]])), "NOT NULL", "")</f>
        <v>NOT NULL</v>
      </c>
      <c r="O252" t="str">
        <f>IF(ISNUMBER(SEARCH("CC",Table3[[#This Row],[KEYS]])), "CHECK", "")</f>
        <v>CHECK</v>
      </c>
      <c r="P252" t="str">
        <f>IF(ISNUMBER(SEARCH("PG",Table3[[#This Row],[KEYS]])), "PG", "")</f>
        <v/>
      </c>
      <c r="Q252" t="str" cm="1">
        <f t="array" ref="Q252">IF(ISNUMBER(SEARCH("PK",Table3[[#This Row],[KEYS]])),INDEX(UPPER(Table1[Combined_Constraint_Names]),MATCH(UPPER(Table3[[#This Row],[Table_Name]]),UPPER(Table1[Table_Name]),0)), "")</f>
        <v/>
      </c>
      <c r="R252" t="str" cm="1">
        <f t="array" ref="R25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2" t="str">
        <f>IF(ISNUMBER(SEARCH("FK",Table3[[#This Row],[KEYS]])), _xlfn.CONCAT("FK","_",Table3[[#This Row],[Table_Name]],"_",Table3[[#This Row],[Column_Name]]), "")</f>
        <v/>
      </c>
      <c r="T252" t="str" cm="1">
        <f t="array" ref="T25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2" t="str">
        <f>IF(ISNUMBER(SEARCH("IDX",Table3[[#This Row],[KEYS]])), _xlfn.CONCAT("IDX","_",Table3[[#This Row],[Table_Name]],"_",Table3[[#This Row],[Column_Name]]), "")</f>
        <v/>
      </c>
      <c r="V25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2" t="str">
        <f>IF(ISNUMBER(SEARCH("UQ",Table3[[#This Row],[KEYS]])), _xlfn.CONCAT("UQ","_",Table3[[#This Row],[Table_Name]],"_",Table3[[#This Row],[Column_Name]]), "")</f>
        <v/>
      </c>
      <c r="X25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2" t="str">
        <f>IF(ISNUMBER(SEARCH("NN",Table3[[#This Row],[KEYS]])), _xlfn.CONCAT("NN","_",Table3[[#This Row],[Table_Name]],"_",Table3[[#This Row],[Column_Name]]), "")</f>
        <v>NN_VENDORPRICE_VPRICE</v>
      </c>
      <c r="Z25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VENDORPRICE MODIFY VPRICE CONSTRAINT NN_VENDORPRICE_VPRICE NOT NULL ;</v>
      </c>
      <c r="AA252" t="str">
        <f>IF(ISNUMBER(SEARCH("CC",Table3[[#This Row],[KEYS]])), _xlfn.CONCAT("CC","_",Table3[[#This Row],[Table_Name]],"_",Table3[[#This Row],[Column_Name]]), "")</f>
        <v>CC_VENDORPRICE_VPRICE</v>
      </c>
      <c r="AB25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VENDORPRICE ADD CONSTRAINT CC_VENDORPRICE_VPRICE CHECK (VPRICE &gt; 0 );</v>
      </c>
      <c r="AC252" t="str">
        <f>IF(ISNUMBER(SEARCH("PG",Table3[[#This Row],[KEYS]])), _xlfn.CONCAT("PG","_",Table3[[#This Row],[Table_Name]],"_",Table3[[#This Row],[Column_Name]]), "")</f>
        <v/>
      </c>
      <c r="AE252" s="20"/>
      <c r="AF252" s="20"/>
    </row>
    <row r="253" spans="1:32" x14ac:dyDescent="0.3">
      <c r="A253" t="s">
        <v>506</v>
      </c>
      <c r="B253" s="48" t="s">
        <v>361</v>
      </c>
      <c r="C253" s="50" t="s">
        <v>370</v>
      </c>
      <c r="D253" s="50">
        <v>13</v>
      </c>
      <c r="E253" s="50" t="s">
        <v>377</v>
      </c>
      <c r="F253" s="50" t="s">
        <v>379</v>
      </c>
      <c r="G253" t="s">
        <v>111</v>
      </c>
      <c r="H253" t="s">
        <v>135</v>
      </c>
      <c r="J253" t="str">
        <f>IF(ISNUMBER(SEARCH("PK",Table3[[#This Row],[KEYS]])), "PK", "")</f>
        <v>PK</v>
      </c>
      <c r="K253" t="str">
        <f>IF(ISNUMBER(SEARCH("FK",Table3[[#This Row],[KEYS]])), "FK", "")</f>
        <v/>
      </c>
      <c r="L253" t="str">
        <f>IF(ISNUMBER(SEARCH("IDX",Table3[[#This Row],[KEYS]])), "INDEX", "")</f>
        <v>INDEX</v>
      </c>
      <c r="M253" t="str">
        <f>IF(ISNUMBER(SEARCH("UQ",Table3[[#This Row],[KEYS]])), "UNIQUE", "")</f>
        <v/>
      </c>
      <c r="N253" t="str">
        <f>IF(ISNUMBER(SEARCH("NN",Table3[[#This Row],[KEYS]])), "NOT NULL", "")</f>
        <v>NOT NULL</v>
      </c>
      <c r="O253" t="str">
        <f>IF(ISNUMBER(SEARCH("CC",Table3[[#This Row],[KEYS]])), "CHECK", "")</f>
        <v/>
      </c>
      <c r="P253" t="str">
        <f>IF(ISNUMBER(SEARCH("PG",Table3[[#This Row],[KEYS]])), "PG", "")</f>
        <v/>
      </c>
      <c r="Q253" t="str" cm="1">
        <f t="array" ref="Q253">IF(ISNUMBER(SEARCH("PK",Table3[[#This Row],[KEYS]])),INDEX(UPPER(Table1[Combined_Constraint_Names]),MATCH(UPPER(Table3[[#This Row],[Table_Name]]),UPPER(Table1[Table_Name]),0)), "")</f>
        <v>PK_VENDORPRICE_VPRICE_NO</v>
      </c>
      <c r="R253" t="str" cm="1">
        <f t="array" ref="R25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VENDORPRICE ADD CONSTRAINT PK_VENDORPRICE_VPRICE_NO PRIMARY KEY (VPRICE_NO);</v>
      </c>
      <c r="S253" t="str">
        <f>IF(ISNUMBER(SEARCH("FK",Table3[[#This Row],[KEYS]])), _xlfn.CONCAT("FK","_",Table3[[#This Row],[Table_Name]],"_",Table3[[#This Row],[Column_Name]]), "")</f>
        <v/>
      </c>
      <c r="T253" t="str" cm="1">
        <f t="array" ref="T25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3" t="str">
        <f>IF(ISNUMBER(SEARCH("IDX",Table3[[#This Row],[KEYS]])), _xlfn.CONCAT("IDX","_",Table3[[#This Row],[Table_Name]],"_",Table3[[#This Row],[Column_Name]]), "")</f>
        <v>IDX_VENDORPRICE_VPRICE_NO</v>
      </c>
      <c r="V253" t="str">
        <f>IF(ISNUMBER(SEARCH("IDX",Table3[[#This Row],[KEYS]])), _xlfn.CONCAT("CREATE INDEX ",Table3[[#This Row],[Constranit name_IDX]]," ON ",Table3[[#This Row],[Table_Name]],"(",UPPER(Table3[[#This Row],[Column_Name]]),");"), "")</f>
        <v>CREATE INDEX IDX_VENDORPRICE_VPRICE_NO ON VENDORPRICE(VPRICE_NO);</v>
      </c>
      <c r="W253" t="str">
        <f>IF(ISNUMBER(SEARCH("UQ",Table3[[#This Row],[KEYS]])), _xlfn.CONCAT("UQ","_",Table3[[#This Row],[Table_Name]],"_",Table3[[#This Row],[Column_Name]]), "")</f>
        <v/>
      </c>
      <c r="X25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3" t="str">
        <f>IF(ISNUMBER(SEARCH("NN",Table3[[#This Row],[KEYS]])), _xlfn.CONCAT("NN","_",Table3[[#This Row],[Table_Name]],"_",Table3[[#This Row],[Column_Name]]), "")</f>
        <v>NN_VENDORPRICE_VPRICE_NO</v>
      </c>
      <c r="Z25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VENDORPRICE MODIFY VPRICE_NO CONSTRAINT NN_VENDORPRICE_VPRICE_NO NOT NULL ;</v>
      </c>
      <c r="AA253" t="str">
        <f>IF(ISNUMBER(SEARCH("CC",Table3[[#This Row],[KEYS]])), _xlfn.CONCAT("CC","_",Table3[[#This Row],[Table_Name]],"_",Table3[[#This Row],[Column_Name]]), "")</f>
        <v/>
      </c>
      <c r="AB25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3" t="str">
        <f>IF(ISNUMBER(SEARCH("PG",Table3[[#This Row],[KEYS]])), _xlfn.CONCAT("PG","_",Table3[[#This Row],[Table_Name]],"_",Table3[[#This Row],[Column_Name]]), "")</f>
        <v/>
      </c>
      <c r="AE253" s="20"/>
      <c r="AF253" s="20"/>
    </row>
    <row r="254" spans="1:32" x14ac:dyDescent="0.3">
      <c r="A254" t="s">
        <v>506</v>
      </c>
      <c r="B254" s="48" t="s">
        <v>361</v>
      </c>
      <c r="C254" s="50" t="s">
        <v>370</v>
      </c>
      <c r="D254" s="50">
        <v>13</v>
      </c>
      <c r="E254" s="50" t="s">
        <v>377</v>
      </c>
      <c r="F254" s="50" t="s">
        <v>305</v>
      </c>
      <c r="G254" t="s">
        <v>111</v>
      </c>
      <c r="H254" t="s">
        <v>159</v>
      </c>
      <c r="J254" t="str">
        <f>IF(ISNUMBER(SEARCH("PK",Table3[[#This Row],[KEYS]])), "PK", "")</f>
        <v/>
      </c>
      <c r="K254" t="str">
        <f>IF(ISNUMBER(SEARCH("FK",Table3[[#This Row],[KEYS]])), "FK", "")</f>
        <v>FK</v>
      </c>
      <c r="L254" t="str">
        <f>IF(ISNUMBER(SEARCH("IDX",Table3[[#This Row],[KEYS]])), "INDEX", "")</f>
        <v>INDEX</v>
      </c>
      <c r="M254" t="str">
        <f>IF(ISNUMBER(SEARCH("UQ",Table3[[#This Row],[KEYS]])), "UNIQUE", "")</f>
        <v/>
      </c>
      <c r="N254" t="str">
        <f>IF(ISNUMBER(SEARCH("NN",Table3[[#This Row],[KEYS]])), "NOT NULL", "")</f>
        <v>NOT NULL</v>
      </c>
      <c r="O254" t="str">
        <f>IF(ISNUMBER(SEARCH("CC",Table3[[#This Row],[KEYS]])), "CHECK", "")</f>
        <v/>
      </c>
      <c r="P254" t="str">
        <f>IF(ISNUMBER(SEARCH("PG",Table3[[#This Row],[KEYS]])), "PG", "")</f>
        <v/>
      </c>
      <c r="Q254" t="str" cm="1">
        <f t="array" ref="Q254">IF(ISNUMBER(SEARCH("PK",Table3[[#This Row],[KEYS]])),INDEX(UPPER(Table1[Combined_Constraint_Names]),MATCH(UPPER(Table3[[#This Row],[Table_Name]]),UPPER(Table1[Table_Name]),0)), "")</f>
        <v/>
      </c>
      <c r="R254" t="str" cm="1">
        <f t="array" ref="R25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4" t="str">
        <f>IF(ISNUMBER(SEARCH("FK",Table3[[#This Row],[KEYS]])), _xlfn.CONCAT("FK","_",Table3[[#This Row],[Table_Name]],"_",Table3[[#This Row],[Column_Name]]), "")</f>
        <v>FK_VENDORPRICE_VENDOR_NO</v>
      </c>
      <c r="T254" t="str" cm="1">
        <f t="array" ref="T25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VENDORPRICE ADD CONSTRAINT FK_VENDORPRICE_VENDOR_NO FOREIGN KEY (VENDOR_NO) REFERENCES VENDOR(VENDOR_NO);</v>
      </c>
      <c r="U254" t="str">
        <f>IF(ISNUMBER(SEARCH("IDX",Table3[[#This Row],[KEYS]])), _xlfn.CONCAT("IDX","_",Table3[[#This Row],[Table_Name]],"_",Table3[[#This Row],[Column_Name]]), "")</f>
        <v>IDX_VENDORPRICE_VENDOR_NO</v>
      </c>
      <c r="V254" t="str">
        <f>IF(ISNUMBER(SEARCH("IDX",Table3[[#This Row],[KEYS]])), _xlfn.CONCAT("CREATE INDEX ",Table3[[#This Row],[Constranit name_IDX]]," ON ",Table3[[#This Row],[Table_Name]],"(",UPPER(Table3[[#This Row],[Column_Name]]),");"), "")</f>
        <v>CREATE INDEX IDX_VENDORPRICE_VENDOR_NO ON VENDORPRICE(VENDOR_NO);</v>
      </c>
      <c r="W254" t="str">
        <f>IF(ISNUMBER(SEARCH("UQ",Table3[[#This Row],[KEYS]])), _xlfn.CONCAT("UQ","_",Table3[[#This Row],[Table_Name]],"_",Table3[[#This Row],[Column_Name]]), "")</f>
        <v/>
      </c>
      <c r="X25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4" t="str">
        <f>IF(ISNUMBER(SEARCH("NN",Table3[[#This Row],[KEYS]])), _xlfn.CONCAT("NN","_",Table3[[#This Row],[Table_Name]],"_",Table3[[#This Row],[Column_Name]]), "")</f>
        <v>NN_VENDORPRICE_VENDOR_NO</v>
      </c>
      <c r="Z25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VENDORPRICE MODIFY VENDOR_NO CONSTRAINT NN_VENDORPRICE_VENDOR_NO NOT NULL ;</v>
      </c>
      <c r="AA254" t="str">
        <f>IF(ISNUMBER(SEARCH("CC",Table3[[#This Row],[KEYS]])), _xlfn.CONCAT("CC","_",Table3[[#This Row],[Table_Name]],"_",Table3[[#This Row],[Column_Name]]), "")</f>
        <v/>
      </c>
      <c r="AB25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4" t="str">
        <f>IF(ISNUMBER(SEARCH("PG",Table3[[#This Row],[KEYS]])), _xlfn.CONCAT("PG","_",Table3[[#This Row],[Table_Name]],"_",Table3[[#This Row],[Column_Name]]), "")</f>
        <v/>
      </c>
      <c r="AE254" s="20"/>
      <c r="AF254" s="20"/>
    </row>
    <row r="255" spans="1:32" x14ac:dyDescent="0.3">
      <c r="A255" t="s">
        <v>506</v>
      </c>
      <c r="B255" s="48" t="s">
        <v>361</v>
      </c>
      <c r="C255" s="50" t="s">
        <v>370</v>
      </c>
      <c r="D255" s="50">
        <v>13</v>
      </c>
      <c r="E255" s="50" t="s">
        <v>377</v>
      </c>
      <c r="F255" s="50" t="s">
        <v>300</v>
      </c>
      <c r="G255" t="s">
        <v>111</v>
      </c>
      <c r="H255" t="s">
        <v>159</v>
      </c>
      <c r="J255" t="str">
        <f>IF(ISNUMBER(SEARCH("PK",Table3[[#This Row],[KEYS]])), "PK", "")</f>
        <v/>
      </c>
      <c r="K255" t="str">
        <f>IF(ISNUMBER(SEARCH("FK",Table3[[#This Row],[KEYS]])), "FK", "")</f>
        <v>FK</v>
      </c>
      <c r="L255" t="str">
        <f>IF(ISNUMBER(SEARCH("IDX",Table3[[#This Row],[KEYS]])), "INDEX", "")</f>
        <v>INDEX</v>
      </c>
      <c r="M255" t="str">
        <f>IF(ISNUMBER(SEARCH("UQ",Table3[[#This Row],[KEYS]])), "UNIQUE", "")</f>
        <v/>
      </c>
      <c r="N255" t="str">
        <f>IF(ISNUMBER(SEARCH("NN",Table3[[#This Row],[KEYS]])), "NOT NULL", "")</f>
        <v>NOT NULL</v>
      </c>
      <c r="O255" t="str">
        <f>IF(ISNUMBER(SEARCH("CC",Table3[[#This Row],[KEYS]])), "CHECK", "")</f>
        <v/>
      </c>
      <c r="P255" t="str">
        <f>IF(ISNUMBER(SEARCH("PG",Table3[[#This Row],[KEYS]])), "PG", "")</f>
        <v/>
      </c>
      <c r="Q255" t="str" cm="1">
        <f t="array" ref="Q255">IF(ISNUMBER(SEARCH("PK",Table3[[#This Row],[KEYS]])),INDEX(UPPER(Table1[Combined_Constraint_Names]),MATCH(UPPER(Table3[[#This Row],[Table_Name]]),UPPER(Table1[Table_Name]),0)), "")</f>
        <v/>
      </c>
      <c r="R255" t="str" cm="1">
        <f t="array" ref="R25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5" t="str">
        <f>IF(ISNUMBER(SEARCH("FK",Table3[[#This Row],[KEYS]])), _xlfn.CONCAT("FK","_",Table3[[#This Row],[Table_Name]],"_",Table3[[#This Row],[Column_Name]]), "")</f>
        <v>FK_VENDORPRICE_PRODUCT_NO</v>
      </c>
      <c r="T255" t="str" cm="1">
        <f t="array" ref="T25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VENDORPRICE ADD CONSTRAINT FK_VENDORPRICE_PRODUCT_NO FOREIGN KEY (PRODUCT_NO) REFERENCES PRODUCT(PRODUCT_NO);</v>
      </c>
      <c r="U255" t="str">
        <f>IF(ISNUMBER(SEARCH("IDX",Table3[[#This Row],[KEYS]])), _xlfn.CONCAT("IDX","_",Table3[[#This Row],[Table_Name]],"_",Table3[[#This Row],[Column_Name]]), "")</f>
        <v>IDX_VENDORPRICE_PRODUCT_NO</v>
      </c>
      <c r="V255" t="str">
        <f>IF(ISNUMBER(SEARCH("IDX",Table3[[#This Row],[KEYS]])), _xlfn.CONCAT("CREATE INDEX ",Table3[[#This Row],[Constranit name_IDX]]," ON ",Table3[[#This Row],[Table_Name]],"(",UPPER(Table3[[#This Row],[Column_Name]]),");"), "")</f>
        <v>CREATE INDEX IDX_VENDORPRICE_PRODUCT_NO ON VENDORPRICE(PRODUCT_NO);</v>
      </c>
      <c r="W255" t="str">
        <f>IF(ISNUMBER(SEARCH("UQ",Table3[[#This Row],[KEYS]])), _xlfn.CONCAT("UQ","_",Table3[[#This Row],[Table_Name]],"_",Table3[[#This Row],[Column_Name]]), "")</f>
        <v/>
      </c>
      <c r="X25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5" t="str">
        <f>IF(ISNUMBER(SEARCH("NN",Table3[[#This Row],[KEYS]])), _xlfn.CONCAT("NN","_",Table3[[#This Row],[Table_Name]],"_",Table3[[#This Row],[Column_Name]]), "")</f>
        <v>NN_VENDORPRICE_PRODUCT_NO</v>
      </c>
      <c r="Z25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VENDORPRICE MODIFY PRODUCT_NO CONSTRAINT NN_VENDORPRICE_PRODUCT_NO NOT NULL ;</v>
      </c>
      <c r="AA255" t="str">
        <f>IF(ISNUMBER(SEARCH("CC",Table3[[#This Row],[KEYS]])), _xlfn.CONCAT("CC","_",Table3[[#This Row],[Table_Name]],"_",Table3[[#This Row],[Column_Name]]), "")</f>
        <v/>
      </c>
      <c r="AB25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5" t="str">
        <f>IF(ISNUMBER(SEARCH("PG",Table3[[#This Row],[KEYS]])), _xlfn.CONCAT("PG","_",Table3[[#This Row],[Table_Name]],"_",Table3[[#This Row],[Column_Name]]), "")</f>
        <v/>
      </c>
      <c r="AE255" s="20"/>
      <c r="AF255" s="20"/>
    </row>
    <row r="256" spans="1:32" x14ac:dyDescent="0.3">
      <c r="A256" t="s">
        <v>506</v>
      </c>
      <c r="B256" s="48" t="s">
        <v>361</v>
      </c>
      <c r="C256" s="50" t="s">
        <v>370</v>
      </c>
      <c r="D256" s="50">
        <v>13</v>
      </c>
      <c r="E256" s="50" t="s">
        <v>377</v>
      </c>
      <c r="F256" s="50" t="s">
        <v>380</v>
      </c>
      <c r="G256" t="s">
        <v>114</v>
      </c>
      <c r="H256" t="s">
        <v>124</v>
      </c>
      <c r="J256" t="str">
        <f>IF(ISNUMBER(SEARCH("PK",Table3[[#This Row],[KEYS]])), "PK", "")</f>
        <v/>
      </c>
      <c r="K256" t="str">
        <f>IF(ISNUMBER(SEARCH("FK",Table3[[#This Row],[KEYS]])), "FK", "")</f>
        <v/>
      </c>
      <c r="L256" t="str">
        <f>IF(ISNUMBER(SEARCH("IDX",Table3[[#This Row],[KEYS]])), "INDEX", "")</f>
        <v/>
      </c>
      <c r="M256" t="str">
        <f>IF(ISNUMBER(SEARCH("UQ",Table3[[#This Row],[KEYS]])), "UNIQUE", "")</f>
        <v/>
      </c>
      <c r="N256" t="str">
        <f>IF(ISNUMBER(SEARCH("NN",Table3[[#This Row],[KEYS]])), "NOT NULL", "")</f>
        <v>NOT NULL</v>
      </c>
      <c r="O256" t="str">
        <f>IF(ISNUMBER(SEARCH("CC",Table3[[#This Row],[KEYS]])), "CHECK", "")</f>
        <v/>
      </c>
      <c r="P256" t="str">
        <f>IF(ISNUMBER(SEARCH("PG",Table3[[#This Row],[KEYS]])), "PG", "")</f>
        <v/>
      </c>
      <c r="Q256" t="str" cm="1">
        <f t="array" ref="Q256">IF(ISNUMBER(SEARCH("PK",Table3[[#This Row],[KEYS]])),INDEX(UPPER(Table1[Combined_Constraint_Names]),MATCH(UPPER(Table3[[#This Row],[Table_Name]]),UPPER(Table1[Table_Name]),0)), "")</f>
        <v/>
      </c>
      <c r="R256" t="str" cm="1">
        <f t="array" ref="R25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6" t="str">
        <f>IF(ISNUMBER(SEARCH("FK",Table3[[#This Row],[KEYS]])), _xlfn.CONCAT("FK","_",Table3[[#This Row],[Table_Name]],"_",Table3[[#This Row],[Column_Name]]), "")</f>
        <v/>
      </c>
      <c r="T256" t="str" cm="1">
        <f t="array" ref="T25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6" t="str">
        <f>IF(ISNUMBER(SEARCH("IDX",Table3[[#This Row],[KEYS]])), _xlfn.CONCAT("IDX","_",Table3[[#This Row],[Table_Name]],"_",Table3[[#This Row],[Column_Name]]), "")</f>
        <v/>
      </c>
      <c r="V25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6" t="str">
        <f>IF(ISNUMBER(SEARCH("UQ",Table3[[#This Row],[KEYS]])), _xlfn.CONCAT("UQ","_",Table3[[#This Row],[Table_Name]],"_",Table3[[#This Row],[Column_Name]]), "")</f>
        <v/>
      </c>
      <c r="X25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6" t="str">
        <f>IF(ISNUMBER(SEARCH("NN",Table3[[#This Row],[KEYS]])), _xlfn.CONCAT("NN","_",Table3[[#This Row],[Table_Name]],"_",Table3[[#This Row],[Column_Name]]), "")</f>
        <v>NN_VENDORPRICE_DISCOUNT</v>
      </c>
      <c r="Z25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VENDORPRICE MODIFY DISCOUNT CONSTRAINT NN_VENDORPRICE_DISCOUNT NOT NULL ;</v>
      </c>
      <c r="AA256" t="str">
        <f>IF(ISNUMBER(SEARCH("CC",Table3[[#This Row],[KEYS]])), _xlfn.CONCAT("CC","_",Table3[[#This Row],[Table_Name]],"_",Table3[[#This Row],[Column_Name]]), "")</f>
        <v/>
      </c>
      <c r="AB25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6" t="str">
        <f>IF(ISNUMBER(SEARCH("PG",Table3[[#This Row],[KEYS]])), _xlfn.CONCAT("PG","_",Table3[[#This Row],[Table_Name]],"_",Table3[[#This Row],[Column_Name]]), "")</f>
        <v/>
      </c>
      <c r="AE256" s="20"/>
      <c r="AF256" s="20"/>
    </row>
    <row r="257" spans="1:32" x14ac:dyDescent="0.3">
      <c r="A257" t="s">
        <v>506</v>
      </c>
      <c r="B257" s="55" t="s">
        <v>381</v>
      </c>
      <c r="C257" s="58" t="s">
        <v>382</v>
      </c>
      <c r="D257" s="58">
        <v>0</v>
      </c>
      <c r="E257" s="58" t="s">
        <v>383</v>
      </c>
      <c r="F257" s="58" t="s">
        <v>358</v>
      </c>
      <c r="G257" t="s">
        <v>111</v>
      </c>
      <c r="H257" t="s">
        <v>135</v>
      </c>
      <c r="J257" t="str">
        <f>IF(ISNUMBER(SEARCH("PK",Table3[[#This Row],[KEYS]])), "PK", "")</f>
        <v>PK</v>
      </c>
      <c r="K257" t="str">
        <f>IF(ISNUMBER(SEARCH("FK",Table3[[#This Row],[KEYS]])), "FK", "")</f>
        <v/>
      </c>
      <c r="L257" t="str">
        <f>IF(ISNUMBER(SEARCH("IDX",Table3[[#This Row],[KEYS]])), "INDEX", "")</f>
        <v>INDEX</v>
      </c>
      <c r="M257" t="str">
        <f>IF(ISNUMBER(SEARCH("UQ",Table3[[#This Row],[KEYS]])), "UNIQUE", "")</f>
        <v/>
      </c>
      <c r="N257" t="str">
        <f>IF(ISNUMBER(SEARCH("NN",Table3[[#This Row],[KEYS]])), "NOT NULL", "")</f>
        <v>NOT NULL</v>
      </c>
      <c r="O257" t="str">
        <f>IF(ISNUMBER(SEARCH("CC",Table3[[#This Row],[KEYS]])), "CHECK", "")</f>
        <v/>
      </c>
      <c r="P257" t="str">
        <f>IF(ISNUMBER(SEARCH("PG",Table3[[#This Row],[KEYS]])), "PG", "")</f>
        <v/>
      </c>
      <c r="Q257" t="str" cm="1">
        <f t="array" ref="Q257">IF(ISNUMBER(SEARCH("PK",Table3[[#This Row],[KEYS]])),INDEX(UPPER(Table1[Combined_Constraint_Names]),MATCH(UPPER(Table3[[#This Row],[Table_Name]]),UPPER(Table1[Table_Name]),0)), "")</f>
        <v>PK_SHIP_METHOD_SHIP_METHOD_NO</v>
      </c>
      <c r="R257" t="str" cm="1">
        <f t="array" ref="R25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ship_method ADD CONSTRAINT PK_SHIP_METHOD_SHIP_METHOD_NO PRIMARY KEY (SHIP_METHOD_NO);</v>
      </c>
      <c r="S257" t="str">
        <f>IF(ISNUMBER(SEARCH("FK",Table3[[#This Row],[KEYS]])), _xlfn.CONCAT("FK","_",Table3[[#This Row],[Table_Name]],"_",Table3[[#This Row],[Column_Name]]), "")</f>
        <v/>
      </c>
      <c r="T257" t="str" cm="1">
        <f t="array" ref="T25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7" t="str">
        <f>IF(ISNUMBER(SEARCH("IDX",Table3[[#This Row],[KEYS]])), _xlfn.CONCAT("IDX","_",Table3[[#This Row],[Table_Name]],"_",Table3[[#This Row],[Column_Name]]), "")</f>
        <v>IDX_ship_method_Ship_Method_NO</v>
      </c>
      <c r="V257" t="str">
        <f>IF(ISNUMBER(SEARCH("IDX",Table3[[#This Row],[KEYS]])), _xlfn.CONCAT("CREATE INDEX ",Table3[[#This Row],[Constranit name_IDX]]," ON ",Table3[[#This Row],[Table_Name]],"(",UPPER(Table3[[#This Row],[Column_Name]]),");"), "")</f>
        <v>CREATE INDEX IDX_ship_method_Ship_Method_NO ON ship_method(SHIP_METHOD_NO);</v>
      </c>
      <c r="W257" t="str">
        <f>IF(ISNUMBER(SEARCH("UQ",Table3[[#This Row],[KEYS]])), _xlfn.CONCAT("UQ","_",Table3[[#This Row],[Table_Name]],"_",Table3[[#This Row],[Column_Name]]), "")</f>
        <v/>
      </c>
      <c r="X25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7" t="str">
        <f>IF(ISNUMBER(SEARCH("NN",Table3[[#This Row],[KEYS]])), _xlfn.CONCAT("NN","_",Table3[[#This Row],[Table_Name]],"_",Table3[[#This Row],[Column_Name]]), "")</f>
        <v>NN_ship_method_Ship_Method_NO</v>
      </c>
      <c r="Z25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ship_method MODIFY Ship_Method_NO CONSTRAINT NN_ship_method_Ship_Method_NO NOT NULL ;</v>
      </c>
      <c r="AA257" t="str">
        <f>IF(ISNUMBER(SEARCH("CC",Table3[[#This Row],[KEYS]])), _xlfn.CONCAT("CC","_",Table3[[#This Row],[Table_Name]],"_",Table3[[#This Row],[Column_Name]]), "")</f>
        <v/>
      </c>
      <c r="AB25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7" t="str">
        <f>IF(ISNUMBER(SEARCH("PG",Table3[[#This Row],[KEYS]])), _xlfn.CONCAT("PG","_",Table3[[#This Row],[Table_Name]],"_",Table3[[#This Row],[Column_Name]]), "")</f>
        <v/>
      </c>
      <c r="AE257" s="20"/>
      <c r="AF257" s="20"/>
    </row>
    <row r="258" spans="1:32" x14ac:dyDescent="0.3">
      <c r="A258" t="s">
        <v>506</v>
      </c>
      <c r="B258" s="55" t="s">
        <v>381</v>
      </c>
      <c r="C258" s="58" t="s">
        <v>382</v>
      </c>
      <c r="D258" s="58">
        <v>0</v>
      </c>
      <c r="E258" s="58" t="s">
        <v>383</v>
      </c>
      <c r="F258" s="58" t="s">
        <v>384</v>
      </c>
      <c r="G258" t="s">
        <v>114</v>
      </c>
      <c r="J258" t="str">
        <f>IF(ISNUMBER(SEARCH("PK",Table3[[#This Row],[KEYS]])), "PK", "")</f>
        <v/>
      </c>
      <c r="K258" t="str">
        <f>IF(ISNUMBER(SEARCH("FK",Table3[[#This Row],[KEYS]])), "FK", "")</f>
        <v/>
      </c>
      <c r="L258" t="str">
        <f>IF(ISNUMBER(SEARCH("IDX",Table3[[#This Row],[KEYS]])), "INDEX", "")</f>
        <v/>
      </c>
      <c r="M258" t="str">
        <f>IF(ISNUMBER(SEARCH("UQ",Table3[[#This Row],[KEYS]])), "UNIQUE", "")</f>
        <v/>
      </c>
      <c r="N258" t="str">
        <f>IF(ISNUMBER(SEARCH("NN",Table3[[#This Row],[KEYS]])), "NOT NULL", "")</f>
        <v/>
      </c>
      <c r="O258" t="str">
        <f>IF(ISNUMBER(SEARCH("CC",Table3[[#This Row],[KEYS]])), "CHECK", "")</f>
        <v/>
      </c>
      <c r="P258" t="str">
        <f>IF(ISNUMBER(SEARCH("PG",Table3[[#This Row],[KEYS]])), "PG", "")</f>
        <v/>
      </c>
      <c r="Q258" t="str" cm="1">
        <f t="array" ref="Q258">IF(ISNUMBER(SEARCH("PK",Table3[[#This Row],[KEYS]])),INDEX(UPPER(Table1[Combined_Constraint_Names]),MATCH(UPPER(Table3[[#This Row],[Table_Name]]),UPPER(Table1[Table_Name]),0)), "")</f>
        <v/>
      </c>
      <c r="R258" t="str" cm="1">
        <f t="array" ref="R25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8" t="str">
        <f>IF(ISNUMBER(SEARCH("FK",Table3[[#This Row],[KEYS]])), _xlfn.CONCAT("FK","_",Table3[[#This Row],[Table_Name]],"_",Table3[[#This Row],[Column_Name]]), "")</f>
        <v/>
      </c>
      <c r="T258" t="str" cm="1">
        <f t="array" ref="T25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8" t="str">
        <f>IF(ISNUMBER(SEARCH("IDX",Table3[[#This Row],[KEYS]])), _xlfn.CONCAT("IDX","_",Table3[[#This Row],[Table_Name]],"_",Table3[[#This Row],[Column_Name]]), "")</f>
        <v/>
      </c>
      <c r="V25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8" t="str">
        <f>IF(ISNUMBER(SEARCH("UQ",Table3[[#This Row],[KEYS]])), _xlfn.CONCAT("UQ","_",Table3[[#This Row],[Table_Name]],"_",Table3[[#This Row],[Column_Name]]), "")</f>
        <v/>
      </c>
      <c r="X25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8" t="str">
        <f>IF(ISNUMBER(SEARCH("NN",Table3[[#This Row],[KEYS]])), _xlfn.CONCAT("NN","_",Table3[[#This Row],[Table_Name]],"_",Table3[[#This Row],[Column_Name]]), "")</f>
        <v/>
      </c>
      <c r="Z25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58" t="str">
        <f>IF(ISNUMBER(SEARCH("CC",Table3[[#This Row],[KEYS]])), _xlfn.CONCAT("CC","_",Table3[[#This Row],[Table_Name]],"_",Table3[[#This Row],[Column_Name]]), "")</f>
        <v/>
      </c>
      <c r="AB25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58" t="str">
        <f>IF(ISNUMBER(SEARCH("PG",Table3[[#This Row],[KEYS]])), _xlfn.CONCAT("PG","_",Table3[[#This Row],[Table_Name]],"_",Table3[[#This Row],[Column_Name]]), "")</f>
        <v/>
      </c>
      <c r="AE258" s="20"/>
      <c r="AF258" s="20"/>
    </row>
    <row r="259" spans="1:32" x14ac:dyDescent="0.3">
      <c r="A259" t="s">
        <v>506</v>
      </c>
      <c r="B259" s="48" t="s">
        <v>381</v>
      </c>
      <c r="C259" s="50" t="s">
        <v>385</v>
      </c>
      <c r="D259" s="50">
        <v>0</v>
      </c>
      <c r="E259" s="50" t="s">
        <v>386</v>
      </c>
      <c r="F259" s="60" t="s">
        <v>387</v>
      </c>
      <c r="G259" t="s">
        <v>111</v>
      </c>
      <c r="H259" t="s">
        <v>373</v>
      </c>
      <c r="J259" t="str">
        <f>IF(ISNUMBER(SEARCH("PK",Table3[[#This Row],[KEYS]])), "PK", "")</f>
        <v/>
      </c>
      <c r="K259" t="str">
        <f>IF(ISNUMBER(SEARCH("FK",Table3[[#This Row],[KEYS]])), "FK", "")</f>
        <v/>
      </c>
      <c r="L259" t="str">
        <f>IF(ISNUMBER(SEARCH("IDX",Table3[[#This Row],[KEYS]])), "INDEX", "")</f>
        <v/>
      </c>
      <c r="M259" t="str">
        <f>IF(ISNUMBER(SEARCH("UQ",Table3[[#This Row],[KEYS]])), "UNIQUE", "")</f>
        <v/>
      </c>
      <c r="N259" t="str">
        <f>IF(ISNUMBER(SEARCH("NN",Table3[[#This Row],[KEYS]])), "NOT NULL", "")</f>
        <v/>
      </c>
      <c r="O259" t="str">
        <f>IF(ISNUMBER(SEARCH("CC",Table3[[#This Row],[KEYS]])), "CHECK", "")</f>
        <v>CHECK</v>
      </c>
      <c r="P259" t="str">
        <f>IF(ISNUMBER(SEARCH("PG",Table3[[#This Row],[KEYS]])), "PG", "")</f>
        <v>PG</v>
      </c>
      <c r="Q259" t="str" cm="1">
        <f t="array" ref="Q259">IF(ISNUMBER(SEARCH("PK",Table3[[#This Row],[KEYS]])),INDEX(UPPER(Table1[Combined_Constraint_Names]),MATCH(UPPER(Table3[[#This Row],[Table_Name]]),UPPER(Table1[Table_Name]),0)), "")</f>
        <v/>
      </c>
      <c r="R259" t="str" cm="1">
        <f t="array" ref="R25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59" t="str">
        <f>IF(ISNUMBER(SEARCH("FK",Table3[[#This Row],[KEYS]])), _xlfn.CONCAT("FK","_",Table3[[#This Row],[Table_Name]],"_",Table3[[#This Row],[Column_Name]]), "")</f>
        <v/>
      </c>
      <c r="T259" t="str" cm="1">
        <f t="array" ref="T25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59" t="str">
        <f>IF(ISNUMBER(SEARCH("IDX",Table3[[#This Row],[KEYS]])), _xlfn.CONCAT("IDX","_",Table3[[#This Row],[Table_Name]],"_",Table3[[#This Row],[Column_Name]]), "")</f>
        <v/>
      </c>
      <c r="V25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59" t="str">
        <f>IF(ISNUMBER(SEARCH("UQ",Table3[[#This Row],[KEYS]])), _xlfn.CONCAT("UQ","_",Table3[[#This Row],[Table_Name]],"_",Table3[[#This Row],[Column_Name]]), "")</f>
        <v/>
      </c>
      <c r="X25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59" t="str">
        <f>IF(ISNUMBER(SEARCH("NN",Table3[[#This Row],[KEYS]])), _xlfn.CONCAT("NN","_",Table3[[#This Row],[Table_Name]],"_",Table3[[#This Row],[Column_Name]]), "")</f>
        <v/>
      </c>
      <c r="Z25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59" t="str">
        <f>IF(ISNUMBER(SEARCH("CC",Table3[[#This Row],[KEYS]])), _xlfn.CONCAT("CC","_",Table3[[#This Row],[Table_Name]],"_",Table3[[#This Row],[Column_Name]]), "")</f>
        <v>CC_CUSTOMER_CREDIT_LIMIT</v>
      </c>
      <c r="AB25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CUSTOMER ADD CONSTRAINT CC_CUSTOMER_CREDIT_LIMIT CHECK (CREDIT_LIMIT &gt; 0 );</v>
      </c>
      <c r="AC259" t="str">
        <f>IF(ISNUMBER(SEARCH("PG",Table3[[#This Row],[KEYS]])), _xlfn.CONCAT("PG","_",Table3[[#This Row],[Table_Name]],"_",Table3[[#This Row],[Column_Name]]), "")</f>
        <v>PG_CUSTOMER_CREDIT_LIMIT</v>
      </c>
      <c r="AE259" s="20"/>
      <c r="AF259" s="20"/>
    </row>
    <row r="260" spans="1:32" x14ac:dyDescent="0.3">
      <c r="A260" t="s">
        <v>506</v>
      </c>
      <c r="B260" s="48" t="s">
        <v>381</v>
      </c>
      <c r="C260" s="50" t="s">
        <v>385</v>
      </c>
      <c r="D260" s="50">
        <v>0</v>
      </c>
      <c r="E260" s="50" t="s">
        <v>386</v>
      </c>
      <c r="F260" s="60" t="s">
        <v>388</v>
      </c>
      <c r="G260" t="s">
        <v>111</v>
      </c>
      <c r="H260" t="s">
        <v>91</v>
      </c>
      <c r="J260" t="str">
        <f>IF(ISNUMBER(SEARCH("PK",Table3[[#This Row],[KEYS]])), "PK", "")</f>
        <v/>
      </c>
      <c r="K260" t="str">
        <f>IF(ISNUMBER(SEARCH("FK",Table3[[#This Row],[KEYS]])), "FK", "")</f>
        <v/>
      </c>
      <c r="L260" t="str">
        <f>IF(ISNUMBER(SEARCH("IDX",Table3[[#This Row],[KEYS]])), "INDEX", "")</f>
        <v/>
      </c>
      <c r="M260" t="str">
        <f>IF(ISNUMBER(SEARCH("UQ",Table3[[#This Row],[KEYS]])), "UNIQUE", "")</f>
        <v/>
      </c>
      <c r="N260" t="str">
        <f>IF(ISNUMBER(SEARCH("NN",Table3[[#This Row],[KEYS]])), "NOT NULL", "")</f>
        <v/>
      </c>
      <c r="O260" t="str">
        <f>IF(ISNUMBER(SEARCH("CC",Table3[[#This Row],[KEYS]])), "CHECK", "")</f>
        <v/>
      </c>
      <c r="P260" t="str">
        <f>IF(ISNUMBER(SEARCH("PG",Table3[[#This Row],[KEYS]])), "PG", "")</f>
        <v>PG</v>
      </c>
      <c r="Q260" t="str" cm="1">
        <f t="array" ref="Q260">IF(ISNUMBER(SEARCH("PK",Table3[[#This Row],[KEYS]])),INDEX(UPPER(Table1[Combined_Constraint_Names]),MATCH(UPPER(Table3[[#This Row],[Table_Name]]),UPPER(Table1[Table_Name]),0)), "")</f>
        <v/>
      </c>
      <c r="R260" t="str" cm="1">
        <f t="array" ref="R26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0" t="str">
        <f>IF(ISNUMBER(SEARCH("FK",Table3[[#This Row],[KEYS]])), _xlfn.CONCAT("FK","_",Table3[[#This Row],[Table_Name]],"_",Table3[[#This Row],[Column_Name]]), "")</f>
        <v/>
      </c>
      <c r="T260" t="str" cm="1">
        <f t="array" ref="T26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0" t="str">
        <f>IF(ISNUMBER(SEARCH("IDX",Table3[[#This Row],[KEYS]])), _xlfn.CONCAT("IDX","_",Table3[[#This Row],[Table_Name]],"_",Table3[[#This Row],[Column_Name]]), "")</f>
        <v/>
      </c>
      <c r="V26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60" t="str">
        <f>IF(ISNUMBER(SEARCH("UQ",Table3[[#This Row],[KEYS]])), _xlfn.CONCAT("UQ","_",Table3[[#This Row],[Table_Name]],"_",Table3[[#This Row],[Column_Name]]), "")</f>
        <v/>
      </c>
      <c r="X26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0" t="str">
        <f>IF(ISNUMBER(SEARCH("NN",Table3[[#This Row],[KEYS]])), _xlfn.CONCAT("NN","_",Table3[[#This Row],[Table_Name]],"_",Table3[[#This Row],[Column_Name]]), "")</f>
        <v/>
      </c>
      <c r="Z26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0" t="str">
        <f>IF(ISNUMBER(SEARCH("CC",Table3[[#This Row],[KEYS]])), _xlfn.CONCAT("CC","_",Table3[[#This Row],[Table_Name]],"_",Table3[[#This Row],[Column_Name]]), "")</f>
        <v/>
      </c>
      <c r="AB26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0" t="str">
        <f>IF(ISNUMBER(SEARCH("PG",Table3[[#This Row],[KEYS]])), _xlfn.CONCAT("PG","_",Table3[[#This Row],[Table_Name]],"_",Table3[[#This Row],[Column_Name]]), "")</f>
        <v>PG_CUSTOMER_BALANCE</v>
      </c>
      <c r="AE260" s="20"/>
      <c r="AF260" s="20"/>
    </row>
    <row r="261" spans="1:32" x14ac:dyDescent="0.3">
      <c r="A261" t="s">
        <v>506</v>
      </c>
      <c r="B261" s="48" t="s">
        <v>381</v>
      </c>
      <c r="C261" s="50" t="s">
        <v>385</v>
      </c>
      <c r="D261" s="50">
        <v>0</v>
      </c>
      <c r="E261" s="50" t="s">
        <v>386</v>
      </c>
      <c r="F261" s="67" t="s">
        <v>116</v>
      </c>
      <c r="G261" t="s">
        <v>114</v>
      </c>
      <c r="H261" t="s">
        <v>389</v>
      </c>
      <c r="J261" t="str">
        <f>IF(ISNUMBER(SEARCH("PK",Table3[[#This Row],[KEYS]])), "PK", "")</f>
        <v/>
      </c>
      <c r="K261" t="str">
        <f>IF(ISNUMBER(SEARCH("FK",Table3[[#This Row],[KEYS]])), "FK", "")</f>
        <v/>
      </c>
      <c r="L261" t="str">
        <f>IF(ISNUMBER(SEARCH("IDX",Table3[[#This Row],[KEYS]])), "INDEX", "")</f>
        <v>INDEX</v>
      </c>
      <c r="M261" t="str">
        <f>IF(ISNUMBER(SEARCH("UQ",Table3[[#This Row],[KEYS]])), "UNIQUE", "")</f>
        <v/>
      </c>
      <c r="N261" t="str">
        <f>IF(ISNUMBER(SEARCH("NN",Table3[[#This Row],[KEYS]])), "NOT NULL", "")</f>
        <v/>
      </c>
      <c r="O261" t="str">
        <f>IF(ISNUMBER(SEARCH("CC",Table3[[#This Row],[KEYS]])), "CHECK", "")</f>
        <v>CHECK</v>
      </c>
      <c r="P261" t="str">
        <f>IF(ISNUMBER(SEARCH("PG",Table3[[#This Row],[KEYS]])), "PG", "")</f>
        <v/>
      </c>
      <c r="Q261" t="str" cm="1">
        <f t="array" ref="Q261">IF(ISNUMBER(SEARCH("PK",Table3[[#This Row],[KEYS]])),INDEX(UPPER(Table1[Combined_Constraint_Names]),MATCH(UPPER(Table3[[#This Row],[Table_Name]]),UPPER(Table1[Table_Name]),0)), "")</f>
        <v/>
      </c>
      <c r="R261" t="str" cm="1">
        <f t="array" ref="R26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1" t="str">
        <f>IF(ISNUMBER(SEARCH("FK",Table3[[#This Row],[KEYS]])), _xlfn.CONCAT("FK","_",Table3[[#This Row],[Table_Name]],"_",Table3[[#This Row],[Column_Name]]), "")</f>
        <v/>
      </c>
      <c r="T261" t="str" cm="1">
        <f t="array" ref="T26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1" t="str">
        <f>IF(ISNUMBER(SEARCH("IDX",Table3[[#This Row],[KEYS]])), _xlfn.CONCAT("IDX","_",Table3[[#This Row],[Table_Name]],"_",Table3[[#This Row],[Column_Name]]), "")</f>
        <v>IDX_CUSTOMER_STATE</v>
      </c>
      <c r="V261" t="str">
        <f>IF(ISNUMBER(SEARCH("IDX",Table3[[#This Row],[KEYS]])), _xlfn.CONCAT("CREATE INDEX ",Table3[[#This Row],[Constranit name_IDX]]," ON ",Table3[[#This Row],[Table_Name]],"(",UPPER(Table3[[#This Row],[Column_Name]]),");"), "")</f>
        <v>CREATE INDEX IDX_CUSTOMER_STATE ON CUSTOMER(STATE);</v>
      </c>
      <c r="W261" t="str">
        <f>IF(ISNUMBER(SEARCH("UQ",Table3[[#This Row],[KEYS]])), _xlfn.CONCAT("UQ","_",Table3[[#This Row],[Table_Name]],"_",Table3[[#This Row],[Column_Name]]), "")</f>
        <v/>
      </c>
      <c r="X26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1" t="str">
        <f>IF(ISNUMBER(SEARCH("NN",Table3[[#This Row],[KEYS]])), _xlfn.CONCAT("NN","_",Table3[[#This Row],[Table_Name]],"_",Table3[[#This Row],[Column_Name]]), "")</f>
        <v/>
      </c>
      <c r="Z26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1" t="str">
        <f>IF(ISNUMBER(SEARCH("CC",Table3[[#This Row],[KEYS]])), _xlfn.CONCAT("CC","_",Table3[[#This Row],[Table_Name]],"_",Table3[[#This Row],[Column_Name]]), "")</f>
        <v>CC_CUSTOMER_STATE</v>
      </c>
      <c r="AB261" t="e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#N/A</v>
      </c>
      <c r="AC261" t="str">
        <f>IF(ISNUMBER(SEARCH("PG",Table3[[#This Row],[KEYS]])), _xlfn.CONCAT("PG","_",Table3[[#This Row],[Table_Name]],"_",Table3[[#This Row],[Column_Name]]), "")</f>
        <v/>
      </c>
      <c r="AE261" s="20"/>
      <c r="AF261" s="20"/>
    </row>
    <row r="262" spans="1:32" x14ac:dyDescent="0.3">
      <c r="A262" t="s">
        <v>506</v>
      </c>
      <c r="B262" s="48" t="s">
        <v>381</v>
      </c>
      <c r="C262" s="50" t="s">
        <v>385</v>
      </c>
      <c r="D262" s="50">
        <v>0</v>
      </c>
      <c r="E262" s="50" t="s">
        <v>386</v>
      </c>
      <c r="F262" s="50" t="s">
        <v>390</v>
      </c>
      <c r="G262" t="s">
        <v>111</v>
      </c>
      <c r="H262" t="s">
        <v>112</v>
      </c>
      <c r="J262" t="str">
        <f>IF(ISNUMBER(SEARCH("PK",Table3[[#This Row],[KEYS]])), "PK", "")</f>
        <v>PK</v>
      </c>
      <c r="K262" t="str">
        <f>IF(ISNUMBER(SEARCH("FK",Table3[[#This Row],[KEYS]])), "FK", "")</f>
        <v/>
      </c>
      <c r="L262" t="str">
        <f>IF(ISNUMBER(SEARCH("IDX",Table3[[#This Row],[KEYS]])), "INDEX", "")</f>
        <v>INDEX</v>
      </c>
      <c r="M262" t="str">
        <f>IF(ISNUMBER(SEARCH("UQ",Table3[[#This Row],[KEYS]])), "UNIQUE", "")</f>
        <v/>
      </c>
      <c r="N262" t="str">
        <f>IF(ISNUMBER(SEARCH("NN",Table3[[#This Row],[KEYS]])), "NOT NULL", "")</f>
        <v/>
      </c>
      <c r="O262" t="str">
        <f>IF(ISNUMBER(SEARCH("CC",Table3[[#This Row],[KEYS]])), "CHECK", "")</f>
        <v/>
      </c>
      <c r="P262" t="str">
        <f>IF(ISNUMBER(SEARCH("PG",Table3[[#This Row],[KEYS]])), "PG", "")</f>
        <v/>
      </c>
      <c r="Q262" t="str" cm="1">
        <f t="array" ref="Q262">IF(ISNUMBER(SEARCH("PK",Table3[[#This Row],[KEYS]])),INDEX(UPPER(Table1[Combined_Constraint_Names]),MATCH(UPPER(Table3[[#This Row],[Table_Name]]),UPPER(Table1[Table_Name]),0)), "")</f>
        <v>PK_CUSTOMER_CUSTOMER_NO</v>
      </c>
      <c r="R262" t="str" cm="1">
        <f t="array" ref="R26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CUSTOMER ADD CONSTRAINT PK_CUSTOMER_CUSTOMER_NO PRIMARY KEY (CUSTOMER_NO);</v>
      </c>
      <c r="S262" t="str">
        <f>IF(ISNUMBER(SEARCH("FK",Table3[[#This Row],[KEYS]])), _xlfn.CONCAT("FK","_",Table3[[#This Row],[Table_Name]],"_",Table3[[#This Row],[Column_Name]]), "")</f>
        <v/>
      </c>
      <c r="T262" t="str" cm="1">
        <f t="array" ref="T26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2" t="str">
        <f>IF(ISNUMBER(SEARCH("IDX",Table3[[#This Row],[KEYS]])), _xlfn.CONCAT("IDX","_",Table3[[#This Row],[Table_Name]],"_",Table3[[#This Row],[Column_Name]]), "")</f>
        <v>IDX_CUSTOMER_CUSTOMER_NO</v>
      </c>
      <c r="V262" t="str">
        <f>IF(ISNUMBER(SEARCH("IDX",Table3[[#This Row],[KEYS]])), _xlfn.CONCAT("CREATE INDEX ",Table3[[#This Row],[Constranit name_IDX]]," ON ",Table3[[#This Row],[Table_Name]],"(",UPPER(Table3[[#This Row],[Column_Name]]),");"), "")</f>
        <v>CREATE INDEX IDX_CUSTOMER_CUSTOMER_NO ON CUSTOMER(CUSTOMER_NO);</v>
      </c>
      <c r="W262" t="str">
        <f>IF(ISNUMBER(SEARCH("UQ",Table3[[#This Row],[KEYS]])), _xlfn.CONCAT("UQ","_",Table3[[#This Row],[Table_Name]],"_",Table3[[#This Row],[Column_Name]]), "")</f>
        <v/>
      </c>
      <c r="X26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2" t="str">
        <f>IF(ISNUMBER(SEARCH("NN",Table3[[#This Row],[KEYS]])), _xlfn.CONCAT("NN","_",Table3[[#This Row],[Table_Name]],"_",Table3[[#This Row],[Column_Name]]), "")</f>
        <v/>
      </c>
      <c r="Z26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2" t="str">
        <f>IF(ISNUMBER(SEARCH("CC",Table3[[#This Row],[KEYS]])), _xlfn.CONCAT("CC","_",Table3[[#This Row],[Table_Name]],"_",Table3[[#This Row],[Column_Name]]), "")</f>
        <v/>
      </c>
      <c r="AB26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2" t="str">
        <f>IF(ISNUMBER(SEARCH("PG",Table3[[#This Row],[KEYS]])), _xlfn.CONCAT("PG","_",Table3[[#This Row],[Table_Name]],"_",Table3[[#This Row],[Column_Name]]), "")</f>
        <v/>
      </c>
      <c r="AE262" s="20"/>
      <c r="AF262" s="20"/>
    </row>
    <row r="263" spans="1:32" x14ac:dyDescent="0.3">
      <c r="A263" t="s">
        <v>506</v>
      </c>
      <c r="B263" s="48" t="s">
        <v>381</v>
      </c>
      <c r="C263" s="50" t="s">
        <v>385</v>
      </c>
      <c r="D263" s="50">
        <v>0</v>
      </c>
      <c r="E263" s="50" t="s">
        <v>386</v>
      </c>
      <c r="F263" s="50" t="s">
        <v>155</v>
      </c>
      <c r="G263" t="s">
        <v>114</v>
      </c>
      <c r="H263" t="s">
        <v>391</v>
      </c>
      <c r="J263" t="str">
        <f>IF(ISNUMBER(SEARCH("PK",Table3[[#This Row],[KEYS]])), "PK", "")</f>
        <v/>
      </c>
      <c r="K263" t="str">
        <f>IF(ISNUMBER(SEARCH("FK",Table3[[#This Row],[KEYS]])), "FK", "")</f>
        <v/>
      </c>
      <c r="L263" t="str">
        <f>IF(ISNUMBER(SEARCH("IDX",Table3[[#This Row],[KEYS]])), "INDEX", "")</f>
        <v>INDEX</v>
      </c>
      <c r="M263" t="str">
        <f>IF(ISNUMBER(SEARCH("UQ",Table3[[#This Row],[KEYS]])), "UNIQUE", "")</f>
        <v/>
      </c>
      <c r="N263" t="str">
        <f>IF(ISNUMBER(SEARCH("NN",Table3[[#This Row],[KEYS]])), "NOT NULL", "")</f>
        <v>NOT NULL</v>
      </c>
      <c r="O263" t="str">
        <f>IF(ISNUMBER(SEARCH("CC",Table3[[#This Row],[KEYS]])), "CHECK", "")</f>
        <v/>
      </c>
      <c r="P263" t="str">
        <f>IF(ISNUMBER(SEARCH("PG",Table3[[#This Row],[KEYS]])), "PG", "")</f>
        <v/>
      </c>
      <c r="Q263" t="str" cm="1">
        <f t="array" ref="Q263">IF(ISNUMBER(SEARCH("PK",Table3[[#This Row],[KEYS]])),INDEX(UPPER(Table1[Combined_Constraint_Names]),MATCH(UPPER(Table3[[#This Row],[Table_Name]]),UPPER(Table1[Table_Name]),0)), "")</f>
        <v/>
      </c>
      <c r="R263" t="str" cm="1">
        <f t="array" ref="R26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3" t="str">
        <f>IF(ISNUMBER(SEARCH("FK",Table3[[#This Row],[KEYS]])), _xlfn.CONCAT("FK","_",Table3[[#This Row],[Table_Name]],"_",Table3[[#This Row],[Column_Name]]), "")</f>
        <v/>
      </c>
      <c r="T263" t="str" cm="1">
        <f t="array" ref="T26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3" t="str">
        <f>IF(ISNUMBER(SEARCH("IDX",Table3[[#This Row],[KEYS]])), _xlfn.CONCAT("IDX","_",Table3[[#This Row],[Table_Name]],"_",Table3[[#This Row],[Column_Name]]), "")</f>
        <v>IDX_CUSTOMER_LNAME</v>
      </c>
      <c r="V263" t="str">
        <f>IF(ISNUMBER(SEARCH("IDX",Table3[[#This Row],[KEYS]])), _xlfn.CONCAT("CREATE INDEX ",Table3[[#This Row],[Constranit name_IDX]]," ON ",Table3[[#This Row],[Table_Name]],"(",UPPER(Table3[[#This Row],[Column_Name]]),");"), "")</f>
        <v>CREATE INDEX IDX_CUSTOMER_LNAME ON CUSTOMER(LNAME);</v>
      </c>
      <c r="W263" t="str">
        <f>IF(ISNUMBER(SEARCH("UQ",Table3[[#This Row],[KEYS]])), _xlfn.CONCAT("UQ","_",Table3[[#This Row],[Table_Name]],"_",Table3[[#This Row],[Column_Name]]), "")</f>
        <v/>
      </c>
      <c r="X26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3" t="str">
        <f>IF(ISNUMBER(SEARCH("NN",Table3[[#This Row],[KEYS]])), _xlfn.CONCAT("NN","_",Table3[[#This Row],[Table_Name]],"_",Table3[[#This Row],[Column_Name]]), "")</f>
        <v>NN_CUSTOMER_LNAME</v>
      </c>
      <c r="Z26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CUSTOMER MODIFY LNAME CONSTRAINT NN_CUSTOMER_LNAME NOT NULL ;</v>
      </c>
      <c r="AA263" t="str">
        <f>IF(ISNUMBER(SEARCH("CC",Table3[[#This Row],[KEYS]])), _xlfn.CONCAT("CC","_",Table3[[#This Row],[Table_Name]],"_",Table3[[#This Row],[Column_Name]]), "")</f>
        <v/>
      </c>
      <c r="AB26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3" t="str">
        <f>IF(ISNUMBER(SEARCH("PG",Table3[[#This Row],[KEYS]])), _xlfn.CONCAT("PG","_",Table3[[#This Row],[Table_Name]],"_",Table3[[#This Row],[Column_Name]]), "")</f>
        <v/>
      </c>
      <c r="AE263" s="20"/>
      <c r="AF263" s="20"/>
    </row>
    <row r="264" spans="1:32" x14ac:dyDescent="0.3">
      <c r="A264" t="s">
        <v>506</v>
      </c>
      <c r="B264" s="48" t="s">
        <v>381</v>
      </c>
      <c r="C264" s="50" t="s">
        <v>385</v>
      </c>
      <c r="D264" s="50">
        <v>0</v>
      </c>
      <c r="E264" s="50" t="s">
        <v>386</v>
      </c>
      <c r="F264" s="50" t="s">
        <v>156</v>
      </c>
      <c r="G264" t="s">
        <v>114</v>
      </c>
      <c r="H264" t="s">
        <v>124</v>
      </c>
      <c r="J264" t="str">
        <f>IF(ISNUMBER(SEARCH("PK",Table3[[#This Row],[KEYS]])), "PK", "")</f>
        <v/>
      </c>
      <c r="K264" t="str">
        <f>IF(ISNUMBER(SEARCH("FK",Table3[[#This Row],[KEYS]])), "FK", "")</f>
        <v/>
      </c>
      <c r="L264" t="str">
        <f>IF(ISNUMBER(SEARCH("IDX",Table3[[#This Row],[KEYS]])), "INDEX", "")</f>
        <v/>
      </c>
      <c r="M264" t="str">
        <f>IF(ISNUMBER(SEARCH("UQ",Table3[[#This Row],[KEYS]])), "UNIQUE", "")</f>
        <v/>
      </c>
      <c r="N264" t="str">
        <f>IF(ISNUMBER(SEARCH("NN",Table3[[#This Row],[KEYS]])), "NOT NULL", "")</f>
        <v>NOT NULL</v>
      </c>
      <c r="O264" t="str">
        <f>IF(ISNUMBER(SEARCH("CC",Table3[[#This Row],[KEYS]])), "CHECK", "")</f>
        <v/>
      </c>
      <c r="P264" t="str">
        <f>IF(ISNUMBER(SEARCH("PG",Table3[[#This Row],[KEYS]])), "PG", "")</f>
        <v/>
      </c>
      <c r="Q264" t="str" cm="1">
        <f t="array" ref="Q264">IF(ISNUMBER(SEARCH("PK",Table3[[#This Row],[KEYS]])),INDEX(UPPER(Table1[Combined_Constraint_Names]),MATCH(UPPER(Table3[[#This Row],[Table_Name]]),UPPER(Table1[Table_Name]),0)), "")</f>
        <v/>
      </c>
      <c r="R264" t="str" cm="1">
        <f t="array" ref="R26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4" t="str">
        <f>IF(ISNUMBER(SEARCH("FK",Table3[[#This Row],[KEYS]])), _xlfn.CONCAT("FK","_",Table3[[#This Row],[Table_Name]],"_",Table3[[#This Row],[Column_Name]]), "")</f>
        <v/>
      </c>
      <c r="T264" t="str" cm="1">
        <f t="array" ref="T26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4" t="str">
        <f>IF(ISNUMBER(SEARCH("IDX",Table3[[#This Row],[KEYS]])), _xlfn.CONCAT("IDX","_",Table3[[#This Row],[Table_Name]],"_",Table3[[#This Row],[Column_Name]]), "")</f>
        <v/>
      </c>
      <c r="V26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64" t="str">
        <f>IF(ISNUMBER(SEARCH("UQ",Table3[[#This Row],[KEYS]])), _xlfn.CONCAT("UQ","_",Table3[[#This Row],[Table_Name]],"_",Table3[[#This Row],[Column_Name]]), "")</f>
        <v/>
      </c>
      <c r="X26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4" t="str">
        <f>IF(ISNUMBER(SEARCH("NN",Table3[[#This Row],[KEYS]])), _xlfn.CONCAT("NN","_",Table3[[#This Row],[Table_Name]],"_",Table3[[#This Row],[Column_Name]]), "")</f>
        <v>NN_CUSTOMER_FNAME</v>
      </c>
      <c r="Z26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CUSTOMER MODIFY FNAME CONSTRAINT NN_CUSTOMER_FNAME NOT NULL ;</v>
      </c>
      <c r="AA264" t="str">
        <f>IF(ISNUMBER(SEARCH("CC",Table3[[#This Row],[KEYS]])), _xlfn.CONCAT("CC","_",Table3[[#This Row],[Table_Name]],"_",Table3[[#This Row],[Column_Name]]), "")</f>
        <v/>
      </c>
      <c r="AB26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4" t="str">
        <f>IF(ISNUMBER(SEARCH("PG",Table3[[#This Row],[KEYS]])), _xlfn.CONCAT("PG","_",Table3[[#This Row],[Table_Name]],"_",Table3[[#This Row],[Column_Name]]), "")</f>
        <v/>
      </c>
      <c r="AE264" s="20"/>
      <c r="AF264" s="20"/>
    </row>
    <row r="265" spans="1:32" x14ac:dyDescent="0.3">
      <c r="A265" t="s">
        <v>506</v>
      </c>
      <c r="B265" s="48" t="s">
        <v>381</v>
      </c>
      <c r="C265" s="50" t="s">
        <v>385</v>
      </c>
      <c r="D265" s="50">
        <v>0</v>
      </c>
      <c r="E265" s="50" t="s">
        <v>386</v>
      </c>
      <c r="F265" s="50" t="s">
        <v>113</v>
      </c>
      <c r="G265" t="s">
        <v>114</v>
      </c>
      <c r="H265" t="s">
        <v>124</v>
      </c>
      <c r="J265" t="str">
        <f>IF(ISNUMBER(SEARCH("PK",Table3[[#This Row],[KEYS]])), "PK", "")</f>
        <v/>
      </c>
      <c r="K265" t="str">
        <f>IF(ISNUMBER(SEARCH("FK",Table3[[#This Row],[KEYS]])), "FK", "")</f>
        <v/>
      </c>
      <c r="L265" t="str">
        <f>IF(ISNUMBER(SEARCH("IDX",Table3[[#This Row],[KEYS]])), "INDEX", "")</f>
        <v/>
      </c>
      <c r="M265" t="str">
        <f>IF(ISNUMBER(SEARCH("UQ",Table3[[#This Row],[KEYS]])), "UNIQUE", "")</f>
        <v/>
      </c>
      <c r="N265" t="str">
        <f>IF(ISNUMBER(SEARCH("NN",Table3[[#This Row],[KEYS]])), "NOT NULL", "")</f>
        <v>NOT NULL</v>
      </c>
      <c r="O265" t="str">
        <f>IF(ISNUMBER(SEARCH("CC",Table3[[#This Row],[KEYS]])), "CHECK", "")</f>
        <v/>
      </c>
      <c r="P265" t="str">
        <f>IF(ISNUMBER(SEARCH("PG",Table3[[#This Row],[KEYS]])), "PG", "")</f>
        <v/>
      </c>
      <c r="Q265" t="str" cm="1">
        <f t="array" ref="Q265">IF(ISNUMBER(SEARCH("PK",Table3[[#This Row],[KEYS]])),INDEX(UPPER(Table1[Combined_Constraint_Names]),MATCH(UPPER(Table3[[#This Row],[Table_Name]]),UPPER(Table1[Table_Name]),0)), "")</f>
        <v/>
      </c>
      <c r="R265" t="str" cm="1">
        <f t="array" ref="R26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5" t="str">
        <f>IF(ISNUMBER(SEARCH("FK",Table3[[#This Row],[KEYS]])), _xlfn.CONCAT("FK","_",Table3[[#This Row],[Table_Name]],"_",Table3[[#This Row],[Column_Name]]), "")</f>
        <v/>
      </c>
      <c r="T265" t="str" cm="1">
        <f t="array" ref="T26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5" t="str">
        <f>IF(ISNUMBER(SEARCH("IDX",Table3[[#This Row],[KEYS]])), _xlfn.CONCAT("IDX","_",Table3[[#This Row],[Table_Name]],"_",Table3[[#This Row],[Column_Name]]), "")</f>
        <v/>
      </c>
      <c r="V26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65" t="str">
        <f>IF(ISNUMBER(SEARCH("UQ",Table3[[#This Row],[KEYS]])), _xlfn.CONCAT("UQ","_",Table3[[#This Row],[Table_Name]],"_",Table3[[#This Row],[Column_Name]]), "")</f>
        <v/>
      </c>
      <c r="X26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5" t="str">
        <f>IF(ISNUMBER(SEARCH("NN",Table3[[#This Row],[KEYS]])), _xlfn.CONCAT("NN","_",Table3[[#This Row],[Table_Name]],"_",Table3[[#This Row],[Column_Name]]), "")</f>
        <v>NN_CUSTOMER_STREET</v>
      </c>
      <c r="Z26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CUSTOMER MODIFY STREET CONSTRAINT NN_CUSTOMER_STREET NOT NULL ;</v>
      </c>
      <c r="AA265" t="str">
        <f>IF(ISNUMBER(SEARCH("CC",Table3[[#This Row],[KEYS]])), _xlfn.CONCAT("CC","_",Table3[[#This Row],[Table_Name]],"_",Table3[[#This Row],[Column_Name]]), "")</f>
        <v/>
      </c>
      <c r="AB26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5" t="str">
        <f>IF(ISNUMBER(SEARCH("PG",Table3[[#This Row],[KEYS]])), _xlfn.CONCAT("PG","_",Table3[[#This Row],[Table_Name]],"_",Table3[[#This Row],[Column_Name]]), "")</f>
        <v/>
      </c>
      <c r="AE265" s="20"/>
      <c r="AF265" s="20"/>
    </row>
    <row r="266" spans="1:32" x14ac:dyDescent="0.3">
      <c r="A266" t="s">
        <v>506</v>
      </c>
      <c r="B266" s="48" t="s">
        <v>381</v>
      </c>
      <c r="C266" s="50" t="s">
        <v>385</v>
      </c>
      <c r="D266" s="50">
        <v>0</v>
      </c>
      <c r="E266" s="50" t="s">
        <v>386</v>
      </c>
      <c r="F266" s="50" t="s">
        <v>115</v>
      </c>
      <c r="G266" t="s">
        <v>114</v>
      </c>
      <c r="H266" t="s">
        <v>87</v>
      </c>
      <c r="J266" t="str">
        <f>IF(ISNUMBER(SEARCH("PK",Table3[[#This Row],[KEYS]])), "PK", "")</f>
        <v/>
      </c>
      <c r="K266" t="str">
        <f>IF(ISNUMBER(SEARCH("FK",Table3[[#This Row],[KEYS]])), "FK", "")</f>
        <v/>
      </c>
      <c r="L266" t="str">
        <f>IF(ISNUMBER(SEARCH("IDX",Table3[[#This Row],[KEYS]])), "INDEX", "")</f>
        <v>INDEX</v>
      </c>
      <c r="M266" t="str">
        <f>IF(ISNUMBER(SEARCH("UQ",Table3[[#This Row],[KEYS]])), "UNIQUE", "")</f>
        <v/>
      </c>
      <c r="N266" t="str">
        <f>IF(ISNUMBER(SEARCH("NN",Table3[[#This Row],[KEYS]])), "NOT NULL", "")</f>
        <v/>
      </c>
      <c r="O266" t="str">
        <f>IF(ISNUMBER(SEARCH("CC",Table3[[#This Row],[KEYS]])), "CHECK", "")</f>
        <v/>
      </c>
      <c r="P266" t="str">
        <f>IF(ISNUMBER(SEARCH("PG",Table3[[#This Row],[KEYS]])), "PG", "")</f>
        <v/>
      </c>
      <c r="Q266" t="str" cm="1">
        <f t="array" ref="Q266">IF(ISNUMBER(SEARCH("PK",Table3[[#This Row],[KEYS]])),INDEX(UPPER(Table1[Combined_Constraint_Names]),MATCH(UPPER(Table3[[#This Row],[Table_Name]]),UPPER(Table1[Table_Name]),0)), "")</f>
        <v/>
      </c>
      <c r="R266" t="str" cm="1">
        <f t="array" ref="R26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6" t="str">
        <f>IF(ISNUMBER(SEARCH("FK",Table3[[#This Row],[KEYS]])), _xlfn.CONCAT("FK","_",Table3[[#This Row],[Table_Name]],"_",Table3[[#This Row],[Column_Name]]), "")</f>
        <v/>
      </c>
      <c r="T266" t="str" cm="1">
        <f t="array" ref="T26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6" t="str">
        <f>IF(ISNUMBER(SEARCH("IDX",Table3[[#This Row],[KEYS]])), _xlfn.CONCAT("IDX","_",Table3[[#This Row],[Table_Name]],"_",Table3[[#This Row],[Column_Name]]), "")</f>
        <v>IDX_CUSTOMER_CITY</v>
      </c>
      <c r="V266" t="str">
        <f>IF(ISNUMBER(SEARCH("IDX",Table3[[#This Row],[KEYS]])), _xlfn.CONCAT("CREATE INDEX ",Table3[[#This Row],[Constranit name_IDX]]," ON ",Table3[[#This Row],[Table_Name]],"(",UPPER(Table3[[#This Row],[Column_Name]]),");"), "")</f>
        <v>CREATE INDEX IDX_CUSTOMER_CITY ON CUSTOMER(CITY);</v>
      </c>
      <c r="W266" t="str">
        <f>IF(ISNUMBER(SEARCH("UQ",Table3[[#This Row],[KEYS]])), _xlfn.CONCAT("UQ","_",Table3[[#This Row],[Table_Name]],"_",Table3[[#This Row],[Column_Name]]), "")</f>
        <v/>
      </c>
      <c r="X26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6" t="str">
        <f>IF(ISNUMBER(SEARCH("NN",Table3[[#This Row],[KEYS]])), _xlfn.CONCAT("NN","_",Table3[[#This Row],[Table_Name]],"_",Table3[[#This Row],[Column_Name]]), "")</f>
        <v/>
      </c>
      <c r="Z26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6" t="str">
        <f>IF(ISNUMBER(SEARCH("CC",Table3[[#This Row],[KEYS]])), _xlfn.CONCAT("CC","_",Table3[[#This Row],[Table_Name]],"_",Table3[[#This Row],[Column_Name]]), "")</f>
        <v/>
      </c>
      <c r="AB26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6" t="str">
        <f>IF(ISNUMBER(SEARCH("PG",Table3[[#This Row],[KEYS]])), _xlfn.CONCAT("PG","_",Table3[[#This Row],[Table_Name]],"_",Table3[[#This Row],[Column_Name]]), "")</f>
        <v/>
      </c>
      <c r="AE266" s="20"/>
      <c r="AF266" s="20"/>
    </row>
    <row r="267" spans="1:32" x14ac:dyDescent="0.3">
      <c r="A267" t="s">
        <v>506</v>
      </c>
      <c r="B267" s="48" t="s">
        <v>381</v>
      </c>
      <c r="C267" s="50" t="s">
        <v>385</v>
      </c>
      <c r="D267" s="50">
        <v>0</v>
      </c>
      <c r="E267" s="50" t="s">
        <v>386</v>
      </c>
      <c r="F267" s="50" t="s">
        <v>119</v>
      </c>
      <c r="G267" t="s">
        <v>111</v>
      </c>
      <c r="H267" t="s">
        <v>124</v>
      </c>
      <c r="J267" t="str">
        <f>IF(ISNUMBER(SEARCH("PK",Table3[[#This Row],[KEYS]])), "PK", "")</f>
        <v/>
      </c>
      <c r="K267" t="str">
        <f>IF(ISNUMBER(SEARCH("FK",Table3[[#This Row],[KEYS]])), "FK", "")</f>
        <v/>
      </c>
      <c r="L267" t="str">
        <f>IF(ISNUMBER(SEARCH("IDX",Table3[[#This Row],[KEYS]])), "INDEX", "")</f>
        <v/>
      </c>
      <c r="M267" t="str">
        <f>IF(ISNUMBER(SEARCH("UQ",Table3[[#This Row],[KEYS]])), "UNIQUE", "")</f>
        <v/>
      </c>
      <c r="N267" t="str">
        <f>IF(ISNUMBER(SEARCH("NN",Table3[[#This Row],[KEYS]])), "NOT NULL", "")</f>
        <v>NOT NULL</v>
      </c>
      <c r="O267" t="str">
        <f>IF(ISNUMBER(SEARCH("CC",Table3[[#This Row],[KEYS]])), "CHECK", "")</f>
        <v/>
      </c>
      <c r="P267" t="str">
        <f>IF(ISNUMBER(SEARCH("PG",Table3[[#This Row],[KEYS]])), "PG", "")</f>
        <v/>
      </c>
      <c r="Q267" t="str" cm="1">
        <f t="array" ref="Q267">IF(ISNUMBER(SEARCH("PK",Table3[[#This Row],[KEYS]])),INDEX(UPPER(Table1[Combined_Constraint_Names]),MATCH(UPPER(Table3[[#This Row],[Table_Name]]),UPPER(Table1[Table_Name]),0)), "")</f>
        <v/>
      </c>
      <c r="R267" t="str" cm="1">
        <f t="array" ref="R26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7" t="str">
        <f>IF(ISNUMBER(SEARCH("FK",Table3[[#This Row],[KEYS]])), _xlfn.CONCAT("FK","_",Table3[[#This Row],[Table_Name]],"_",Table3[[#This Row],[Column_Name]]), "")</f>
        <v/>
      </c>
      <c r="T267" t="str" cm="1">
        <f t="array" ref="T26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7" t="str">
        <f>IF(ISNUMBER(SEARCH("IDX",Table3[[#This Row],[KEYS]])), _xlfn.CONCAT("IDX","_",Table3[[#This Row],[Table_Name]],"_",Table3[[#This Row],[Column_Name]]), "")</f>
        <v/>
      </c>
      <c r="V26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67" t="str">
        <f>IF(ISNUMBER(SEARCH("UQ",Table3[[#This Row],[KEYS]])), _xlfn.CONCAT("UQ","_",Table3[[#This Row],[Table_Name]],"_",Table3[[#This Row],[Column_Name]]), "")</f>
        <v/>
      </c>
      <c r="X26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7" t="str">
        <f>IF(ISNUMBER(SEARCH("NN",Table3[[#This Row],[KEYS]])), _xlfn.CONCAT("NN","_",Table3[[#This Row],[Table_Name]],"_",Table3[[#This Row],[Column_Name]]), "")</f>
        <v>NN_CUSTOMER_ZIP</v>
      </c>
      <c r="Z26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CUSTOMER MODIFY ZIP CONSTRAINT NN_CUSTOMER_ZIP NOT NULL ;</v>
      </c>
      <c r="AA267" t="str">
        <f>IF(ISNUMBER(SEARCH("CC",Table3[[#This Row],[KEYS]])), _xlfn.CONCAT("CC","_",Table3[[#This Row],[Table_Name]],"_",Table3[[#This Row],[Column_Name]]), "")</f>
        <v/>
      </c>
      <c r="AB26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7" t="str">
        <f>IF(ISNUMBER(SEARCH("PG",Table3[[#This Row],[KEYS]])), _xlfn.CONCAT("PG","_",Table3[[#This Row],[Table_Name]],"_",Table3[[#This Row],[Column_Name]]), "")</f>
        <v/>
      </c>
      <c r="AE267" s="20"/>
      <c r="AF267" s="20"/>
    </row>
    <row r="268" spans="1:32" x14ac:dyDescent="0.3">
      <c r="A268" t="s">
        <v>506</v>
      </c>
      <c r="B268" s="48" t="s">
        <v>381</v>
      </c>
      <c r="C268" s="50" t="s">
        <v>385</v>
      </c>
      <c r="D268" s="50">
        <v>0</v>
      </c>
      <c r="E268" s="50" t="s">
        <v>386</v>
      </c>
      <c r="F268" s="50" t="s">
        <v>117</v>
      </c>
      <c r="G268" t="s">
        <v>111</v>
      </c>
      <c r="H268" t="s">
        <v>392</v>
      </c>
      <c r="J268" t="str">
        <f>IF(ISNUMBER(SEARCH("PK",Table3[[#This Row],[KEYS]])), "PK", "")</f>
        <v/>
      </c>
      <c r="K268" t="str">
        <f>IF(ISNUMBER(SEARCH("FK",Table3[[#This Row],[KEYS]])), "FK", "")</f>
        <v>FK</v>
      </c>
      <c r="L268" t="str">
        <f>IF(ISNUMBER(SEARCH("IDX",Table3[[#This Row],[KEYS]])), "INDEX", "")</f>
        <v>INDEX</v>
      </c>
      <c r="M268" t="str">
        <f>IF(ISNUMBER(SEARCH("UQ",Table3[[#This Row],[KEYS]])), "UNIQUE", "")</f>
        <v/>
      </c>
      <c r="N268" t="str">
        <f>IF(ISNUMBER(SEARCH("NN",Table3[[#This Row],[KEYS]])), "NOT NULL", "")</f>
        <v/>
      </c>
      <c r="O268" t="str">
        <f>IF(ISNUMBER(SEARCH("CC",Table3[[#This Row],[KEYS]])), "CHECK", "")</f>
        <v/>
      </c>
      <c r="P268" t="str">
        <f>IF(ISNUMBER(SEARCH("PG",Table3[[#This Row],[KEYS]])), "PG", "")</f>
        <v/>
      </c>
      <c r="Q268" t="str" cm="1">
        <f t="array" ref="Q268">IF(ISNUMBER(SEARCH("PK",Table3[[#This Row],[KEYS]])),INDEX(UPPER(Table1[Combined_Constraint_Names]),MATCH(UPPER(Table3[[#This Row],[Table_Name]]),UPPER(Table1[Table_Name]),0)), "")</f>
        <v/>
      </c>
      <c r="R268" t="str" cm="1">
        <f t="array" ref="R26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8" t="str">
        <f>IF(ISNUMBER(SEARCH("FK",Table3[[#This Row],[KEYS]])), _xlfn.CONCAT("FK","_",Table3[[#This Row],[Table_Name]],"_",Table3[[#This Row],[Column_Name]]), "")</f>
        <v>FK_CUSTOMER_REGION_NO</v>
      </c>
      <c r="T268" t="str" cm="1">
        <f t="array" ref="T26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CUSTOMER ADD CONSTRAINT FK_CUSTOMER_REGION_NO FOREIGN KEY (REGION_NO) REFERENCES REGIONS(REGION_NO);</v>
      </c>
      <c r="U268" t="str">
        <f>IF(ISNUMBER(SEARCH("IDX",Table3[[#This Row],[KEYS]])), _xlfn.CONCAT("IDX","_",Table3[[#This Row],[Table_Name]],"_",Table3[[#This Row],[Column_Name]]), "")</f>
        <v>IDX_CUSTOMER_REGION_NO</v>
      </c>
      <c r="V268" t="str">
        <f>IF(ISNUMBER(SEARCH("IDX",Table3[[#This Row],[KEYS]])), _xlfn.CONCAT("CREATE INDEX ",Table3[[#This Row],[Constranit name_IDX]]," ON ",Table3[[#This Row],[Table_Name]],"(",UPPER(Table3[[#This Row],[Column_Name]]),");"), "")</f>
        <v>CREATE INDEX IDX_CUSTOMER_REGION_NO ON CUSTOMER(REGION_NO);</v>
      </c>
      <c r="W268" t="str">
        <f>IF(ISNUMBER(SEARCH("UQ",Table3[[#This Row],[KEYS]])), _xlfn.CONCAT("UQ","_",Table3[[#This Row],[Table_Name]],"_",Table3[[#This Row],[Column_Name]]), "")</f>
        <v/>
      </c>
      <c r="X26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8" t="str">
        <f>IF(ISNUMBER(SEARCH("NN",Table3[[#This Row],[KEYS]])), _xlfn.CONCAT("NN","_",Table3[[#This Row],[Table_Name]],"_",Table3[[#This Row],[Column_Name]]), "")</f>
        <v/>
      </c>
      <c r="Z26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8" t="str">
        <f>IF(ISNUMBER(SEARCH("CC",Table3[[#This Row],[KEYS]])), _xlfn.CONCAT("CC","_",Table3[[#This Row],[Table_Name]],"_",Table3[[#This Row],[Column_Name]]), "")</f>
        <v/>
      </c>
      <c r="AB26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8" t="str">
        <f>IF(ISNUMBER(SEARCH("PG",Table3[[#This Row],[KEYS]])), _xlfn.CONCAT("PG","_",Table3[[#This Row],[Table_Name]],"_",Table3[[#This Row],[Column_Name]]), "")</f>
        <v/>
      </c>
      <c r="AE268" s="20"/>
      <c r="AF268" s="20"/>
    </row>
    <row r="269" spans="1:32" x14ac:dyDescent="0.3">
      <c r="A269" t="s">
        <v>506</v>
      </c>
      <c r="B269" s="48" t="s">
        <v>381</v>
      </c>
      <c r="C269" s="50" t="s">
        <v>385</v>
      </c>
      <c r="D269" s="50">
        <v>0</v>
      </c>
      <c r="E269" s="50" t="s">
        <v>386</v>
      </c>
      <c r="F269" s="50" t="s">
        <v>347</v>
      </c>
      <c r="G269" t="s">
        <v>114</v>
      </c>
      <c r="J269" t="str">
        <f>IF(ISNUMBER(SEARCH("PK",Table3[[#This Row],[KEYS]])), "PK", "")</f>
        <v/>
      </c>
      <c r="K269" t="str">
        <f>IF(ISNUMBER(SEARCH("FK",Table3[[#This Row],[KEYS]])), "FK", "")</f>
        <v/>
      </c>
      <c r="L269" t="str">
        <f>IF(ISNUMBER(SEARCH("IDX",Table3[[#This Row],[KEYS]])), "INDEX", "")</f>
        <v/>
      </c>
      <c r="M269" t="str">
        <f>IF(ISNUMBER(SEARCH("UQ",Table3[[#This Row],[KEYS]])), "UNIQUE", "")</f>
        <v/>
      </c>
      <c r="N269" t="str">
        <f>IF(ISNUMBER(SEARCH("NN",Table3[[#This Row],[KEYS]])), "NOT NULL", "")</f>
        <v/>
      </c>
      <c r="O269" t="str">
        <f>IF(ISNUMBER(SEARCH("CC",Table3[[#This Row],[KEYS]])), "CHECK", "")</f>
        <v/>
      </c>
      <c r="P269" t="str">
        <f>IF(ISNUMBER(SEARCH("PG",Table3[[#This Row],[KEYS]])), "PG", "")</f>
        <v/>
      </c>
      <c r="Q269" t="str" cm="1">
        <f t="array" ref="Q269">IF(ISNUMBER(SEARCH("PK",Table3[[#This Row],[KEYS]])),INDEX(UPPER(Table1[Combined_Constraint_Names]),MATCH(UPPER(Table3[[#This Row],[Table_Name]]),UPPER(Table1[Table_Name]),0)), "")</f>
        <v/>
      </c>
      <c r="R269" t="str" cm="1">
        <f t="array" ref="R26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69" t="str">
        <f>IF(ISNUMBER(SEARCH("FK",Table3[[#This Row],[KEYS]])), _xlfn.CONCAT("FK","_",Table3[[#This Row],[Table_Name]],"_",Table3[[#This Row],[Column_Name]]), "")</f>
        <v/>
      </c>
      <c r="T269" t="str" cm="1">
        <f t="array" ref="T26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69" t="str">
        <f>IF(ISNUMBER(SEARCH("IDX",Table3[[#This Row],[KEYS]])), _xlfn.CONCAT("IDX","_",Table3[[#This Row],[Table_Name]],"_",Table3[[#This Row],[Column_Name]]), "")</f>
        <v/>
      </c>
      <c r="V26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69" t="str">
        <f>IF(ISNUMBER(SEARCH("UQ",Table3[[#This Row],[KEYS]])), _xlfn.CONCAT("UQ","_",Table3[[#This Row],[Table_Name]],"_",Table3[[#This Row],[Column_Name]]), "")</f>
        <v/>
      </c>
      <c r="X26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69" t="str">
        <f>IF(ISNUMBER(SEARCH("NN",Table3[[#This Row],[KEYS]])), _xlfn.CONCAT("NN","_",Table3[[#This Row],[Table_Name]],"_",Table3[[#This Row],[Column_Name]]), "")</f>
        <v/>
      </c>
      <c r="Z26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69" t="str">
        <f>IF(ISNUMBER(SEARCH("CC",Table3[[#This Row],[KEYS]])), _xlfn.CONCAT("CC","_",Table3[[#This Row],[Table_Name]],"_",Table3[[#This Row],[Column_Name]]), "")</f>
        <v/>
      </c>
      <c r="AB26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69" t="str">
        <f>IF(ISNUMBER(SEARCH("PG",Table3[[#This Row],[KEYS]])), _xlfn.CONCAT("PG","_",Table3[[#This Row],[Table_Name]],"_",Table3[[#This Row],[Column_Name]]), "")</f>
        <v/>
      </c>
      <c r="AE269" s="20"/>
      <c r="AF269" s="20"/>
    </row>
    <row r="270" spans="1:32" x14ac:dyDescent="0.3">
      <c r="A270" t="s">
        <v>506</v>
      </c>
      <c r="B270" s="48" t="s">
        <v>381</v>
      </c>
      <c r="C270" s="50" t="s">
        <v>385</v>
      </c>
      <c r="D270" s="50">
        <v>0</v>
      </c>
      <c r="E270" s="50" t="s">
        <v>386</v>
      </c>
      <c r="F270" s="50" t="s">
        <v>110</v>
      </c>
      <c r="G270" t="s">
        <v>111</v>
      </c>
      <c r="H270" t="s">
        <v>118</v>
      </c>
      <c r="J270" t="str">
        <f>IF(ISNUMBER(SEARCH("PK",Table3[[#This Row],[KEYS]])), "PK", "")</f>
        <v/>
      </c>
      <c r="K270" t="str">
        <f>IF(ISNUMBER(SEARCH("FK",Table3[[#This Row],[KEYS]])), "FK", "")</f>
        <v>FK</v>
      </c>
      <c r="L270" t="str">
        <f>IF(ISNUMBER(SEARCH("IDX",Table3[[#This Row],[KEYS]])), "INDEX", "")</f>
        <v>INDEX</v>
      </c>
      <c r="M270" t="str">
        <f>IF(ISNUMBER(SEARCH("UQ",Table3[[#This Row],[KEYS]])), "UNIQUE", "")</f>
        <v/>
      </c>
      <c r="N270" t="str">
        <f>IF(ISNUMBER(SEARCH("NN",Table3[[#This Row],[KEYS]])), "NOT NULL", "")</f>
        <v/>
      </c>
      <c r="O270" t="str">
        <f>IF(ISNUMBER(SEARCH("CC",Table3[[#This Row],[KEYS]])), "CHECK", "")</f>
        <v/>
      </c>
      <c r="P270" t="str">
        <f>IF(ISNUMBER(SEARCH("PG",Table3[[#This Row],[KEYS]])), "PG", "")</f>
        <v/>
      </c>
      <c r="Q270" t="str" cm="1">
        <f t="array" ref="Q270">IF(ISNUMBER(SEARCH("PK",Table3[[#This Row],[KEYS]])),INDEX(UPPER(Table1[Combined_Constraint_Names]),MATCH(UPPER(Table3[[#This Row],[Table_Name]]),UPPER(Table1[Table_Name]),0)), "")</f>
        <v/>
      </c>
      <c r="R270" t="str" cm="1">
        <f t="array" ref="R27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0" t="str">
        <f>IF(ISNUMBER(SEARCH("FK",Table3[[#This Row],[KEYS]])), _xlfn.CONCAT("FK","_",Table3[[#This Row],[Table_Name]],"_",Table3[[#This Row],[Column_Name]]), "")</f>
        <v>FK_CUSTOMER_BRANCH_NO</v>
      </c>
      <c r="T270" t="str" cm="1">
        <f t="array" ref="T27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CUSTOMER ADD CONSTRAINT FK_CUSTOMER_BRANCH_NO FOREIGN KEY (BRANCH_NO) REFERENCES BRANCH(BRANCH_NO);</v>
      </c>
      <c r="U270" t="str">
        <f>IF(ISNUMBER(SEARCH("IDX",Table3[[#This Row],[KEYS]])), _xlfn.CONCAT("IDX","_",Table3[[#This Row],[Table_Name]],"_",Table3[[#This Row],[Column_Name]]), "")</f>
        <v>IDX_CUSTOMER_BRANCH_NO</v>
      </c>
      <c r="V270" t="str">
        <f>IF(ISNUMBER(SEARCH("IDX",Table3[[#This Row],[KEYS]])), _xlfn.CONCAT("CREATE INDEX ",Table3[[#This Row],[Constranit name_IDX]]," ON ",Table3[[#This Row],[Table_Name]],"(",UPPER(Table3[[#This Row],[Column_Name]]),");"), "")</f>
        <v>CREATE INDEX IDX_CUSTOMER_BRANCH_NO ON CUSTOMER(BRANCH_NO);</v>
      </c>
      <c r="W270" t="str">
        <f>IF(ISNUMBER(SEARCH("UQ",Table3[[#This Row],[KEYS]])), _xlfn.CONCAT("UQ","_",Table3[[#This Row],[Table_Name]],"_",Table3[[#This Row],[Column_Name]]), "")</f>
        <v/>
      </c>
      <c r="X27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0" t="str">
        <f>IF(ISNUMBER(SEARCH("NN",Table3[[#This Row],[KEYS]])), _xlfn.CONCAT("NN","_",Table3[[#This Row],[Table_Name]],"_",Table3[[#This Row],[Column_Name]]), "")</f>
        <v/>
      </c>
      <c r="Z27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70" t="str">
        <f>IF(ISNUMBER(SEARCH("CC",Table3[[#This Row],[KEYS]])), _xlfn.CONCAT("CC","_",Table3[[#This Row],[Table_Name]],"_",Table3[[#This Row],[Column_Name]]), "")</f>
        <v/>
      </c>
      <c r="AB27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0" t="str">
        <f>IF(ISNUMBER(SEARCH("PG",Table3[[#This Row],[KEYS]])), _xlfn.CONCAT("PG","_",Table3[[#This Row],[Table_Name]],"_",Table3[[#This Row],[Column_Name]]), "")</f>
        <v/>
      </c>
      <c r="AE270" s="20"/>
      <c r="AF270" s="20"/>
    </row>
    <row r="271" spans="1:32" x14ac:dyDescent="0.3">
      <c r="A271" t="s">
        <v>506</v>
      </c>
      <c r="B271" s="39" t="s">
        <v>381</v>
      </c>
      <c r="C271" s="40" t="s">
        <v>393</v>
      </c>
      <c r="D271" s="40">
        <v>0</v>
      </c>
      <c r="E271" s="40" t="s">
        <v>394</v>
      </c>
      <c r="F271" s="40" t="s">
        <v>395</v>
      </c>
      <c r="G271" t="s">
        <v>111</v>
      </c>
      <c r="H271" t="s">
        <v>91</v>
      </c>
      <c r="J271" t="str">
        <f>IF(ISNUMBER(SEARCH("PK",Table3[[#This Row],[KEYS]])), "PK", "")</f>
        <v/>
      </c>
      <c r="K271" t="str">
        <f>IF(ISNUMBER(SEARCH("FK",Table3[[#This Row],[KEYS]])), "FK", "")</f>
        <v/>
      </c>
      <c r="L271" t="str">
        <f>IF(ISNUMBER(SEARCH("IDX",Table3[[#This Row],[KEYS]])), "INDEX", "")</f>
        <v/>
      </c>
      <c r="M271" t="str">
        <f>IF(ISNUMBER(SEARCH("UQ",Table3[[#This Row],[KEYS]])), "UNIQUE", "")</f>
        <v/>
      </c>
      <c r="N271" t="str">
        <f>IF(ISNUMBER(SEARCH("NN",Table3[[#This Row],[KEYS]])), "NOT NULL", "")</f>
        <v/>
      </c>
      <c r="O271" t="str">
        <f>IF(ISNUMBER(SEARCH("CC",Table3[[#This Row],[KEYS]])), "CHECK", "")</f>
        <v/>
      </c>
      <c r="P271" t="str">
        <f>IF(ISNUMBER(SEARCH("PG",Table3[[#This Row],[KEYS]])), "PG", "")</f>
        <v>PG</v>
      </c>
      <c r="Q271" t="str" cm="1">
        <f t="array" ref="Q271">IF(ISNUMBER(SEARCH("PK",Table3[[#This Row],[KEYS]])),INDEX(UPPER(Table1[Combined_Constraint_Names]),MATCH(UPPER(Table3[[#This Row],[Table_Name]]),UPPER(Table1[Table_Name]),0)), "")</f>
        <v/>
      </c>
      <c r="R271" t="str" cm="1">
        <f t="array" ref="R27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1" t="str">
        <f>IF(ISNUMBER(SEARCH("FK",Table3[[#This Row],[KEYS]])), _xlfn.CONCAT("FK","_",Table3[[#This Row],[Table_Name]],"_",Table3[[#This Row],[Column_Name]]), "")</f>
        <v/>
      </c>
      <c r="T271" t="str" cm="1">
        <f t="array" ref="T27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1" t="str">
        <f>IF(ISNUMBER(SEARCH("IDX",Table3[[#This Row],[KEYS]])), _xlfn.CONCAT("IDX","_",Table3[[#This Row],[Table_Name]],"_",Table3[[#This Row],[Column_Name]]), "")</f>
        <v/>
      </c>
      <c r="V27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71" t="str">
        <f>IF(ISNUMBER(SEARCH("UQ",Table3[[#This Row],[KEYS]])), _xlfn.CONCAT("UQ","_",Table3[[#This Row],[Table_Name]],"_",Table3[[#This Row],[Column_Name]]), "")</f>
        <v/>
      </c>
      <c r="X27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1" t="str">
        <f>IF(ISNUMBER(SEARCH("NN",Table3[[#This Row],[KEYS]])), _xlfn.CONCAT("NN","_",Table3[[#This Row],[Table_Name]],"_",Table3[[#This Row],[Column_Name]]), "")</f>
        <v/>
      </c>
      <c r="Z27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71" t="str">
        <f>IF(ISNUMBER(SEARCH("CC",Table3[[#This Row],[KEYS]])), _xlfn.CONCAT("CC","_",Table3[[#This Row],[Table_Name]],"_",Table3[[#This Row],[Column_Name]]), "")</f>
        <v/>
      </c>
      <c r="AB27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1" t="str">
        <f>IF(ISNUMBER(SEARCH("PG",Table3[[#This Row],[KEYS]])), _xlfn.CONCAT("PG","_",Table3[[#This Row],[Table_Name]],"_",Table3[[#This Row],[Column_Name]]), "")</f>
        <v>PG_ORDERS_SUBTOTAL</v>
      </c>
      <c r="AE271" s="20"/>
      <c r="AF271" s="20"/>
    </row>
    <row r="272" spans="1:32" x14ac:dyDescent="0.3">
      <c r="A272" t="s">
        <v>506</v>
      </c>
      <c r="B272" s="39" t="s">
        <v>381</v>
      </c>
      <c r="C272" s="40" t="s">
        <v>393</v>
      </c>
      <c r="D272" s="40">
        <v>0</v>
      </c>
      <c r="E272" s="40" t="s">
        <v>394</v>
      </c>
      <c r="F272" s="40" t="s">
        <v>396</v>
      </c>
      <c r="G272" t="s">
        <v>111</v>
      </c>
      <c r="H272" t="s">
        <v>91</v>
      </c>
      <c r="J272" t="str">
        <f>IF(ISNUMBER(SEARCH("PK",Table3[[#This Row],[KEYS]])), "PK", "")</f>
        <v/>
      </c>
      <c r="K272" t="str">
        <f>IF(ISNUMBER(SEARCH("FK",Table3[[#This Row],[KEYS]])), "FK", "")</f>
        <v/>
      </c>
      <c r="L272" t="str">
        <f>IF(ISNUMBER(SEARCH("IDX",Table3[[#This Row],[KEYS]])), "INDEX", "")</f>
        <v/>
      </c>
      <c r="M272" t="str">
        <f>IF(ISNUMBER(SEARCH("UQ",Table3[[#This Row],[KEYS]])), "UNIQUE", "")</f>
        <v/>
      </c>
      <c r="N272" t="str">
        <f>IF(ISNUMBER(SEARCH("NN",Table3[[#This Row],[KEYS]])), "NOT NULL", "")</f>
        <v/>
      </c>
      <c r="O272" t="str">
        <f>IF(ISNUMBER(SEARCH("CC",Table3[[#This Row],[KEYS]])), "CHECK", "")</f>
        <v/>
      </c>
      <c r="P272" t="str">
        <f>IF(ISNUMBER(SEARCH("PG",Table3[[#This Row],[KEYS]])), "PG", "")</f>
        <v>PG</v>
      </c>
      <c r="Q272" t="str" cm="1">
        <f t="array" ref="Q272">IF(ISNUMBER(SEARCH("PK",Table3[[#This Row],[KEYS]])),INDEX(UPPER(Table1[Combined_Constraint_Names]),MATCH(UPPER(Table3[[#This Row],[Table_Name]]),UPPER(Table1[Table_Name]),0)), "")</f>
        <v/>
      </c>
      <c r="R272" t="str" cm="1">
        <f t="array" ref="R27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2" t="str">
        <f>IF(ISNUMBER(SEARCH("FK",Table3[[#This Row],[KEYS]])), _xlfn.CONCAT("FK","_",Table3[[#This Row],[Table_Name]],"_",Table3[[#This Row],[Column_Name]]), "")</f>
        <v/>
      </c>
      <c r="T272" t="str" cm="1">
        <f t="array" ref="T27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2" t="str">
        <f>IF(ISNUMBER(SEARCH("IDX",Table3[[#This Row],[KEYS]])), _xlfn.CONCAT("IDX","_",Table3[[#This Row],[Table_Name]],"_",Table3[[#This Row],[Column_Name]]), "")</f>
        <v/>
      </c>
      <c r="V27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72" t="str">
        <f>IF(ISNUMBER(SEARCH("UQ",Table3[[#This Row],[KEYS]])), _xlfn.CONCAT("UQ","_",Table3[[#This Row],[Table_Name]],"_",Table3[[#This Row],[Column_Name]]), "")</f>
        <v/>
      </c>
      <c r="X27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2" t="str">
        <f>IF(ISNUMBER(SEARCH("NN",Table3[[#This Row],[KEYS]])), _xlfn.CONCAT("NN","_",Table3[[#This Row],[Table_Name]],"_",Table3[[#This Row],[Column_Name]]), "")</f>
        <v/>
      </c>
      <c r="Z27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72" t="str">
        <f>IF(ISNUMBER(SEARCH("CC",Table3[[#This Row],[KEYS]])), _xlfn.CONCAT("CC","_",Table3[[#This Row],[Table_Name]],"_",Table3[[#This Row],[Column_Name]]), "")</f>
        <v/>
      </c>
      <c r="AB27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2" t="str">
        <f>IF(ISNUMBER(SEARCH("PG",Table3[[#This Row],[KEYS]])), _xlfn.CONCAT("PG","_",Table3[[#This Row],[Table_Name]],"_",Table3[[#This Row],[Column_Name]]), "")</f>
        <v>PG_ORDERS_TAX_AMT</v>
      </c>
      <c r="AE272" s="20"/>
      <c r="AF272" s="20" t="s">
        <v>397</v>
      </c>
    </row>
    <row r="273" spans="1:32" x14ac:dyDescent="0.3">
      <c r="A273" t="s">
        <v>506</v>
      </c>
      <c r="B273" s="39" t="s">
        <v>381</v>
      </c>
      <c r="C273" s="40" t="s">
        <v>393</v>
      </c>
      <c r="D273" s="40">
        <v>0</v>
      </c>
      <c r="E273" s="40" t="s">
        <v>394</v>
      </c>
      <c r="F273" s="40" t="s">
        <v>398</v>
      </c>
      <c r="G273" t="s">
        <v>111</v>
      </c>
      <c r="H273" t="s">
        <v>91</v>
      </c>
      <c r="J273" t="str">
        <f>IF(ISNUMBER(SEARCH("PK",Table3[[#This Row],[KEYS]])), "PK", "")</f>
        <v/>
      </c>
      <c r="K273" t="str">
        <f>IF(ISNUMBER(SEARCH("FK",Table3[[#This Row],[KEYS]])), "FK", "")</f>
        <v/>
      </c>
      <c r="L273" t="str">
        <f>IF(ISNUMBER(SEARCH("IDX",Table3[[#This Row],[KEYS]])), "INDEX", "")</f>
        <v/>
      </c>
      <c r="M273" t="str">
        <f>IF(ISNUMBER(SEARCH("UQ",Table3[[#This Row],[KEYS]])), "UNIQUE", "")</f>
        <v/>
      </c>
      <c r="N273" t="str">
        <f>IF(ISNUMBER(SEARCH("NN",Table3[[#This Row],[KEYS]])), "NOT NULL", "")</f>
        <v/>
      </c>
      <c r="O273" t="str">
        <f>IF(ISNUMBER(SEARCH("CC",Table3[[#This Row],[KEYS]])), "CHECK", "")</f>
        <v/>
      </c>
      <c r="P273" t="str">
        <f>IF(ISNUMBER(SEARCH("PG",Table3[[#This Row],[KEYS]])), "PG", "")</f>
        <v>PG</v>
      </c>
      <c r="Q273" t="str" cm="1">
        <f t="array" ref="Q273">IF(ISNUMBER(SEARCH("PK",Table3[[#This Row],[KEYS]])),INDEX(UPPER(Table1[Combined_Constraint_Names]),MATCH(UPPER(Table3[[#This Row],[Table_Name]]),UPPER(Table1[Table_Name]),0)), "")</f>
        <v/>
      </c>
      <c r="R273" t="str" cm="1">
        <f t="array" ref="R27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3" t="str">
        <f>IF(ISNUMBER(SEARCH("FK",Table3[[#This Row],[KEYS]])), _xlfn.CONCAT("FK","_",Table3[[#This Row],[Table_Name]],"_",Table3[[#This Row],[Column_Name]]), "")</f>
        <v/>
      </c>
      <c r="T273" t="str" cm="1">
        <f t="array" ref="T27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3" t="str">
        <f>IF(ISNUMBER(SEARCH("IDX",Table3[[#This Row],[KEYS]])), _xlfn.CONCAT("IDX","_",Table3[[#This Row],[Table_Name]],"_",Table3[[#This Row],[Column_Name]]), "")</f>
        <v/>
      </c>
      <c r="V27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73" t="str">
        <f>IF(ISNUMBER(SEARCH("UQ",Table3[[#This Row],[KEYS]])), _xlfn.CONCAT("UQ","_",Table3[[#This Row],[Table_Name]],"_",Table3[[#This Row],[Column_Name]]), "")</f>
        <v/>
      </c>
      <c r="X27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3" t="str">
        <f>IF(ISNUMBER(SEARCH("NN",Table3[[#This Row],[KEYS]])), _xlfn.CONCAT("NN","_",Table3[[#This Row],[Table_Name]],"_",Table3[[#This Row],[Column_Name]]), "")</f>
        <v/>
      </c>
      <c r="Z27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73" t="str">
        <f>IF(ISNUMBER(SEARCH("CC",Table3[[#This Row],[KEYS]])), _xlfn.CONCAT("CC","_",Table3[[#This Row],[Table_Name]],"_",Table3[[#This Row],[Column_Name]]), "")</f>
        <v/>
      </c>
      <c r="AB27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3" t="str">
        <f>IF(ISNUMBER(SEARCH("PG",Table3[[#This Row],[KEYS]])), _xlfn.CONCAT("PG","_",Table3[[#This Row],[Table_Name]],"_",Table3[[#This Row],[Column_Name]]), "")</f>
        <v>PG_ORDERS_SHIPPING_CHARGE</v>
      </c>
      <c r="AE273" s="20"/>
      <c r="AF273" s="20"/>
    </row>
    <row r="274" spans="1:32" x14ac:dyDescent="0.3">
      <c r="A274" t="s">
        <v>506</v>
      </c>
      <c r="B274" s="39" t="s">
        <v>381</v>
      </c>
      <c r="C274" s="40" t="s">
        <v>393</v>
      </c>
      <c r="D274" s="40">
        <v>0</v>
      </c>
      <c r="E274" s="40" t="s">
        <v>394</v>
      </c>
      <c r="F274" s="40" t="s">
        <v>399</v>
      </c>
      <c r="G274" t="s">
        <v>111</v>
      </c>
      <c r="H274" t="s">
        <v>91</v>
      </c>
      <c r="J274" t="str">
        <f>IF(ISNUMBER(SEARCH("PK",Table3[[#This Row],[KEYS]])), "PK", "")</f>
        <v/>
      </c>
      <c r="K274" t="str">
        <f>IF(ISNUMBER(SEARCH("FK",Table3[[#This Row],[KEYS]])), "FK", "")</f>
        <v/>
      </c>
      <c r="L274" t="str">
        <f>IF(ISNUMBER(SEARCH("IDX",Table3[[#This Row],[KEYS]])), "INDEX", "")</f>
        <v/>
      </c>
      <c r="M274" t="str">
        <f>IF(ISNUMBER(SEARCH("UQ",Table3[[#This Row],[KEYS]])), "UNIQUE", "")</f>
        <v/>
      </c>
      <c r="N274" t="str">
        <f>IF(ISNUMBER(SEARCH("NN",Table3[[#This Row],[KEYS]])), "NOT NULL", "")</f>
        <v/>
      </c>
      <c r="O274" t="str">
        <f>IF(ISNUMBER(SEARCH("CC",Table3[[#This Row],[KEYS]])), "CHECK", "")</f>
        <v/>
      </c>
      <c r="P274" t="str">
        <f>IF(ISNUMBER(SEARCH("PG",Table3[[#This Row],[KEYS]])), "PG", "")</f>
        <v>PG</v>
      </c>
      <c r="Q274" t="str" cm="1">
        <f t="array" ref="Q274">IF(ISNUMBER(SEARCH("PK",Table3[[#This Row],[KEYS]])),INDEX(UPPER(Table1[Combined_Constraint_Names]),MATCH(UPPER(Table3[[#This Row],[Table_Name]]),UPPER(Table1[Table_Name]),0)), "")</f>
        <v/>
      </c>
      <c r="R274" t="str" cm="1">
        <f t="array" ref="R27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4" t="str">
        <f>IF(ISNUMBER(SEARCH("FK",Table3[[#This Row],[KEYS]])), _xlfn.CONCAT("FK","_",Table3[[#This Row],[Table_Name]],"_",Table3[[#This Row],[Column_Name]]), "")</f>
        <v/>
      </c>
      <c r="T274" t="str" cm="1">
        <f t="array" ref="T27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4" t="str">
        <f>IF(ISNUMBER(SEARCH("IDX",Table3[[#This Row],[KEYS]])), _xlfn.CONCAT("IDX","_",Table3[[#This Row],[Table_Name]],"_",Table3[[#This Row],[Column_Name]]), "")</f>
        <v/>
      </c>
      <c r="V27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74" t="str">
        <f>IF(ISNUMBER(SEARCH("UQ",Table3[[#This Row],[KEYS]])), _xlfn.CONCAT("UQ","_",Table3[[#This Row],[Table_Name]],"_",Table3[[#This Row],[Column_Name]]), "")</f>
        <v/>
      </c>
      <c r="X27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4" t="str">
        <f>IF(ISNUMBER(SEARCH("NN",Table3[[#This Row],[KEYS]])), _xlfn.CONCAT("NN","_",Table3[[#This Row],[Table_Name]],"_",Table3[[#This Row],[Column_Name]]), "")</f>
        <v/>
      </c>
      <c r="Z27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74" t="str">
        <f>IF(ISNUMBER(SEARCH("CC",Table3[[#This Row],[KEYS]])), _xlfn.CONCAT("CC","_",Table3[[#This Row],[Table_Name]],"_",Table3[[#This Row],[Column_Name]]), "")</f>
        <v/>
      </c>
      <c r="AB27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4" t="str">
        <f>IF(ISNUMBER(SEARCH("PG",Table3[[#This Row],[KEYS]])), _xlfn.CONCAT("PG","_",Table3[[#This Row],[Table_Name]],"_",Table3[[#This Row],[Column_Name]]), "")</f>
        <v>PG_ORDERS_TOTAL_AMT</v>
      </c>
      <c r="AE274" s="20"/>
      <c r="AF274" s="20"/>
    </row>
    <row r="275" spans="1:32" x14ac:dyDescent="0.3">
      <c r="A275" t="s">
        <v>506</v>
      </c>
      <c r="B275" s="39" t="s">
        <v>381</v>
      </c>
      <c r="C275" s="40" t="s">
        <v>393</v>
      </c>
      <c r="D275" s="40">
        <v>0</v>
      </c>
      <c r="E275" s="40" t="s">
        <v>394</v>
      </c>
      <c r="F275" s="40" t="s">
        <v>369</v>
      </c>
      <c r="G275" t="s">
        <v>114</v>
      </c>
      <c r="H275" t="s">
        <v>91</v>
      </c>
      <c r="J275" t="str">
        <f>IF(ISNUMBER(SEARCH("PK",Table3[[#This Row],[KEYS]])), "PK", "")</f>
        <v/>
      </c>
      <c r="K275" t="str">
        <f>IF(ISNUMBER(SEARCH("FK",Table3[[#This Row],[KEYS]])), "FK", "")</f>
        <v/>
      </c>
      <c r="L275" t="str">
        <f>IF(ISNUMBER(SEARCH("IDX",Table3[[#This Row],[KEYS]])), "INDEX", "")</f>
        <v/>
      </c>
      <c r="M275" t="str">
        <f>IF(ISNUMBER(SEARCH("UQ",Table3[[#This Row],[KEYS]])), "UNIQUE", "")</f>
        <v/>
      </c>
      <c r="N275" t="str">
        <f>IF(ISNUMBER(SEARCH("NN",Table3[[#This Row],[KEYS]])), "NOT NULL", "")</f>
        <v/>
      </c>
      <c r="O275" t="str">
        <f>IF(ISNUMBER(SEARCH("CC",Table3[[#This Row],[KEYS]])), "CHECK", "")</f>
        <v/>
      </c>
      <c r="P275" t="str">
        <f>IF(ISNUMBER(SEARCH("PG",Table3[[#This Row],[KEYS]])), "PG", "")</f>
        <v>PG</v>
      </c>
      <c r="Q275" t="str" cm="1">
        <f t="array" ref="Q275">IF(ISNUMBER(SEARCH("PK",Table3[[#This Row],[KEYS]])),INDEX(UPPER(Table1[Combined_Constraint_Names]),MATCH(UPPER(Table3[[#This Row],[Table_Name]]),UPPER(Table1[Table_Name]),0)), "")</f>
        <v/>
      </c>
      <c r="R275" t="str" cm="1">
        <f t="array" ref="R27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5" t="str">
        <f>IF(ISNUMBER(SEARCH("FK",Table3[[#This Row],[KEYS]])), _xlfn.CONCAT("FK","_",Table3[[#This Row],[Table_Name]],"_",Table3[[#This Row],[Column_Name]]), "")</f>
        <v/>
      </c>
      <c r="T275" t="str" cm="1">
        <f t="array" ref="T27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5" t="str">
        <f>IF(ISNUMBER(SEARCH("IDX",Table3[[#This Row],[KEYS]])), _xlfn.CONCAT("IDX","_",Table3[[#This Row],[Table_Name]],"_",Table3[[#This Row],[Column_Name]]), "")</f>
        <v/>
      </c>
      <c r="V27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75" t="str">
        <f>IF(ISNUMBER(SEARCH("UQ",Table3[[#This Row],[KEYS]])), _xlfn.CONCAT("UQ","_",Table3[[#This Row],[Table_Name]],"_",Table3[[#This Row],[Column_Name]]), "")</f>
        <v/>
      </c>
      <c r="X27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5" t="str">
        <f>IF(ISNUMBER(SEARCH("NN",Table3[[#This Row],[KEYS]])), _xlfn.CONCAT("NN","_",Table3[[#This Row],[Table_Name]],"_",Table3[[#This Row],[Column_Name]]), "")</f>
        <v/>
      </c>
      <c r="Z27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75" t="str">
        <f>IF(ISNUMBER(SEARCH("CC",Table3[[#This Row],[KEYS]])), _xlfn.CONCAT("CC","_",Table3[[#This Row],[Table_Name]],"_",Table3[[#This Row],[Column_Name]]), "")</f>
        <v/>
      </c>
      <c r="AB27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5" t="str">
        <f>IF(ISNUMBER(SEARCH("PG",Table3[[#This Row],[KEYS]])), _xlfn.CONCAT("PG","_",Table3[[#This Row],[Table_Name]],"_",Table3[[#This Row],[Column_Name]]), "")</f>
        <v>PG_ORDERS_SHIP_DATE</v>
      </c>
      <c r="AE275" s="20"/>
      <c r="AF275" s="20"/>
    </row>
    <row r="276" spans="1:32" x14ac:dyDescent="0.3">
      <c r="A276" t="s">
        <v>506</v>
      </c>
      <c r="B276" s="39" t="s">
        <v>381</v>
      </c>
      <c r="C276" s="40" t="s">
        <v>393</v>
      </c>
      <c r="D276" s="40">
        <v>0</v>
      </c>
      <c r="E276" s="40" t="s">
        <v>394</v>
      </c>
      <c r="F276" s="40" t="s">
        <v>400</v>
      </c>
      <c r="G276" t="s">
        <v>111</v>
      </c>
      <c r="H276" t="s">
        <v>135</v>
      </c>
      <c r="J276" t="str">
        <f>IF(ISNUMBER(SEARCH("PK",Table3[[#This Row],[KEYS]])), "PK", "")</f>
        <v>PK</v>
      </c>
      <c r="K276" t="str">
        <f>IF(ISNUMBER(SEARCH("FK",Table3[[#This Row],[KEYS]])), "FK", "")</f>
        <v/>
      </c>
      <c r="L276" t="str">
        <f>IF(ISNUMBER(SEARCH("IDX",Table3[[#This Row],[KEYS]])), "INDEX", "")</f>
        <v>INDEX</v>
      </c>
      <c r="M276" t="str">
        <f>IF(ISNUMBER(SEARCH("UQ",Table3[[#This Row],[KEYS]])), "UNIQUE", "")</f>
        <v/>
      </c>
      <c r="N276" t="str">
        <f>IF(ISNUMBER(SEARCH("NN",Table3[[#This Row],[KEYS]])), "NOT NULL", "")</f>
        <v>NOT NULL</v>
      </c>
      <c r="O276" t="str">
        <f>IF(ISNUMBER(SEARCH("CC",Table3[[#This Row],[KEYS]])), "CHECK", "")</f>
        <v/>
      </c>
      <c r="P276" t="str">
        <f>IF(ISNUMBER(SEARCH("PG",Table3[[#This Row],[KEYS]])), "PG", "")</f>
        <v/>
      </c>
      <c r="Q276" t="str" cm="1">
        <f t="array" ref="Q276">IF(ISNUMBER(SEARCH("PK",Table3[[#This Row],[KEYS]])),INDEX(UPPER(Table1[Combined_Constraint_Names]),MATCH(UPPER(Table3[[#This Row],[Table_Name]]),UPPER(Table1[Table_Name]),0)), "")</f>
        <v>PK_ORDERS_ORDER_NO</v>
      </c>
      <c r="R276" t="str" cm="1">
        <f t="array" ref="R27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ORDERS ADD CONSTRAINT PK_ORDERS_ORDER_NO PRIMARY KEY (ORDER_NO);</v>
      </c>
      <c r="S276" t="str">
        <f>IF(ISNUMBER(SEARCH("FK",Table3[[#This Row],[KEYS]])), _xlfn.CONCAT("FK","_",Table3[[#This Row],[Table_Name]],"_",Table3[[#This Row],[Column_Name]]), "")</f>
        <v/>
      </c>
      <c r="T276" t="str" cm="1">
        <f t="array" ref="T27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76" t="str">
        <f>IF(ISNUMBER(SEARCH("IDX",Table3[[#This Row],[KEYS]])), _xlfn.CONCAT("IDX","_",Table3[[#This Row],[Table_Name]],"_",Table3[[#This Row],[Column_Name]]), "")</f>
        <v>IDX_ORDERS_ORDER_NO</v>
      </c>
      <c r="V276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IDX_ORDERS_ORDER_NO ON ORDERS(ORDER_NO);</v>
      </c>
      <c r="W276" t="str">
        <f>IF(ISNUMBER(SEARCH("UQ",Table3[[#This Row],[KEYS]])), _xlfn.CONCAT("UQ","_",Table3[[#This Row],[Table_Name]],"_",Table3[[#This Row],[Column_Name]]), "")</f>
        <v/>
      </c>
      <c r="X27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6" t="str">
        <f>IF(ISNUMBER(SEARCH("NN",Table3[[#This Row],[KEYS]])), _xlfn.CONCAT("NN","_",Table3[[#This Row],[Table_Name]],"_",Table3[[#This Row],[Column_Name]]), "")</f>
        <v>NN_ORDERS_ORDER_NO</v>
      </c>
      <c r="Z27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ORDER_NO CONSTRAINT NN_ORDERS_ORDER_NO NOT NULL ;</v>
      </c>
      <c r="AA276" t="str">
        <f>IF(ISNUMBER(SEARCH("CC",Table3[[#This Row],[KEYS]])), _xlfn.CONCAT("CC","_",Table3[[#This Row],[Table_Name]],"_",Table3[[#This Row],[Column_Name]]), "")</f>
        <v/>
      </c>
      <c r="AB27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6" t="str">
        <f>IF(ISNUMBER(SEARCH("PG",Table3[[#This Row],[KEYS]])), _xlfn.CONCAT("PG","_",Table3[[#This Row],[Table_Name]],"_",Table3[[#This Row],[Column_Name]]), "")</f>
        <v/>
      </c>
      <c r="AE276" s="20"/>
      <c r="AF276" s="20"/>
    </row>
    <row r="277" spans="1:32" x14ac:dyDescent="0.3">
      <c r="A277" t="s">
        <v>506</v>
      </c>
      <c r="B277" s="39" t="s">
        <v>381</v>
      </c>
      <c r="C277" s="40" t="s">
        <v>393</v>
      </c>
      <c r="D277" s="40">
        <v>0</v>
      </c>
      <c r="E277" s="40" t="s">
        <v>394</v>
      </c>
      <c r="F277" s="40" t="s">
        <v>154</v>
      </c>
      <c r="G277" t="s">
        <v>111</v>
      </c>
      <c r="H277" t="s">
        <v>159</v>
      </c>
      <c r="J277" t="str">
        <f>IF(ISNUMBER(SEARCH("PK",Table3[[#This Row],[KEYS]])), "PK", "")</f>
        <v/>
      </c>
      <c r="K277" t="str">
        <f>IF(ISNUMBER(SEARCH("FK",Table3[[#This Row],[KEYS]])), "FK", "")</f>
        <v>FK</v>
      </c>
      <c r="L277" t="str">
        <f>IF(ISNUMBER(SEARCH("IDX",Table3[[#This Row],[KEYS]])), "INDEX", "")</f>
        <v>INDEX</v>
      </c>
      <c r="M277" t="str">
        <f>IF(ISNUMBER(SEARCH("UQ",Table3[[#This Row],[KEYS]])), "UNIQUE", "")</f>
        <v/>
      </c>
      <c r="N277" t="str">
        <f>IF(ISNUMBER(SEARCH("NN",Table3[[#This Row],[KEYS]])), "NOT NULL", "")</f>
        <v>NOT NULL</v>
      </c>
      <c r="O277" t="str">
        <f>IF(ISNUMBER(SEARCH("CC",Table3[[#This Row],[KEYS]])), "CHECK", "")</f>
        <v/>
      </c>
      <c r="P277" t="str">
        <f>IF(ISNUMBER(SEARCH("PG",Table3[[#This Row],[KEYS]])), "PG", "")</f>
        <v/>
      </c>
      <c r="Q277" t="str" cm="1">
        <f t="array" ref="Q277">IF(ISNUMBER(SEARCH("PK",Table3[[#This Row],[KEYS]])),INDEX(UPPER(Table1[Combined_Constraint_Names]),MATCH(UPPER(Table3[[#This Row],[Table_Name]]),UPPER(Table1[Table_Name]),0)), "")</f>
        <v/>
      </c>
      <c r="R277" t="str" cm="1">
        <f t="array" ref="R27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7" t="str">
        <f>IF(ISNUMBER(SEARCH("FK",Table3[[#This Row],[KEYS]])), _xlfn.CONCAT("FK","_",Table3[[#This Row],[Table_Name]],"_",Table3[[#This Row],[Column_Name]]), "")</f>
        <v>FK_ORDERS_EMPLOYEE_NO</v>
      </c>
      <c r="T277" t="str" cm="1">
        <f t="array" ref="T27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ORDERS ADD CONSTRAINT FK_ORDERS_EMPLOYEE_NO FOREIGN KEY (EMPLOYEE_NO) REFERENCES EMPLOYEE(EMPLOYEE_NO);</v>
      </c>
      <c r="U277" t="str">
        <f>IF(ISNUMBER(SEARCH("IDX",Table3[[#This Row],[KEYS]])), _xlfn.CONCAT("IDX","_",Table3[[#This Row],[Table_Name]],"_",Table3[[#This Row],[Column_Name]]), "")</f>
        <v>IDX_ORDERS_EMPLOYEE_NO</v>
      </c>
      <c r="V277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IDX_ORDERS_EMPLOYEE_NO ON ORDERS(EMPLOYEE_NO);</v>
      </c>
      <c r="W277" t="str">
        <f>IF(ISNUMBER(SEARCH("UQ",Table3[[#This Row],[KEYS]])), _xlfn.CONCAT("UQ","_",Table3[[#This Row],[Table_Name]],"_",Table3[[#This Row],[Column_Name]]), "")</f>
        <v/>
      </c>
      <c r="X27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7" t="str">
        <f>IF(ISNUMBER(SEARCH("NN",Table3[[#This Row],[KEYS]])), _xlfn.CONCAT("NN","_",Table3[[#This Row],[Table_Name]],"_",Table3[[#This Row],[Column_Name]]), "")</f>
        <v>NN_ORDERS_EMPLOYEE_NO</v>
      </c>
      <c r="Z27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EMPLOYEE_NO CONSTRAINT NN_ORDERS_EMPLOYEE_NO NOT NULL ;</v>
      </c>
      <c r="AA277" t="str">
        <f>IF(ISNUMBER(SEARCH("CC",Table3[[#This Row],[KEYS]])), _xlfn.CONCAT("CC","_",Table3[[#This Row],[Table_Name]],"_",Table3[[#This Row],[Column_Name]]), "")</f>
        <v/>
      </c>
      <c r="AB27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7" t="str">
        <f>IF(ISNUMBER(SEARCH("PG",Table3[[#This Row],[KEYS]])), _xlfn.CONCAT("PG","_",Table3[[#This Row],[Table_Name]],"_",Table3[[#This Row],[Column_Name]]), "")</f>
        <v/>
      </c>
      <c r="AE277" s="20"/>
      <c r="AF277" s="20"/>
    </row>
    <row r="278" spans="1:32" x14ac:dyDescent="0.3">
      <c r="A278" t="s">
        <v>506</v>
      </c>
      <c r="B278" s="39" t="s">
        <v>381</v>
      </c>
      <c r="C278" s="40" t="s">
        <v>393</v>
      </c>
      <c r="D278" s="40">
        <v>0</v>
      </c>
      <c r="E278" s="40" t="s">
        <v>394</v>
      </c>
      <c r="F278" s="40" t="s">
        <v>110</v>
      </c>
      <c r="G278" t="s">
        <v>111</v>
      </c>
      <c r="H278" t="s">
        <v>159</v>
      </c>
      <c r="J278" t="str">
        <f>IF(ISNUMBER(SEARCH("PK",Table3[[#This Row],[KEYS]])), "PK", "")</f>
        <v/>
      </c>
      <c r="K278" t="str">
        <f>IF(ISNUMBER(SEARCH("FK",Table3[[#This Row],[KEYS]])), "FK", "")</f>
        <v>FK</v>
      </c>
      <c r="L278" t="str">
        <f>IF(ISNUMBER(SEARCH("IDX",Table3[[#This Row],[KEYS]])), "INDEX", "")</f>
        <v>INDEX</v>
      </c>
      <c r="M278" t="str">
        <f>IF(ISNUMBER(SEARCH("UQ",Table3[[#This Row],[KEYS]])), "UNIQUE", "")</f>
        <v/>
      </c>
      <c r="N278" t="str">
        <f>IF(ISNUMBER(SEARCH("NN",Table3[[#This Row],[KEYS]])), "NOT NULL", "")</f>
        <v>NOT NULL</v>
      </c>
      <c r="O278" t="str">
        <f>IF(ISNUMBER(SEARCH("CC",Table3[[#This Row],[KEYS]])), "CHECK", "")</f>
        <v/>
      </c>
      <c r="P278" t="str">
        <f>IF(ISNUMBER(SEARCH("PG",Table3[[#This Row],[KEYS]])), "PG", "")</f>
        <v/>
      </c>
      <c r="Q278" t="str" cm="1">
        <f t="array" ref="Q278">IF(ISNUMBER(SEARCH("PK",Table3[[#This Row],[KEYS]])),INDEX(UPPER(Table1[Combined_Constraint_Names]),MATCH(UPPER(Table3[[#This Row],[Table_Name]]),UPPER(Table1[Table_Name]),0)), "")</f>
        <v/>
      </c>
      <c r="R278" t="str" cm="1">
        <f t="array" ref="R27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8" t="str">
        <f>IF(ISNUMBER(SEARCH("FK",Table3[[#This Row],[KEYS]])), _xlfn.CONCAT("FK","_",Table3[[#This Row],[Table_Name]],"_",Table3[[#This Row],[Column_Name]]), "")</f>
        <v>FK_ORDERS_BRANCH_NO</v>
      </c>
      <c r="T278" t="str" cm="1">
        <f t="array" ref="T27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ORDERS ADD CONSTRAINT FK_ORDERS_BRANCH_NO FOREIGN KEY (BRANCH_NO) REFERENCES BRANCH(BRANCH_NO);</v>
      </c>
      <c r="U278" t="str">
        <f>IF(ISNUMBER(SEARCH("IDX",Table3[[#This Row],[KEYS]])), _xlfn.CONCAT("IDX","_",Table3[[#This Row],[Table_Name]],"_",Table3[[#This Row],[Column_Name]]), "")</f>
        <v>IDX_ORDERS_BRANCH_NO</v>
      </c>
      <c r="V278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IDX_ORDERS_BRANCH_NO ON ORDERS(BRANCH_NO);</v>
      </c>
      <c r="W278" t="str">
        <f>IF(ISNUMBER(SEARCH("UQ",Table3[[#This Row],[KEYS]])), _xlfn.CONCAT("UQ","_",Table3[[#This Row],[Table_Name]],"_",Table3[[#This Row],[Column_Name]]), "")</f>
        <v/>
      </c>
      <c r="X27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8" t="str">
        <f>IF(ISNUMBER(SEARCH("NN",Table3[[#This Row],[KEYS]])), _xlfn.CONCAT("NN","_",Table3[[#This Row],[Table_Name]],"_",Table3[[#This Row],[Column_Name]]), "")</f>
        <v>NN_ORDERS_BRANCH_NO</v>
      </c>
      <c r="Z27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BRANCH_NO CONSTRAINT NN_ORDERS_BRANCH_NO NOT NULL ;</v>
      </c>
      <c r="AA278" t="str">
        <f>IF(ISNUMBER(SEARCH("CC",Table3[[#This Row],[KEYS]])), _xlfn.CONCAT("CC","_",Table3[[#This Row],[Table_Name]],"_",Table3[[#This Row],[Column_Name]]), "")</f>
        <v/>
      </c>
      <c r="AB27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8" t="str">
        <f>IF(ISNUMBER(SEARCH("PG",Table3[[#This Row],[KEYS]])), _xlfn.CONCAT("PG","_",Table3[[#This Row],[Table_Name]],"_",Table3[[#This Row],[Column_Name]]), "")</f>
        <v/>
      </c>
      <c r="AE278" s="20"/>
      <c r="AF278" s="20"/>
    </row>
    <row r="279" spans="1:32" x14ac:dyDescent="0.3">
      <c r="A279" t="s">
        <v>506</v>
      </c>
      <c r="B279" s="39" t="s">
        <v>381</v>
      </c>
      <c r="C279" s="40" t="s">
        <v>393</v>
      </c>
      <c r="D279" s="40">
        <v>0</v>
      </c>
      <c r="E279" s="40" t="s">
        <v>394</v>
      </c>
      <c r="F279" s="40" t="s">
        <v>401</v>
      </c>
      <c r="G279" t="s">
        <v>111</v>
      </c>
      <c r="H279" t="s">
        <v>159</v>
      </c>
      <c r="J279" t="str">
        <f>IF(ISNUMBER(SEARCH("PK",Table3[[#This Row],[KEYS]])), "PK", "")</f>
        <v/>
      </c>
      <c r="K279" t="str">
        <f>IF(ISNUMBER(SEARCH("FK",Table3[[#This Row],[KEYS]])), "FK", "")</f>
        <v>FK</v>
      </c>
      <c r="L279" t="str">
        <f>IF(ISNUMBER(SEARCH("IDX",Table3[[#This Row],[KEYS]])), "INDEX", "")</f>
        <v>INDEX</v>
      </c>
      <c r="M279" t="str">
        <f>IF(ISNUMBER(SEARCH("UQ",Table3[[#This Row],[KEYS]])), "UNIQUE", "")</f>
        <v/>
      </c>
      <c r="N279" t="str">
        <f>IF(ISNUMBER(SEARCH("NN",Table3[[#This Row],[KEYS]])), "NOT NULL", "")</f>
        <v>NOT NULL</v>
      </c>
      <c r="O279" t="str">
        <f>IF(ISNUMBER(SEARCH("CC",Table3[[#This Row],[KEYS]])), "CHECK", "")</f>
        <v/>
      </c>
      <c r="P279" t="str">
        <f>IF(ISNUMBER(SEARCH("PG",Table3[[#This Row],[KEYS]])), "PG", "")</f>
        <v/>
      </c>
      <c r="Q279" t="str" cm="1">
        <f t="array" ref="Q279">IF(ISNUMBER(SEARCH("PK",Table3[[#This Row],[KEYS]])),INDEX(UPPER(Table1[Combined_Constraint_Names]),MATCH(UPPER(Table3[[#This Row],[Table_Name]]),UPPER(Table1[Table_Name]),0)), "")</f>
        <v/>
      </c>
      <c r="R279" t="str" cm="1">
        <f t="array" ref="R27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79" t="str">
        <f>IF(ISNUMBER(SEARCH("FK",Table3[[#This Row],[KEYS]])), _xlfn.CONCAT("FK","_",Table3[[#This Row],[Table_Name]],"_",Table3[[#This Row],[Column_Name]]), "")</f>
        <v>FK_ORDERS_SHIP_Method_NO</v>
      </c>
      <c r="T279" t="str" cm="1">
        <f t="array" ref="T27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ORDERS ADD CONSTRAINT FK_ORDERS_SHIP_Method_NO FOREIGN KEY (SHIP_Method_NO) REFERENCES SHIP_METHOD(SHIP_METHOD_NO);</v>
      </c>
      <c r="U279" t="str">
        <f>IF(ISNUMBER(SEARCH("IDX",Table3[[#This Row],[KEYS]])), _xlfn.CONCAT("IDX","_",Table3[[#This Row],[Table_Name]],"_",Table3[[#This Row],[Column_Name]]), "")</f>
        <v>IDX_ORDERS_SHIP_Method_NO</v>
      </c>
      <c r="V279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IDX_ORDERS_SHIP_Method_NO ON ORDERS(SHIP_METHOD_NO);</v>
      </c>
      <c r="W279" t="str">
        <f>IF(ISNUMBER(SEARCH("UQ",Table3[[#This Row],[KEYS]])), _xlfn.CONCAT("UQ","_",Table3[[#This Row],[Table_Name]],"_",Table3[[#This Row],[Column_Name]]), "")</f>
        <v/>
      </c>
      <c r="X27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79" t="str">
        <f>IF(ISNUMBER(SEARCH("NN",Table3[[#This Row],[KEYS]])), _xlfn.CONCAT("NN","_",Table3[[#This Row],[Table_Name]],"_",Table3[[#This Row],[Column_Name]]), "")</f>
        <v>NN_ORDERS_SHIP_Method_NO</v>
      </c>
      <c r="Z27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SHIP_Method_NO CONSTRAINT NN_ORDERS_SHIP_Method_NO NOT NULL ;</v>
      </c>
      <c r="AA279" t="str">
        <f>IF(ISNUMBER(SEARCH("CC",Table3[[#This Row],[KEYS]])), _xlfn.CONCAT("CC","_",Table3[[#This Row],[Table_Name]],"_",Table3[[#This Row],[Column_Name]]), "")</f>
        <v/>
      </c>
      <c r="AB27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79" t="str">
        <f>IF(ISNUMBER(SEARCH("PG",Table3[[#This Row],[KEYS]])), _xlfn.CONCAT("PG","_",Table3[[#This Row],[Table_Name]],"_",Table3[[#This Row],[Column_Name]]), "")</f>
        <v/>
      </c>
      <c r="AE279" s="20"/>
      <c r="AF279" s="20"/>
    </row>
    <row r="280" spans="1:32" x14ac:dyDescent="0.3">
      <c r="A280" t="s">
        <v>506</v>
      </c>
      <c r="B280" s="39" t="s">
        <v>381</v>
      </c>
      <c r="C280" s="40" t="s">
        <v>393</v>
      </c>
      <c r="D280" s="40">
        <v>0</v>
      </c>
      <c r="E280" s="40" t="s">
        <v>394</v>
      </c>
      <c r="F280" s="40" t="s">
        <v>402</v>
      </c>
      <c r="G280" t="s">
        <v>152</v>
      </c>
      <c r="H280" t="s">
        <v>403</v>
      </c>
      <c r="J280" t="str">
        <f>IF(ISNUMBER(SEARCH("PK",Table3[[#This Row],[KEYS]])), "PK", "")</f>
        <v/>
      </c>
      <c r="K280" t="str">
        <f>IF(ISNUMBER(SEARCH("FK",Table3[[#This Row],[KEYS]])), "FK", "")</f>
        <v/>
      </c>
      <c r="L280" t="str">
        <f>IF(ISNUMBER(SEARCH("IDX",Table3[[#This Row],[KEYS]])), "INDEX", "")</f>
        <v/>
      </c>
      <c r="M280" t="str">
        <f>IF(ISNUMBER(SEARCH("UQ",Table3[[#This Row],[KEYS]])), "UNIQUE", "")</f>
        <v/>
      </c>
      <c r="N280" t="str">
        <f>IF(ISNUMBER(SEARCH("NN",Table3[[#This Row],[KEYS]])), "NOT NULL", "")</f>
        <v/>
      </c>
      <c r="O280" t="str">
        <f>IF(ISNUMBER(SEARCH("CC",Table3[[#This Row],[KEYS]])), "CHECK", "")</f>
        <v>CHECK</v>
      </c>
      <c r="P280" t="str">
        <f>IF(ISNUMBER(SEARCH("PG",Table3[[#This Row],[KEYS]])), "PG", "")</f>
        <v>PG</v>
      </c>
      <c r="Q280" t="str" cm="1">
        <f t="array" ref="Q280">IF(ISNUMBER(SEARCH("PK",Table3[[#This Row],[KEYS]])),INDEX(UPPER(Table1[Combined_Constraint_Names]),MATCH(UPPER(Table3[[#This Row],[Table_Name]]),UPPER(Table1[Table_Name]),0)), "")</f>
        <v/>
      </c>
      <c r="R280" t="str" cm="1">
        <f t="array" ref="R28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0" t="str">
        <f>IF(ISNUMBER(SEARCH("FK",Table3[[#This Row],[KEYS]])), _xlfn.CONCAT("FK","_",Table3[[#This Row],[Table_Name]],"_",Table3[[#This Row],[Column_Name]]), "")</f>
        <v/>
      </c>
      <c r="T280" t="str" cm="1">
        <f t="array" ref="T28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80" t="str">
        <f>IF(ISNUMBER(SEARCH("IDX",Table3[[#This Row],[KEYS]])), _xlfn.CONCAT("IDX","_",Table3[[#This Row],[Table_Name]],"_",Table3[[#This Row],[Column_Name]]), "")</f>
        <v/>
      </c>
      <c r="V28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80" t="str">
        <f>IF(ISNUMBER(SEARCH("UQ",Table3[[#This Row],[KEYS]])), _xlfn.CONCAT("UQ","_",Table3[[#This Row],[Table_Name]],"_",Table3[[#This Row],[Column_Name]]), "")</f>
        <v/>
      </c>
      <c r="X28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0" t="str">
        <f>IF(ISNUMBER(SEARCH("NN",Table3[[#This Row],[KEYS]])), _xlfn.CONCAT("NN","_",Table3[[#This Row],[Table_Name]],"_",Table3[[#This Row],[Column_Name]]), "")</f>
        <v/>
      </c>
      <c r="Z28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80" t="str">
        <f>IF(ISNUMBER(SEARCH("CC",Table3[[#This Row],[KEYS]])), _xlfn.CONCAT("CC","_",Table3[[#This Row],[Table_Name]],"_",Table3[[#This Row],[Column_Name]]), "")</f>
        <v>CC_ORDERS_TAX_STATUS</v>
      </c>
      <c r="AB28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ORDERS ADD CONSTRAINT CC_ORDERS_TAX_STATUS CHECK (TAX_STATUS IN ('Y','N') );</v>
      </c>
      <c r="AC280" t="str">
        <f>IF(ISNUMBER(SEARCH("PG",Table3[[#This Row],[KEYS]])), _xlfn.CONCAT("PG","_",Table3[[#This Row],[Table_Name]],"_",Table3[[#This Row],[Column_Name]]), "")</f>
        <v>PG_ORDERS_TAX_STATUS</v>
      </c>
      <c r="AE280" s="20"/>
      <c r="AF280" s="20"/>
    </row>
    <row r="281" spans="1:32" x14ac:dyDescent="0.3">
      <c r="A281" t="s">
        <v>506</v>
      </c>
      <c r="B281" s="39" t="s">
        <v>381</v>
      </c>
      <c r="C281" s="40" t="s">
        <v>393</v>
      </c>
      <c r="D281" s="40">
        <v>0</v>
      </c>
      <c r="E281" s="40" t="s">
        <v>394</v>
      </c>
      <c r="F281" s="40" t="s">
        <v>390</v>
      </c>
      <c r="G281" t="s">
        <v>111</v>
      </c>
      <c r="H281" t="s">
        <v>159</v>
      </c>
      <c r="J281" t="str">
        <f>IF(ISNUMBER(SEARCH("PK",Table3[[#This Row],[KEYS]])), "PK", "")</f>
        <v/>
      </c>
      <c r="K281" t="str">
        <f>IF(ISNUMBER(SEARCH("FK",Table3[[#This Row],[KEYS]])), "FK", "")</f>
        <v>FK</v>
      </c>
      <c r="L281" t="str">
        <f>IF(ISNUMBER(SEARCH("IDX",Table3[[#This Row],[KEYS]])), "INDEX", "")</f>
        <v>INDEX</v>
      </c>
      <c r="M281" t="str">
        <f>IF(ISNUMBER(SEARCH("UQ",Table3[[#This Row],[KEYS]])), "UNIQUE", "")</f>
        <v/>
      </c>
      <c r="N281" t="str">
        <f>IF(ISNUMBER(SEARCH("NN",Table3[[#This Row],[KEYS]])), "NOT NULL", "")</f>
        <v>NOT NULL</v>
      </c>
      <c r="O281" t="str">
        <f>IF(ISNUMBER(SEARCH("CC",Table3[[#This Row],[KEYS]])), "CHECK", "")</f>
        <v/>
      </c>
      <c r="P281" t="str">
        <f>IF(ISNUMBER(SEARCH("PG",Table3[[#This Row],[KEYS]])), "PG", "")</f>
        <v/>
      </c>
      <c r="Q281" t="str" cm="1">
        <f t="array" ref="Q281">IF(ISNUMBER(SEARCH("PK",Table3[[#This Row],[KEYS]])),INDEX(UPPER(Table1[Combined_Constraint_Names]),MATCH(UPPER(Table3[[#This Row],[Table_Name]]),UPPER(Table1[Table_Name]),0)), "")</f>
        <v/>
      </c>
      <c r="R281" t="str" cm="1">
        <f t="array" ref="R28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1" t="str">
        <f>IF(ISNUMBER(SEARCH("FK",Table3[[#This Row],[KEYS]])), _xlfn.CONCAT("FK","_",Table3[[#This Row],[Table_Name]],"_",Table3[[#This Row],[Column_Name]]), "")</f>
        <v>FK_ORDERS_CUSTOMER_NO</v>
      </c>
      <c r="T281" t="str" cm="1">
        <f t="array" ref="T28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ORDERS ADD CONSTRAINT FK_ORDERS_CUSTOMER_NO FOREIGN KEY (CUSTOMER_NO) REFERENCES CUSTOMER(CUSTOMER_NO);</v>
      </c>
      <c r="U281" t="str">
        <f>IF(ISNUMBER(SEARCH("IDX",Table3[[#This Row],[KEYS]])), _xlfn.CONCAT("IDX","_",Table3[[#This Row],[Table_Name]],"_",Table3[[#This Row],[Column_Name]]), "")</f>
        <v>IDX_ORDERS_CUSTOMER_NO</v>
      </c>
      <c r="V281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IDX_ORDERS_CUSTOMER_NO ON ORDERS(CUSTOMER_NO);</v>
      </c>
      <c r="W281" t="str">
        <f>IF(ISNUMBER(SEARCH("UQ",Table3[[#This Row],[KEYS]])), _xlfn.CONCAT("UQ","_",Table3[[#This Row],[Table_Name]],"_",Table3[[#This Row],[Column_Name]]), "")</f>
        <v/>
      </c>
      <c r="X28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1" t="str">
        <f>IF(ISNUMBER(SEARCH("NN",Table3[[#This Row],[KEYS]])), _xlfn.CONCAT("NN","_",Table3[[#This Row],[Table_Name]],"_",Table3[[#This Row],[Column_Name]]), "")</f>
        <v>NN_ORDERS_CUSTOMER_NO</v>
      </c>
      <c r="Z28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CUSTOMER_NO CONSTRAINT NN_ORDERS_CUSTOMER_NO NOT NULL ;</v>
      </c>
      <c r="AA281" t="str">
        <f>IF(ISNUMBER(SEARCH("CC",Table3[[#This Row],[KEYS]])), _xlfn.CONCAT("CC","_",Table3[[#This Row],[Table_Name]],"_",Table3[[#This Row],[Column_Name]]), "")</f>
        <v/>
      </c>
      <c r="AB28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1" t="str">
        <f>IF(ISNUMBER(SEARCH("PG",Table3[[#This Row],[KEYS]])), _xlfn.CONCAT("PG","_",Table3[[#This Row],[Table_Name]],"_",Table3[[#This Row],[Column_Name]]), "")</f>
        <v/>
      </c>
      <c r="AE281" s="20"/>
      <c r="AF281" s="20"/>
    </row>
    <row r="282" spans="1:32" x14ac:dyDescent="0.3">
      <c r="A282" t="s">
        <v>506</v>
      </c>
      <c r="B282" s="39" t="s">
        <v>381</v>
      </c>
      <c r="C282" s="40" t="s">
        <v>393</v>
      </c>
      <c r="D282" s="40">
        <v>0</v>
      </c>
      <c r="E282" s="40" t="s">
        <v>394</v>
      </c>
      <c r="F282" s="40" t="s">
        <v>367</v>
      </c>
      <c r="G282" t="s">
        <v>114</v>
      </c>
      <c r="H282" t="s">
        <v>280</v>
      </c>
      <c r="J282" t="str">
        <f>IF(ISNUMBER(SEARCH("PK",Table3[[#This Row],[KEYS]])), "PK", "")</f>
        <v/>
      </c>
      <c r="K282" t="str">
        <f>IF(ISNUMBER(SEARCH("FK",Table3[[#This Row],[KEYS]])), "FK", "")</f>
        <v/>
      </c>
      <c r="L282" t="str">
        <f>IF(ISNUMBER(SEARCH("IDX",Table3[[#This Row],[KEYS]])), "INDEX", "")</f>
        <v/>
      </c>
      <c r="M282" t="str">
        <f>IF(ISNUMBER(SEARCH("UQ",Table3[[#This Row],[KEYS]])), "UNIQUE", "")</f>
        <v/>
      </c>
      <c r="N282" t="str">
        <f>IF(ISNUMBER(SEARCH("NN",Table3[[#This Row],[KEYS]])), "NOT NULL", "")</f>
        <v>NOT NULL</v>
      </c>
      <c r="O282" t="str">
        <f>IF(ISNUMBER(SEARCH("CC",Table3[[#This Row],[KEYS]])), "CHECK", "")</f>
        <v/>
      </c>
      <c r="P282" t="str">
        <f>IF(ISNUMBER(SEARCH("PG",Table3[[#This Row],[KEYS]])), "PG", "")</f>
        <v>PG</v>
      </c>
      <c r="Q282" t="str" cm="1">
        <f t="array" ref="Q282">IF(ISNUMBER(SEARCH("PK",Table3[[#This Row],[KEYS]])),INDEX(UPPER(Table1[Combined_Constraint_Names]),MATCH(UPPER(Table3[[#This Row],[Table_Name]]),UPPER(Table1[Table_Name]),0)), "")</f>
        <v/>
      </c>
      <c r="R282" t="str" cm="1">
        <f t="array" ref="R28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2" t="str">
        <f>IF(ISNUMBER(SEARCH("FK",Table3[[#This Row],[KEYS]])), _xlfn.CONCAT("FK","_",Table3[[#This Row],[Table_Name]],"_",Table3[[#This Row],[Column_Name]]), "")</f>
        <v/>
      </c>
      <c r="T282" t="str" cm="1">
        <f t="array" ref="T28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82" t="str">
        <f>IF(ISNUMBER(SEARCH("IDX",Table3[[#This Row],[KEYS]])), _xlfn.CONCAT("IDX","_",Table3[[#This Row],[Table_Name]],"_",Table3[[#This Row],[Column_Name]]), "")</f>
        <v/>
      </c>
      <c r="V28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82" t="str">
        <f>IF(ISNUMBER(SEARCH("UQ",Table3[[#This Row],[KEYS]])), _xlfn.CONCAT("UQ","_",Table3[[#This Row],[Table_Name]],"_",Table3[[#This Row],[Column_Name]]), "")</f>
        <v/>
      </c>
      <c r="X28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2" t="str">
        <f>IF(ISNUMBER(SEARCH("NN",Table3[[#This Row],[KEYS]])), _xlfn.CONCAT("NN","_",Table3[[#This Row],[Table_Name]],"_",Table3[[#This Row],[Column_Name]]), "")</f>
        <v>NN_ORDERS_ORDER_DATE</v>
      </c>
      <c r="Z282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ORDER_DATE CONSTRAINT NN_ORDERS_ORDER_DATE NOT NULL ;</v>
      </c>
      <c r="AA282" t="str">
        <f>IF(ISNUMBER(SEARCH("CC",Table3[[#This Row],[KEYS]])), _xlfn.CONCAT("CC","_",Table3[[#This Row],[Table_Name]],"_",Table3[[#This Row],[Column_Name]]), "")</f>
        <v/>
      </c>
      <c r="AB28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2" t="str">
        <f>IF(ISNUMBER(SEARCH("PG",Table3[[#This Row],[KEYS]])), _xlfn.CONCAT("PG","_",Table3[[#This Row],[Table_Name]],"_",Table3[[#This Row],[Column_Name]]), "")</f>
        <v>PG_ORDERS_ORDER_DATE</v>
      </c>
      <c r="AE282" s="20"/>
      <c r="AF282" s="20"/>
    </row>
    <row r="283" spans="1:32" x14ac:dyDescent="0.3">
      <c r="A283" t="s">
        <v>506</v>
      </c>
      <c r="B283" s="39" t="s">
        <v>381</v>
      </c>
      <c r="C283" s="40" t="s">
        <v>393</v>
      </c>
      <c r="D283" s="40">
        <v>0</v>
      </c>
      <c r="E283" s="40" t="s">
        <v>394</v>
      </c>
      <c r="F283" s="40" t="s">
        <v>404</v>
      </c>
      <c r="G283" t="s">
        <v>166</v>
      </c>
      <c r="H283" t="s">
        <v>91</v>
      </c>
      <c r="J283" t="str">
        <f>IF(ISNUMBER(SEARCH("PK",Table3[[#This Row],[KEYS]])), "PK", "")</f>
        <v/>
      </c>
      <c r="K283" s="20" t="str">
        <f>IF(ISNUMBER(SEARCH("FK",Table3[[#This Row],[KEYS]])), "FK", "")</f>
        <v/>
      </c>
      <c r="L283" s="20" t="str">
        <f>IF(ISNUMBER(SEARCH("IDX",Table3[[#This Row],[KEYS]])), "INDEX", "")</f>
        <v/>
      </c>
      <c r="M283" s="20" t="str">
        <f>IF(ISNUMBER(SEARCH("UQ",Table3[[#This Row],[KEYS]])), "UNIQUE", "")</f>
        <v/>
      </c>
      <c r="N283" s="20" t="str">
        <f>IF(ISNUMBER(SEARCH("NN",Table3[[#This Row],[KEYS]])), "NOT NULL", "")</f>
        <v/>
      </c>
      <c r="O283" s="20" t="str">
        <f>IF(ISNUMBER(SEARCH("CC",Table3[[#This Row],[KEYS]])), "CHECK", "")</f>
        <v/>
      </c>
      <c r="P283" t="str">
        <f>IF(ISNUMBER(SEARCH("PG",Table3[[#This Row],[KEYS]])), "PG", "")</f>
        <v>PG</v>
      </c>
      <c r="Q283" s="20" t="str" cm="1">
        <f t="array" ref="Q283">IF(ISNUMBER(SEARCH("PK",Table3[[#This Row],[KEYS]])),INDEX(UPPER(Table1[Combined_Constraint_Names]),MATCH(UPPER(Table3[[#This Row],[Table_Name]]),UPPER(Table1[Table_Name]),0)), "")</f>
        <v/>
      </c>
      <c r="R283" s="20" t="str" cm="1">
        <f t="array" ref="R28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3" s="20" t="str">
        <f>IF(ISNUMBER(SEARCH("FK",Table3[[#This Row],[KEYS]])), _xlfn.CONCAT("FK","_",Table3[[#This Row],[Table_Name]],"_",Table3[[#This Row],[Column_Name]]), "")</f>
        <v/>
      </c>
      <c r="T283" s="20" t="str" cm="1">
        <f t="array" ref="T28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83" s="20" t="str">
        <f>IF(ISNUMBER(SEARCH("IDX",Table3[[#This Row],[KEYS]])), _xlfn.CONCAT("IDX","_",Table3[[#This Row],[Table_Name]],"_",Table3[[#This Row],[Column_Name]]), "")</f>
        <v/>
      </c>
      <c r="V283" s="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83" s="20" t="str">
        <f>IF(ISNUMBER(SEARCH("UQ",Table3[[#This Row],[KEYS]])), _xlfn.CONCAT("UQ","_",Table3[[#This Row],[Table_Name]],"_",Table3[[#This Row],[Column_Name]]), "")</f>
        <v/>
      </c>
      <c r="X283" s="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3" s="20" t="str">
        <f>IF(ISNUMBER(SEARCH("NN",Table3[[#This Row],[KEYS]])), _xlfn.CONCAT("NN","_",Table3[[#This Row],[Table_Name]],"_",Table3[[#This Row],[Column_Name]]), "")</f>
        <v/>
      </c>
      <c r="Z283" s="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83" s="20" t="str">
        <f>IF(ISNUMBER(SEARCH("CC",Table3[[#This Row],[KEYS]])), _xlfn.CONCAT("CC","_",Table3[[#This Row],[Table_Name]],"_",Table3[[#This Row],[Column_Name]]), "")</f>
        <v/>
      </c>
      <c r="AB283" s="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3" s="20" t="str">
        <f>IF(ISNUMBER(SEARCH("PG",Table3[[#This Row],[KEYS]])), _xlfn.CONCAT("PG","_",Table3[[#This Row],[Table_Name]],"_",Table3[[#This Row],[Column_Name]]), "")</f>
        <v>PG_ORDERS_EXPECTED_RECEIVE_DATE</v>
      </c>
      <c r="AE283" s="20"/>
      <c r="AF283" s="20"/>
    </row>
    <row r="284" spans="1:32" x14ac:dyDescent="0.3">
      <c r="A284" t="s">
        <v>506</v>
      </c>
      <c r="B284" s="39" t="s">
        <v>381</v>
      </c>
      <c r="C284" s="40" t="s">
        <v>393</v>
      </c>
      <c r="D284" s="40">
        <v>0</v>
      </c>
      <c r="E284" s="40" t="s">
        <v>394</v>
      </c>
      <c r="F284" s="40" t="s">
        <v>405</v>
      </c>
      <c r="G284" t="s">
        <v>166</v>
      </c>
      <c r="J284" t="str">
        <f>IF(ISNUMBER(SEARCH("PK",Table3[[#This Row],[KEYS]])), "PK", "")</f>
        <v/>
      </c>
      <c r="K284" s="20" t="str">
        <f>IF(ISNUMBER(SEARCH("FK",Table3[[#This Row],[KEYS]])), "FK", "")</f>
        <v/>
      </c>
      <c r="L284" s="20" t="str">
        <f>IF(ISNUMBER(SEARCH("IDX",Table3[[#This Row],[KEYS]])), "INDEX", "")</f>
        <v/>
      </c>
      <c r="M284" s="20" t="str">
        <f>IF(ISNUMBER(SEARCH("UQ",Table3[[#This Row],[KEYS]])), "UNIQUE", "")</f>
        <v/>
      </c>
      <c r="N284" s="20" t="str">
        <f>IF(ISNUMBER(SEARCH("NN",Table3[[#This Row],[KEYS]])), "NOT NULL", "")</f>
        <v/>
      </c>
      <c r="O284" s="20" t="str">
        <f>IF(ISNUMBER(SEARCH("CC",Table3[[#This Row],[KEYS]])), "CHECK", "")</f>
        <v/>
      </c>
      <c r="P284" t="str">
        <f>IF(ISNUMBER(SEARCH("PG",Table3[[#This Row],[KEYS]])), "PG", "")</f>
        <v/>
      </c>
      <c r="Q284" s="20" t="str" cm="1">
        <f t="array" ref="Q284">IF(ISNUMBER(SEARCH("PK",Table3[[#This Row],[KEYS]])),INDEX(UPPER(Table1[Combined_Constraint_Names]),MATCH(UPPER(Table3[[#This Row],[Table_Name]]),UPPER(Table1[Table_Name]),0)), "")</f>
        <v/>
      </c>
      <c r="R284" s="20" t="str" cm="1">
        <f t="array" ref="R28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4" s="20" t="str">
        <f>IF(ISNUMBER(SEARCH("FK",Table3[[#This Row],[KEYS]])), _xlfn.CONCAT("FK","_",Table3[[#This Row],[Table_Name]],"_",Table3[[#This Row],[Column_Name]]), "")</f>
        <v/>
      </c>
      <c r="T284" s="20" t="str" cm="1">
        <f t="array" ref="T28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84" s="20" t="str">
        <f>IF(ISNUMBER(SEARCH("IDX",Table3[[#This Row],[KEYS]])), _xlfn.CONCAT("IDX","_",Table3[[#This Row],[Table_Name]],"_",Table3[[#This Row],[Column_Name]]), "")</f>
        <v/>
      </c>
      <c r="V284" s="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84" s="20" t="str">
        <f>IF(ISNUMBER(SEARCH("UQ",Table3[[#This Row],[KEYS]])), _xlfn.CONCAT("UQ","_",Table3[[#This Row],[Table_Name]],"_",Table3[[#This Row],[Column_Name]]), "")</f>
        <v/>
      </c>
      <c r="X284" s="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4" s="20" t="str">
        <f>IF(ISNUMBER(SEARCH("NN",Table3[[#This Row],[KEYS]])), _xlfn.CONCAT("NN","_",Table3[[#This Row],[Table_Name]],"_",Table3[[#This Row],[Column_Name]]), "")</f>
        <v/>
      </c>
      <c r="Z284" s="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84" s="20" t="str">
        <f>IF(ISNUMBER(SEARCH("CC",Table3[[#This Row],[KEYS]])), _xlfn.CONCAT("CC","_",Table3[[#This Row],[Table_Name]],"_",Table3[[#This Row],[Column_Name]]), "")</f>
        <v/>
      </c>
      <c r="AB284" s="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4" s="20" t="str">
        <f>IF(ISNUMBER(SEARCH("PG",Table3[[#This Row],[KEYS]])), _xlfn.CONCAT("PG","_",Table3[[#This Row],[Table_Name]],"_",Table3[[#This Row],[Column_Name]]), "")</f>
        <v/>
      </c>
      <c r="AE284" s="20"/>
      <c r="AF284" s="20"/>
    </row>
    <row r="285" spans="1:32" x14ac:dyDescent="0.3">
      <c r="A285" t="s">
        <v>506</v>
      </c>
      <c r="B285" s="39" t="s">
        <v>381</v>
      </c>
      <c r="C285" s="40" t="s">
        <v>393</v>
      </c>
      <c r="D285" s="40">
        <v>0</v>
      </c>
      <c r="E285" s="40" t="s">
        <v>394</v>
      </c>
      <c r="F285" s="40" t="s">
        <v>354</v>
      </c>
      <c r="G285" t="s">
        <v>111</v>
      </c>
      <c r="H285" t="s">
        <v>159</v>
      </c>
      <c r="J285" t="str">
        <f>IF(ISNUMBER(SEARCH("PK",Table3[[#This Row],[KEYS]])), "PK", "")</f>
        <v/>
      </c>
      <c r="K285" t="str">
        <f>IF(ISNUMBER(SEARCH("FK",Table3[[#This Row],[KEYS]])), "FK", "")</f>
        <v>FK</v>
      </c>
      <c r="L285" t="str">
        <f>IF(ISNUMBER(SEARCH("IDX",Table3[[#This Row],[KEYS]])), "INDEX", "")</f>
        <v>INDEX</v>
      </c>
      <c r="M285" t="str">
        <f>IF(ISNUMBER(SEARCH("UQ",Table3[[#This Row],[KEYS]])), "UNIQUE", "")</f>
        <v/>
      </c>
      <c r="N285" t="str">
        <f>IF(ISNUMBER(SEARCH("NN",Table3[[#This Row],[KEYS]])), "NOT NULL", "")</f>
        <v>NOT NULL</v>
      </c>
      <c r="O285" t="str">
        <f>IF(ISNUMBER(SEARCH("CC",Table3[[#This Row],[KEYS]])), "CHECK", "")</f>
        <v/>
      </c>
      <c r="P285" t="str">
        <f>IF(ISNUMBER(SEARCH("PG",Table3[[#This Row],[KEYS]])), "PG", "")</f>
        <v/>
      </c>
      <c r="Q285" t="str" cm="1">
        <f t="array" ref="Q285">IF(ISNUMBER(SEARCH("PK",Table3[[#This Row],[KEYS]])),INDEX(UPPER(Table1[Combined_Constraint_Names]),MATCH(UPPER(Table3[[#This Row],[Table_Name]]),UPPER(Table1[Table_Name]),0)), "")</f>
        <v/>
      </c>
      <c r="R285" t="str" cm="1">
        <f t="array" ref="R28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5" t="str">
        <f>IF(ISNUMBER(SEARCH("FK",Table3[[#This Row],[KEYS]])), _xlfn.CONCAT("FK","_",Table3[[#This Row],[Table_Name]],"_",Table3[[#This Row],[Column_Name]]), "")</f>
        <v>FK_ORDERS_Ship_Comp_NO</v>
      </c>
      <c r="T285" t="str" cm="1">
        <f t="array" ref="T28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ORDERS ADD CONSTRAINT FK_ORDERS_Ship_Comp_NO FOREIGN KEY (Ship_Comp_NO) REFERENCES COMPANY(COMP_NO);</v>
      </c>
      <c r="U285" t="str">
        <f>IF(ISNUMBER(SEARCH("IDX",Table3[[#This Row],[KEYS]])), _xlfn.CONCAT("IDX","_",Table3[[#This Row],[Table_Name]],"_",Table3[[#This Row],[Column_Name]]), "")</f>
        <v>IDX_ORDERS_Ship_Comp_NO</v>
      </c>
      <c r="V285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IDX_ORDERS_Ship_Comp_NO ON ORDERS(SHIP_COMP_NO);</v>
      </c>
      <c r="W285" t="str">
        <f>IF(ISNUMBER(SEARCH("UQ",Table3[[#This Row],[KEYS]])), _xlfn.CONCAT("UQ","_",Table3[[#This Row],[Table_Name]],"_",Table3[[#This Row],[Column_Name]]), "")</f>
        <v/>
      </c>
      <c r="X28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5" t="str">
        <f>IF(ISNUMBER(SEARCH("NN",Table3[[#This Row],[KEYS]])), _xlfn.CONCAT("NN","_",Table3[[#This Row],[Table_Name]],"_",Table3[[#This Row],[Column_Name]]), "")</f>
        <v>NN_ORDERS_Ship_Comp_NO</v>
      </c>
      <c r="Z28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ORDERS MODIFY Ship_Comp_NO CONSTRAINT NN_ORDERS_Ship_Comp_NO NOT NULL ;</v>
      </c>
      <c r="AA285" t="str">
        <f>IF(ISNUMBER(SEARCH("CC",Table3[[#This Row],[KEYS]])), _xlfn.CONCAT("CC","_",Table3[[#This Row],[Table_Name]],"_",Table3[[#This Row],[Column_Name]]), "")</f>
        <v/>
      </c>
      <c r="AB28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5" t="str">
        <f>IF(ISNUMBER(SEARCH("PG",Table3[[#This Row],[KEYS]])), _xlfn.CONCAT("PG","_",Table3[[#This Row],[Table_Name]],"_",Table3[[#This Row],[Column_Name]]), "")</f>
        <v/>
      </c>
      <c r="AE285" s="20"/>
      <c r="AF285" s="20"/>
    </row>
    <row r="286" spans="1:32" x14ac:dyDescent="0.3">
      <c r="A286" t="s">
        <v>506</v>
      </c>
      <c r="B286" s="41" t="s">
        <v>381</v>
      </c>
      <c r="C286" s="42" t="s">
        <v>393</v>
      </c>
      <c r="D286" s="42">
        <v>0</v>
      </c>
      <c r="E286" s="42" t="s">
        <v>406</v>
      </c>
      <c r="F286" s="42" t="s">
        <v>407</v>
      </c>
      <c r="G286" t="s">
        <v>111</v>
      </c>
      <c r="H286" t="s">
        <v>135</v>
      </c>
      <c r="J286" t="str">
        <f>IF(ISNUMBER(SEARCH("PK",Table3[[#This Row],[KEYS]])), "PK", "")</f>
        <v>PK</v>
      </c>
      <c r="K286" t="str">
        <f>IF(ISNUMBER(SEARCH("FK",Table3[[#This Row],[KEYS]])), "FK", "")</f>
        <v/>
      </c>
      <c r="L286" t="str">
        <f>IF(ISNUMBER(SEARCH("IDX",Table3[[#This Row],[KEYS]])), "INDEX", "")</f>
        <v>INDEX</v>
      </c>
      <c r="M286" t="str">
        <f>IF(ISNUMBER(SEARCH("UQ",Table3[[#This Row],[KEYS]])), "UNIQUE", "")</f>
        <v/>
      </c>
      <c r="N286" t="str">
        <f>IF(ISNUMBER(SEARCH("NN",Table3[[#This Row],[KEYS]])), "NOT NULL", "")</f>
        <v>NOT NULL</v>
      </c>
      <c r="O286" t="str">
        <f>IF(ISNUMBER(SEARCH("CC",Table3[[#This Row],[KEYS]])), "CHECK", "")</f>
        <v/>
      </c>
      <c r="P286" t="str">
        <f>IF(ISNUMBER(SEARCH("PG",Table3[[#This Row],[KEYS]])), "PG", "")</f>
        <v/>
      </c>
      <c r="Q286" t="str" cm="1">
        <f t="array" ref="Q286">IF(ISNUMBER(SEARCH("PK",Table3[[#This Row],[KEYS]])),INDEX(UPPER(Table1[Combined_Constraint_Names]),MATCH(UPPER(Table3[[#This Row],[Table_Name]]),UPPER(Table1[Table_Name]),0)), "")</f>
        <v>PK_ORDERLINE_ORDERLINE_NO</v>
      </c>
      <c r="R286" t="str" cm="1">
        <f t="array" ref="R28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ORDERLINE ADD CONSTRAINT PK_ORDERLINE_ORDERLINE_NO PRIMARY KEY (ORDERLINE_NO);</v>
      </c>
      <c r="S286" t="str">
        <f>IF(ISNUMBER(SEARCH("FK",Table3[[#This Row],[KEYS]])), _xlfn.CONCAT("FK","_",Table3[[#This Row],[Table_Name]],"_",Table3[[#This Row],[Column_Name]]), "")</f>
        <v/>
      </c>
      <c r="T286" t="str" cm="1">
        <f t="array" ref="T28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86" t="str">
        <f>IF(ISNUMBER(SEARCH("IDX",Table3[[#This Row],[KEYS]])), _xlfn.CONCAT("IDX","_",Table3[[#This Row],[Table_Name]],"_",Table3[[#This Row],[Column_Name]]), "")</f>
        <v>IDX_ORDERLINE_ORDERLINE_NO</v>
      </c>
      <c r="V286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IDX_ORDERLINE_ORDERLINE_NO ON ORDERLINE(ORDERLINE_NO);</v>
      </c>
      <c r="W286" t="str">
        <f>IF(ISNUMBER(SEARCH("UQ",Table3[[#This Row],[KEYS]])), _xlfn.CONCAT("UQ","_",Table3[[#This Row],[Table_Name]],"_",Table3[[#This Row],[Column_Name]]), "")</f>
        <v/>
      </c>
      <c r="X28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6" t="str">
        <f>IF(ISNUMBER(SEARCH("NN",Table3[[#This Row],[KEYS]])), _xlfn.CONCAT("NN","_",Table3[[#This Row],[Table_Name]],"_",Table3[[#This Row],[Column_Name]]), "")</f>
        <v>NN_ORDERLINE_ORDERLINE_NO</v>
      </c>
      <c r="Z28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ORDERLINE MODIFY ORDERLINE_NO CONSTRAINT NN_ORDERLINE_ORDERLINE_NO NOT NULL ;</v>
      </c>
      <c r="AA286" t="str">
        <f>IF(ISNUMBER(SEARCH("CC",Table3[[#This Row],[KEYS]])), _xlfn.CONCAT("CC","_",Table3[[#This Row],[Table_Name]],"_",Table3[[#This Row],[Column_Name]]), "")</f>
        <v/>
      </c>
      <c r="AB28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6" t="str">
        <f>IF(ISNUMBER(SEARCH("PG",Table3[[#This Row],[KEYS]])), _xlfn.CONCAT("PG","_",Table3[[#This Row],[Table_Name]],"_",Table3[[#This Row],[Column_Name]]), "")</f>
        <v/>
      </c>
      <c r="AE286" s="20"/>
      <c r="AF286" s="20"/>
    </row>
    <row r="287" spans="1:32" x14ac:dyDescent="0.3">
      <c r="A287" t="s">
        <v>506</v>
      </c>
      <c r="B287" s="41" t="s">
        <v>381</v>
      </c>
      <c r="C287" s="42" t="s">
        <v>393</v>
      </c>
      <c r="D287" s="42">
        <v>0</v>
      </c>
      <c r="E287" s="42" t="s">
        <v>406</v>
      </c>
      <c r="F287" s="42" t="s">
        <v>300</v>
      </c>
      <c r="G287" t="s">
        <v>111</v>
      </c>
      <c r="H287" t="s">
        <v>159</v>
      </c>
      <c r="J287" t="str">
        <f>IF(ISNUMBER(SEARCH("PK",Table3[[#This Row],[KEYS]])), "PK", "")</f>
        <v/>
      </c>
      <c r="K287" t="str">
        <f>IF(ISNUMBER(SEARCH("FK",Table3[[#This Row],[KEYS]])), "FK", "")</f>
        <v>FK</v>
      </c>
      <c r="L287" t="str">
        <f>IF(ISNUMBER(SEARCH("IDX",Table3[[#This Row],[KEYS]])), "INDEX", "")</f>
        <v>INDEX</v>
      </c>
      <c r="M287" t="str">
        <f>IF(ISNUMBER(SEARCH("UQ",Table3[[#This Row],[KEYS]])), "UNIQUE", "")</f>
        <v/>
      </c>
      <c r="N287" t="str">
        <f>IF(ISNUMBER(SEARCH("NN",Table3[[#This Row],[KEYS]])), "NOT NULL", "")</f>
        <v>NOT NULL</v>
      </c>
      <c r="O287" t="str">
        <f>IF(ISNUMBER(SEARCH("CC",Table3[[#This Row],[KEYS]])), "CHECK", "")</f>
        <v/>
      </c>
      <c r="P287" t="str">
        <f>IF(ISNUMBER(SEARCH("PG",Table3[[#This Row],[KEYS]])), "PG", "")</f>
        <v/>
      </c>
      <c r="Q287" t="str" cm="1">
        <f t="array" ref="Q287">IF(ISNUMBER(SEARCH("PK",Table3[[#This Row],[KEYS]])),INDEX(UPPER(Table1[Combined_Constraint_Names]),MATCH(UPPER(Table3[[#This Row],[Table_Name]]),UPPER(Table1[Table_Name]),0)), "")</f>
        <v/>
      </c>
      <c r="R287" t="str" cm="1">
        <f t="array" ref="R28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7" t="str">
        <f>IF(ISNUMBER(SEARCH("FK",Table3[[#This Row],[KEYS]])), _xlfn.CONCAT("FK","_",Table3[[#This Row],[Table_Name]],"_",Table3[[#This Row],[Column_Name]]), "")</f>
        <v>FK_ORDERLINE_PRODUCT_NO</v>
      </c>
      <c r="T287" t="str" cm="1">
        <f t="array" ref="T28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ORDERLINE ADD CONSTRAINT FK_ORDERLINE_PRODUCT_NO FOREIGN KEY (PRODUCT_NO) REFERENCES PRODUCT(PRODUCT_NO);</v>
      </c>
      <c r="U287" t="str">
        <f>IF(ISNUMBER(SEARCH("IDX",Table3[[#This Row],[KEYS]])), _xlfn.CONCAT("IDX","_",Table3[[#This Row],[Table_Name]],"_",Table3[[#This Row],[Column_Name]]), "")</f>
        <v>IDX_ORDERLINE_PRODUCT_NO</v>
      </c>
      <c r="V287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IDX_ORDERLINE_PRODUCT_NO ON ORDERLINE(PRODUCT_NO);</v>
      </c>
      <c r="W287" t="str">
        <f>IF(ISNUMBER(SEARCH("UQ",Table3[[#This Row],[KEYS]])), _xlfn.CONCAT("UQ","_",Table3[[#This Row],[Table_Name]],"_",Table3[[#This Row],[Column_Name]]), "")</f>
        <v/>
      </c>
      <c r="X28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7" t="str">
        <f>IF(ISNUMBER(SEARCH("NN",Table3[[#This Row],[KEYS]])), _xlfn.CONCAT("NN","_",Table3[[#This Row],[Table_Name]],"_",Table3[[#This Row],[Column_Name]]), "")</f>
        <v>NN_ORDERLINE_PRODUCT_NO</v>
      </c>
      <c r="Z28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ORDERLINE MODIFY PRODUCT_NO CONSTRAINT NN_ORDERLINE_PRODUCT_NO NOT NULL ;</v>
      </c>
      <c r="AA287" t="str">
        <f>IF(ISNUMBER(SEARCH("CC",Table3[[#This Row],[KEYS]])), _xlfn.CONCAT("CC","_",Table3[[#This Row],[Table_Name]],"_",Table3[[#This Row],[Column_Name]]), "")</f>
        <v/>
      </c>
      <c r="AB28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7" t="str">
        <f>IF(ISNUMBER(SEARCH("PG",Table3[[#This Row],[KEYS]])), _xlfn.CONCAT("PG","_",Table3[[#This Row],[Table_Name]],"_",Table3[[#This Row],[Column_Name]]), "")</f>
        <v/>
      </c>
      <c r="AE287" s="20"/>
      <c r="AF287" s="20"/>
    </row>
    <row r="288" spans="1:32" x14ac:dyDescent="0.3">
      <c r="A288" t="s">
        <v>506</v>
      </c>
      <c r="B288" s="41" t="s">
        <v>381</v>
      </c>
      <c r="C288" s="42" t="s">
        <v>393</v>
      </c>
      <c r="D288" s="42">
        <v>0</v>
      </c>
      <c r="E288" s="42" t="s">
        <v>406</v>
      </c>
      <c r="F288" s="42" t="s">
        <v>372</v>
      </c>
      <c r="G288" t="s">
        <v>111</v>
      </c>
      <c r="H288" t="s">
        <v>194</v>
      </c>
      <c r="J288" t="str">
        <f>IF(ISNUMBER(SEARCH("PK",Table3[[#This Row],[KEYS]])), "PK", "")</f>
        <v/>
      </c>
      <c r="K288" t="str">
        <f>IF(ISNUMBER(SEARCH("FK",Table3[[#This Row],[KEYS]])), "FK", "")</f>
        <v/>
      </c>
      <c r="L288" t="str">
        <f>IF(ISNUMBER(SEARCH("IDX",Table3[[#This Row],[KEYS]])), "INDEX", "")</f>
        <v/>
      </c>
      <c r="M288" t="str">
        <f>IF(ISNUMBER(SEARCH("UQ",Table3[[#This Row],[KEYS]])), "UNIQUE", "")</f>
        <v/>
      </c>
      <c r="N288" t="str">
        <f>IF(ISNUMBER(SEARCH("NN",Table3[[#This Row],[KEYS]])), "NOT NULL", "")</f>
        <v/>
      </c>
      <c r="O288" t="str">
        <f>IF(ISNUMBER(SEARCH("CC",Table3[[#This Row],[KEYS]])), "CHECK", "")</f>
        <v>CHECK</v>
      </c>
      <c r="P288" t="str">
        <f>IF(ISNUMBER(SEARCH("PG",Table3[[#This Row],[KEYS]])), "PG", "")</f>
        <v/>
      </c>
      <c r="Q288" t="str" cm="1">
        <f t="array" ref="Q288">IF(ISNUMBER(SEARCH("PK",Table3[[#This Row],[KEYS]])),INDEX(UPPER(Table1[Combined_Constraint_Names]),MATCH(UPPER(Table3[[#This Row],[Table_Name]]),UPPER(Table1[Table_Name]),0)), "")</f>
        <v/>
      </c>
      <c r="R288" t="str" cm="1">
        <f t="array" ref="R28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8" t="str">
        <f>IF(ISNUMBER(SEARCH("FK",Table3[[#This Row],[KEYS]])), _xlfn.CONCAT("FK","_",Table3[[#This Row],[Table_Name]],"_",Table3[[#This Row],[Column_Name]]), "")</f>
        <v/>
      </c>
      <c r="T288" t="str" cm="1">
        <f t="array" ref="T28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88" t="str">
        <f>IF(ISNUMBER(SEARCH("IDX",Table3[[#This Row],[KEYS]])), _xlfn.CONCAT("IDX","_",Table3[[#This Row],[Table_Name]],"_",Table3[[#This Row],[Column_Name]]), "")</f>
        <v/>
      </c>
      <c r="V288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88" t="str">
        <f>IF(ISNUMBER(SEARCH("UQ",Table3[[#This Row],[KEYS]])), _xlfn.CONCAT("UQ","_",Table3[[#This Row],[Table_Name]],"_",Table3[[#This Row],[Column_Name]]), "")</f>
        <v/>
      </c>
      <c r="X28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8" t="str">
        <f>IF(ISNUMBER(SEARCH("NN",Table3[[#This Row],[KEYS]])), _xlfn.CONCAT("NN","_",Table3[[#This Row],[Table_Name]],"_",Table3[[#This Row],[Column_Name]]), "")</f>
        <v/>
      </c>
      <c r="Z288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88" t="str">
        <f>IF(ISNUMBER(SEARCH("CC",Table3[[#This Row],[KEYS]])), _xlfn.CONCAT("CC","_",Table3[[#This Row],[Table_Name]],"_",Table3[[#This Row],[Column_Name]]), "")</f>
        <v>CC_ORDERLINE_QTY</v>
      </c>
      <c r="AB28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ORDERLINE ADD CONSTRAINT CC_ORDERLINE_QTY CHECK (QTY &gt; 0 );</v>
      </c>
      <c r="AC288" t="str">
        <f>IF(ISNUMBER(SEARCH("PG",Table3[[#This Row],[KEYS]])), _xlfn.CONCAT("PG","_",Table3[[#This Row],[Table_Name]],"_",Table3[[#This Row],[Column_Name]]), "")</f>
        <v/>
      </c>
      <c r="AE288" s="20"/>
      <c r="AF288" s="20"/>
    </row>
    <row r="289" spans="1:32" x14ac:dyDescent="0.3">
      <c r="A289" t="s">
        <v>506</v>
      </c>
      <c r="B289" s="41" t="s">
        <v>381</v>
      </c>
      <c r="C289" s="42" t="s">
        <v>393</v>
      </c>
      <c r="D289" s="42">
        <v>0</v>
      </c>
      <c r="E289" s="42" t="s">
        <v>406</v>
      </c>
      <c r="F289" s="42" t="s">
        <v>400</v>
      </c>
      <c r="G289" t="s">
        <v>111</v>
      </c>
      <c r="H289" t="s">
        <v>159</v>
      </c>
      <c r="J289" t="str">
        <f>IF(ISNUMBER(SEARCH("PK",Table3[[#This Row],[KEYS]])), "PK", "")</f>
        <v/>
      </c>
      <c r="K289" t="str">
        <f>IF(ISNUMBER(SEARCH("FK",Table3[[#This Row],[KEYS]])), "FK", "")</f>
        <v>FK</v>
      </c>
      <c r="L289" t="str">
        <f>IF(ISNUMBER(SEARCH("IDX",Table3[[#This Row],[KEYS]])), "INDEX", "")</f>
        <v>INDEX</v>
      </c>
      <c r="M289" t="str">
        <f>IF(ISNUMBER(SEARCH("UQ",Table3[[#This Row],[KEYS]])), "UNIQUE", "")</f>
        <v/>
      </c>
      <c r="N289" t="str">
        <f>IF(ISNUMBER(SEARCH("NN",Table3[[#This Row],[KEYS]])), "NOT NULL", "")</f>
        <v>NOT NULL</v>
      </c>
      <c r="O289" t="str">
        <f>IF(ISNUMBER(SEARCH("CC",Table3[[#This Row],[KEYS]])), "CHECK", "")</f>
        <v/>
      </c>
      <c r="P289" t="str">
        <f>IF(ISNUMBER(SEARCH("PG",Table3[[#This Row],[KEYS]])), "PG", "")</f>
        <v/>
      </c>
      <c r="Q289" t="str" cm="1">
        <f t="array" ref="Q289">IF(ISNUMBER(SEARCH("PK",Table3[[#This Row],[KEYS]])),INDEX(UPPER(Table1[Combined_Constraint_Names]),MATCH(UPPER(Table3[[#This Row],[Table_Name]]),UPPER(Table1[Table_Name]),0)), "")</f>
        <v/>
      </c>
      <c r="R289" t="str" cm="1">
        <f t="array" ref="R28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89" t="str">
        <f>IF(ISNUMBER(SEARCH("FK",Table3[[#This Row],[KEYS]])), _xlfn.CONCAT("FK","_",Table3[[#This Row],[Table_Name]],"_",Table3[[#This Row],[Column_Name]]), "")</f>
        <v>FK_ORDERLINE_ORDER_NO</v>
      </c>
      <c r="T289" t="str" cm="1">
        <f t="array" ref="T28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ORDERLINE ADD CONSTRAINT FK_ORDERLINE_ORDER_NO FOREIGN KEY (ORDER_NO) REFERENCES ORDERS(ORDER_NO);</v>
      </c>
      <c r="U289" t="str">
        <f>IF(ISNUMBER(SEARCH("IDX",Table3[[#This Row],[KEYS]])), _xlfn.CONCAT("IDX","_",Table3[[#This Row],[Table_Name]],"_",Table3[[#This Row],[Column_Name]]), "")</f>
        <v>IDX_ORDERLINE_ORDER_NO</v>
      </c>
      <c r="V289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IDX_ORDERLINE_ORDER_NO ON ORDERLINE(ORDER_NO);</v>
      </c>
      <c r="W289" t="str">
        <f>IF(ISNUMBER(SEARCH("UQ",Table3[[#This Row],[KEYS]])), _xlfn.CONCAT("UQ","_",Table3[[#This Row],[Table_Name]],"_",Table3[[#This Row],[Column_Name]]), "")</f>
        <v/>
      </c>
      <c r="X28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89" t="str">
        <f>IF(ISNUMBER(SEARCH("NN",Table3[[#This Row],[KEYS]])), _xlfn.CONCAT("NN","_",Table3[[#This Row],[Table_Name]],"_",Table3[[#This Row],[Column_Name]]), "")</f>
        <v>NN_ORDERLINE_ORDER_NO</v>
      </c>
      <c r="Z28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ORDERLINE MODIFY ORDER_NO CONSTRAINT NN_ORDERLINE_ORDER_NO NOT NULL ;</v>
      </c>
      <c r="AA289" t="str">
        <f>IF(ISNUMBER(SEARCH("CC",Table3[[#This Row],[KEYS]])), _xlfn.CONCAT("CC","_",Table3[[#This Row],[Table_Name]],"_",Table3[[#This Row],[Column_Name]]), "")</f>
        <v/>
      </c>
      <c r="AB28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89" t="str">
        <f>IF(ISNUMBER(SEARCH("PG",Table3[[#This Row],[KEYS]])), _xlfn.CONCAT("PG","_",Table3[[#This Row],[Table_Name]],"_",Table3[[#This Row],[Column_Name]]), "")</f>
        <v/>
      </c>
      <c r="AE289" s="20"/>
      <c r="AF289" s="20"/>
    </row>
    <row r="290" spans="1:32" x14ac:dyDescent="0.3">
      <c r="A290" t="s">
        <v>506</v>
      </c>
      <c r="B290" s="43" t="s">
        <v>381</v>
      </c>
      <c r="C290" s="44" t="s">
        <v>393</v>
      </c>
      <c r="D290" s="44">
        <v>0</v>
      </c>
      <c r="E290" s="44" t="s">
        <v>408</v>
      </c>
      <c r="F290" s="44" t="s">
        <v>409</v>
      </c>
      <c r="G290" t="s">
        <v>111</v>
      </c>
      <c r="H290" t="s">
        <v>135</v>
      </c>
      <c r="J290" t="str">
        <f>IF(ISNUMBER(SEARCH("PK",Table3[[#This Row],[KEYS]])), "PK", "")</f>
        <v>PK</v>
      </c>
      <c r="K290" t="str">
        <f>IF(ISNUMBER(SEARCH("FK",Table3[[#This Row],[KEYS]])), "FK", "")</f>
        <v/>
      </c>
      <c r="L290" t="str">
        <f>IF(ISNUMBER(SEARCH("IDX",Table3[[#This Row],[KEYS]])), "INDEX", "")</f>
        <v>INDEX</v>
      </c>
      <c r="M290" t="str">
        <f>IF(ISNUMBER(SEARCH("UQ",Table3[[#This Row],[KEYS]])), "UNIQUE", "")</f>
        <v/>
      </c>
      <c r="N290" t="str">
        <f>IF(ISNUMBER(SEARCH("NN",Table3[[#This Row],[KEYS]])), "NOT NULL", "")</f>
        <v>NOT NULL</v>
      </c>
      <c r="O290" t="str">
        <f>IF(ISNUMBER(SEARCH("CC",Table3[[#This Row],[KEYS]])), "CHECK", "")</f>
        <v/>
      </c>
      <c r="P290" t="str">
        <f>IF(ISNUMBER(SEARCH("PG",Table3[[#This Row],[KEYS]])), "PG", "")</f>
        <v/>
      </c>
      <c r="Q290" t="str" cm="1">
        <f t="array" ref="Q290">IF(ISNUMBER(SEARCH("PK",Table3[[#This Row],[KEYS]])),INDEX(UPPER(Table1[Combined_Constraint_Names]),MATCH(UPPER(Table3[[#This Row],[Table_Name]]),UPPER(Table1[Table_Name]),0)), "")</f>
        <v>PK_RETURNPROD_RETURN_ID</v>
      </c>
      <c r="R290" t="str" cm="1">
        <f t="array" ref="R29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RETURNPROD ADD CONSTRAINT PK_RETURNPROD_RETURN_ID PRIMARY KEY (RETURN_ID);</v>
      </c>
      <c r="S290" t="str">
        <f>IF(ISNUMBER(SEARCH("FK",Table3[[#This Row],[KEYS]])), _xlfn.CONCAT("FK","_",Table3[[#This Row],[Table_Name]],"_",Table3[[#This Row],[Column_Name]]), "")</f>
        <v/>
      </c>
      <c r="T290" t="str" cm="1">
        <f t="array" ref="T29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0" t="str">
        <f>IF(ISNUMBER(SEARCH("IDX",Table3[[#This Row],[KEYS]])), _xlfn.CONCAT("IDX","_",Table3[[#This Row],[Table_Name]],"_",Table3[[#This Row],[Column_Name]]), "")</f>
        <v>IDX_RETURNPROD_RETURN_ID</v>
      </c>
      <c r="V290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IDX_RETURNPROD_RETURN_ID ON RETURNPROD(RETURN_ID);</v>
      </c>
      <c r="W290" t="str">
        <f>IF(ISNUMBER(SEARCH("UQ",Table3[[#This Row],[KEYS]])), _xlfn.CONCAT("UQ","_",Table3[[#This Row],[Table_Name]],"_",Table3[[#This Row],[Column_Name]]), "")</f>
        <v/>
      </c>
      <c r="X29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0" t="str">
        <f>IF(ISNUMBER(SEARCH("NN",Table3[[#This Row],[KEYS]])), _xlfn.CONCAT("NN","_",Table3[[#This Row],[Table_Name]],"_",Table3[[#This Row],[Column_Name]]), "")</f>
        <v>NN_RETURNPROD_RETURN_ID</v>
      </c>
      <c r="Z29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RETURNPROD MODIFY RETURN_ID CONSTRAINT NN_RETURNPROD_RETURN_ID NOT NULL ;</v>
      </c>
      <c r="AA290" t="str">
        <f>IF(ISNUMBER(SEARCH("CC",Table3[[#This Row],[KEYS]])), _xlfn.CONCAT("CC","_",Table3[[#This Row],[Table_Name]],"_",Table3[[#This Row],[Column_Name]]), "")</f>
        <v/>
      </c>
      <c r="AB29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0" t="str">
        <f>IF(ISNUMBER(SEARCH("PG",Table3[[#This Row],[KEYS]])), _xlfn.CONCAT("PG","_",Table3[[#This Row],[Table_Name]],"_",Table3[[#This Row],[Column_Name]]), "")</f>
        <v/>
      </c>
      <c r="AE290" s="20" t="s">
        <v>410</v>
      </c>
      <c r="AF290" s="20"/>
    </row>
    <row r="291" spans="1:32" x14ac:dyDescent="0.3">
      <c r="A291" t="s">
        <v>506</v>
      </c>
      <c r="B291" s="43" t="s">
        <v>381</v>
      </c>
      <c r="C291" s="44" t="s">
        <v>393</v>
      </c>
      <c r="D291" s="44">
        <v>0</v>
      </c>
      <c r="E291" s="44" t="s">
        <v>408</v>
      </c>
      <c r="F291" s="44" t="s">
        <v>407</v>
      </c>
      <c r="G291" t="s">
        <v>111</v>
      </c>
      <c r="H291" t="s">
        <v>159</v>
      </c>
      <c r="J291" t="str">
        <f>IF(ISNUMBER(SEARCH("PK",Table3[[#This Row],[KEYS]])), "PK", "")</f>
        <v/>
      </c>
      <c r="K291" t="str">
        <f>IF(ISNUMBER(SEARCH("FK",Table3[[#This Row],[KEYS]])), "FK", "")</f>
        <v>FK</v>
      </c>
      <c r="L291" t="str">
        <f>IF(ISNUMBER(SEARCH("IDX",Table3[[#This Row],[KEYS]])), "INDEX", "")</f>
        <v>INDEX</v>
      </c>
      <c r="M291" t="str">
        <f>IF(ISNUMBER(SEARCH("UQ",Table3[[#This Row],[KEYS]])), "UNIQUE", "")</f>
        <v/>
      </c>
      <c r="N291" t="str">
        <f>IF(ISNUMBER(SEARCH("NN",Table3[[#This Row],[KEYS]])), "NOT NULL", "")</f>
        <v>NOT NULL</v>
      </c>
      <c r="O291" t="str">
        <f>IF(ISNUMBER(SEARCH("CC",Table3[[#This Row],[KEYS]])), "CHECK", "")</f>
        <v/>
      </c>
      <c r="P291" t="str">
        <f>IF(ISNUMBER(SEARCH("PG",Table3[[#This Row],[KEYS]])), "PG", "")</f>
        <v/>
      </c>
      <c r="Q291" t="str" cm="1">
        <f t="array" ref="Q291">IF(ISNUMBER(SEARCH("PK",Table3[[#This Row],[KEYS]])),INDEX(UPPER(Table1[Combined_Constraint_Names]),MATCH(UPPER(Table3[[#This Row],[Table_Name]]),UPPER(Table1[Table_Name]),0)), "")</f>
        <v/>
      </c>
      <c r="R291" t="str" cm="1">
        <f t="array" ref="R29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1" t="str">
        <f>IF(ISNUMBER(SEARCH("FK",Table3[[#This Row],[KEYS]])), _xlfn.CONCAT("FK","_",Table3[[#This Row],[Table_Name]],"_",Table3[[#This Row],[Column_Name]]), "")</f>
        <v>FK_RETURNPROD_ORDERLINE_NO</v>
      </c>
      <c r="T291" t="str" cm="1">
        <f t="array" ref="T29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RETURNPROD ADD CONSTRAINT FK_RETURNPROD_ORDERLINE_NO FOREIGN KEY (ORDERLINE_NO) REFERENCES ORDERLINE(ORDERLINE_NO);</v>
      </c>
      <c r="U291" t="str">
        <f>IF(ISNUMBER(SEARCH("IDX",Table3[[#This Row],[KEYS]])), _xlfn.CONCAT("IDX","_",Table3[[#This Row],[Table_Name]],"_",Table3[[#This Row],[Column_Name]]), "")</f>
        <v>IDX_RETURNPROD_ORDERLINE_NO</v>
      </c>
      <c r="V291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IDX_RETURNPROD_ORDERLINE_NO ON RETURNPROD(ORDERLINE_NO);</v>
      </c>
      <c r="W291" t="str">
        <f>IF(ISNUMBER(SEARCH("UQ",Table3[[#This Row],[KEYS]])), _xlfn.CONCAT("UQ","_",Table3[[#This Row],[Table_Name]],"_",Table3[[#This Row],[Column_Name]]), "")</f>
        <v/>
      </c>
      <c r="X29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1" t="str">
        <f>IF(ISNUMBER(SEARCH("NN",Table3[[#This Row],[KEYS]])), _xlfn.CONCAT("NN","_",Table3[[#This Row],[Table_Name]],"_",Table3[[#This Row],[Column_Name]]), "")</f>
        <v>NN_RETURNPROD_ORDERLINE_NO</v>
      </c>
      <c r="Z29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RETURNPROD MODIFY ORDERLINE_NO CONSTRAINT NN_RETURNPROD_ORDERLINE_NO NOT NULL ;</v>
      </c>
      <c r="AA291" t="str">
        <f>IF(ISNUMBER(SEARCH("CC",Table3[[#This Row],[KEYS]])), _xlfn.CONCAT("CC","_",Table3[[#This Row],[Table_Name]],"_",Table3[[#This Row],[Column_Name]]), "")</f>
        <v/>
      </c>
      <c r="AB29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1" t="str">
        <f>IF(ISNUMBER(SEARCH("PG",Table3[[#This Row],[KEYS]])), _xlfn.CONCAT("PG","_",Table3[[#This Row],[Table_Name]],"_",Table3[[#This Row],[Column_Name]]), "")</f>
        <v/>
      </c>
      <c r="AE291" s="20"/>
      <c r="AF291" s="20"/>
    </row>
    <row r="292" spans="1:32" x14ac:dyDescent="0.3">
      <c r="A292" t="s">
        <v>506</v>
      </c>
      <c r="B292" s="43" t="s">
        <v>381</v>
      </c>
      <c r="C292" s="44" t="s">
        <v>393</v>
      </c>
      <c r="D292" s="44">
        <v>0</v>
      </c>
      <c r="E292" s="44" t="s">
        <v>408</v>
      </c>
      <c r="F292" s="44" t="s">
        <v>360</v>
      </c>
      <c r="G292" t="s">
        <v>111</v>
      </c>
      <c r="H292" t="s">
        <v>194</v>
      </c>
      <c r="J292" t="str">
        <f>IF(ISNUMBER(SEARCH("PK",Table3[[#This Row],[KEYS]])), "PK", "")</f>
        <v/>
      </c>
      <c r="K292" t="str">
        <f>IF(ISNUMBER(SEARCH("FK",Table3[[#This Row],[KEYS]])), "FK", "")</f>
        <v/>
      </c>
      <c r="L292" t="str">
        <f>IF(ISNUMBER(SEARCH("IDX",Table3[[#This Row],[KEYS]])), "INDEX", "")</f>
        <v/>
      </c>
      <c r="M292" t="str">
        <f>IF(ISNUMBER(SEARCH("UQ",Table3[[#This Row],[KEYS]])), "UNIQUE", "")</f>
        <v/>
      </c>
      <c r="N292" t="str">
        <f>IF(ISNUMBER(SEARCH("NN",Table3[[#This Row],[KEYS]])), "NOT NULL", "")</f>
        <v/>
      </c>
      <c r="O292" t="str">
        <f>IF(ISNUMBER(SEARCH("CC",Table3[[#This Row],[KEYS]])), "CHECK", "")</f>
        <v>CHECK</v>
      </c>
      <c r="P292" t="str">
        <f>IF(ISNUMBER(SEARCH("PG",Table3[[#This Row],[KEYS]])), "PG", "")</f>
        <v/>
      </c>
      <c r="Q292" t="str" cm="1">
        <f t="array" ref="Q292">IF(ISNUMBER(SEARCH("PK",Table3[[#This Row],[KEYS]])),INDEX(UPPER(Table1[Combined_Constraint_Names]),MATCH(UPPER(Table3[[#This Row],[Table_Name]]),UPPER(Table1[Table_Name]),0)), "")</f>
        <v/>
      </c>
      <c r="R292" t="str" cm="1">
        <f t="array" ref="R29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2" t="str">
        <f>IF(ISNUMBER(SEARCH("FK",Table3[[#This Row],[KEYS]])), _xlfn.CONCAT("FK","_",Table3[[#This Row],[Table_Name]],"_",Table3[[#This Row],[Column_Name]]), "")</f>
        <v/>
      </c>
      <c r="T292" t="str" cm="1">
        <f t="array" ref="T29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2" t="str">
        <f>IF(ISNUMBER(SEARCH("IDX",Table3[[#This Row],[KEYS]])), _xlfn.CONCAT("IDX","_",Table3[[#This Row],[Table_Name]],"_",Table3[[#This Row],[Column_Name]]), "")</f>
        <v/>
      </c>
      <c r="V29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2" t="str">
        <f>IF(ISNUMBER(SEARCH("UQ",Table3[[#This Row],[KEYS]])), _xlfn.CONCAT("UQ","_",Table3[[#This Row],[Table_Name]],"_",Table3[[#This Row],[Column_Name]]), "")</f>
        <v/>
      </c>
      <c r="X29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2" t="str">
        <f>IF(ISNUMBER(SEARCH("NN",Table3[[#This Row],[KEYS]])), _xlfn.CONCAT("NN","_",Table3[[#This Row],[Table_Name]],"_",Table3[[#This Row],[Column_Name]]), "")</f>
        <v/>
      </c>
      <c r="Z29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2" t="str">
        <f>IF(ISNUMBER(SEARCH("CC",Table3[[#This Row],[KEYS]])), _xlfn.CONCAT("CC","_",Table3[[#This Row],[Table_Name]],"_",Table3[[#This Row],[Column_Name]]), "")</f>
        <v>CC_RETURNPROD_RETR_QTY</v>
      </c>
      <c r="AB29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RETURNPROD ADD CONSTRAINT CC_RETURNPROD_RETR_QTY CHECK (RETR_QTY &gt; 0 );</v>
      </c>
      <c r="AC292" t="str">
        <f>IF(ISNUMBER(SEARCH("PG",Table3[[#This Row],[KEYS]])), _xlfn.CONCAT("PG","_",Table3[[#This Row],[Table_Name]],"_",Table3[[#This Row],[Column_Name]]), "")</f>
        <v/>
      </c>
      <c r="AE292" s="20"/>
      <c r="AF292" s="20"/>
    </row>
    <row r="293" spans="1:32" x14ac:dyDescent="0.3">
      <c r="A293" t="s">
        <v>506</v>
      </c>
      <c r="B293" s="43" t="s">
        <v>381</v>
      </c>
      <c r="C293" s="44" t="s">
        <v>393</v>
      </c>
      <c r="D293" s="44">
        <v>0</v>
      </c>
      <c r="E293" s="44" t="s">
        <v>408</v>
      </c>
      <c r="F293" s="44" t="s">
        <v>411</v>
      </c>
      <c r="G293" t="s">
        <v>114</v>
      </c>
      <c r="J293" t="str">
        <f>IF(ISNUMBER(SEARCH("PK",Table3[[#This Row],[KEYS]])), "PK", "")</f>
        <v/>
      </c>
      <c r="K293" t="str">
        <f>IF(ISNUMBER(SEARCH("FK",Table3[[#This Row],[KEYS]])), "FK", "")</f>
        <v/>
      </c>
      <c r="L293" t="str">
        <f>IF(ISNUMBER(SEARCH("IDX",Table3[[#This Row],[KEYS]])), "INDEX", "")</f>
        <v/>
      </c>
      <c r="M293" t="str">
        <f>IF(ISNUMBER(SEARCH("UQ",Table3[[#This Row],[KEYS]])), "UNIQUE", "")</f>
        <v/>
      </c>
      <c r="N293" t="str">
        <f>IF(ISNUMBER(SEARCH("NN",Table3[[#This Row],[KEYS]])), "NOT NULL", "")</f>
        <v/>
      </c>
      <c r="O293" t="str">
        <f>IF(ISNUMBER(SEARCH("CC",Table3[[#This Row],[KEYS]])), "CHECK", "")</f>
        <v/>
      </c>
      <c r="P293" t="str">
        <f>IF(ISNUMBER(SEARCH("PG",Table3[[#This Row],[KEYS]])), "PG", "")</f>
        <v/>
      </c>
      <c r="Q293" t="str" cm="1">
        <f t="array" ref="Q293">IF(ISNUMBER(SEARCH("PK",Table3[[#This Row],[KEYS]])),INDEX(UPPER(Table1[Combined_Constraint_Names]),MATCH(UPPER(Table3[[#This Row],[Table_Name]]),UPPER(Table1[Table_Name]),0)), "")</f>
        <v/>
      </c>
      <c r="R293" t="str" cm="1">
        <f t="array" ref="R29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3" t="str">
        <f>IF(ISNUMBER(SEARCH("FK",Table3[[#This Row],[KEYS]])), _xlfn.CONCAT("FK","_",Table3[[#This Row],[Table_Name]],"_",Table3[[#This Row],[Column_Name]]), "")</f>
        <v/>
      </c>
      <c r="T293" t="str" cm="1">
        <f t="array" ref="T29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3" t="str">
        <f>IF(ISNUMBER(SEARCH("IDX",Table3[[#This Row],[KEYS]])), _xlfn.CONCAT("IDX","_",Table3[[#This Row],[Table_Name]],"_",Table3[[#This Row],[Column_Name]]), "")</f>
        <v/>
      </c>
      <c r="V29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3" t="str">
        <f>IF(ISNUMBER(SEARCH("UQ",Table3[[#This Row],[KEYS]])), _xlfn.CONCAT("UQ","_",Table3[[#This Row],[Table_Name]],"_",Table3[[#This Row],[Column_Name]]), "")</f>
        <v/>
      </c>
      <c r="X29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3" t="str">
        <f>IF(ISNUMBER(SEARCH("NN",Table3[[#This Row],[KEYS]])), _xlfn.CONCAT("NN","_",Table3[[#This Row],[Table_Name]],"_",Table3[[#This Row],[Column_Name]]), "")</f>
        <v/>
      </c>
      <c r="Z29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3" t="str">
        <f>IF(ISNUMBER(SEARCH("CC",Table3[[#This Row],[KEYS]])), _xlfn.CONCAT("CC","_",Table3[[#This Row],[Table_Name]],"_",Table3[[#This Row],[Column_Name]]), "")</f>
        <v/>
      </c>
      <c r="AB29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3" t="str">
        <f>IF(ISNUMBER(SEARCH("PG",Table3[[#This Row],[KEYS]])), _xlfn.CONCAT("PG","_",Table3[[#This Row],[Table_Name]],"_",Table3[[#This Row],[Column_Name]]), "")</f>
        <v/>
      </c>
      <c r="AE293" s="20"/>
      <c r="AF293" s="20"/>
    </row>
    <row r="294" spans="1:32" x14ac:dyDescent="0.3">
      <c r="A294" t="s">
        <v>506</v>
      </c>
      <c r="B294" s="43" t="s">
        <v>381</v>
      </c>
      <c r="C294" s="44" t="s">
        <v>393</v>
      </c>
      <c r="D294" s="44">
        <v>0</v>
      </c>
      <c r="E294" s="44" t="s">
        <v>408</v>
      </c>
      <c r="F294" s="44" t="s">
        <v>412</v>
      </c>
      <c r="G294" t="s">
        <v>111</v>
      </c>
      <c r="H294" t="s">
        <v>231</v>
      </c>
      <c r="J294" t="str">
        <f>IF(ISNUMBER(SEARCH("PK",Table3[[#This Row],[KEYS]])), "PK", "")</f>
        <v/>
      </c>
      <c r="K294" t="str">
        <f>IF(ISNUMBER(SEARCH("FK",Table3[[#This Row],[KEYS]])), "FK", "")</f>
        <v/>
      </c>
      <c r="L294" t="str">
        <f>IF(ISNUMBER(SEARCH("IDX",Table3[[#This Row],[KEYS]])), "INDEX", "")</f>
        <v/>
      </c>
      <c r="M294" t="str">
        <f>IF(ISNUMBER(SEARCH("UQ",Table3[[#This Row],[KEYS]])), "UNIQUE", "")</f>
        <v/>
      </c>
      <c r="N294" t="str">
        <f>IF(ISNUMBER(SEARCH("NN",Table3[[#This Row],[KEYS]])), "NOT NULL", "")</f>
        <v/>
      </c>
      <c r="O294" t="str">
        <f>IF(ISNUMBER(SEARCH("CC",Table3[[#This Row],[KEYS]])), "CHECK", "")</f>
        <v>CHECK</v>
      </c>
      <c r="P294" t="str">
        <f>IF(ISNUMBER(SEARCH("PG",Table3[[#This Row],[KEYS]])), "PG", "")</f>
        <v>PG</v>
      </c>
      <c r="Q294" t="str" cm="1">
        <f t="array" ref="Q294">IF(ISNUMBER(SEARCH("PK",Table3[[#This Row],[KEYS]])),INDEX(UPPER(Table1[Combined_Constraint_Names]),MATCH(UPPER(Table3[[#This Row],[Table_Name]]),UPPER(Table1[Table_Name]),0)), "")</f>
        <v/>
      </c>
      <c r="R294" t="str" cm="1">
        <f t="array" ref="R29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4" t="str">
        <f>IF(ISNUMBER(SEARCH("FK",Table3[[#This Row],[KEYS]])), _xlfn.CONCAT("FK","_",Table3[[#This Row],[Table_Name]],"_",Table3[[#This Row],[Column_Name]]), "")</f>
        <v/>
      </c>
      <c r="T294" t="str" cm="1">
        <f t="array" ref="T29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4" t="str">
        <f>IF(ISNUMBER(SEARCH("IDX",Table3[[#This Row],[KEYS]])), _xlfn.CONCAT("IDX","_",Table3[[#This Row],[Table_Name]],"_",Table3[[#This Row],[Column_Name]]), "")</f>
        <v/>
      </c>
      <c r="V29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4" t="str">
        <f>IF(ISNUMBER(SEARCH("UQ",Table3[[#This Row],[KEYS]])), _xlfn.CONCAT("UQ","_",Table3[[#This Row],[Table_Name]],"_",Table3[[#This Row],[Column_Name]]), "")</f>
        <v/>
      </c>
      <c r="X29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4" t="str">
        <f>IF(ISNUMBER(SEARCH("NN",Table3[[#This Row],[KEYS]])), _xlfn.CONCAT("NN","_",Table3[[#This Row],[Table_Name]],"_",Table3[[#This Row],[Column_Name]]), "")</f>
        <v/>
      </c>
      <c r="Z29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4" t="str">
        <f>IF(ISNUMBER(SEARCH("CC",Table3[[#This Row],[KEYS]])), _xlfn.CONCAT("CC","_",Table3[[#This Row],[Table_Name]],"_",Table3[[#This Row],[Column_Name]]), "")</f>
        <v>CC_RETURNPROD_AMOUNT_REFUNDED</v>
      </c>
      <c r="AB29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RETURNPROD ADD CONSTRAINT CC_RETURNPROD_AMOUNT_REFUNDED CHECK (AMOUNT_REFUNDED &gt; 0 );</v>
      </c>
      <c r="AC294" t="str">
        <f>IF(ISNUMBER(SEARCH("PG",Table3[[#This Row],[KEYS]])), _xlfn.CONCAT("PG","_",Table3[[#This Row],[Table_Name]],"_",Table3[[#This Row],[Column_Name]]), "")</f>
        <v>PG_RETURNPROD_AMOUNT_REFUNDED</v>
      </c>
      <c r="AE294" s="20"/>
      <c r="AF294" s="20"/>
    </row>
    <row r="295" spans="1:32" x14ac:dyDescent="0.3">
      <c r="A295" t="s">
        <v>506</v>
      </c>
      <c r="B295" s="43" t="s">
        <v>381</v>
      </c>
      <c r="C295" s="44" t="s">
        <v>393</v>
      </c>
      <c r="D295" s="44">
        <v>0</v>
      </c>
      <c r="E295" s="44" t="s">
        <v>408</v>
      </c>
      <c r="F295" s="44" t="s">
        <v>413</v>
      </c>
      <c r="G295" t="s">
        <v>111</v>
      </c>
      <c r="J295" t="str">
        <f>IF(ISNUMBER(SEARCH("PK",Table3[[#This Row],[KEYS]])), "PK", "")</f>
        <v/>
      </c>
      <c r="K295" t="str">
        <f>IF(ISNUMBER(SEARCH("FK",Table3[[#This Row],[KEYS]])), "FK", "")</f>
        <v/>
      </c>
      <c r="L295" t="str">
        <f>IF(ISNUMBER(SEARCH("IDX",Table3[[#This Row],[KEYS]])), "INDEX", "")</f>
        <v/>
      </c>
      <c r="M295" t="str">
        <f>IF(ISNUMBER(SEARCH("UQ",Table3[[#This Row],[KEYS]])), "UNIQUE", "")</f>
        <v/>
      </c>
      <c r="N295" t="str">
        <f>IF(ISNUMBER(SEARCH("NN",Table3[[#This Row],[KEYS]])), "NOT NULL", "")</f>
        <v/>
      </c>
      <c r="O295" t="str">
        <f>IF(ISNUMBER(SEARCH("CC",Table3[[#This Row],[KEYS]])), "CHECK", "")</f>
        <v/>
      </c>
      <c r="P295" t="str">
        <f>IF(ISNUMBER(SEARCH("PG",Table3[[#This Row],[KEYS]])), "PG", "")</f>
        <v/>
      </c>
      <c r="Q295" t="str" cm="1">
        <f t="array" ref="Q295">IF(ISNUMBER(SEARCH("PK",Table3[[#This Row],[KEYS]])),INDEX(UPPER(Table1[Combined_Constraint_Names]),MATCH(UPPER(Table3[[#This Row],[Table_Name]]),UPPER(Table1[Table_Name]),0)), "")</f>
        <v/>
      </c>
      <c r="R295" t="str" cm="1">
        <f t="array" ref="R29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5" t="str">
        <f>IF(ISNUMBER(SEARCH("FK",Table3[[#This Row],[KEYS]])), _xlfn.CONCAT("FK","_",Table3[[#This Row],[Table_Name]],"_",Table3[[#This Row],[Column_Name]]), "")</f>
        <v/>
      </c>
      <c r="T295" t="str" cm="1">
        <f t="array" ref="T29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5" t="str">
        <f>IF(ISNUMBER(SEARCH("IDX",Table3[[#This Row],[KEYS]])), _xlfn.CONCAT("IDX","_",Table3[[#This Row],[Table_Name]],"_",Table3[[#This Row],[Column_Name]]), "")</f>
        <v/>
      </c>
      <c r="V295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5" t="str">
        <f>IF(ISNUMBER(SEARCH("UQ",Table3[[#This Row],[KEYS]])), _xlfn.CONCAT("UQ","_",Table3[[#This Row],[Table_Name]],"_",Table3[[#This Row],[Column_Name]]), "")</f>
        <v/>
      </c>
      <c r="X29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5" t="str">
        <f>IF(ISNUMBER(SEARCH("NN",Table3[[#This Row],[KEYS]])), _xlfn.CONCAT("NN","_",Table3[[#This Row],[Table_Name]],"_",Table3[[#This Row],[Column_Name]]), "")</f>
        <v/>
      </c>
      <c r="Z295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5" t="str">
        <f>IF(ISNUMBER(SEARCH("CC",Table3[[#This Row],[KEYS]])), _xlfn.CONCAT("CC","_",Table3[[#This Row],[Table_Name]],"_",Table3[[#This Row],[Column_Name]]), "")</f>
        <v/>
      </c>
      <c r="AB29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5" t="str">
        <f>IF(ISNUMBER(SEARCH("PG",Table3[[#This Row],[KEYS]])), _xlfn.CONCAT("PG","_",Table3[[#This Row],[Table_Name]],"_",Table3[[#This Row],[Column_Name]]), "")</f>
        <v/>
      </c>
      <c r="AE295" s="20"/>
      <c r="AF295" s="20"/>
    </row>
    <row r="296" spans="1:32" x14ac:dyDescent="0.3">
      <c r="A296" t="s">
        <v>506</v>
      </c>
      <c r="B296" s="55" t="s">
        <v>381</v>
      </c>
      <c r="C296" s="58" t="s">
        <v>414</v>
      </c>
      <c r="D296" s="58">
        <v>8</v>
      </c>
      <c r="E296" s="58" t="s">
        <v>415</v>
      </c>
      <c r="F296" s="58" t="s">
        <v>416</v>
      </c>
      <c r="G296" t="s">
        <v>114</v>
      </c>
      <c r="H296" t="s">
        <v>135</v>
      </c>
      <c r="J296" t="str">
        <f>IF(ISNUMBER(SEARCH("PK",Table3[[#This Row],[KEYS]])), "PK", "")</f>
        <v>PK</v>
      </c>
      <c r="K296" t="str">
        <f>IF(ISNUMBER(SEARCH("FK",Table3[[#This Row],[KEYS]])), "FK", "")</f>
        <v/>
      </c>
      <c r="L296" t="str">
        <f>IF(ISNUMBER(SEARCH("IDX",Table3[[#This Row],[KEYS]])), "INDEX", "")</f>
        <v>INDEX</v>
      </c>
      <c r="M296" t="str">
        <f>IF(ISNUMBER(SEARCH("UQ",Table3[[#This Row],[KEYS]])), "UNIQUE", "")</f>
        <v/>
      </c>
      <c r="N296" t="str">
        <f>IF(ISNUMBER(SEARCH("NN",Table3[[#This Row],[KEYS]])), "NOT NULL", "")</f>
        <v>NOT NULL</v>
      </c>
      <c r="O296" t="str">
        <f>IF(ISNUMBER(SEARCH("CC",Table3[[#This Row],[KEYS]])), "CHECK", "")</f>
        <v/>
      </c>
      <c r="P296" t="str">
        <f>IF(ISNUMBER(SEARCH("PG",Table3[[#This Row],[KEYS]])), "PG", "")</f>
        <v/>
      </c>
      <c r="Q296" t="str" cm="1">
        <f t="array" ref="Q296">IF(ISNUMBER(SEARCH("PK",Table3[[#This Row],[KEYS]])),INDEX(UPPER(Table1[Combined_Constraint_Names]),MATCH(UPPER(Table3[[#This Row],[Table_Name]]),UPPER(Table1[Table_Name]),0)), "")</f>
        <v>PK_INQUIRY_CATEGORY_CAT_ID</v>
      </c>
      <c r="R296" t="str" cm="1">
        <f t="array" ref="R29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INQUIRY_Category ADD CONSTRAINT PK_INQUIRY_CATEGORY_CAT_ID PRIMARY KEY (CAT_ID);</v>
      </c>
      <c r="S296" t="str">
        <f>IF(ISNUMBER(SEARCH("FK",Table3[[#This Row],[KEYS]])), _xlfn.CONCAT("FK","_",Table3[[#This Row],[Table_Name]],"_",Table3[[#This Row],[Column_Name]]), "")</f>
        <v/>
      </c>
      <c r="T296" t="str" cm="1">
        <f t="array" ref="T29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6" t="str">
        <f>IF(ISNUMBER(SEARCH("IDX",Table3[[#This Row],[KEYS]])), _xlfn.CONCAT("IDX","_",Table3[[#This Row],[Table_Name]],"_",Table3[[#This Row],[Column_Name]]), "")</f>
        <v>IDX_INQUIRY_Category_Cat_ID</v>
      </c>
      <c r="V296" t="str">
        <f>IF(ISNUMBER(SEARCH("IDX",Table3[[#This Row],[KEYS]])), _xlfn.CONCAT("CREATE INDEX ",Table3[[#This Row],[Constranit name_IDX]]," ON ",Table3[[#This Row],[Table_Name]],"(",UPPER(Table3[[#This Row],[Column_Name]]),");"), "")</f>
        <v>CREATE INDEX IDX_INQUIRY_Category_Cat_ID ON INQUIRY_Category(CAT_ID);</v>
      </c>
      <c r="W296" t="str">
        <f>IF(ISNUMBER(SEARCH("UQ",Table3[[#This Row],[KEYS]])), _xlfn.CONCAT("UQ","_",Table3[[#This Row],[Table_Name]],"_",Table3[[#This Row],[Column_Name]]), "")</f>
        <v/>
      </c>
      <c r="X29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6" t="str">
        <f>IF(ISNUMBER(SEARCH("NN",Table3[[#This Row],[KEYS]])), _xlfn.CONCAT("NN","_",Table3[[#This Row],[Table_Name]],"_",Table3[[#This Row],[Column_Name]]), "")</f>
        <v>NN_INQUIRY_Category_Cat_ID</v>
      </c>
      <c r="Z29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INQUIRY_Category MODIFY Cat_ID CONSTRAINT NN_INQUIRY_Category_Cat_ID NOT NULL ;</v>
      </c>
      <c r="AA296" t="str">
        <f>IF(ISNUMBER(SEARCH("CC",Table3[[#This Row],[KEYS]])), _xlfn.CONCAT("CC","_",Table3[[#This Row],[Table_Name]],"_",Table3[[#This Row],[Column_Name]]), "")</f>
        <v/>
      </c>
      <c r="AB29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6" t="str">
        <f>IF(ISNUMBER(SEARCH("PG",Table3[[#This Row],[KEYS]])), _xlfn.CONCAT("PG","_",Table3[[#This Row],[Table_Name]],"_",Table3[[#This Row],[Column_Name]]), "")</f>
        <v/>
      </c>
      <c r="AE296" s="20"/>
      <c r="AF296" s="20"/>
    </row>
    <row r="297" spans="1:32" x14ac:dyDescent="0.3">
      <c r="A297" t="s">
        <v>506</v>
      </c>
      <c r="B297" s="55" t="s">
        <v>381</v>
      </c>
      <c r="C297" s="58" t="s">
        <v>414</v>
      </c>
      <c r="D297" s="58">
        <v>8</v>
      </c>
      <c r="E297" s="58" t="s">
        <v>415</v>
      </c>
      <c r="F297" s="58" t="s">
        <v>417</v>
      </c>
      <c r="G297" t="s">
        <v>114</v>
      </c>
      <c r="J297" t="str">
        <f>IF(ISNUMBER(SEARCH("PK",Table3[[#This Row],[KEYS]])), "PK", "")</f>
        <v/>
      </c>
      <c r="K297" t="str">
        <f>IF(ISNUMBER(SEARCH("FK",Table3[[#This Row],[KEYS]])), "FK", "")</f>
        <v/>
      </c>
      <c r="L297" t="str">
        <f>IF(ISNUMBER(SEARCH("IDX",Table3[[#This Row],[KEYS]])), "INDEX", "")</f>
        <v/>
      </c>
      <c r="M297" t="str">
        <f>IF(ISNUMBER(SEARCH("UQ",Table3[[#This Row],[KEYS]])), "UNIQUE", "")</f>
        <v/>
      </c>
      <c r="N297" t="str">
        <f>IF(ISNUMBER(SEARCH("NN",Table3[[#This Row],[KEYS]])), "NOT NULL", "")</f>
        <v/>
      </c>
      <c r="O297" t="str">
        <f>IF(ISNUMBER(SEARCH("CC",Table3[[#This Row],[KEYS]])), "CHECK", "")</f>
        <v/>
      </c>
      <c r="P297" t="str">
        <f>IF(ISNUMBER(SEARCH("PG",Table3[[#This Row],[KEYS]])), "PG", "")</f>
        <v/>
      </c>
      <c r="Q297" t="str" cm="1">
        <f t="array" ref="Q297">IF(ISNUMBER(SEARCH("PK",Table3[[#This Row],[KEYS]])),INDEX(UPPER(Table1[Combined_Constraint_Names]),MATCH(UPPER(Table3[[#This Row],[Table_Name]]),UPPER(Table1[Table_Name]),0)), "")</f>
        <v/>
      </c>
      <c r="R297" t="str" cm="1">
        <f t="array" ref="R29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7" t="str">
        <f>IF(ISNUMBER(SEARCH("FK",Table3[[#This Row],[KEYS]])), _xlfn.CONCAT("FK","_",Table3[[#This Row],[Table_Name]],"_",Table3[[#This Row],[Column_Name]]), "")</f>
        <v/>
      </c>
      <c r="T297" t="str" cm="1">
        <f t="array" ref="T29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7" t="str">
        <f>IF(ISNUMBER(SEARCH("IDX",Table3[[#This Row],[KEYS]])), _xlfn.CONCAT("IDX","_",Table3[[#This Row],[Table_Name]],"_",Table3[[#This Row],[Column_Name]]), "")</f>
        <v/>
      </c>
      <c r="V297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7" t="str">
        <f>IF(ISNUMBER(SEARCH("UQ",Table3[[#This Row],[KEYS]])), _xlfn.CONCAT("UQ","_",Table3[[#This Row],[Table_Name]],"_",Table3[[#This Row],[Column_Name]]), "")</f>
        <v/>
      </c>
      <c r="X29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7" t="str">
        <f>IF(ISNUMBER(SEARCH("NN",Table3[[#This Row],[KEYS]])), _xlfn.CONCAT("NN","_",Table3[[#This Row],[Table_Name]],"_",Table3[[#This Row],[Column_Name]]), "")</f>
        <v/>
      </c>
      <c r="Z297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7" t="str">
        <f>IF(ISNUMBER(SEARCH("CC",Table3[[#This Row],[KEYS]])), _xlfn.CONCAT("CC","_",Table3[[#This Row],[Table_Name]],"_",Table3[[#This Row],[Column_Name]]), "")</f>
        <v/>
      </c>
      <c r="AB29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7" t="str">
        <f>IF(ISNUMBER(SEARCH("PG",Table3[[#This Row],[KEYS]])), _xlfn.CONCAT("PG","_",Table3[[#This Row],[Table_Name]],"_",Table3[[#This Row],[Column_Name]]), "")</f>
        <v/>
      </c>
      <c r="AE297" s="20"/>
      <c r="AF297" s="20"/>
    </row>
    <row r="298" spans="1:32" x14ac:dyDescent="0.3">
      <c r="A298" t="s">
        <v>506</v>
      </c>
      <c r="B298" s="55" t="s">
        <v>381</v>
      </c>
      <c r="C298" s="58" t="s">
        <v>414</v>
      </c>
      <c r="D298" s="58">
        <v>8</v>
      </c>
      <c r="E298" s="58" t="s">
        <v>418</v>
      </c>
      <c r="F298" s="58" t="s">
        <v>419</v>
      </c>
      <c r="G298" t="s">
        <v>111</v>
      </c>
      <c r="H298" t="s">
        <v>135</v>
      </c>
      <c r="J298" t="str">
        <f>IF(ISNUMBER(SEARCH("PK",Table3[[#This Row],[KEYS]])), "PK", "")</f>
        <v>PK</v>
      </c>
      <c r="K298" t="str">
        <f>IF(ISNUMBER(SEARCH("FK",Table3[[#This Row],[KEYS]])), "FK", "")</f>
        <v/>
      </c>
      <c r="L298" t="str">
        <f>IF(ISNUMBER(SEARCH("IDX",Table3[[#This Row],[KEYS]])), "INDEX", "")</f>
        <v>INDEX</v>
      </c>
      <c r="M298" t="str">
        <f>IF(ISNUMBER(SEARCH("UQ",Table3[[#This Row],[KEYS]])), "UNIQUE", "")</f>
        <v/>
      </c>
      <c r="N298" t="str">
        <f>IF(ISNUMBER(SEARCH("NN",Table3[[#This Row],[KEYS]])), "NOT NULL", "")</f>
        <v>NOT NULL</v>
      </c>
      <c r="O298" t="str">
        <f>IF(ISNUMBER(SEARCH("CC",Table3[[#This Row],[KEYS]])), "CHECK", "")</f>
        <v/>
      </c>
      <c r="P298" t="str">
        <f>IF(ISNUMBER(SEARCH("PG",Table3[[#This Row],[KEYS]])), "PG", "")</f>
        <v/>
      </c>
      <c r="Q298" t="str" cm="1">
        <f t="array" ref="Q298">IF(ISNUMBER(SEARCH("PK",Table3[[#This Row],[KEYS]])),INDEX(UPPER(Table1[Combined_Constraint_Names]),MATCH(UPPER(Table3[[#This Row],[Table_Name]]),UPPER(Table1[Table_Name]),0)), "")</f>
        <v>PK_RETURN_CATEGORY_RETURN_CODE</v>
      </c>
      <c r="R298" t="str" cm="1">
        <f t="array" ref="R29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return_category ADD CONSTRAINT PK_RETURN_CATEGORY_RETURN_CODE PRIMARY KEY (RETURN_CODE);</v>
      </c>
      <c r="S298" t="str">
        <f>IF(ISNUMBER(SEARCH("FK",Table3[[#This Row],[KEYS]])), _xlfn.CONCAT("FK","_",Table3[[#This Row],[Table_Name]],"_",Table3[[#This Row],[Column_Name]]), "")</f>
        <v/>
      </c>
      <c r="T298" t="str" cm="1">
        <f t="array" ref="T29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8" t="str">
        <f>IF(ISNUMBER(SEARCH("IDX",Table3[[#This Row],[KEYS]])), _xlfn.CONCAT("IDX","_",Table3[[#This Row],[Table_Name]],"_",Table3[[#This Row],[Column_Name]]), "")</f>
        <v>IDX_return_category_return_code</v>
      </c>
      <c r="V298" t="str">
        <f>IF(ISNUMBER(SEARCH("IDX",Table3[[#This Row],[KEYS]])), _xlfn.CONCAT("CREATE INDEX ",Table3[[#This Row],[Constranit name_IDX]]," ON ",Table3[[#This Row],[Table_Name]],"(",UPPER(Table3[[#This Row],[Column_Name]]),");"), "")</f>
        <v>CREATE INDEX IDX_return_category_return_code ON return_category(RETURN_CODE);</v>
      </c>
      <c r="W298" t="str">
        <f>IF(ISNUMBER(SEARCH("UQ",Table3[[#This Row],[KEYS]])), _xlfn.CONCAT("UQ","_",Table3[[#This Row],[Table_Name]],"_",Table3[[#This Row],[Column_Name]]), "")</f>
        <v/>
      </c>
      <c r="X29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8" t="str">
        <f>IF(ISNUMBER(SEARCH("NN",Table3[[#This Row],[KEYS]])), _xlfn.CONCAT("NN","_",Table3[[#This Row],[Table_Name]],"_",Table3[[#This Row],[Column_Name]]), "")</f>
        <v>NN_return_category_return_code</v>
      </c>
      <c r="Z29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return_category MODIFY return_code CONSTRAINT NN_return_category_return_code NOT NULL ;</v>
      </c>
      <c r="AA298" t="str">
        <f>IF(ISNUMBER(SEARCH("CC",Table3[[#This Row],[KEYS]])), _xlfn.CONCAT("CC","_",Table3[[#This Row],[Table_Name]],"_",Table3[[#This Row],[Column_Name]]), "")</f>
        <v/>
      </c>
      <c r="AB29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8" t="str">
        <f>IF(ISNUMBER(SEARCH("PG",Table3[[#This Row],[KEYS]])), _xlfn.CONCAT("PG","_",Table3[[#This Row],[Table_Name]],"_",Table3[[#This Row],[Column_Name]]), "")</f>
        <v/>
      </c>
      <c r="AE298" s="20"/>
      <c r="AF298" s="20"/>
    </row>
    <row r="299" spans="1:32" x14ac:dyDescent="0.3">
      <c r="A299" t="s">
        <v>506</v>
      </c>
      <c r="B299" s="55" t="s">
        <v>381</v>
      </c>
      <c r="C299" s="58" t="s">
        <v>414</v>
      </c>
      <c r="D299" s="58">
        <v>8</v>
      </c>
      <c r="E299" s="58" t="s">
        <v>418</v>
      </c>
      <c r="F299" s="58" t="s">
        <v>226</v>
      </c>
      <c r="G299" t="s">
        <v>114</v>
      </c>
      <c r="J299" t="str">
        <f>IF(ISNUMBER(SEARCH("PK",Table3[[#This Row],[KEYS]])), "PK", "")</f>
        <v/>
      </c>
      <c r="K299" t="str">
        <f>IF(ISNUMBER(SEARCH("FK",Table3[[#This Row],[KEYS]])), "FK", "")</f>
        <v/>
      </c>
      <c r="L299" t="str">
        <f>IF(ISNUMBER(SEARCH("IDX",Table3[[#This Row],[KEYS]])), "INDEX", "")</f>
        <v/>
      </c>
      <c r="M299" t="str">
        <f>IF(ISNUMBER(SEARCH("UQ",Table3[[#This Row],[KEYS]])), "UNIQUE", "")</f>
        <v/>
      </c>
      <c r="N299" t="str">
        <f>IF(ISNUMBER(SEARCH("NN",Table3[[#This Row],[KEYS]])), "NOT NULL", "")</f>
        <v/>
      </c>
      <c r="O299" t="str">
        <f>IF(ISNUMBER(SEARCH("CC",Table3[[#This Row],[KEYS]])), "CHECK", "")</f>
        <v/>
      </c>
      <c r="P299" t="str">
        <f>IF(ISNUMBER(SEARCH("PG",Table3[[#This Row],[KEYS]])), "PG", "")</f>
        <v/>
      </c>
      <c r="Q299" t="str" cm="1">
        <f t="array" ref="Q299">IF(ISNUMBER(SEARCH("PK",Table3[[#This Row],[KEYS]])),INDEX(UPPER(Table1[Combined_Constraint_Names]),MATCH(UPPER(Table3[[#This Row],[Table_Name]]),UPPER(Table1[Table_Name]),0)), "")</f>
        <v/>
      </c>
      <c r="R299" t="str" cm="1">
        <f t="array" ref="R29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299" t="str">
        <f>IF(ISNUMBER(SEARCH("FK",Table3[[#This Row],[KEYS]])), _xlfn.CONCAT("FK","_",Table3[[#This Row],[Table_Name]],"_",Table3[[#This Row],[Column_Name]]), "")</f>
        <v/>
      </c>
      <c r="T299" t="str" cm="1">
        <f t="array" ref="T29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299" t="str">
        <f>IF(ISNUMBER(SEARCH("IDX",Table3[[#This Row],[KEYS]])), _xlfn.CONCAT("IDX","_",Table3[[#This Row],[Table_Name]],"_",Table3[[#This Row],[Column_Name]]), "")</f>
        <v/>
      </c>
      <c r="V29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299" t="str">
        <f>IF(ISNUMBER(SEARCH("UQ",Table3[[#This Row],[KEYS]])), _xlfn.CONCAT("UQ","_",Table3[[#This Row],[Table_Name]],"_",Table3[[#This Row],[Column_Name]]), "")</f>
        <v/>
      </c>
      <c r="X29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299" t="str">
        <f>IF(ISNUMBER(SEARCH("NN",Table3[[#This Row],[KEYS]])), _xlfn.CONCAT("NN","_",Table3[[#This Row],[Table_Name]],"_",Table3[[#This Row],[Column_Name]]), "")</f>
        <v/>
      </c>
      <c r="Z29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299" t="str">
        <f>IF(ISNUMBER(SEARCH("CC",Table3[[#This Row],[KEYS]])), _xlfn.CONCAT("CC","_",Table3[[#This Row],[Table_Name]],"_",Table3[[#This Row],[Column_Name]]), "")</f>
        <v/>
      </c>
      <c r="AB29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299" t="str">
        <f>IF(ISNUMBER(SEARCH("PG",Table3[[#This Row],[KEYS]])), _xlfn.CONCAT("PG","_",Table3[[#This Row],[Table_Name]],"_",Table3[[#This Row],[Column_Name]]), "")</f>
        <v/>
      </c>
      <c r="AE299" s="20"/>
      <c r="AF299" s="20"/>
    </row>
    <row r="300" spans="1:32" x14ac:dyDescent="0.3">
      <c r="A300" t="s">
        <v>506</v>
      </c>
      <c r="B300" s="39" t="s">
        <v>381</v>
      </c>
      <c r="C300" s="40" t="s">
        <v>414</v>
      </c>
      <c r="D300" s="40">
        <v>8</v>
      </c>
      <c r="E300" s="40" t="s">
        <v>420</v>
      </c>
      <c r="F300" s="40" t="s">
        <v>421</v>
      </c>
      <c r="G300" t="s">
        <v>111</v>
      </c>
      <c r="H300" t="s">
        <v>135</v>
      </c>
      <c r="J300" t="str">
        <f>IF(ISNUMBER(SEARCH("PK",Table3[[#This Row],[KEYS]])), "PK", "")</f>
        <v>PK</v>
      </c>
      <c r="K300" t="str">
        <f>IF(ISNUMBER(SEARCH("FK",Table3[[#This Row],[KEYS]])), "FK", "")</f>
        <v/>
      </c>
      <c r="L300" t="str">
        <f>IF(ISNUMBER(SEARCH("IDX",Table3[[#This Row],[KEYS]])), "INDEX", "")</f>
        <v>INDEX</v>
      </c>
      <c r="M300" t="str">
        <f>IF(ISNUMBER(SEARCH("UQ",Table3[[#This Row],[KEYS]])), "UNIQUE", "")</f>
        <v/>
      </c>
      <c r="N300" t="str">
        <f>IF(ISNUMBER(SEARCH("NN",Table3[[#This Row],[KEYS]])), "NOT NULL", "")</f>
        <v>NOT NULL</v>
      </c>
      <c r="O300" t="str">
        <f>IF(ISNUMBER(SEARCH("CC",Table3[[#This Row],[KEYS]])), "CHECK", "")</f>
        <v/>
      </c>
      <c r="P300" t="str">
        <f>IF(ISNUMBER(SEARCH("PG",Table3[[#This Row],[KEYS]])), "PG", "")</f>
        <v/>
      </c>
      <c r="Q300" t="str" cm="1">
        <f t="array" ref="Q300">IF(ISNUMBER(SEARCH("PK",Table3[[#This Row],[KEYS]])),INDEX(UPPER(Table1[Combined_Constraint_Names]),MATCH(UPPER(Table3[[#This Row],[Table_Name]]),UPPER(Table1[Table_Name]),0)), "")</f>
        <v>PK_INQUIRY_INQUIRY_ID</v>
      </c>
      <c r="R300" t="str" cm="1">
        <f t="array" ref="R30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INQUIRY ADD CONSTRAINT PK_INQUIRY_INQUIRY_ID PRIMARY KEY (INQUIRY_ID);</v>
      </c>
      <c r="S300" t="str">
        <f>IF(ISNUMBER(SEARCH("FK",Table3[[#This Row],[KEYS]])), _xlfn.CONCAT("FK","_",Table3[[#This Row],[Table_Name]],"_",Table3[[#This Row],[Column_Name]]), "")</f>
        <v/>
      </c>
      <c r="T300" t="str" cm="1">
        <f t="array" ref="T30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0" t="str">
        <f>IF(ISNUMBER(SEARCH("IDX",Table3[[#This Row],[KEYS]])), _xlfn.CONCAT("IDX","_",Table3[[#This Row],[Table_Name]],"_",Table3[[#This Row],[Column_Name]]), "")</f>
        <v>IDX_INQUIRY_Inquiry_ID</v>
      </c>
      <c r="V300" t="str">
        <f>IF(ISNUMBER(SEARCH("IDX",Table3[[#This Row],[KEYS]])), _xlfn.CONCAT("CREATE INDEX ",Table3[[#This Row],[Constranit name_IDX]]," ON ",Table3[[#This Row],[Table_Name]],"(",UPPER(Table3[[#This Row],[Column_Name]]),");"), "")</f>
        <v>CREATE INDEX IDX_INQUIRY_Inquiry_ID ON INQUIRY(INQUIRY_ID);</v>
      </c>
      <c r="W300" t="str">
        <f>IF(ISNUMBER(SEARCH("UQ",Table3[[#This Row],[KEYS]])), _xlfn.CONCAT("UQ","_",Table3[[#This Row],[Table_Name]],"_",Table3[[#This Row],[Column_Name]]), "")</f>
        <v/>
      </c>
      <c r="X30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0" t="str">
        <f>IF(ISNUMBER(SEARCH("NN",Table3[[#This Row],[KEYS]])), _xlfn.CONCAT("NN","_",Table3[[#This Row],[Table_Name]],"_",Table3[[#This Row],[Column_Name]]), "")</f>
        <v>NN_INQUIRY_Inquiry_ID</v>
      </c>
      <c r="Z30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 MODIFY Inquiry_ID CONSTRAINT NN_INQUIRY_Inquiry_ID NOT NULL ;</v>
      </c>
      <c r="AA300" t="str">
        <f>IF(ISNUMBER(SEARCH("CC",Table3[[#This Row],[KEYS]])), _xlfn.CONCAT("CC","_",Table3[[#This Row],[Table_Name]],"_",Table3[[#This Row],[Column_Name]]), "")</f>
        <v/>
      </c>
      <c r="AB30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0" t="str">
        <f>IF(ISNUMBER(SEARCH("PG",Table3[[#This Row],[KEYS]])), _xlfn.CONCAT("PG","_",Table3[[#This Row],[Table_Name]],"_",Table3[[#This Row],[Column_Name]]), "")</f>
        <v/>
      </c>
      <c r="AE300" s="20"/>
      <c r="AF300" s="20"/>
    </row>
    <row r="301" spans="1:32" x14ac:dyDescent="0.3">
      <c r="A301" t="s">
        <v>506</v>
      </c>
      <c r="B301" s="39" t="s">
        <v>381</v>
      </c>
      <c r="C301" s="40" t="s">
        <v>414</v>
      </c>
      <c r="D301" s="40">
        <v>8</v>
      </c>
      <c r="E301" s="40" t="s">
        <v>420</v>
      </c>
      <c r="F301" s="40" t="s">
        <v>422</v>
      </c>
      <c r="G301" t="s">
        <v>166</v>
      </c>
      <c r="J301" t="str">
        <f>IF(ISNUMBER(SEARCH("PK",Table3[[#This Row],[KEYS]])), "PK", "")</f>
        <v/>
      </c>
      <c r="K301" t="str">
        <f>IF(ISNUMBER(SEARCH("FK",Table3[[#This Row],[KEYS]])), "FK", "")</f>
        <v/>
      </c>
      <c r="L301" t="str">
        <f>IF(ISNUMBER(SEARCH("IDX",Table3[[#This Row],[KEYS]])), "INDEX", "")</f>
        <v/>
      </c>
      <c r="M301" t="str">
        <f>IF(ISNUMBER(SEARCH("UQ",Table3[[#This Row],[KEYS]])), "UNIQUE", "")</f>
        <v/>
      </c>
      <c r="N301" t="str">
        <f>IF(ISNUMBER(SEARCH("NN",Table3[[#This Row],[KEYS]])), "NOT NULL", "")</f>
        <v/>
      </c>
      <c r="O301" t="str">
        <f>IF(ISNUMBER(SEARCH("CC",Table3[[#This Row],[KEYS]])), "CHECK", "")</f>
        <v/>
      </c>
      <c r="P301" t="str">
        <f>IF(ISNUMBER(SEARCH("PG",Table3[[#This Row],[KEYS]])), "PG", "")</f>
        <v/>
      </c>
      <c r="Q301" t="str" cm="1">
        <f t="array" ref="Q301">IF(ISNUMBER(SEARCH("PK",Table3[[#This Row],[KEYS]])),INDEX(UPPER(Table1[Combined_Constraint_Names]),MATCH(UPPER(Table3[[#This Row],[Table_Name]]),UPPER(Table1[Table_Name]),0)), "")</f>
        <v/>
      </c>
      <c r="R301" t="str" cm="1">
        <f t="array" ref="R30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1" t="str">
        <f>IF(ISNUMBER(SEARCH("FK",Table3[[#This Row],[KEYS]])), _xlfn.CONCAT("FK","_",Table3[[#This Row],[Table_Name]],"_",Table3[[#This Row],[Column_Name]]), "")</f>
        <v/>
      </c>
      <c r="T301" t="str" cm="1">
        <f t="array" ref="T30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1" t="str">
        <f>IF(ISNUMBER(SEARCH("IDX",Table3[[#This Row],[KEYS]])), _xlfn.CONCAT("IDX","_",Table3[[#This Row],[Table_Name]],"_",Table3[[#This Row],[Column_Name]]), "")</f>
        <v/>
      </c>
      <c r="V30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01" t="str">
        <f>IF(ISNUMBER(SEARCH("UQ",Table3[[#This Row],[KEYS]])), _xlfn.CONCAT("UQ","_",Table3[[#This Row],[Table_Name]],"_",Table3[[#This Row],[Column_Name]]), "")</f>
        <v/>
      </c>
      <c r="X30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1" t="str">
        <f>IF(ISNUMBER(SEARCH("NN",Table3[[#This Row],[KEYS]])), _xlfn.CONCAT("NN","_",Table3[[#This Row],[Table_Name]],"_",Table3[[#This Row],[Column_Name]]), "")</f>
        <v/>
      </c>
      <c r="Z30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01" t="str">
        <f>IF(ISNUMBER(SEARCH("CC",Table3[[#This Row],[KEYS]])), _xlfn.CONCAT("CC","_",Table3[[#This Row],[Table_Name]],"_",Table3[[#This Row],[Column_Name]]), "")</f>
        <v/>
      </c>
      <c r="AB30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1" t="str">
        <f>IF(ISNUMBER(SEARCH("PG",Table3[[#This Row],[KEYS]])), _xlfn.CONCAT("PG","_",Table3[[#This Row],[Table_Name]],"_",Table3[[#This Row],[Column_Name]]), "")</f>
        <v/>
      </c>
      <c r="AE301" s="20"/>
      <c r="AF301" s="20"/>
    </row>
    <row r="302" spans="1:32" x14ac:dyDescent="0.3">
      <c r="A302" t="s">
        <v>506</v>
      </c>
      <c r="B302" s="39" t="s">
        <v>381</v>
      </c>
      <c r="C302" s="40" t="s">
        <v>414</v>
      </c>
      <c r="D302" s="40">
        <v>8</v>
      </c>
      <c r="E302" s="40" t="s">
        <v>420</v>
      </c>
      <c r="F302" s="40" t="s">
        <v>423</v>
      </c>
      <c r="G302" t="s">
        <v>111</v>
      </c>
      <c r="J302" t="str">
        <f>IF(ISNUMBER(SEARCH("PK",Table3[[#This Row],[KEYS]])), "PK", "")</f>
        <v/>
      </c>
      <c r="K302" t="str">
        <f>IF(ISNUMBER(SEARCH("FK",Table3[[#This Row],[KEYS]])), "FK", "")</f>
        <v/>
      </c>
      <c r="L302" t="str">
        <f>IF(ISNUMBER(SEARCH("IDX",Table3[[#This Row],[KEYS]])), "INDEX", "")</f>
        <v/>
      </c>
      <c r="M302" t="str">
        <f>IF(ISNUMBER(SEARCH("UQ",Table3[[#This Row],[KEYS]])), "UNIQUE", "")</f>
        <v/>
      </c>
      <c r="N302" t="str">
        <f>IF(ISNUMBER(SEARCH("NN",Table3[[#This Row],[KEYS]])), "NOT NULL", "")</f>
        <v/>
      </c>
      <c r="O302" t="str">
        <f>IF(ISNUMBER(SEARCH("CC",Table3[[#This Row],[KEYS]])), "CHECK", "")</f>
        <v/>
      </c>
      <c r="P302" t="str">
        <f>IF(ISNUMBER(SEARCH("PG",Table3[[#This Row],[KEYS]])), "PG", "")</f>
        <v/>
      </c>
      <c r="Q302" t="str" cm="1">
        <f t="array" ref="Q302">IF(ISNUMBER(SEARCH("PK",Table3[[#This Row],[KEYS]])),INDEX(UPPER(Table1[Combined_Constraint_Names]),MATCH(UPPER(Table3[[#This Row],[Table_Name]]),UPPER(Table1[Table_Name]),0)), "")</f>
        <v/>
      </c>
      <c r="R302" t="str" cm="1">
        <f t="array" ref="R30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2" t="str">
        <f>IF(ISNUMBER(SEARCH("FK",Table3[[#This Row],[KEYS]])), _xlfn.CONCAT("FK","_",Table3[[#This Row],[Table_Name]],"_",Table3[[#This Row],[Column_Name]]), "")</f>
        <v/>
      </c>
      <c r="T302" t="str" cm="1">
        <f t="array" ref="T30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2" t="str">
        <f>IF(ISNUMBER(SEARCH("IDX",Table3[[#This Row],[KEYS]])), _xlfn.CONCAT("IDX","_",Table3[[#This Row],[Table_Name]],"_",Table3[[#This Row],[Column_Name]]), "")</f>
        <v/>
      </c>
      <c r="V30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02" t="str">
        <f>IF(ISNUMBER(SEARCH("UQ",Table3[[#This Row],[KEYS]])), _xlfn.CONCAT("UQ","_",Table3[[#This Row],[Table_Name]],"_",Table3[[#This Row],[Column_Name]]), "")</f>
        <v/>
      </c>
      <c r="X30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2" t="str">
        <f>IF(ISNUMBER(SEARCH("NN",Table3[[#This Row],[KEYS]])), _xlfn.CONCAT("NN","_",Table3[[#This Row],[Table_Name]],"_",Table3[[#This Row],[Column_Name]]), "")</f>
        <v/>
      </c>
      <c r="Z30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02" t="str">
        <f>IF(ISNUMBER(SEARCH("CC",Table3[[#This Row],[KEYS]])), _xlfn.CONCAT("CC","_",Table3[[#This Row],[Table_Name]],"_",Table3[[#This Row],[Column_Name]]), "")</f>
        <v/>
      </c>
      <c r="AB30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2" t="str">
        <f>IF(ISNUMBER(SEARCH("PG",Table3[[#This Row],[KEYS]])), _xlfn.CONCAT("PG","_",Table3[[#This Row],[Table_Name]],"_",Table3[[#This Row],[Column_Name]]), "")</f>
        <v/>
      </c>
      <c r="AE302" s="20"/>
      <c r="AF302" s="20"/>
    </row>
    <row r="303" spans="1:32" x14ac:dyDescent="0.3">
      <c r="A303" t="s">
        <v>506</v>
      </c>
      <c r="B303" s="39" t="s">
        <v>381</v>
      </c>
      <c r="C303" s="40" t="s">
        <v>414</v>
      </c>
      <c r="D303" s="40">
        <v>8</v>
      </c>
      <c r="E303" s="40" t="s">
        <v>420</v>
      </c>
      <c r="F303" s="40" t="s">
        <v>424</v>
      </c>
      <c r="G303" t="s">
        <v>111</v>
      </c>
      <c r="J303" t="str">
        <f>IF(ISNUMBER(SEARCH("PK",Table3[[#This Row],[KEYS]])), "PK", "")</f>
        <v/>
      </c>
      <c r="K303" t="str">
        <f>IF(ISNUMBER(SEARCH("FK",Table3[[#This Row],[KEYS]])), "FK", "")</f>
        <v/>
      </c>
      <c r="L303" t="str">
        <f>IF(ISNUMBER(SEARCH("IDX",Table3[[#This Row],[KEYS]])), "INDEX", "")</f>
        <v/>
      </c>
      <c r="M303" t="str">
        <f>IF(ISNUMBER(SEARCH("UQ",Table3[[#This Row],[KEYS]])), "UNIQUE", "")</f>
        <v/>
      </c>
      <c r="N303" t="str">
        <f>IF(ISNUMBER(SEARCH("NN",Table3[[#This Row],[KEYS]])), "NOT NULL", "")</f>
        <v/>
      </c>
      <c r="O303" t="str">
        <f>IF(ISNUMBER(SEARCH("CC",Table3[[#This Row],[KEYS]])), "CHECK", "")</f>
        <v/>
      </c>
      <c r="P303" t="str">
        <f>IF(ISNUMBER(SEARCH("PG",Table3[[#This Row],[KEYS]])), "PG", "")</f>
        <v/>
      </c>
      <c r="Q303" t="str" cm="1">
        <f t="array" ref="Q303">IF(ISNUMBER(SEARCH("PK",Table3[[#This Row],[KEYS]])),INDEX(UPPER(Table1[Combined_Constraint_Names]),MATCH(UPPER(Table3[[#This Row],[Table_Name]]),UPPER(Table1[Table_Name]),0)), "")</f>
        <v/>
      </c>
      <c r="R303" t="str" cm="1">
        <f t="array" ref="R30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3" t="str">
        <f>IF(ISNUMBER(SEARCH("FK",Table3[[#This Row],[KEYS]])), _xlfn.CONCAT("FK","_",Table3[[#This Row],[Table_Name]],"_",Table3[[#This Row],[Column_Name]]), "")</f>
        <v/>
      </c>
      <c r="T303" t="str" cm="1">
        <f t="array" ref="T30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3" t="str">
        <f>IF(ISNUMBER(SEARCH("IDX",Table3[[#This Row],[KEYS]])), _xlfn.CONCAT("IDX","_",Table3[[#This Row],[Table_Name]],"_",Table3[[#This Row],[Column_Name]]), "")</f>
        <v/>
      </c>
      <c r="V30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03" t="str">
        <f>IF(ISNUMBER(SEARCH("UQ",Table3[[#This Row],[KEYS]])), _xlfn.CONCAT("UQ","_",Table3[[#This Row],[Table_Name]],"_",Table3[[#This Row],[Column_Name]]), "")</f>
        <v/>
      </c>
      <c r="X30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3" t="str">
        <f>IF(ISNUMBER(SEARCH("NN",Table3[[#This Row],[KEYS]])), _xlfn.CONCAT("NN","_",Table3[[#This Row],[Table_Name]],"_",Table3[[#This Row],[Column_Name]]), "")</f>
        <v/>
      </c>
      <c r="Z30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03" t="str">
        <f>IF(ISNUMBER(SEARCH("CC",Table3[[#This Row],[KEYS]])), _xlfn.CONCAT("CC","_",Table3[[#This Row],[Table_Name]],"_",Table3[[#This Row],[Column_Name]]), "")</f>
        <v/>
      </c>
      <c r="AB30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3" t="str">
        <f>IF(ISNUMBER(SEARCH("PG",Table3[[#This Row],[KEYS]])), _xlfn.CONCAT("PG","_",Table3[[#This Row],[Table_Name]],"_",Table3[[#This Row],[Column_Name]]), "")</f>
        <v/>
      </c>
      <c r="AE303" s="20"/>
      <c r="AF303" s="20"/>
    </row>
    <row r="304" spans="1:32" x14ac:dyDescent="0.3">
      <c r="A304" t="s">
        <v>506</v>
      </c>
      <c r="B304" s="39" t="s">
        <v>381</v>
      </c>
      <c r="C304" s="40" t="s">
        <v>414</v>
      </c>
      <c r="D304" s="40">
        <v>8</v>
      </c>
      <c r="E304" s="40" t="s">
        <v>420</v>
      </c>
      <c r="F304" s="40" t="s">
        <v>416</v>
      </c>
      <c r="G304" t="s">
        <v>114</v>
      </c>
      <c r="H304" t="s">
        <v>159</v>
      </c>
      <c r="J304" t="str">
        <f>IF(ISNUMBER(SEARCH("PK",Table3[[#This Row],[KEYS]])), "PK", "")</f>
        <v/>
      </c>
      <c r="K304" t="str">
        <f>IF(ISNUMBER(SEARCH("FK",Table3[[#This Row],[KEYS]])), "FK", "")</f>
        <v>FK</v>
      </c>
      <c r="L304" t="str">
        <f>IF(ISNUMBER(SEARCH("IDX",Table3[[#This Row],[KEYS]])), "INDEX", "")</f>
        <v>INDEX</v>
      </c>
      <c r="M304" t="str">
        <f>IF(ISNUMBER(SEARCH("UQ",Table3[[#This Row],[KEYS]])), "UNIQUE", "")</f>
        <v/>
      </c>
      <c r="N304" t="str">
        <f>IF(ISNUMBER(SEARCH("NN",Table3[[#This Row],[KEYS]])), "NOT NULL", "")</f>
        <v>NOT NULL</v>
      </c>
      <c r="O304" t="str">
        <f>IF(ISNUMBER(SEARCH("CC",Table3[[#This Row],[KEYS]])), "CHECK", "")</f>
        <v/>
      </c>
      <c r="P304" t="str">
        <f>IF(ISNUMBER(SEARCH("PG",Table3[[#This Row],[KEYS]])), "PG", "")</f>
        <v/>
      </c>
      <c r="Q304" t="str" cm="1">
        <f t="array" ref="Q304">IF(ISNUMBER(SEARCH("PK",Table3[[#This Row],[KEYS]])),INDEX(UPPER(Table1[Combined_Constraint_Names]),MATCH(UPPER(Table3[[#This Row],[Table_Name]]),UPPER(Table1[Table_Name]),0)), "")</f>
        <v/>
      </c>
      <c r="R304" t="str" cm="1">
        <f t="array" ref="R30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4" t="str">
        <f>IF(ISNUMBER(SEARCH("FK",Table3[[#This Row],[KEYS]])), _xlfn.CONCAT("FK","_",Table3[[#This Row],[Table_Name]],"_",Table3[[#This Row],[Column_Name]]), "")</f>
        <v>FK_INQUIRY_Cat_ID</v>
      </c>
      <c r="T304" t="str" cm="1">
        <f t="array" ref="T30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INQUIRY ADD CONSTRAINT FK_INQUIRY_Cat_ID FOREIGN KEY (Cat_ID) REFERENCES INQUIRY_CATEGORY(CAT_ID);</v>
      </c>
      <c r="U304" t="str">
        <f>IF(ISNUMBER(SEARCH("IDX",Table3[[#This Row],[KEYS]])), _xlfn.CONCAT("IDX","_",Table3[[#This Row],[Table_Name]],"_",Table3[[#This Row],[Column_Name]]), "")</f>
        <v>IDX_INQUIRY_Cat_ID</v>
      </c>
      <c r="V304" t="str">
        <f>IF(ISNUMBER(SEARCH("IDX",Table3[[#This Row],[KEYS]])), _xlfn.CONCAT("CREATE INDEX ",Table3[[#This Row],[Constranit name_IDX]]," ON ",Table3[[#This Row],[Table_Name]],"(",UPPER(Table3[[#This Row],[Column_Name]]),");"), "")</f>
        <v>CREATE INDEX IDX_INQUIRY_Cat_ID ON INQUIRY(CAT_ID);</v>
      </c>
      <c r="W304" t="str">
        <f>IF(ISNUMBER(SEARCH("UQ",Table3[[#This Row],[KEYS]])), _xlfn.CONCAT("UQ","_",Table3[[#This Row],[Table_Name]],"_",Table3[[#This Row],[Column_Name]]), "")</f>
        <v/>
      </c>
      <c r="X30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4" t="str">
        <f>IF(ISNUMBER(SEARCH("NN",Table3[[#This Row],[KEYS]])), _xlfn.CONCAT("NN","_",Table3[[#This Row],[Table_Name]],"_",Table3[[#This Row],[Column_Name]]), "")</f>
        <v>NN_INQUIRY_Cat_ID</v>
      </c>
      <c r="Z30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 MODIFY Cat_ID CONSTRAINT NN_INQUIRY_Cat_ID NOT NULL ;</v>
      </c>
      <c r="AA304" t="str">
        <f>IF(ISNUMBER(SEARCH("CC",Table3[[#This Row],[KEYS]])), _xlfn.CONCAT("CC","_",Table3[[#This Row],[Table_Name]],"_",Table3[[#This Row],[Column_Name]]), "")</f>
        <v/>
      </c>
      <c r="AB30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4" t="str">
        <f>IF(ISNUMBER(SEARCH("PG",Table3[[#This Row],[KEYS]])), _xlfn.CONCAT("PG","_",Table3[[#This Row],[Table_Name]],"_",Table3[[#This Row],[Column_Name]]), "")</f>
        <v/>
      </c>
      <c r="AE304" s="20"/>
      <c r="AF304" s="20"/>
    </row>
    <row r="305" spans="1:32" x14ac:dyDescent="0.3">
      <c r="A305" t="s">
        <v>506</v>
      </c>
      <c r="B305" s="39" t="s">
        <v>381</v>
      </c>
      <c r="C305" s="40" t="s">
        <v>414</v>
      </c>
      <c r="D305" s="40">
        <v>8</v>
      </c>
      <c r="E305" s="40" t="s">
        <v>420</v>
      </c>
      <c r="F305" s="40" t="s">
        <v>425</v>
      </c>
      <c r="G305" t="s">
        <v>111</v>
      </c>
      <c r="H305" t="s">
        <v>159</v>
      </c>
      <c r="J305" t="str">
        <f>IF(ISNUMBER(SEARCH("PK",Table3[[#This Row],[KEYS]])), "PK", "")</f>
        <v/>
      </c>
      <c r="K305" t="str">
        <f>IF(ISNUMBER(SEARCH("FK",Table3[[#This Row],[KEYS]])), "FK", "")</f>
        <v>FK</v>
      </c>
      <c r="L305" t="str">
        <f>IF(ISNUMBER(SEARCH("IDX",Table3[[#This Row],[KEYS]])), "INDEX", "")</f>
        <v>INDEX</v>
      </c>
      <c r="M305" t="str">
        <f>IF(ISNUMBER(SEARCH("UQ",Table3[[#This Row],[KEYS]])), "UNIQUE", "")</f>
        <v/>
      </c>
      <c r="N305" t="str">
        <f>IF(ISNUMBER(SEARCH("NN",Table3[[#This Row],[KEYS]])), "NOT NULL", "")</f>
        <v>NOT NULL</v>
      </c>
      <c r="O305" t="str">
        <f>IF(ISNUMBER(SEARCH("CC",Table3[[#This Row],[KEYS]])), "CHECK", "")</f>
        <v/>
      </c>
      <c r="P305" t="str">
        <f>IF(ISNUMBER(SEARCH("PG",Table3[[#This Row],[KEYS]])), "PG", "")</f>
        <v/>
      </c>
      <c r="Q305" t="str" cm="1">
        <f t="array" ref="Q305">IF(ISNUMBER(SEARCH("PK",Table3[[#This Row],[KEYS]])),INDEX(UPPER(Table1[Combined_Constraint_Names]),MATCH(UPPER(Table3[[#This Row],[Table_Name]]),UPPER(Table1[Table_Name]),0)), "")</f>
        <v/>
      </c>
      <c r="R305" t="str" cm="1">
        <f t="array" ref="R30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5" t="str">
        <f>IF(ISNUMBER(SEARCH("FK",Table3[[#This Row],[KEYS]])), _xlfn.CONCAT("FK","_",Table3[[#This Row],[Table_Name]],"_",Table3[[#This Row],[Column_Name]]), "")</f>
        <v>FK_INQUIRY_customer_NO</v>
      </c>
      <c r="T305" t="str" cm="1">
        <f t="array" ref="T30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INQUIRY ADD CONSTRAINT FK_INQUIRY_customer_NO FOREIGN KEY (customer_NO) REFERENCES CUSTOMER(CUSTOMER_NO);</v>
      </c>
      <c r="U305" t="str">
        <f>IF(ISNUMBER(SEARCH("IDX",Table3[[#This Row],[KEYS]])), _xlfn.CONCAT("IDX","_",Table3[[#This Row],[Table_Name]],"_",Table3[[#This Row],[Column_Name]]), "")</f>
        <v>IDX_INQUIRY_customer_NO</v>
      </c>
      <c r="V305" t="str">
        <f>IF(ISNUMBER(SEARCH("IDX",Table3[[#This Row],[KEYS]])), _xlfn.CONCAT("CREATE INDEX ",Table3[[#This Row],[Constranit name_IDX]]," ON ",Table3[[#This Row],[Table_Name]],"(",UPPER(Table3[[#This Row],[Column_Name]]),");"), "")</f>
        <v>CREATE INDEX IDX_INQUIRY_customer_NO ON INQUIRY(CUSTOMER_NO);</v>
      </c>
      <c r="W305" t="str">
        <f>IF(ISNUMBER(SEARCH("UQ",Table3[[#This Row],[KEYS]])), _xlfn.CONCAT("UQ","_",Table3[[#This Row],[Table_Name]],"_",Table3[[#This Row],[Column_Name]]), "")</f>
        <v/>
      </c>
      <c r="X30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5" t="str">
        <f>IF(ISNUMBER(SEARCH("NN",Table3[[#This Row],[KEYS]])), _xlfn.CONCAT("NN","_",Table3[[#This Row],[Table_Name]],"_",Table3[[#This Row],[Column_Name]]), "")</f>
        <v>NN_INQUIRY_customer_NO</v>
      </c>
      <c r="Z30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 MODIFY customer_NO CONSTRAINT NN_INQUIRY_customer_NO NOT NULL ;</v>
      </c>
      <c r="AA305" t="str">
        <f>IF(ISNUMBER(SEARCH("CC",Table3[[#This Row],[KEYS]])), _xlfn.CONCAT("CC","_",Table3[[#This Row],[Table_Name]],"_",Table3[[#This Row],[Column_Name]]), "")</f>
        <v/>
      </c>
      <c r="AB30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5" t="str">
        <f>IF(ISNUMBER(SEARCH("PG",Table3[[#This Row],[KEYS]])), _xlfn.CONCAT("PG","_",Table3[[#This Row],[Table_Name]],"_",Table3[[#This Row],[Column_Name]]), "")</f>
        <v/>
      </c>
      <c r="AE305" s="20"/>
      <c r="AF305" s="20"/>
    </row>
    <row r="306" spans="1:32" x14ac:dyDescent="0.3">
      <c r="A306" t="s">
        <v>506</v>
      </c>
      <c r="B306" s="39" t="s">
        <v>381</v>
      </c>
      <c r="C306" s="40" t="s">
        <v>414</v>
      </c>
      <c r="D306" s="40">
        <v>8</v>
      </c>
      <c r="E306" s="40" t="s">
        <v>420</v>
      </c>
      <c r="F306" s="40" t="s">
        <v>426</v>
      </c>
      <c r="G306" t="s">
        <v>111</v>
      </c>
      <c r="J306" t="str">
        <f>IF(ISNUMBER(SEARCH("PK",Table3[[#This Row],[KEYS]])), "PK", "")</f>
        <v/>
      </c>
      <c r="K306" t="str">
        <f>IF(ISNUMBER(SEARCH("FK",Table3[[#This Row],[KEYS]])), "FK", "")</f>
        <v/>
      </c>
      <c r="L306" t="str">
        <f>IF(ISNUMBER(SEARCH("IDX",Table3[[#This Row],[KEYS]])), "INDEX", "")</f>
        <v/>
      </c>
      <c r="M306" t="str">
        <f>IF(ISNUMBER(SEARCH("UQ",Table3[[#This Row],[KEYS]])), "UNIQUE", "")</f>
        <v/>
      </c>
      <c r="N306" t="str">
        <f>IF(ISNUMBER(SEARCH("NN",Table3[[#This Row],[KEYS]])), "NOT NULL", "")</f>
        <v/>
      </c>
      <c r="O306" t="str">
        <f>IF(ISNUMBER(SEARCH("CC",Table3[[#This Row],[KEYS]])), "CHECK", "")</f>
        <v/>
      </c>
      <c r="P306" t="str">
        <f>IF(ISNUMBER(SEARCH("PG",Table3[[#This Row],[KEYS]])), "PG", "")</f>
        <v/>
      </c>
      <c r="Q306" t="str" cm="1">
        <f t="array" ref="Q306">IF(ISNUMBER(SEARCH("PK",Table3[[#This Row],[KEYS]])),INDEX(UPPER(Table1[Combined_Constraint_Names]),MATCH(UPPER(Table3[[#This Row],[Table_Name]]),UPPER(Table1[Table_Name]),0)), "")</f>
        <v/>
      </c>
      <c r="R306" t="str" cm="1">
        <f t="array" ref="R30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6" t="str">
        <f>IF(ISNUMBER(SEARCH("FK",Table3[[#This Row],[KEYS]])), _xlfn.CONCAT("FK","_",Table3[[#This Row],[Table_Name]],"_",Table3[[#This Row],[Column_Name]]), "")</f>
        <v/>
      </c>
      <c r="T306" t="str" cm="1">
        <f t="array" ref="T30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6" t="str">
        <f>IF(ISNUMBER(SEARCH("IDX",Table3[[#This Row],[KEYS]])), _xlfn.CONCAT("IDX","_",Table3[[#This Row],[Table_Name]],"_",Table3[[#This Row],[Column_Name]]), "")</f>
        <v/>
      </c>
      <c r="V30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06" t="str">
        <f>IF(ISNUMBER(SEARCH("UQ",Table3[[#This Row],[KEYS]])), _xlfn.CONCAT("UQ","_",Table3[[#This Row],[Table_Name]],"_",Table3[[#This Row],[Column_Name]]), "")</f>
        <v/>
      </c>
      <c r="X30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6" t="str">
        <f>IF(ISNUMBER(SEARCH("NN",Table3[[#This Row],[KEYS]])), _xlfn.CONCAT("NN","_",Table3[[#This Row],[Table_Name]],"_",Table3[[#This Row],[Column_Name]]), "")</f>
        <v/>
      </c>
      <c r="Z30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06" t="str">
        <f>IF(ISNUMBER(SEARCH("CC",Table3[[#This Row],[KEYS]])), _xlfn.CONCAT("CC","_",Table3[[#This Row],[Table_Name]],"_",Table3[[#This Row],[Column_Name]]), "")</f>
        <v/>
      </c>
      <c r="AB30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6" t="str">
        <f>IF(ISNUMBER(SEARCH("PG",Table3[[#This Row],[KEYS]])), _xlfn.CONCAT("PG","_",Table3[[#This Row],[Table_Name]],"_",Table3[[#This Row],[Column_Name]]), "")</f>
        <v/>
      </c>
      <c r="AE306" s="20"/>
      <c r="AF306" s="20"/>
    </row>
    <row r="307" spans="1:32" x14ac:dyDescent="0.3">
      <c r="A307" t="s">
        <v>506</v>
      </c>
      <c r="B307" s="41" t="s">
        <v>381</v>
      </c>
      <c r="C307" s="42" t="s">
        <v>414</v>
      </c>
      <c r="D307" s="42">
        <v>8</v>
      </c>
      <c r="E307" s="42" t="s">
        <v>427</v>
      </c>
      <c r="F307" s="42" t="s">
        <v>428</v>
      </c>
      <c r="G307" t="s">
        <v>111</v>
      </c>
      <c r="H307" t="s">
        <v>135</v>
      </c>
      <c r="J307" t="str">
        <f>IF(ISNUMBER(SEARCH("PK",Table3[[#This Row],[KEYS]])), "PK", "")</f>
        <v>PK</v>
      </c>
      <c r="K307" t="str">
        <f>IF(ISNUMBER(SEARCH("FK",Table3[[#This Row],[KEYS]])), "FK", "")</f>
        <v/>
      </c>
      <c r="L307" t="str">
        <f>IF(ISNUMBER(SEARCH("IDX",Table3[[#This Row],[KEYS]])), "INDEX", "")</f>
        <v>INDEX</v>
      </c>
      <c r="M307" t="str">
        <f>IF(ISNUMBER(SEARCH("UQ",Table3[[#This Row],[KEYS]])), "UNIQUE", "")</f>
        <v/>
      </c>
      <c r="N307" t="str">
        <f>IF(ISNUMBER(SEARCH("NN",Table3[[#This Row],[KEYS]])), "NOT NULL", "")</f>
        <v>NOT NULL</v>
      </c>
      <c r="O307" t="str">
        <f>IF(ISNUMBER(SEARCH("CC",Table3[[#This Row],[KEYS]])), "CHECK", "")</f>
        <v/>
      </c>
      <c r="P307" t="str">
        <f>IF(ISNUMBER(SEARCH("PG",Table3[[#This Row],[KEYS]])), "PG", "")</f>
        <v/>
      </c>
      <c r="Q307" t="str" cm="1">
        <f t="array" ref="Q307">IF(ISNUMBER(SEARCH("PK",Table3[[#This Row],[KEYS]])),INDEX(UPPER(Table1[Combined_Constraint_Names]),MATCH(UPPER(Table3[[#This Row],[Table_Name]]),UPPER(Table1[Table_Name]),0)), "")</f>
        <v>PK_INQUIRY_ACTION_IA_ID</v>
      </c>
      <c r="R307" t="str" cm="1">
        <f t="array" ref="R30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Inquiry_Action ADD CONSTRAINT PK_INQUIRY_ACTION_IA_ID PRIMARY KEY (IA_ID);</v>
      </c>
      <c r="S307" t="str">
        <f>IF(ISNUMBER(SEARCH("FK",Table3[[#This Row],[KEYS]])), _xlfn.CONCAT("FK","_",Table3[[#This Row],[Table_Name]],"_",Table3[[#This Row],[Column_Name]]), "")</f>
        <v/>
      </c>
      <c r="T307" t="str" cm="1">
        <f t="array" ref="T30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7" t="str">
        <f>IF(ISNUMBER(SEARCH("IDX",Table3[[#This Row],[KEYS]])), _xlfn.CONCAT("IDX","_",Table3[[#This Row],[Table_Name]],"_",Table3[[#This Row],[Column_Name]]), "")</f>
        <v>IDX_Inquiry_Action_IA_ID</v>
      </c>
      <c r="V307" t="str">
        <f>IF(ISNUMBER(SEARCH("IDX",Table3[[#This Row],[KEYS]])), _xlfn.CONCAT("CREATE INDEX ",Table3[[#This Row],[Constranit name_IDX]]," ON ",Table3[[#This Row],[Table_Name]],"(",UPPER(Table3[[#This Row],[Column_Name]]),");"), "")</f>
        <v>CREATE INDEX IDX_Inquiry_Action_IA_ID ON Inquiry_Action(IA_ID);</v>
      </c>
      <c r="W307" t="str">
        <f>IF(ISNUMBER(SEARCH("UQ",Table3[[#This Row],[KEYS]])), _xlfn.CONCAT("UQ","_",Table3[[#This Row],[Table_Name]],"_",Table3[[#This Row],[Column_Name]]), "")</f>
        <v/>
      </c>
      <c r="X30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7" t="str">
        <f>IF(ISNUMBER(SEARCH("NN",Table3[[#This Row],[KEYS]])), _xlfn.CONCAT("NN","_",Table3[[#This Row],[Table_Name]],"_",Table3[[#This Row],[Column_Name]]), "")</f>
        <v>NN_Inquiry_Action_IA_ID</v>
      </c>
      <c r="Z30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Inquiry_Action MODIFY IA_ID CONSTRAINT NN_Inquiry_Action_IA_ID NOT NULL ;</v>
      </c>
      <c r="AA307" t="str">
        <f>IF(ISNUMBER(SEARCH("CC",Table3[[#This Row],[KEYS]])), _xlfn.CONCAT("CC","_",Table3[[#This Row],[Table_Name]],"_",Table3[[#This Row],[Column_Name]]), "")</f>
        <v/>
      </c>
      <c r="AB30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7" t="str">
        <f>IF(ISNUMBER(SEARCH("PG",Table3[[#This Row],[KEYS]])), _xlfn.CONCAT("PG","_",Table3[[#This Row],[Table_Name]],"_",Table3[[#This Row],[Column_Name]]), "")</f>
        <v/>
      </c>
      <c r="AE307" s="20"/>
      <c r="AF307" s="20"/>
    </row>
    <row r="308" spans="1:32" x14ac:dyDescent="0.3">
      <c r="A308" t="s">
        <v>506</v>
      </c>
      <c r="B308" s="41" t="s">
        <v>381</v>
      </c>
      <c r="C308" s="42" t="s">
        <v>414</v>
      </c>
      <c r="D308" s="42">
        <v>8</v>
      </c>
      <c r="E308" s="42" t="s">
        <v>427</v>
      </c>
      <c r="F308" s="42" t="s">
        <v>421</v>
      </c>
      <c r="G308" t="s">
        <v>111</v>
      </c>
      <c r="H308" t="s">
        <v>140</v>
      </c>
      <c r="J308" t="str">
        <f>IF(ISNUMBER(SEARCH("PK",Table3[[#This Row],[KEYS]])), "PK", "")</f>
        <v/>
      </c>
      <c r="K308" t="str">
        <f>IF(ISNUMBER(SEARCH("FK",Table3[[#This Row],[KEYS]])), "FK", "")</f>
        <v>FK</v>
      </c>
      <c r="L308" t="str">
        <f>IF(ISNUMBER(SEARCH("IDX",Table3[[#This Row],[KEYS]])), "INDEX", "")</f>
        <v>INDEX</v>
      </c>
      <c r="M308" t="str">
        <f>IF(ISNUMBER(SEARCH("UQ",Table3[[#This Row],[KEYS]])), "UNIQUE", "")</f>
        <v/>
      </c>
      <c r="N308" t="str">
        <f>IF(ISNUMBER(SEARCH("NN",Table3[[#This Row],[KEYS]])), "NOT NULL", "")</f>
        <v>NOT NULL</v>
      </c>
      <c r="O308" t="str">
        <f>IF(ISNUMBER(SEARCH("CC",Table3[[#This Row],[KEYS]])), "CHECK", "")</f>
        <v/>
      </c>
      <c r="P308" t="str">
        <f>IF(ISNUMBER(SEARCH("PG",Table3[[#This Row],[KEYS]])), "PG", "")</f>
        <v/>
      </c>
      <c r="Q308" t="str" cm="1">
        <f t="array" ref="Q308">IF(ISNUMBER(SEARCH("PK",Table3[[#This Row],[KEYS]])),INDEX(UPPER(Table1[Combined_Constraint_Names]),MATCH(UPPER(Table3[[#This Row],[Table_Name]]),UPPER(Table1[Table_Name]),0)), "")</f>
        <v/>
      </c>
      <c r="R308" t="str" cm="1">
        <f t="array" ref="R30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8" t="str">
        <f>IF(ISNUMBER(SEARCH("FK",Table3[[#This Row],[KEYS]])), _xlfn.CONCAT("FK","_",Table3[[#This Row],[Table_Name]],"_",Table3[[#This Row],[Column_Name]]), "")</f>
        <v>FK_Inquiry_Action_Inquiry_ID</v>
      </c>
      <c r="T308" t="str" cm="1">
        <f t="array" ref="T30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Inquiry_Action ADD CONSTRAINT FK_Inquiry_Action_Inquiry_ID FOREIGN KEY (Inquiry_ID) REFERENCES INQUIRY(INQUIRY_ID);</v>
      </c>
      <c r="U308" t="str">
        <f>IF(ISNUMBER(SEARCH("IDX",Table3[[#This Row],[KEYS]])), _xlfn.CONCAT("IDX","_",Table3[[#This Row],[Table_Name]],"_",Table3[[#This Row],[Column_Name]]), "")</f>
        <v>IDX_Inquiry_Action_Inquiry_ID</v>
      </c>
      <c r="V308" t="str">
        <f>IF(ISNUMBER(SEARCH("IDX",Table3[[#This Row],[KEYS]])), _xlfn.CONCAT("CREATE INDEX ",Table3[[#This Row],[Constranit name_IDX]]," ON ",Table3[[#This Row],[Table_Name]],"(",UPPER(Table3[[#This Row],[Column_Name]]),");"), "")</f>
        <v>CREATE INDEX IDX_Inquiry_Action_Inquiry_ID ON Inquiry_Action(INQUIRY_ID);</v>
      </c>
      <c r="W308" t="str">
        <f>IF(ISNUMBER(SEARCH("UQ",Table3[[#This Row],[KEYS]])), _xlfn.CONCAT("UQ","_",Table3[[#This Row],[Table_Name]],"_",Table3[[#This Row],[Column_Name]]), "")</f>
        <v/>
      </c>
      <c r="X30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8" t="str">
        <f>IF(ISNUMBER(SEARCH("NN",Table3[[#This Row],[KEYS]])), _xlfn.CONCAT("NN","_",Table3[[#This Row],[Table_Name]],"_",Table3[[#This Row],[Column_Name]]), "")</f>
        <v>NN_Inquiry_Action_Inquiry_ID</v>
      </c>
      <c r="Z30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Inquiry_Action MODIFY Inquiry_ID CONSTRAINT NN_Inquiry_Action_Inquiry_ID NOT NULL ;</v>
      </c>
      <c r="AA308" t="str">
        <f>IF(ISNUMBER(SEARCH("CC",Table3[[#This Row],[KEYS]])), _xlfn.CONCAT("CC","_",Table3[[#This Row],[Table_Name]],"_",Table3[[#This Row],[Column_Name]]), "")</f>
        <v/>
      </c>
      <c r="AB30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8" t="str">
        <f>IF(ISNUMBER(SEARCH("PG",Table3[[#This Row],[KEYS]])), _xlfn.CONCAT("PG","_",Table3[[#This Row],[Table_Name]],"_",Table3[[#This Row],[Column_Name]]), "")</f>
        <v/>
      </c>
      <c r="AE308" s="20"/>
      <c r="AF308" s="20"/>
    </row>
    <row r="309" spans="1:32" x14ac:dyDescent="0.3">
      <c r="A309" t="s">
        <v>506</v>
      </c>
      <c r="B309" s="41" t="s">
        <v>381</v>
      </c>
      <c r="C309" s="42" t="s">
        <v>414</v>
      </c>
      <c r="D309" s="42">
        <v>8</v>
      </c>
      <c r="E309" s="42" t="s">
        <v>427</v>
      </c>
      <c r="F309" s="42" t="s">
        <v>429</v>
      </c>
      <c r="G309" t="s">
        <v>114</v>
      </c>
      <c r="H309" t="s">
        <v>124</v>
      </c>
      <c r="J309" t="str">
        <f>IF(ISNUMBER(SEARCH("PK",Table3[[#This Row],[KEYS]])), "PK", "")</f>
        <v/>
      </c>
      <c r="K309" t="str">
        <f>IF(ISNUMBER(SEARCH("FK",Table3[[#This Row],[KEYS]])), "FK", "")</f>
        <v/>
      </c>
      <c r="L309" t="str">
        <f>IF(ISNUMBER(SEARCH("IDX",Table3[[#This Row],[KEYS]])), "INDEX", "")</f>
        <v/>
      </c>
      <c r="M309" t="str">
        <f>IF(ISNUMBER(SEARCH("UQ",Table3[[#This Row],[KEYS]])), "UNIQUE", "")</f>
        <v/>
      </c>
      <c r="N309" t="str">
        <f>IF(ISNUMBER(SEARCH("NN",Table3[[#This Row],[KEYS]])), "NOT NULL", "")</f>
        <v>NOT NULL</v>
      </c>
      <c r="O309" t="str">
        <f>IF(ISNUMBER(SEARCH("CC",Table3[[#This Row],[KEYS]])), "CHECK", "")</f>
        <v/>
      </c>
      <c r="P309" t="str">
        <f>IF(ISNUMBER(SEARCH("PG",Table3[[#This Row],[KEYS]])), "PG", "")</f>
        <v/>
      </c>
      <c r="Q309" t="str" cm="1">
        <f t="array" ref="Q309">IF(ISNUMBER(SEARCH("PK",Table3[[#This Row],[KEYS]])),INDEX(UPPER(Table1[Combined_Constraint_Names]),MATCH(UPPER(Table3[[#This Row],[Table_Name]]),UPPER(Table1[Table_Name]),0)), "")</f>
        <v/>
      </c>
      <c r="R309" t="str" cm="1">
        <f t="array" ref="R30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09" t="str">
        <f>IF(ISNUMBER(SEARCH("FK",Table3[[#This Row],[KEYS]])), _xlfn.CONCAT("FK","_",Table3[[#This Row],[Table_Name]],"_",Table3[[#This Row],[Column_Name]]), "")</f>
        <v/>
      </c>
      <c r="T309" t="str" cm="1">
        <f t="array" ref="T30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09" t="str">
        <f>IF(ISNUMBER(SEARCH("IDX",Table3[[#This Row],[KEYS]])), _xlfn.CONCAT("IDX","_",Table3[[#This Row],[Table_Name]],"_",Table3[[#This Row],[Column_Name]]), "")</f>
        <v/>
      </c>
      <c r="V30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09" t="str">
        <f>IF(ISNUMBER(SEARCH("UQ",Table3[[#This Row],[KEYS]])), _xlfn.CONCAT("UQ","_",Table3[[#This Row],[Table_Name]],"_",Table3[[#This Row],[Column_Name]]), "")</f>
        <v/>
      </c>
      <c r="X30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09" t="str">
        <f>IF(ISNUMBER(SEARCH("NN",Table3[[#This Row],[KEYS]])), _xlfn.CONCAT("NN","_",Table3[[#This Row],[Table_Name]],"_",Table3[[#This Row],[Column_Name]]), "")</f>
        <v>NN_Inquiry_Action_Description</v>
      </c>
      <c r="Z309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Inquiry_Action MODIFY Description CONSTRAINT NN_Inquiry_Action_Description NOT NULL ;</v>
      </c>
      <c r="AA309" t="str">
        <f>IF(ISNUMBER(SEARCH("CC",Table3[[#This Row],[KEYS]])), _xlfn.CONCAT("CC","_",Table3[[#This Row],[Table_Name]],"_",Table3[[#This Row],[Column_Name]]), "")</f>
        <v/>
      </c>
      <c r="AB30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09" t="str">
        <f>IF(ISNUMBER(SEARCH("PG",Table3[[#This Row],[KEYS]])), _xlfn.CONCAT("PG","_",Table3[[#This Row],[Table_Name]],"_",Table3[[#This Row],[Column_Name]]), "")</f>
        <v/>
      </c>
      <c r="AE309" s="20"/>
      <c r="AF309" s="20"/>
    </row>
    <row r="310" spans="1:32" x14ac:dyDescent="0.3">
      <c r="A310" t="s">
        <v>506</v>
      </c>
      <c r="B310" s="41" t="s">
        <v>381</v>
      </c>
      <c r="C310" s="42" t="s">
        <v>414</v>
      </c>
      <c r="D310" s="42">
        <v>8</v>
      </c>
      <c r="E310" s="42" t="s">
        <v>427</v>
      </c>
      <c r="F310" s="42" t="s">
        <v>430</v>
      </c>
      <c r="G310" t="s">
        <v>111</v>
      </c>
      <c r="H310" t="s">
        <v>124</v>
      </c>
      <c r="J310" t="str">
        <f>IF(ISNUMBER(SEARCH("PK",Table3[[#This Row],[KEYS]])), "PK", "")</f>
        <v/>
      </c>
      <c r="K310" t="str">
        <f>IF(ISNUMBER(SEARCH("FK",Table3[[#This Row],[KEYS]])), "FK", "")</f>
        <v/>
      </c>
      <c r="L310" t="str">
        <f>IF(ISNUMBER(SEARCH("IDX",Table3[[#This Row],[KEYS]])), "INDEX", "")</f>
        <v/>
      </c>
      <c r="M310" t="str">
        <f>IF(ISNUMBER(SEARCH("UQ",Table3[[#This Row],[KEYS]])), "UNIQUE", "")</f>
        <v/>
      </c>
      <c r="N310" t="str">
        <f>IF(ISNUMBER(SEARCH("NN",Table3[[#This Row],[KEYS]])), "NOT NULL", "")</f>
        <v>NOT NULL</v>
      </c>
      <c r="O310" t="str">
        <f>IF(ISNUMBER(SEARCH("CC",Table3[[#This Row],[KEYS]])), "CHECK", "")</f>
        <v/>
      </c>
      <c r="P310" t="str">
        <f>IF(ISNUMBER(SEARCH("PG",Table3[[#This Row],[KEYS]])), "PG", "")</f>
        <v/>
      </c>
      <c r="Q310" t="str" cm="1">
        <f t="array" ref="Q310">IF(ISNUMBER(SEARCH("PK",Table3[[#This Row],[KEYS]])),INDEX(UPPER(Table1[Combined_Constraint_Names]),MATCH(UPPER(Table3[[#This Row],[Table_Name]]),UPPER(Table1[Table_Name]),0)), "")</f>
        <v/>
      </c>
      <c r="R310" t="str" cm="1">
        <f t="array" ref="R3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0" t="str">
        <f>IF(ISNUMBER(SEARCH("FK",Table3[[#This Row],[KEYS]])), _xlfn.CONCAT("FK","_",Table3[[#This Row],[Table_Name]],"_",Table3[[#This Row],[Column_Name]]), "")</f>
        <v/>
      </c>
      <c r="T310" t="str" cm="1">
        <f t="array" ref="T31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0" t="str">
        <f>IF(ISNUMBER(SEARCH("IDX",Table3[[#This Row],[KEYS]])), _xlfn.CONCAT("IDX","_",Table3[[#This Row],[Table_Name]],"_",Table3[[#This Row],[Column_Name]]), "")</f>
        <v/>
      </c>
      <c r="V31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10" t="str">
        <f>IF(ISNUMBER(SEARCH("UQ",Table3[[#This Row],[KEYS]])), _xlfn.CONCAT("UQ","_",Table3[[#This Row],[Table_Name]],"_",Table3[[#This Row],[Column_Name]]), "")</f>
        <v/>
      </c>
      <c r="X31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0" t="str">
        <f>IF(ISNUMBER(SEARCH("NN",Table3[[#This Row],[KEYS]])), _xlfn.CONCAT("NN","_",Table3[[#This Row],[Table_Name]],"_",Table3[[#This Row],[Column_Name]]), "")</f>
        <v>NN_Inquiry_Action_Order_Inquiry_ID</v>
      </c>
      <c r="Z310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Inquiry_Action MODIFY Order_Inquiry_ID CONSTRAINT NN_Inquiry_Action_Order_Inquiry_ID NOT NULL ;</v>
      </c>
      <c r="AA310" t="str">
        <f>IF(ISNUMBER(SEARCH("CC",Table3[[#This Row],[KEYS]])), _xlfn.CONCAT("CC","_",Table3[[#This Row],[Table_Name]],"_",Table3[[#This Row],[Column_Name]]), "")</f>
        <v/>
      </c>
      <c r="AB31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0" t="str">
        <f>IF(ISNUMBER(SEARCH("PG",Table3[[#This Row],[KEYS]])), _xlfn.CONCAT("PG","_",Table3[[#This Row],[Table_Name]],"_",Table3[[#This Row],[Column_Name]]), "")</f>
        <v/>
      </c>
      <c r="AE310" s="20"/>
      <c r="AF310" s="20"/>
    </row>
    <row r="311" spans="1:32" x14ac:dyDescent="0.3">
      <c r="A311" t="s">
        <v>506</v>
      </c>
      <c r="B311" s="43" t="s">
        <v>381</v>
      </c>
      <c r="C311" s="44" t="s">
        <v>414</v>
      </c>
      <c r="D311" s="44">
        <v>8</v>
      </c>
      <c r="E311" s="44" t="s">
        <v>431</v>
      </c>
      <c r="F311" s="44" t="s">
        <v>430</v>
      </c>
      <c r="G311" t="s">
        <v>111</v>
      </c>
      <c r="H311" t="s">
        <v>135</v>
      </c>
      <c r="J311" t="str">
        <f>IF(ISNUMBER(SEARCH("PK",Table3[[#This Row],[KEYS]])), "PK", "")</f>
        <v>PK</v>
      </c>
      <c r="K311" t="str">
        <f>IF(ISNUMBER(SEARCH("FK",Table3[[#This Row],[KEYS]])), "FK", "")</f>
        <v/>
      </c>
      <c r="L311" t="str">
        <f>IF(ISNUMBER(SEARCH("IDX",Table3[[#This Row],[KEYS]])), "INDEX", "")</f>
        <v>INDEX</v>
      </c>
      <c r="M311" t="str">
        <f>IF(ISNUMBER(SEARCH("UQ",Table3[[#This Row],[KEYS]])), "UNIQUE", "")</f>
        <v/>
      </c>
      <c r="N311" t="str">
        <f>IF(ISNUMBER(SEARCH("NN",Table3[[#This Row],[KEYS]])), "NOT NULL", "")</f>
        <v>NOT NULL</v>
      </c>
      <c r="O311" t="str">
        <f>IF(ISNUMBER(SEARCH("CC",Table3[[#This Row],[KEYS]])), "CHECK", "")</f>
        <v/>
      </c>
      <c r="P311" t="str">
        <f>IF(ISNUMBER(SEARCH("PG",Table3[[#This Row],[KEYS]])), "PG", "")</f>
        <v/>
      </c>
      <c r="Q311" t="str" cm="1">
        <f t="array" ref="Q311">IF(ISNUMBER(SEARCH("PK",Table3[[#This Row],[KEYS]])),INDEX(UPPER(Table1[Combined_Constraint_Names]),MATCH(UPPER(Table3[[#This Row],[Table_Name]]),UPPER(Table1[Table_Name]),0)), "")</f>
        <v>PK_ORDER_INQUIRY_ORDER_INQUIRY_ID</v>
      </c>
      <c r="R311" t="str" cm="1">
        <f t="array" ref="R31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Order_Inquiry ADD CONSTRAINT PK_ORDER_INQUIRY_ORDER_INQUIRY_ID PRIMARY KEY (ORDER_INQUIRY_ID);</v>
      </c>
      <c r="S311" t="str">
        <f>IF(ISNUMBER(SEARCH("FK",Table3[[#This Row],[KEYS]])), _xlfn.CONCAT("FK","_",Table3[[#This Row],[Table_Name]],"_",Table3[[#This Row],[Column_Name]]), "")</f>
        <v/>
      </c>
      <c r="T311" t="str" cm="1">
        <f t="array" ref="T31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1" t="str">
        <f>IF(ISNUMBER(SEARCH("IDX",Table3[[#This Row],[KEYS]])), _xlfn.CONCAT("IDX","_",Table3[[#This Row],[Table_Name]],"_",Table3[[#This Row],[Column_Name]]), "")</f>
        <v>IDX_Order_Inquiry_Order_Inquiry_ID</v>
      </c>
      <c r="V311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IDX_Order_Inquiry_Order_Inquiry_ID ON Order_Inquiry(ORDER_INQUIRY_ID);</v>
      </c>
      <c r="W311" t="str">
        <f>IF(ISNUMBER(SEARCH("UQ",Table3[[#This Row],[KEYS]])), _xlfn.CONCAT("UQ","_",Table3[[#This Row],[Table_Name]],"_",Table3[[#This Row],[Column_Name]]), "")</f>
        <v/>
      </c>
      <c r="X31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1" t="str">
        <f>IF(ISNUMBER(SEARCH("NN",Table3[[#This Row],[KEYS]])), _xlfn.CONCAT("NN","_",Table3[[#This Row],[Table_Name]],"_",Table3[[#This Row],[Column_Name]]), "")</f>
        <v>NN_Order_Inquiry_Order_Inquiry_ID</v>
      </c>
      <c r="Z311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Order_Inquiry MODIFY Order_Inquiry_ID CONSTRAINT NN_Order_Inquiry_Order_Inquiry_ID NOT NULL ;</v>
      </c>
      <c r="AA311" t="str">
        <f>IF(ISNUMBER(SEARCH("CC",Table3[[#This Row],[KEYS]])), _xlfn.CONCAT("CC","_",Table3[[#This Row],[Table_Name]],"_",Table3[[#This Row],[Column_Name]]), "")</f>
        <v/>
      </c>
      <c r="AB31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1" t="str">
        <f>IF(ISNUMBER(SEARCH("PG",Table3[[#This Row],[KEYS]])), _xlfn.CONCAT("PG","_",Table3[[#This Row],[Table_Name]],"_",Table3[[#This Row],[Column_Name]]), "")</f>
        <v/>
      </c>
      <c r="AE311" s="20" t="s">
        <v>432</v>
      </c>
      <c r="AF311" s="20"/>
    </row>
    <row r="312" spans="1:32" x14ac:dyDescent="0.3">
      <c r="A312" t="s">
        <v>506</v>
      </c>
      <c r="B312" s="43" t="s">
        <v>381</v>
      </c>
      <c r="C312" s="44" t="s">
        <v>414</v>
      </c>
      <c r="D312" s="44">
        <v>8</v>
      </c>
      <c r="E312" s="44" t="s">
        <v>431</v>
      </c>
      <c r="F312" s="44" t="s">
        <v>433</v>
      </c>
      <c r="G312" t="s">
        <v>166</v>
      </c>
      <c r="J312" t="str">
        <f>IF(ISNUMBER(SEARCH("PK",Table3[[#This Row],[KEYS]])), "PK", "")</f>
        <v/>
      </c>
      <c r="K312" t="str">
        <f>IF(ISNUMBER(SEARCH("FK",Table3[[#This Row],[KEYS]])), "FK", "")</f>
        <v/>
      </c>
      <c r="L312" t="str">
        <f>IF(ISNUMBER(SEARCH("IDX",Table3[[#This Row],[KEYS]])), "INDEX", "")</f>
        <v/>
      </c>
      <c r="M312" t="str">
        <f>IF(ISNUMBER(SEARCH("UQ",Table3[[#This Row],[KEYS]])), "UNIQUE", "")</f>
        <v/>
      </c>
      <c r="N312" t="str">
        <f>IF(ISNUMBER(SEARCH("NN",Table3[[#This Row],[KEYS]])), "NOT NULL", "")</f>
        <v/>
      </c>
      <c r="O312" t="str">
        <f>IF(ISNUMBER(SEARCH("CC",Table3[[#This Row],[KEYS]])), "CHECK", "")</f>
        <v/>
      </c>
      <c r="P312" t="str">
        <f>IF(ISNUMBER(SEARCH("PG",Table3[[#This Row],[KEYS]])), "PG", "")</f>
        <v/>
      </c>
      <c r="Q312" t="str" cm="1">
        <f t="array" ref="Q312">IF(ISNUMBER(SEARCH("PK",Table3[[#This Row],[KEYS]])),INDEX(UPPER(Table1[Combined_Constraint_Names]),MATCH(UPPER(Table3[[#This Row],[Table_Name]]),UPPER(Table1[Table_Name]),0)), "")</f>
        <v/>
      </c>
      <c r="R312" t="str" cm="1">
        <f t="array" ref="R3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2" t="str">
        <f>IF(ISNUMBER(SEARCH("FK",Table3[[#This Row],[KEYS]])), _xlfn.CONCAT("FK","_",Table3[[#This Row],[Table_Name]],"_",Table3[[#This Row],[Column_Name]]), "")</f>
        <v/>
      </c>
      <c r="T312" t="str" cm="1">
        <f t="array" ref="T31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2" t="str">
        <f>IF(ISNUMBER(SEARCH("IDX",Table3[[#This Row],[KEYS]])), _xlfn.CONCAT("IDX","_",Table3[[#This Row],[Table_Name]],"_",Table3[[#This Row],[Column_Name]]), "")</f>
        <v/>
      </c>
      <c r="V31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12" t="str">
        <f>IF(ISNUMBER(SEARCH("UQ",Table3[[#This Row],[KEYS]])), _xlfn.CONCAT("UQ","_",Table3[[#This Row],[Table_Name]],"_",Table3[[#This Row],[Column_Name]]), "")</f>
        <v/>
      </c>
      <c r="X31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2" t="str">
        <f>IF(ISNUMBER(SEARCH("NN",Table3[[#This Row],[KEYS]])), _xlfn.CONCAT("NN","_",Table3[[#This Row],[Table_Name]],"_",Table3[[#This Row],[Column_Name]]), "")</f>
        <v/>
      </c>
      <c r="Z31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12" t="str">
        <f>IF(ISNUMBER(SEARCH("CC",Table3[[#This Row],[KEYS]])), _xlfn.CONCAT("CC","_",Table3[[#This Row],[Table_Name]],"_",Table3[[#This Row],[Column_Name]]), "")</f>
        <v/>
      </c>
      <c r="AB31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2" t="str">
        <f>IF(ISNUMBER(SEARCH("PG",Table3[[#This Row],[KEYS]])), _xlfn.CONCAT("PG","_",Table3[[#This Row],[Table_Name]],"_",Table3[[#This Row],[Column_Name]]), "")</f>
        <v/>
      </c>
      <c r="AE312" s="20"/>
      <c r="AF312" s="20"/>
    </row>
    <row r="313" spans="1:32" x14ac:dyDescent="0.3">
      <c r="A313" t="s">
        <v>506</v>
      </c>
      <c r="B313" s="43" t="s">
        <v>381</v>
      </c>
      <c r="C313" s="44" t="s">
        <v>414</v>
      </c>
      <c r="D313" s="44">
        <v>8</v>
      </c>
      <c r="E313" s="44" t="s">
        <v>431</v>
      </c>
      <c r="F313" s="44" t="s">
        <v>434</v>
      </c>
      <c r="G313" t="s">
        <v>114</v>
      </c>
      <c r="H313" t="s">
        <v>124</v>
      </c>
      <c r="J313" t="str">
        <f>IF(ISNUMBER(SEARCH("PK",Table3[[#This Row],[KEYS]])), "PK", "")</f>
        <v/>
      </c>
      <c r="K313" t="str">
        <f>IF(ISNUMBER(SEARCH("FK",Table3[[#This Row],[KEYS]])), "FK", "")</f>
        <v/>
      </c>
      <c r="L313" t="str">
        <f>IF(ISNUMBER(SEARCH("IDX",Table3[[#This Row],[KEYS]])), "INDEX", "")</f>
        <v/>
      </c>
      <c r="M313" t="str">
        <f>IF(ISNUMBER(SEARCH("UQ",Table3[[#This Row],[KEYS]])), "UNIQUE", "")</f>
        <v/>
      </c>
      <c r="N313" t="str">
        <f>IF(ISNUMBER(SEARCH("NN",Table3[[#This Row],[KEYS]])), "NOT NULL", "")</f>
        <v>NOT NULL</v>
      </c>
      <c r="O313" t="str">
        <f>IF(ISNUMBER(SEARCH("CC",Table3[[#This Row],[KEYS]])), "CHECK", "")</f>
        <v/>
      </c>
      <c r="P313" t="str">
        <f>IF(ISNUMBER(SEARCH("PG",Table3[[#This Row],[KEYS]])), "PG", "")</f>
        <v/>
      </c>
      <c r="Q313" t="str" cm="1">
        <f t="array" ref="Q313">IF(ISNUMBER(SEARCH("PK",Table3[[#This Row],[KEYS]])),INDEX(UPPER(Table1[Combined_Constraint_Names]),MATCH(UPPER(Table3[[#This Row],[Table_Name]]),UPPER(Table1[Table_Name]),0)), "")</f>
        <v/>
      </c>
      <c r="R313" t="str" cm="1">
        <f t="array" ref="R3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3" t="str">
        <f>IF(ISNUMBER(SEARCH("FK",Table3[[#This Row],[KEYS]])), _xlfn.CONCAT("FK","_",Table3[[#This Row],[Table_Name]],"_",Table3[[#This Row],[Column_Name]]), "")</f>
        <v/>
      </c>
      <c r="T313" t="str" cm="1">
        <f t="array" ref="T31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3" t="str">
        <f>IF(ISNUMBER(SEARCH("IDX",Table3[[#This Row],[KEYS]])), _xlfn.CONCAT("IDX","_",Table3[[#This Row],[Table_Name]],"_",Table3[[#This Row],[Column_Name]]), "")</f>
        <v/>
      </c>
      <c r="V31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13" t="str">
        <f>IF(ISNUMBER(SEARCH("UQ",Table3[[#This Row],[KEYS]])), _xlfn.CONCAT("UQ","_",Table3[[#This Row],[Table_Name]],"_",Table3[[#This Row],[Column_Name]]), "")</f>
        <v/>
      </c>
      <c r="X31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3" t="str">
        <f>IF(ISNUMBER(SEARCH("NN",Table3[[#This Row],[KEYS]])), _xlfn.CONCAT("NN","_",Table3[[#This Row],[Table_Name]],"_",Table3[[#This Row],[Column_Name]]), "")</f>
        <v>NN_Order_Inquiry_Comments</v>
      </c>
      <c r="Z313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Order_Inquiry MODIFY Comments CONSTRAINT NN_Order_Inquiry_Comments NOT NULL ;</v>
      </c>
      <c r="AA313" t="str">
        <f>IF(ISNUMBER(SEARCH("CC",Table3[[#This Row],[KEYS]])), _xlfn.CONCAT("CC","_",Table3[[#This Row],[Table_Name]],"_",Table3[[#This Row],[Column_Name]]), "")</f>
        <v/>
      </c>
      <c r="AB31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3" t="str">
        <f>IF(ISNUMBER(SEARCH("PG",Table3[[#This Row],[KEYS]])), _xlfn.CONCAT("PG","_",Table3[[#This Row],[Table_Name]],"_",Table3[[#This Row],[Column_Name]]), "")</f>
        <v/>
      </c>
      <c r="AE313" s="20"/>
      <c r="AF313" s="20"/>
    </row>
    <row r="314" spans="1:32" x14ac:dyDescent="0.3">
      <c r="A314" t="s">
        <v>506</v>
      </c>
      <c r="B314" s="43" t="s">
        <v>381</v>
      </c>
      <c r="C314" s="44" t="s">
        <v>414</v>
      </c>
      <c r="D314" s="44">
        <v>8</v>
      </c>
      <c r="E314" s="44" t="s">
        <v>431</v>
      </c>
      <c r="F314" s="44" t="s">
        <v>435</v>
      </c>
      <c r="G314" t="s">
        <v>111</v>
      </c>
      <c r="H314" t="s">
        <v>159</v>
      </c>
      <c r="J314" t="str">
        <f>IF(ISNUMBER(SEARCH("PK",Table3[[#This Row],[KEYS]])), "PK", "")</f>
        <v/>
      </c>
      <c r="K314" t="str">
        <f>IF(ISNUMBER(SEARCH("FK",Table3[[#This Row],[KEYS]])), "FK", "")</f>
        <v>FK</v>
      </c>
      <c r="L314" t="str">
        <f>IF(ISNUMBER(SEARCH("IDX",Table3[[#This Row],[KEYS]])), "INDEX", "")</f>
        <v>INDEX</v>
      </c>
      <c r="M314" t="str">
        <f>IF(ISNUMBER(SEARCH("UQ",Table3[[#This Row],[KEYS]])), "UNIQUE", "")</f>
        <v/>
      </c>
      <c r="N314" t="str">
        <f>IF(ISNUMBER(SEARCH("NN",Table3[[#This Row],[KEYS]])), "NOT NULL", "")</f>
        <v>NOT NULL</v>
      </c>
      <c r="O314" t="str">
        <f>IF(ISNUMBER(SEARCH("CC",Table3[[#This Row],[KEYS]])), "CHECK", "")</f>
        <v/>
      </c>
      <c r="P314" t="str">
        <f>IF(ISNUMBER(SEARCH("PG",Table3[[#This Row],[KEYS]])), "PG", "")</f>
        <v/>
      </c>
      <c r="Q314" t="str" cm="1">
        <f t="array" ref="Q314">IF(ISNUMBER(SEARCH("PK",Table3[[#This Row],[KEYS]])),INDEX(UPPER(Table1[Combined_Constraint_Names]),MATCH(UPPER(Table3[[#This Row],[Table_Name]]),UPPER(Table1[Table_Name]),0)), "")</f>
        <v/>
      </c>
      <c r="R314" t="str" cm="1">
        <f t="array" ref="R3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4" t="str">
        <f>IF(ISNUMBER(SEARCH("FK",Table3[[#This Row],[KEYS]])), _xlfn.CONCAT("FK","_",Table3[[#This Row],[Table_Name]],"_",Table3[[#This Row],[Column_Name]]), "")</f>
        <v>FK_Order_Inquiry_Order_NO</v>
      </c>
      <c r="T314" t="str" cm="1">
        <f t="array" ref="T31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Order_Inquiry ADD CONSTRAINT FK_Order_Inquiry_Order_NO FOREIGN KEY (Order_NO) REFERENCES ORDERS(ORDER_NO);</v>
      </c>
      <c r="U314" t="str">
        <f>IF(ISNUMBER(SEARCH("IDX",Table3[[#This Row],[KEYS]])), _xlfn.CONCAT("IDX","_",Table3[[#This Row],[Table_Name]],"_",Table3[[#This Row],[Column_Name]]), "")</f>
        <v>IDX_Order_Inquiry_Order_NO</v>
      </c>
      <c r="V314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IDX_Order_Inquiry_Order_NO ON Order_Inquiry(ORDER_NO);</v>
      </c>
      <c r="W314" t="str">
        <f>IF(ISNUMBER(SEARCH("UQ",Table3[[#This Row],[KEYS]])), _xlfn.CONCAT("UQ","_",Table3[[#This Row],[Table_Name]],"_",Table3[[#This Row],[Column_Name]]), "")</f>
        <v/>
      </c>
      <c r="X31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4" t="str">
        <f>IF(ISNUMBER(SEARCH("NN",Table3[[#This Row],[KEYS]])), _xlfn.CONCAT("NN","_",Table3[[#This Row],[Table_Name]],"_",Table3[[#This Row],[Column_Name]]), "")</f>
        <v>NN_Order_Inquiry_Order_NO</v>
      </c>
      <c r="Z314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Order_Inquiry MODIFY Order_NO CONSTRAINT NN_Order_Inquiry_Order_NO NOT NULL ;</v>
      </c>
      <c r="AA314" t="str">
        <f>IF(ISNUMBER(SEARCH("CC",Table3[[#This Row],[KEYS]])), _xlfn.CONCAT("CC","_",Table3[[#This Row],[Table_Name]],"_",Table3[[#This Row],[Column_Name]]), "")</f>
        <v/>
      </c>
      <c r="AB31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4" t="str">
        <f>IF(ISNUMBER(SEARCH("PG",Table3[[#This Row],[KEYS]])), _xlfn.CONCAT("PG","_",Table3[[#This Row],[Table_Name]],"_",Table3[[#This Row],[Column_Name]]), "")</f>
        <v/>
      </c>
      <c r="AE314" s="20"/>
      <c r="AF314" s="20"/>
    </row>
    <row r="315" spans="1:32" x14ac:dyDescent="0.3">
      <c r="A315" t="s">
        <v>506</v>
      </c>
      <c r="B315" s="43" t="s">
        <v>381</v>
      </c>
      <c r="C315" s="44" t="s">
        <v>414</v>
      </c>
      <c r="D315" s="44">
        <v>8</v>
      </c>
      <c r="E315" s="44" t="s">
        <v>431</v>
      </c>
      <c r="F315" s="44" t="s">
        <v>421</v>
      </c>
      <c r="G315" t="s">
        <v>111</v>
      </c>
      <c r="H315" t="s">
        <v>159</v>
      </c>
      <c r="J315" t="str">
        <f>IF(ISNUMBER(SEARCH("PK",Table3[[#This Row],[KEYS]])), "PK", "")</f>
        <v/>
      </c>
      <c r="K315" t="str">
        <f>IF(ISNUMBER(SEARCH("FK",Table3[[#This Row],[KEYS]])), "FK", "")</f>
        <v>FK</v>
      </c>
      <c r="L315" t="str">
        <f>IF(ISNUMBER(SEARCH("IDX",Table3[[#This Row],[KEYS]])), "INDEX", "")</f>
        <v>INDEX</v>
      </c>
      <c r="M315" t="str">
        <f>IF(ISNUMBER(SEARCH("UQ",Table3[[#This Row],[KEYS]])), "UNIQUE", "")</f>
        <v/>
      </c>
      <c r="N315" t="str">
        <f>IF(ISNUMBER(SEARCH("NN",Table3[[#This Row],[KEYS]])), "NOT NULL", "")</f>
        <v>NOT NULL</v>
      </c>
      <c r="O315" t="str">
        <f>IF(ISNUMBER(SEARCH("CC",Table3[[#This Row],[KEYS]])), "CHECK", "")</f>
        <v/>
      </c>
      <c r="P315" t="str">
        <f>IF(ISNUMBER(SEARCH("PG",Table3[[#This Row],[KEYS]])), "PG", "")</f>
        <v/>
      </c>
      <c r="Q315" t="str" cm="1">
        <f t="array" ref="Q315">IF(ISNUMBER(SEARCH("PK",Table3[[#This Row],[KEYS]])),INDEX(UPPER(Table1[Combined_Constraint_Names]),MATCH(UPPER(Table3[[#This Row],[Table_Name]]),UPPER(Table1[Table_Name]),0)), "")</f>
        <v/>
      </c>
      <c r="R315" t="str" cm="1">
        <f t="array" ref="R3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5" t="str">
        <f>IF(ISNUMBER(SEARCH("FK",Table3[[#This Row],[KEYS]])), _xlfn.CONCAT("FK","_",Table3[[#This Row],[Table_Name]],"_",Table3[[#This Row],[Column_Name]]), "")</f>
        <v>FK_Order_Inquiry_Inquiry_ID</v>
      </c>
      <c r="T315" t="str" cm="1">
        <f t="array" ref="T31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Order_Inquiry ADD CONSTRAINT FK_Order_Inquiry_Inquiry_ID FOREIGN KEY (Inquiry_ID) REFERENCES INQUIRY(INQUIRY_ID);</v>
      </c>
      <c r="U315" t="str">
        <f>IF(ISNUMBER(SEARCH("IDX",Table3[[#This Row],[KEYS]])), _xlfn.CONCAT("IDX","_",Table3[[#This Row],[Table_Name]],"_",Table3[[#This Row],[Column_Name]]), "")</f>
        <v>IDX_Order_Inquiry_Inquiry_ID</v>
      </c>
      <c r="V315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IDX_Order_Inquiry_Inquiry_ID ON Order_Inquiry(INQUIRY_ID);</v>
      </c>
      <c r="W315" t="str">
        <f>IF(ISNUMBER(SEARCH("UQ",Table3[[#This Row],[KEYS]])), _xlfn.CONCAT("UQ","_",Table3[[#This Row],[Table_Name]],"_",Table3[[#This Row],[Column_Name]]), "")</f>
        <v/>
      </c>
      <c r="X31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5" t="str">
        <f>IF(ISNUMBER(SEARCH("NN",Table3[[#This Row],[KEYS]])), _xlfn.CONCAT("NN","_",Table3[[#This Row],[Table_Name]],"_",Table3[[#This Row],[Column_Name]]), "")</f>
        <v>NN_Order_Inquiry_Inquiry_ID</v>
      </c>
      <c r="Z31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Order_Inquiry MODIFY Inquiry_ID CONSTRAINT NN_Order_Inquiry_Inquiry_ID NOT NULL ;</v>
      </c>
      <c r="AA315" t="str">
        <f>IF(ISNUMBER(SEARCH("CC",Table3[[#This Row],[KEYS]])), _xlfn.CONCAT("CC","_",Table3[[#This Row],[Table_Name]],"_",Table3[[#This Row],[Column_Name]]), "")</f>
        <v/>
      </c>
      <c r="AB31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5" t="str">
        <f>IF(ISNUMBER(SEARCH("PG",Table3[[#This Row],[KEYS]])), _xlfn.CONCAT("PG","_",Table3[[#This Row],[Table_Name]],"_",Table3[[#This Row],[Column_Name]]), "")</f>
        <v/>
      </c>
      <c r="AE315" s="20"/>
      <c r="AF315" s="20"/>
    </row>
    <row r="316" spans="1:32" x14ac:dyDescent="0.3">
      <c r="A316" t="s">
        <v>506</v>
      </c>
      <c r="B316" s="43" t="s">
        <v>381</v>
      </c>
      <c r="C316" s="44" t="s">
        <v>414</v>
      </c>
      <c r="D316" s="44">
        <v>8</v>
      </c>
      <c r="E316" s="44" t="s">
        <v>431</v>
      </c>
      <c r="F316" s="44" t="s">
        <v>436</v>
      </c>
      <c r="G316" t="s">
        <v>111</v>
      </c>
      <c r="H316" t="s">
        <v>159</v>
      </c>
      <c r="J316" t="str">
        <f>IF(ISNUMBER(SEARCH("PK",Table3[[#This Row],[KEYS]])), "PK", "")</f>
        <v/>
      </c>
      <c r="K316" t="str">
        <f>IF(ISNUMBER(SEARCH("FK",Table3[[#This Row],[KEYS]])), "FK", "")</f>
        <v>FK</v>
      </c>
      <c r="L316" t="str">
        <f>IF(ISNUMBER(SEARCH("IDX",Table3[[#This Row],[KEYS]])), "INDEX", "")</f>
        <v>INDEX</v>
      </c>
      <c r="M316" t="str">
        <f>IF(ISNUMBER(SEARCH("UQ",Table3[[#This Row],[KEYS]])), "UNIQUE", "")</f>
        <v/>
      </c>
      <c r="N316" t="str">
        <f>IF(ISNUMBER(SEARCH("NN",Table3[[#This Row],[KEYS]])), "NOT NULL", "")</f>
        <v>NOT NULL</v>
      </c>
      <c r="O316" t="str">
        <f>IF(ISNUMBER(SEARCH("CC",Table3[[#This Row],[KEYS]])), "CHECK", "")</f>
        <v/>
      </c>
      <c r="P316" t="str">
        <f>IF(ISNUMBER(SEARCH("PG",Table3[[#This Row],[KEYS]])), "PG", "")</f>
        <v/>
      </c>
      <c r="Q316" t="str" cm="1">
        <f t="array" ref="Q316">IF(ISNUMBER(SEARCH("PK",Table3[[#This Row],[KEYS]])),INDEX(UPPER(Table1[Combined_Constraint_Names]),MATCH(UPPER(Table3[[#This Row],[Table_Name]]),UPPER(Table1[Table_Name]),0)), "")</f>
        <v/>
      </c>
      <c r="R316" t="str" cm="1">
        <f t="array" ref="R3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6" t="str">
        <f>IF(ISNUMBER(SEARCH("FK",Table3[[#This Row],[KEYS]])), _xlfn.CONCAT("FK","_",Table3[[#This Row],[Table_Name]],"_",Table3[[#This Row],[Column_Name]]), "")</f>
        <v>FK_Order_Inquiry_Employee_NO</v>
      </c>
      <c r="T316" t="str" cm="1">
        <f t="array" ref="T31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Order_Inquiry ADD CONSTRAINT FK_Order_Inquiry_Employee_NO FOREIGN KEY (Employee_NO) REFERENCES EMPLOYEE(EMPLOYEE_NO);</v>
      </c>
      <c r="U316" t="str">
        <f>IF(ISNUMBER(SEARCH("IDX",Table3[[#This Row],[KEYS]])), _xlfn.CONCAT("IDX","_",Table3[[#This Row],[Table_Name]],"_",Table3[[#This Row],[Column_Name]]), "")</f>
        <v>IDX_Order_Inquiry_Employee_NO</v>
      </c>
      <c r="V316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IDX_Order_Inquiry_Employee_NO ON Order_Inquiry(EMPLOYEE_NO);</v>
      </c>
      <c r="W316" t="str">
        <f>IF(ISNUMBER(SEARCH("UQ",Table3[[#This Row],[KEYS]])), _xlfn.CONCAT("UQ","_",Table3[[#This Row],[Table_Name]],"_",Table3[[#This Row],[Column_Name]]), "")</f>
        <v/>
      </c>
      <c r="X31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6" t="str">
        <f>IF(ISNUMBER(SEARCH("NN",Table3[[#This Row],[KEYS]])), _xlfn.CONCAT("NN","_",Table3[[#This Row],[Table_Name]],"_",Table3[[#This Row],[Column_Name]]), "")</f>
        <v>NN_Order_Inquiry_Employee_NO</v>
      </c>
      <c r="Z316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Order_Inquiry MODIFY Employee_NO CONSTRAINT NN_Order_Inquiry_Employee_NO NOT NULL ;</v>
      </c>
      <c r="AA316" t="str">
        <f>IF(ISNUMBER(SEARCH("CC",Table3[[#This Row],[KEYS]])), _xlfn.CONCAT("CC","_",Table3[[#This Row],[Table_Name]],"_",Table3[[#This Row],[Column_Name]]), "")</f>
        <v/>
      </c>
      <c r="AB31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6" t="str">
        <f>IF(ISNUMBER(SEARCH("PG",Table3[[#This Row],[KEYS]])), _xlfn.CONCAT("PG","_",Table3[[#This Row],[Table_Name]],"_",Table3[[#This Row],[Column_Name]]), "")</f>
        <v/>
      </c>
      <c r="AE316" s="20"/>
      <c r="AF316" s="20"/>
    </row>
    <row r="317" spans="1:32" x14ac:dyDescent="0.3">
      <c r="A317" t="s">
        <v>506</v>
      </c>
      <c r="B317" s="43" t="s">
        <v>381</v>
      </c>
      <c r="C317" s="44" t="s">
        <v>414</v>
      </c>
      <c r="D317" s="44">
        <v>8</v>
      </c>
      <c r="E317" s="44" t="s">
        <v>431</v>
      </c>
      <c r="F317" s="44" t="s">
        <v>437</v>
      </c>
      <c r="G317" t="s">
        <v>111</v>
      </c>
      <c r="H317" t="s">
        <v>159</v>
      </c>
      <c r="J317" t="str">
        <f>IF(ISNUMBER(SEARCH("PK",Table3[[#This Row],[KEYS]])), "PK", "")</f>
        <v/>
      </c>
      <c r="K317" t="str">
        <f>IF(ISNUMBER(SEARCH("FK",Table3[[#This Row],[KEYS]])), "FK", "")</f>
        <v>FK</v>
      </c>
      <c r="L317" t="str">
        <f>IF(ISNUMBER(SEARCH("IDX",Table3[[#This Row],[KEYS]])), "INDEX", "")</f>
        <v>INDEX</v>
      </c>
      <c r="M317" t="str">
        <f>IF(ISNUMBER(SEARCH("UQ",Table3[[#This Row],[KEYS]])), "UNIQUE", "")</f>
        <v/>
      </c>
      <c r="N317" t="str">
        <f>IF(ISNUMBER(SEARCH("NN",Table3[[#This Row],[KEYS]])), "NOT NULL", "")</f>
        <v>NOT NULL</v>
      </c>
      <c r="O317" t="str">
        <f>IF(ISNUMBER(SEARCH("CC",Table3[[#This Row],[KEYS]])), "CHECK", "")</f>
        <v/>
      </c>
      <c r="P317" t="str">
        <f>IF(ISNUMBER(SEARCH("PG",Table3[[#This Row],[KEYS]])), "PG", "")</f>
        <v/>
      </c>
      <c r="Q317" t="str" cm="1">
        <f t="array" ref="Q317">IF(ISNUMBER(SEARCH("PK",Table3[[#This Row],[KEYS]])),INDEX(UPPER(Table1[Combined_Constraint_Names]),MATCH(UPPER(Table3[[#This Row],[Table_Name]]),UPPER(Table1[Table_Name]),0)), "")</f>
        <v/>
      </c>
      <c r="R317" t="str" cm="1">
        <f t="array" ref="R3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7" t="str">
        <f>IF(ISNUMBER(SEARCH("FK",Table3[[#This Row],[KEYS]])), _xlfn.CONCAT("FK","_",Table3[[#This Row],[Table_Name]],"_",Table3[[#This Row],[Column_Name]]), "")</f>
        <v>FK_Order_Inquiry_Customer_NO</v>
      </c>
      <c r="T317" t="str" cm="1">
        <f t="array" ref="T317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Order_Inquiry ADD CONSTRAINT FK_Order_Inquiry_Customer_NO FOREIGN KEY (Customer_NO) REFERENCES CUSTOMER(CUSTOMER_NO);</v>
      </c>
      <c r="U317" t="str">
        <f>IF(ISNUMBER(SEARCH("IDX",Table3[[#This Row],[KEYS]])), _xlfn.CONCAT("IDX","_",Table3[[#This Row],[Table_Name]],"_",Table3[[#This Row],[Column_Name]]), "")</f>
        <v>IDX_Order_Inquiry_Customer_NO</v>
      </c>
      <c r="V317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IDX_Order_Inquiry_Customer_NO ON Order_Inquiry(CUSTOMER_NO);</v>
      </c>
      <c r="W317" t="str">
        <f>IF(ISNUMBER(SEARCH("UQ",Table3[[#This Row],[KEYS]])), _xlfn.CONCAT("UQ","_",Table3[[#This Row],[Table_Name]],"_",Table3[[#This Row],[Column_Name]]), "")</f>
        <v/>
      </c>
      <c r="X317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7" t="str">
        <f>IF(ISNUMBER(SEARCH("NN",Table3[[#This Row],[KEYS]])), _xlfn.CONCAT("NN","_",Table3[[#This Row],[Table_Name]],"_",Table3[[#This Row],[Column_Name]]), "")</f>
        <v>NN_Order_Inquiry_Customer_NO</v>
      </c>
      <c r="Z317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Order_Inquiry MODIFY Customer_NO CONSTRAINT NN_Order_Inquiry_Customer_NO NOT NULL ;</v>
      </c>
      <c r="AA317" t="str">
        <f>IF(ISNUMBER(SEARCH("CC",Table3[[#This Row],[KEYS]])), _xlfn.CONCAT("CC","_",Table3[[#This Row],[Table_Name]],"_",Table3[[#This Row],[Column_Name]]), "")</f>
        <v/>
      </c>
      <c r="AB317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7" t="str">
        <f>IF(ISNUMBER(SEARCH("PG",Table3[[#This Row],[KEYS]])), _xlfn.CONCAT("PG","_",Table3[[#This Row],[Table_Name]],"_",Table3[[#This Row],[Column_Name]]), "")</f>
        <v/>
      </c>
      <c r="AE317" s="20"/>
      <c r="AF317" s="20"/>
    </row>
    <row r="318" spans="1:32" x14ac:dyDescent="0.3">
      <c r="A318" t="s">
        <v>506</v>
      </c>
      <c r="B318" s="45" t="s">
        <v>381</v>
      </c>
      <c r="C318" s="46" t="s">
        <v>414</v>
      </c>
      <c r="D318" s="46">
        <v>8</v>
      </c>
      <c r="E318" s="46" t="s">
        <v>438</v>
      </c>
      <c r="F318" s="46" t="s">
        <v>439</v>
      </c>
      <c r="G318" t="s">
        <v>111</v>
      </c>
      <c r="H318" t="s">
        <v>135</v>
      </c>
      <c r="J318" t="str">
        <f>IF(ISNUMBER(SEARCH("PK",Table3[[#This Row],[KEYS]])), "PK", "")</f>
        <v>PK</v>
      </c>
      <c r="K318" t="str">
        <f>IF(ISNUMBER(SEARCH("FK",Table3[[#This Row],[KEYS]])), "FK", "")</f>
        <v/>
      </c>
      <c r="L318" t="str">
        <f>IF(ISNUMBER(SEARCH("IDX",Table3[[#This Row],[KEYS]])), "INDEX", "")</f>
        <v>INDEX</v>
      </c>
      <c r="M318" t="str">
        <f>IF(ISNUMBER(SEARCH("UQ",Table3[[#This Row],[KEYS]])), "UNIQUE", "")</f>
        <v/>
      </c>
      <c r="N318" t="str">
        <f>IF(ISNUMBER(SEARCH("NN",Table3[[#This Row],[KEYS]])), "NOT NULL", "")</f>
        <v>NOT NULL</v>
      </c>
      <c r="O318" t="str">
        <f>IF(ISNUMBER(SEARCH("CC",Table3[[#This Row],[KEYS]])), "CHECK", "")</f>
        <v/>
      </c>
      <c r="P318" t="str">
        <f>IF(ISNUMBER(SEARCH("PG",Table3[[#This Row],[KEYS]])), "PG", "")</f>
        <v/>
      </c>
      <c r="Q318" t="str" cm="1">
        <f t="array" ref="Q318">IF(ISNUMBER(SEARCH("PK",Table3[[#This Row],[KEYS]])),INDEX(UPPER(Table1[Combined_Constraint_Names]),MATCH(UPPER(Table3[[#This Row],[Table_Name]]),UPPER(Table1[Table_Name]),0)), "")</f>
        <v>PK_ORDERINQUIRY_ACTION_OIA_ID</v>
      </c>
      <c r="R318" t="str" cm="1">
        <f t="array" ref="R3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OrderInquiry_Action ADD CONSTRAINT PK_ORDERINQUIRY_ACTION_OIA_ID PRIMARY KEY (OIA_ID);</v>
      </c>
      <c r="S318" t="str">
        <f>IF(ISNUMBER(SEARCH("FK",Table3[[#This Row],[KEYS]])), _xlfn.CONCAT("FK","_",Table3[[#This Row],[Table_Name]],"_",Table3[[#This Row],[Column_Name]]), "")</f>
        <v/>
      </c>
      <c r="T318" t="str" cm="1">
        <f t="array" ref="T318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8" t="str">
        <f>IF(ISNUMBER(SEARCH("IDX",Table3[[#This Row],[KEYS]])), _xlfn.CONCAT("IDX","_",Table3[[#This Row],[Table_Name]],"_",Table3[[#This Row],[Column_Name]]), "")</f>
        <v>IDX_OrderInquiry_Action_OIA_ID</v>
      </c>
      <c r="V318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IDX_OrderInquiry_Action_OIA_ID ON OrderInquiry_Action(OIA_ID);</v>
      </c>
      <c r="W318" t="str">
        <f>IF(ISNUMBER(SEARCH("UQ",Table3[[#This Row],[KEYS]])), _xlfn.CONCAT("UQ","_",Table3[[#This Row],[Table_Name]],"_",Table3[[#This Row],[Column_Name]]), "")</f>
        <v/>
      </c>
      <c r="X318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8" t="str">
        <f>IF(ISNUMBER(SEARCH("NN",Table3[[#This Row],[KEYS]])), _xlfn.CONCAT("NN","_",Table3[[#This Row],[Table_Name]],"_",Table3[[#This Row],[Column_Name]]), "")</f>
        <v>NN_OrderInquiry_Action_OIA_ID</v>
      </c>
      <c r="Z318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OrderInquiry_Action MODIFY OIA_ID CONSTRAINT NN_OrderInquiry_Action_OIA_ID NOT NULL ;</v>
      </c>
      <c r="AA318" t="str">
        <f>IF(ISNUMBER(SEARCH("CC",Table3[[#This Row],[KEYS]])), _xlfn.CONCAT("CC","_",Table3[[#This Row],[Table_Name]],"_",Table3[[#This Row],[Column_Name]]), "")</f>
        <v/>
      </c>
      <c r="AB318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8" t="str">
        <f>IF(ISNUMBER(SEARCH("PG",Table3[[#This Row],[KEYS]])), _xlfn.CONCAT("PG","_",Table3[[#This Row],[Table_Name]],"_",Table3[[#This Row],[Column_Name]]), "")</f>
        <v/>
      </c>
      <c r="AE318" s="20"/>
      <c r="AF318" s="20"/>
    </row>
    <row r="319" spans="1:32" x14ac:dyDescent="0.3">
      <c r="A319" t="s">
        <v>506</v>
      </c>
      <c r="B319" s="45" t="s">
        <v>381</v>
      </c>
      <c r="C319" s="46" t="s">
        <v>414</v>
      </c>
      <c r="D319" s="46">
        <v>8</v>
      </c>
      <c r="E319" s="46" t="s">
        <v>438</v>
      </c>
      <c r="F319" s="46" t="s">
        <v>440</v>
      </c>
      <c r="G319" t="s">
        <v>166</v>
      </c>
      <c r="J319" t="str">
        <f>IF(ISNUMBER(SEARCH("PK",Table3[[#This Row],[KEYS]])), "PK", "")</f>
        <v/>
      </c>
      <c r="K319" t="str">
        <f>IF(ISNUMBER(SEARCH("FK",Table3[[#This Row],[KEYS]])), "FK", "")</f>
        <v/>
      </c>
      <c r="L319" t="str">
        <f>IF(ISNUMBER(SEARCH("IDX",Table3[[#This Row],[KEYS]])), "INDEX", "")</f>
        <v/>
      </c>
      <c r="M319" t="str">
        <f>IF(ISNUMBER(SEARCH("UQ",Table3[[#This Row],[KEYS]])), "UNIQUE", "")</f>
        <v/>
      </c>
      <c r="N319" t="str">
        <f>IF(ISNUMBER(SEARCH("NN",Table3[[#This Row],[KEYS]])), "NOT NULL", "")</f>
        <v/>
      </c>
      <c r="O319" t="str">
        <f>IF(ISNUMBER(SEARCH("CC",Table3[[#This Row],[KEYS]])), "CHECK", "")</f>
        <v/>
      </c>
      <c r="P319" t="str">
        <f>IF(ISNUMBER(SEARCH("PG",Table3[[#This Row],[KEYS]])), "PG", "")</f>
        <v/>
      </c>
      <c r="Q319" t="str" cm="1">
        <f t="array" ref="Q319">IF(ISNUMBER(SEARCH("PK",Table3[[#This Row],[KEYS]])),INDEX(UPPER(Table1[Combined_Constraint_Names]),MATCH(UPPER(Table3[[#This Row],[Table_Name]]),UPPER(Table1[Table_Name]),0)), "")</f>
        <v/>
      </c>
      <c r="R319" t="str" cm="1">
        <f t="array" ref="R3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19" t="str">
        <f>IF(ISNUMBER(SEARCH("FK",Table3[[#This Row],[KEYS]])), _xlfn.CONCAT("FK","_",Table3[[#This Row],[Table_Name]],"_",Table3[[#This Row],[Column_Name]]), "")</f>
        <v/>
      </c>
      <c r="T319" t="str" cm="1">
        <f t="array" ref="T319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19" t="str">
        <f>IF(ISNUMBER(SEARCH("IDX",Table3[[#This Row],[KEYS]])), _xlfn.CONCAT("IDX","_",Table3[[#This Row],[Table_Name]],"_",Table3[[#This Row],[Column_Name]]), "")</f>
        <v/>
      </c>
      <c r="V319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19" t="str">
        <f>IF(ISNUMBER(SEARCH("UQ",Table3[[#This Row],[KEYS]])), _xlfn.CONCAT("UQ","_",Table3[[#This Row],[Table_Name]],"_",Table3[[#This Row],[Column_Name]]), "")</f>
        <v/>
      </c>
      <c r="X319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19" t="str">
        <f>IF(ISNUMBER(SEARCH("NN",Table3[[#This Row],[KEYS]])), _xlfn.CONCAT("NN","_",Table3[[#This Row],[Table_Name]],"_",Table3[[#This Row],[Column_Name]]), "")</f>
        <v/>
      </c>
      <c r="Z319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19" t="str">
        <f>IF(ISNUMBER(SEARCH("CC",Table3[[#This Row],[KEYS]])), _xlfn.CONCAT("CC","_",Table3[[#This Row],[Table_Name]],"_",Table3[[#This Row],[Column_Name]]), "")</f>
        <v/>
      </c>
      <c r="AB319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19" t="str">
        <f>IF(ISNUMBER(SEARCH("PG",Table3[[#This Row],[KEYS]])), _xlfn.CONCAT("PG","_",Table3[[#This Row],[Table_Name]],"_",Table3[[#This Row],[Column_Name]]), "")</f>
        <v/>
      </c>
      <c r="AE319" s="20"/>
      <c r="AF319" s="20"/>
    </row>
    <row r="320" spans="1:32" x14ac:dyDescent="0.3">
      <c r="A320" t="s">
        <v>506</v>
      </c>
      <c r="B320" s="45" t="s">
        <v>381</v>
      </c>
      <c r="C320" s="46" t="s">
        <v>414</v>
      </c>
      <c r="D320" s="46">
        <v>8</v>
      </c>
      <c r="E320" s="46" t="s">
        <v>438</v>
      </c>
      <c r="F320" s="46" t="s">
        <v>441</v>
      </c>
      <c r="G320" t="s">
        <v>111</v>
      </c>
      <c r="H320" t="s">
        <v>194</v>
      </c>
      <c r="J320" t="str">
        <f>IF(ISNUMBER(SEARCH("PK",Table3[[#This Row],[KEYS]])), "PK", "")</f>
        <v/>
      </c>
      <c r="K320" t="str">
        <f>IF(ISNUMBER(SEARCH("FK",Table3[[#This Row],[KEYS]])), "FK", "")</f>
        <v/>
      </c>
      <c r="L320" t="str">
        <f>IF(ISNUMBER(SEARCH("IDX",Table3[[#This Row],[KEYS]])), "INDEX", "")</f>
        <v/>
      </c>
      <c r="M320" t="str">
        <f>IF(ISNUMBER(SEARCH("UQ",Table3[[#This Row],[KEYS]])), "UNIQUE", "")</f>
        <v/>
      </c>
      <c r="N320" t="str">
        <f>IF(ISNUMBER(SEARCH("NN",Table3[[#This Row],[KEYS]])), "NOT NULL", "")</f>
        <v/>
      </c>
      <c r="O320" t="str">
        <f>IF(ISNUMBER(SEARCH("CC",Table3[[#This Row],[KEYS]])), "CHECK", "")</f>
        <v>CHECK</v>
      </c>
      <c r="P320" t="str">
        <f>IF(ISNUMBER(SEARCH("PG",Table3[[#This Row],[KEYS]])), "PG", "")</f>
        <v/>
      </c>
      <c r="Q320" t="str" cm="1">
        <f t="array" ref="Q320">IF(ISNUMBER(SEARCH("PK",Table3[[#This Row],[KEYS]])),INDEX(UPPER(Table1[Combined_Constraint_Names]),MATCH(UPPER(Table3[[#This Row],[Table_Name]]),UPPER(Table1[Table_Name]),0)), "")</f>
        <v/>
      </c>
      <c r="R320" t="str" cm="1">
        <f t="array" ref="R3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0" t="str">
        <f>IF(ISNUMBER(SEARCH("FK",Table3[[#This Row],[KEYS]])), _xlfn.CONCAT("FK","_",Table3[[#This Row],[Table_Name]],"_",Table3[[#This Row],[Column_Name]]), "")</f>
        <v/>
      </c>
      <c r="T320" t="str" cm="1">
        <f t="array" ref="T320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20" t="str">
        <f>IF(ISNUMBER(SEARCH("IDX",Table3[[#This Row],[KEYS]])), _xlfn.CONCAT("IDX","_",Table3[[#This Row],[Table_Name]],"_",Table3[[#This Row],[Column_Name]]), "")</f>
        <v/>
      </c>
      <c r="V320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0" t="str">
        <f>IF(ISNUMBER(SEARCH("UQ",Table3[[#This Row],[KEYS]])), _xlfn.CONCAT("UQ","_",Table3[[#This Row],[Table_Name]],"_",Table3[[#This Row],[Column_Name]]), "")</f>
        <v/>
      </c>
      <c r="X320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0" t="str">
        <f>IF(ISNUMBER(SEARCH("NN",Table3[[#This Row],[KEYS]])), _xlfn.CONCAT("NN","_",Table3[[#This Row],[Table_Name]],"_",Table3[[#This Row],[Column_Name]]), "")</f>
        <v/>
      </c>
      <c r="Z320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0" t="str">
        <f>IF(ISNUMBER(SEARCH("CC",Table3[[#This Row],[KEYS]])), _xlfn.CONCAT("CC","_",Table3[[#This Row],[Table_Name]],"_",Table3[[#This Row],[Column_Name]]), "")</f>
        <v>CC_OrderInquiry_Action_Adj_Ship_Amt</v>
      </c>
      <c r="AB320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OrderInquiry_Action ADD CONSTRAINT CC_OrderInquiry_Action_Adj_Ship_Amt CHECK (Adj_Ship_Amt &gt; 0 );</v>
      </c>
      <c r="AC320" t="str">
        <f>IF(ISNUMBER(SEARCH("PG",Table3[[#This Row],[KEYS]])), _xlfn.CONCAT("PG","_",Table3[[#This Row],[Table_Name]],"_",Table3[[#This Row],[Column_Name]]), "")</f>
        <v/>
      </c>
      <c r="AE320" s="20"/>
      <c r="AF320" s="20"/>
    </row>
    <row r="321" spans="1:32" x14ac:dyDescent="0.3">
      <c r="A321" t="s">
        <v>506</v>
      </c>
      <c r="B321" s="45" t="s">
        <v>381</v>
      </c>
      <c r="C321" s="46" t="s">
        <v>414</v>
      </c>
      <c r="D321" s="46">
        <v>8</v>
      </c>
      <c r="E321" s="46" t="s">
        <v>438</v>
      </c>
      <c r="F321" s="46" t="s">
        <v>442</v>
      </c>
      <c r="G321" t="s">
        <v>111</v>
      </c>
      <c r="H321" t="s">
        <v>194</v>
      </c>
      <c r="J321" t="str">
        <f>IF(ISNUMBER(SEARCH("PK",Table3[[#This Row],[KEYS]])), "PK", "")</f>
        <v/>
      </c>
      <c r="K321" t="str">
        <f>IF(ISNUMBER(SEARCH("FK",Table3[[#This Row],[KEYS]])), "FK", "")</f>
        <v/>
      </c>
      <c r="L321" t="str">
        <f>IF(ISNUMBER(SEARCH("IDX",Table3[[#This Row],[KEYS]])), "INDEX", "")</f>
        <v/>
      </c>
      <c r="M321" t="str">
        <f>IF(ISNUMBER(SEARCH("UQ",Table3[[#This Row],[KEYS]])), "UNIQUE", "")</f>
        <v/>
      </c>
      <c r="N321" t="str">
        <f>IF(ISNUMBER(SEARCH("NN",Table3[[#This Row],[KEYS]])), "NOT NULL", "")</f>
        <v/>
      </c>
      <c r="O321" t="str">
        <f>IF(ISNUMBER(SEARCH("CC",Table3[[#This Row],[KEYS]])), "CHECK", "")</f>
        <v>CHECK</v>
      </c>
      <c r="P321" t="str">
        <f>IF(ISNUMBER(SEARCH("PG",Table3[[#This Row],[KEYS]])), "PG", "")</f>
        <v/>
      </c>
      <c r="Q321" t="str" cm="1">
        <f t="array" ref="Q321">IF(ISNUMBER(SEARCH("PK",Table3[[#This Row],[KEYS]])),INDEX(UPPER(Table1[Combined_Constraint_Names]),MATCH(UPPER(Table3[[#This Row],[Table_Name]]),UPPER(Table1[Table_Name]),0)), "")</f>
        <v/>
      </c>
      <c r="R321" t="str" cm="1">
        <f t="array" ref="R3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1" t="str">
        <f>IF(ISNUMBER(SEARCH("FK",Table3[[#This Row],[KEYS]])), _xlfn.CONCAT("FK","_",Table3[[#This Row],[Table_Name]],"_",Table3[[#This Row],[Column_Name]]), "")</f>
        <v/>
      </c>
      <c r="T321" t="str" cm="1">
        <f t="array" ref="T321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21" t="str">
        <f>IF(ISNUMBER(SEARCH("IDX",Table3[[#This Row],[KEYS]])), _xlfn.CONCAT("IDX","_",Table3[[#This Row],[Table_Name]],"_",Table3[[#This Row],[Column_Name]]), "")</f>
        <v/>
      </c>
      <c r="V321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1" t="str">
        <f>IF(ISNUMBER(SEARCH("UQ",Table3[[#This Row],[KEYS]])), _xlfn.CONCAT("UQ","_",Table3[[#This Row],[Table_Name]],"_",Table3[[#This Row],[Column_Name]]), "")</f>
        <v/>
      </c>
      <c r="X321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1" t="str">
        <f>IF(ISNUMBER(SEARCH("NN",Table3[[#This Row],[KEYS]])), _xlfn.CONCAT("NN","_",Table3[[#This Row],[Table_Name]],"_",Table3[[#This Row],[Column_Name]]), "")</f>
        <v/>
      </c>
      <c r="Z321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1" t="str">
        <f>IF(ISNUMBER(SEARCH("CC",Table3[[#This Row],[KEYS]])), _xlfn.CONCAT("CC","_",Table3[[#This Row],[Table_Name]],"_",Table3[[#This Row],[Column_Name]]), "")</f>
        <v>CC_OrderInquiry_Action_Adj_Price_Amt</v>
      </c>
      <c r="AB321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OrderInquiry_Action ADD CONSTRAINT CC_OrderInquiry_Action_Adj_Price_Amt CHECK (Adj_Price_Amt &gt; 0 );</v>
      </c>
      <c r="AC321" t="str">
        <f>IF(ISNUMBER(SEARCH("PG",Table3[[#This Row],[KEYS]])), _xlfn.CONCAT("PG","_",Table3[[#This Row],[Table_Name]],"_",Table3[[#This Row],[Column_Name]]), "")</f>
        <v/>
      </c>
      <c r="AE321" s="20"/>
      <c r="AF321" s="20"/>
    </row>
    <row r="322" spans="1:32" x14ac:dyDescent="0.3">
      <c r="A322" t="s">
        <v>506</v>
      </c>
      <c r="B322" s="45" t="s">
        <v>381</v>
      </c>
      <c r="C322" s="46" t="s">
        <v>414</v>
      </c>
      <c r="D322" s="46">
        <v>8</v>
      </c>
      <c r="E322" s="46" t="s">
        <v>438</v>
      </c>
      <c r="F322" s="46" t="s">
        <v>443</v>
      </c>
      <c r="G322" t="s">
        <v>111</v>
      </c>
      <c r="H322" t="s">
        <v>194</v>
      </c>
      <c r="J322" t="str">
        <f>IF(ISNUMBER(SEARCH("PK",Table3[[#This Row],[KEYS]])), "PK", "")</f>
        <v/>
      </c>
      <c r="K322" t="str">
        <f>IF(ISNUMBER(SEARCH("FK",Table3[[#This Row],[KEYS]])), "FK", "")</f>
        <v/>
      </c>
      <c r="L322" t="str">
        <f>IF(ISNUMBER(SEARCH("IDX",Table3[[#This Row],[KEYS]])), "INDEX", "")</f>
        <v/>
      </c>
      <c r="M322" t="str">
        <f>IF(ISNUMBER(SEARCH("UQ",Table3[[#This Row],[KEYS]])), "UNIQUE", "")</f>
        <v/>
      </c>
      <c r="N322" t="str">
        <f>IF(ISNUMBER(SEARCH("NN",Table3[[#This Row],[KEYS]])), "NOT NULL", "")</f>
        <v/>
      </c>
      <c r="O322" t="str">
        <f>IF(ISNUMBER(SEARCH("CC",Table3[[#This Row],[KEYS]])), "CHECK", "")</f>
        <v>CHECK</v>
      </c>
      <c r="P322" t="str">
        <f>IF(ISNUMBER(SEARCH("PG",Table3[[#This Row],[KEYS]])), "PG", "")</f>
        <v/>
      </c>
      <c r="Q322" t="str" cm="1">
        <f t="array" ref="Q322">IF(ISNUMBER(SEARCH("PK",Table3[[#This Row],[KEYS]])),INDEX(UPPER(Table1[Combined_Constraint_Names]),MATCH(UPPER(Table3[[#This Row],[Table_Name]]),UPPER(Table1[Table_Name]),0)), "")</f>
        <v/>
      </c>
      <c r="R322" t="str" cm="1">
        <f t="array" ref="R3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2" t="str">
        <f>IF(ISNUMBER(SEARCH("FK",Table3[[#This Row],[KEYS]])), _xlfn.CONCAT("FK","_",Table3[[#This Row],[Table_Name]],"_",Table3[[#This Row],[Column_Name]]), "")</f>
        <v/>
      </c>
      <c r="T322" t="str" cm="1">
        <f t="array" ref="T322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22" t="str">
        <f>IF(ISNUMBER(SEARCH("IDX",Table3[[#This Row],[KEYS]])), _xlfn.CONCAT("IDX","_",Table3[[#This Row],[Table_Name]],"_",Table3[[#This Row],[Column_Name]]), "")</f>
        <v/>
      </c>
      <c r="V322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2" t="str">
        <f>IF(ISNUMBER(SEARCH("UQ",Table3[[#This Row],[KEYS]])), _xlfn.CONCAT("UQ","_",Table3[[#This Row],[Table_Name]],"_",Table3[[#This Row],[Column_Name]]), "")</f>
        <v/>
      </c>
      <c r="X322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2" t="str">
        <f>IF(ISNUMBER(SEARCH("NN",Table3[[#This Row],[KEYS]])), _xlfn.CONCAT("NN","_",Table3[[#This Row],[Table_Name]],"_",Table3[[#This Row],[Column_Name]]), "")</f>
        <v/>
      </c>
      <c r="Z322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2" t="str">
        <f>IF(ISNUMBER(SEARCH("CC",Table3[[#This Row],[KEYS]])), _xlfn.CONCAT("CC","_",Table3[[#This Row],[Table_Name]],"_",Table3[[#This Row],[Column_Name]]), "")</f>
        <v>CC_OrderInquiry_Action_Adj_QTY</v>
      </c>
      <c r="AB322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OrderInquiry_Action ADD CONSTRAINT CC_OrderInquiry_Action_Adj_QTY CHECK (Adj_QTY &gt; 0 );</v>
      </c>
      <c r="AC322" t="str">
        <f>IF(ISNUMBER(SEARCH("PG",Table3[[#This Row],[KEYS]])), _xlfn.CONCAT("PG","_",Table3[[#This Row],[Table_Name]],"_",Table3[[#This Row],[Column_Name]]), "")</f>
        <v/>
      </c>
      <c r="AE322" s="20"/>
      <c r="AF322" s="20"/>
    </row>
    <row r="323" spans="1:32" x14ac:dyDescent="0.3">
      <c r="A323" t="s">
        <v>506</v>
      </c>
      <c r="B323" s="45" t="s">
        <v>381</v>
      </c>
      <c r="C323" s="46" t="s">
        <v>414</v>
      </c>
      <c r="D323" s="46">
        <v>8</v>
      </c>
      <c r="E323" s="46" t="s">
        <v>438</v>
      </c>
      <c r="F323" s="46" t="s">
        <v>444</v>
      </c>
      <c r="G323" t="s">
        <v>111</v>
      </c>
      <c r="H323" t="s">
        <v>194</v>
      </c>
      <c r="J323" t="str">
        <f>IF(ISNUMBER(SEARCH("PK",Table3[[#This Row],[KEYS]])), "PK", "")</f>
        <v/>
      </c>
      <c r="K323" t="str">
        <f>IF(ISNUMBER(SEARCH("FK",Table3[[#This Row],[KEYS]])), "FK", "")</f>
        <v/>
      </c>
      <c r="L323" t="str">
        <f>IF(ISNUMBER(SEARCH("IDX",Table3[[#This Row],[KEYS]])), "INDEX", "")</f>
        <v/>
      </c>
      <c r="M323" t="str">
        <f>IF(ISNUMBER(SEARCH("UQ",Table3[[#This Row],[KEYS]])), "UNIQUE", "")</f>
        <v/>
      </c>
      <c r="N323" t="str">
        <f>IF(ISNUMBER(SEARCH("NN",Table3[[#This Row],[KEYS]])), "NOT NULL", "")</f>
        <v/>
      </c>
      <c r="O323" t="str">
        <f>IF(ISNUMBER(SEARCH("CC",Table3[[#This Row],[KEYS]])), "CHECK", "")</f>
        <v>CHECK</v>
      </c>
      <c r="P323" t="str">
        <f>IF(ISNUMBER(SEARCH("PG",Table3[[#This Row],[KEYS]])), "PG", "")</f>
        <v/>
      </c>
      <c r="Q323" t="str" cm="1">
        <f t="array" ref="Q323">IF(ISNUMBER(SEARCH("PK",Table3[[#This Row],[KEYS]])),INDEX(UPPER(Table1[Combined_Constraint_Names]),MATCH(UPPER(Table3[[#This Row],[Table_Name]]),UPPER(Table1[Table_Name]),0)), "")</f>
        <v/>
      </c>
      <c r="R323" t="str" cm="1">
        <f t="array" ref="R3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3" t="str">
        <f>IF(ISNUMBER(SEARCH("FK",Table3[[#This Row],[KEYS]])), _xlfn.CONCAT("FK","_",Table3[[#This Row],[Table_Name]],"_",Table3[[#This Row],[Column_Name]]), "")</f>
        <v/>
      </c>
      <c r="T323" t="str" cm="1">
        <f t="array" ref="T323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23" t="str">
        <f>IF(ISNUMBER(SEARCH("IDX",Table3[[#This Row],[KEYS]])), _xlfn.CONCAT("IDX","_",Table3[[#This Row],[Table_Name]],"_",Table3[[#This Row],[Column_Name]]), "")</f>
        <v/>
      </c>
      <c r="V323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3" t="str">
        <f>IF(ISNUMBER(SEARCH("UQ",Table3[[#This Row],[KEYS]])), _xlfn.CONCAT("UQ","_",Table3[[#This Row],[Table_Name]],"_",Table3[[#This Row],[Column_Name]]), "")</f>
        <v/>
      </c>
      <c r="X323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3" t="str">
        <f>IF(ISNUMBER(SEARCH("NN",Table3[[#This Row],[KEYS]])), _xlfn.CONCAT("NN","_",Table3[[#This Row],[Table_Name]],"_",Table3[[#This Row],[Column_Name]]), "")</f>
        <v/>
      </c>
      <c r="Z323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3" t="str">
        <f>IF(ISNUMBER(SEARCH("CC",Table3[[#This Row],[KEYS]])), _xlfn.CONCAT("CC","_",Table3[[#This Row],[Table_Name]],"_",Table3[[#This Row],[Column_Name]]), "")</f>
        <v>CC_OrderInquiry_Action_Adj_Rent_Amt</v>
      </c>
      <c r="AB323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OrderInquiry_Action ADD CONSTRAINT CC_OrderInquiry_Action_Adj_Rent_Amt CHECK (Adj_Rent_Amt &gt; 0 );</v>
      </c>
      <c r="AC323" t="str">
        <f>IF(ISNUMBER(SEARCH("PG",Table3[[#This Row],[KEYS]])), _xlfn.CONCAT("PG","_",Table3[[#This Row],[Table_Name]],"_",Table3[[#This Row],[Column_Name]]), "")</f>
        <v/>
      </c>
      <c r="AE323" s="20"/>
      <c r="AF323" s="20"/>
    </row>
    <row r="324" spans="1:32" x14ac:dyDescent="0.3">
      <c r="A324" t="s">
        <v>506</v>
      </c>
      <c r="B324" s="63" t="s">
        <v>381</v>
      </c>
      <c r="C324" s="63" t="s">
        <v>414</v>
      </c>
      <c r="D324" s="63">
        <v>8</v>
      </c>
      <c r="E324" s="63" t="s">
        <v>438</v>
      </c>
      <c r="F324" s="63" t="s">
        <v>445</v>
      </c>
      <c r="G324" t="s">
        <v>111</v>
      </c>
      <c r="H324" t="s">
        <v>194</v>
      </c>
      <c r="J324" t="str">
        <f>IF(ISNUMBER(SEARCH("PK",Table3[[#This Row],[KEYS]])), "PK", "")</f>
        <v/>
      </c>
      <c r="K324" t="str">
        <f>IF(ISNUMBER(SEARCH("FK",Table3[[#This Row],[KEYS]])), "FK", "")</f>
        <v/>
      </c>
      <c r="L324" t="str">
        <f>IF(ISNUMBER(SEARCH("IDX",Table3[[#This Row],[KEYS]])), "INDEX", "")</f>
        <v/>
      </c>
      <c r="M324" t="str">
        <f>IF(ISNUMBER(SEARCH("UQ",Table3[[#This Row],[KEYS]])), "UNIQUE", "")</f>
        <v/>
      </c>
      <c r="N324" t="str">
        <f>IF(ISNUMBER(SEARCH("NN",Table3[[#This Row],[KEYS]])), "NOT NULL", "")</f>
        <v/>
      </c>
      <c r="O324" t="str">
        <f>IF(ISNUMBER(SEARCH("CC",Table3[[#This Row],[KEYS]])), "CHECK", "")</f>
        <v>CHECK</v>
      </c>
      <c r="P324" t="str">
        <f>IF(ISNUMBER(SEARCH("PG",Table3[[#This Row],[KEYS]])), "PG", "")</f>
        <v/>
      </c>
      <c r="Q324" t="str" cm="1">
        <f t="array" ref="Q324">IF(ISNUMBER(SEARCH("PK",Table3[[#This Row],[KEYS]])),INDEX(UPPER(Table1[Combined_Constraint_Names]),MATCH(UPPER(Table3[[#This Row],[Table_Name]]),UPPER(Table1[Table_Name]),0)), "")</f>
        <v/>
      </c>
      <c r="R324" t="str" cm="1">
        <f t="array" ref="R32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4" t="str">
        <f>IF(ISNUMBER(SEARCH("FK",Table3[[#This Row],[KEYS]])), _xlfn.CONCAT("FK","_",Table3[[#This Row],[Table_Name]],"_",Table3[[#This Row],[Column_Name]]), "")</f>
        <v/>
      </c>
      <c r="T324" t="str" cm="1">
        <f t="array" ref="T324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/>
      </c>
      <c r="U324" t="str">
        <f>IF(ISNUMBER(SEARCH("IDX",Table3[[#This Row],[KEYS]])), _xlfn.CONCAT("IDX","_",Table3[[#This Row],[Table_Name]],"_",Table3[[#This Row],[Column_Name]]), "")</f>
        <v/>
      </c>
      <c r="V324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4" t="str">
        <f>IF(ISNUMBER(SEARCH("UQ",Table3[[#This Row],[KEYS]])), _xlfn.CONCAT("UQ","_",Table3[[#This Row],[Table_Name]],"_",Table3[[#This Row],[Column_Name]]), "")</f>
        <v/>
      </c>
      <c r="X324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4" t="str">
        <f>IF(ISNUMBER(SEARCH("NN",Table3[[#This Row],[KEYS]])), _xlfn.CONCAT("NN","_",Table3[[#This Row],[Table_Name]],"_",Table3[[#This Row],[Column_Name]]), "")</f>
        <v/>
      </c>
      <c r="Z324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4" t="str">
        <f>IF(ISNUMBER(SEARCH("CC",Table3[[#This Row],[KEYS]])), _xlfn.CONCAT("CC","_",Table3[[#This Row],[Table_Name]],"_",Table3[[#This Row],[Column_Name]]), "")</f>
        <v>CC_OrderInquiry_Action_Adj_Tax</v>
      </c>
      <c r="AB324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>ALTER TABLE OrderInquiry_Action ADD CONSTRAINT CC_OrderInquiry_Action_Adj_Tax CHECK (Adj_Tax &gt; 0 );</v>
      </c>
      <c r="AC324" t="str">
        <f>IF(ISNUMBER(SEARCH("PG",Table3[[#This Row],[KEYS]])), _xlfn.CONCAT("PG","_",Table3[[#This Row],[Table_Name]],"_",Table3[[#This Row],[Column_Name]]), "")</f>
        <v/>
      </c>
      <c r="AE324" s="20"/>
      <c r="AF324" s="20"/>
    </row>
    <row r="325" spans="1:32" x14ac:dyDescent="0.3">
      <c r="A325" t="s">
        <v>506</v>
      </c>
      <c r="B325" s="63" t="s">
        <v>381</v>
      </c>
      <c r="C325" s="63" t="s">
        <v>414</v>
      </c>
      <c r="D325" s="63">
        <v>8</v>
      </c>
      <c r="E325" s="63" t="s">
        <v>438</v>
      </c>
      <c r="F325" s="63" t="s">
        <v>428</v>
      </c>
      <c r="G325" t="s">
        <v>111</v>
      </c>
      <c r="H325" t="s">
        <v>140</v>
      </c>
      <c r="J325" t="str">
        <f>IF(ISNUMBER(SEARCH("PK",Table3[[#This Row],[KEYS]])), "PK", "")</f>
        <v/>
      </c>
      <c r="K325" t="str">
        <f>IF(ISNUMBER(SEARCH("FK",Table3[[#This Row],[KEYS]])), "FK", "")</f>
        <v>FK</v>
      </c>
      <c r="L325" t="str">
        <f>IF(ISNUMBER(SEARCH("IDX",Table3[[#This Row],[KEYS]])), "INDEX", "")</f>
        <v>INDEX</v>
      </c>
      <c r="M325" t="str">
        <f>IF(ISNUMBER(SEARCH("UQ",Table3[[#This Row],[KEYS]])), "UNIQUE", "")</f>
        <v/>
      </c>
      <c r="N325" t="str">
        <f>IF(ISNUMBER(SEARCH("NN",Table3[[#This Row],[KEYS]])), "NOT NULL", "")</f>
        <v>NOT NULL</v>
      </c>
      <c r="O325" t="str">
        <f>IF(ISNUMBER(SEARCH("CC",Table3[[#This Row],[KEYS]])), "CHECK", "")</f>
        <v/>
      </c>
      <c r="P325" t="str">
        <f>IF(ISNUMBER(SEARCH("PG",Table3[[#This Row],[KEYS]])), "PG", "")</f>
        <v/>
      </c>
      <c r="Q325" t="str" cm="1">
        <f t="array" ref="Q325">IF(ISNUMBER(SEARCH("PK",Table3[[#This Row],[KEYS]])),INDEX(UPPER(Table1[Combined_Constraint_Names]),MATCH(UPPER(Table3[[#This Row],[Table_Name]]),UPPER(Table1[Table_Name]),0)), "")</f>
        <v/>
      </c>
      <c r="R325" t="str" cm="1">
        <f t="array" ref="R32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5" t="str">
        <f>IF(ISNUMBER(SEARCH("FK",Table3[[#This Row],[KEYS]])), _xlfn.CONCAT("FK","_",Table3[[#This Row],[Table_Name]],"_",Table3[[#This Row],[Column_Name]]), "")</f>
        <v>FK_OrderInquiry_Action_IA_ID</v>
      </c>
      <c r="T325" t="str" cm="1">
        <f t="array" ref="T325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OrderInquiry_Action ADD CONSTRAINT FK_OrderInquiry_Action_IA_ID FOREIGN KEY (IA_ID) REFERENCES INQUIRY_ACTION(IA_ID);</v>
      </c>
      <c r="U325" t="str">
        <f>IF(ISNUMBER(SEARCH("IDX",Table3[[#This Row],[KEYS]])), _xlfn.CONCAT("IDX","_",Table3[[#This Row],[Table_Name]],"_",Table3[[#This Row],[Column_Name]]), "")</f>
        <v>IDX_OrderInquiry_Action_IA_ID</v>
      </c>
      <c r="V325" t="str">
        <f>IF(ISNUMBER(SEARCH("IDX",Table3[[#This Row],[KEYS]])), _xlfn.CONCAT("CREATE INDEX ",Table3[[#This Row],[Constranit name_IDX]]," ON ",Table3[[#This Row],[Table_Name]],"(",UPPER(Table3[[#This Row],[Column_Name]]),");"), "")</f>
        <v>CREATE INDEX IDX_OrderInquiry_Action_IA_ID ON OrderInquiry_Action(IA_ID);</v>
      </c>
      <c r="W325" t="str">
        <f>IF(ISNUMBER(SEARCH("UQ",Table3[[#This Row],[KEYS]])), _xlfn.CONCAT("UQ","_",Table3[[#This Row],[Table_Name]],"_",Table3[[#This Row],[Column_Name]]), "")</f>
        <v/>
      </c>
      <c r="X325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5" t="str">
        <f>IF(ISNUMBER(SEARCH("NN",Table3[[#This Row],[KEYS]])), _xlfn.CONCAT("NN","_",Table3[[#This Row],[Table_Name]],"_",Table3[[#This Row],[Column_Name]]), "")</f>
        <v>NN_OrderInquiry_Action_IA_ID</v>
      </c>
      <c r="Z325" t="str">
        <f>IF(ISNUMBER(SEARCH("NN",Table3[[#This Row],[KEYS]])), _xlfn.CONCAT("ALTER TABLE ",Table3[[#This Row],[Table_Name]]," MODIFY ",Table3[[#This Row],[Column_Name]]," CONSTRAINT ",Table3[[#This Row],[Constranit name_NN]]," NOT NULL ;"), "")</f>
        <v>ALTER TABLE OrderInquiry_Action MODIFY IA_ID CONSTRAINT NN_OrderInquiry_Action_IA_ID NOT NULL ;</v>
      </c>
      <c r="AA325" t="str">
        <f>IF(ISNUMBER(SEARCH("CC",Table3[[#This Row],[KEYS]])), _xlfn.CONCAT("CC","_",Table3[[#This Row],[Table_Name]],"_",Table3[[#This Row],[Column_Name]]), "")</f>
        <v/>
      </c>
      <c r="AB325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25" t="str">
        <f>IF(ISNUMBER(SEARCH("PG",Table3[[#This Row],[KEYS]])), _xlfn.CONCAT("PG","_",Table3[[#This Row],[Table_Name]],"_",Table3[[#This Row],[Column_Name]]), "")</f>
        <v/>
      </c>
      <c r="AE325" s="20"/>
      <c r="AF325" s="20"/>
    </row>
    <row r="326" spans="1:32" x14ac:dyDescent="0.3">
      <c r="A326" t="s">
        <v>506</v>
      </c>
      <c r="B326" s="63" t="s">
        <v>381</v>
      </c>
      <c r="C326" s="63" t="s">
        <v>414</v>
      </c>
      <c r="D326" s="63">
        <v>8</v>
      </c>
      <c r="E326" s="63" t="s">
        <v>438</v>
      </c>
      <c r="F326" s="63" t="s">
        <v>446</v>
      </c>
      <c r="G326" t="s">
        <v>111</v>
      </c>
      <c r="H326" t="s">
        <v>86</v>
      </c>
      <c r="J326" t="str">
        <f>IF(ISNUMBER(SEARCH("PK",Table3[[#This Row],[KEYS]])), "PK", "")</f>
        <v/>
      </c>
      <c r="K326" t="str">
        <f>IF(ISNUMBER(SEARCH("FK",Table3[[#This Row],[KEYS]])), "FK", "")</f>
        <v>FK</v>
      </c>
      <c r="L326" t="str">
        <f>IF(ISNUMBER(SEARCH("IDX",Table3[[#This Row],[KEYS]])), "INDEX", "")</f>
        <v/>
      </c>
      <c r="M326" t="str">
        <f>IF(ISNUMBER(SEARCH("UQ",Table3[[#This Row],[KEYS]])), "UNIQUE", "")</f>
        <v/>
      </c>
      <c r="N326" t="str">
        <f>IF(ISNUMBER(SEARCH("NN",Table3[[#This Row],[KEYS]])), "NOT NULL", "")</f>
        <v/>
      </c>
      <c r="O326" t="str">
        <f>IF(ISNUMBER(SEARCH("CC",Table3[[#This Row],[KEYS]])), "CHECK", "")</f>
        <v/>
      </c>
      <c r="P326" t="str">
        <f>IF(ISNUMBER(SEARCH("PG",Table3[[#This Row],[KEYS]])), "PG", "")</f>
        <v/>
      </c>
      <c r="Q326" t="str" cm="1">
        <f t="array" ref="Q326">IF(ISNUMBER(SEARCH("PK",Table3[[#This Row],[KEYS]])),INDEX(UPPER(Table1[Combined_Constraint_Names]),MATCH(UPPER(Table3[[#This Row],[Table_Name]]),UPPER(Table1[Table_Name]),0)), "")</f>
        <v/>
      </c>
      <c r="R326" t="str" cm="1">
        <f t="array" ref="R32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  <c r="S326" t="str">
        <f>IF(ISNUMBER(SEARCH("FK",Table3[[#This Row],[KEYS]])), _xlfn.CONCAT("FK","_",Table3[[#This Row],[Table_Name]],"_",Table3[[#This Row],[Column_Name]]), "")</f>
        <v>FK_OrderInquiry_Action_Orderline_NO</v>
      </c>
      <c r="T326" t="str" cm="1">
        <f t="array" ref="T326">IF(ISNUMBER(SEARCH("FK",Table3[[#This Row],[KEYS]])), _xlfn.CONCAT("ALTER TABLE ",Table3[[#This Row],[Table_Name]]," ADD CONSTRAINT ",Table3[[#This Row],[Constranit name_FK]]," FOREIGN KEY (",Table3[[#This Row],[Column_Name]],") ","REFERENCES ", INDEX(UPPER(Table4[Table Name]),MATCH(UPPER(Table3[[#This Row],[Column_Name]]),UPPER(Table4[Primary Key]),0)),"(",INDEX(UPPER(Table4[Primary Key]),MATCH( INDEX(UPPER(Table4[Table Name]),MATCH(UPPER(Table3[[#This Row],[Column_Name]]),UPPER(Table4[Primary Key]),0)),UPPER(Table4[Table Name]),0)),");"), "")</f>
        <v>ALTER TABLE OrderInquiry_Action ADD CONSTRAINT FK_OrderInquiry_Action_Orderline_NO FOREIGN KEY (Orderline_NO) REFERENCES ORDERLINE(ORDERLINE_NO);</v>
      </c>
      <c r="U326" t="str">
        <f>IF(ISNUMBER(SEARCH("IDX",Table3[[#This Row],[KEYS]])), _xlfn.CONCAT("IDX","_",Table3[[#This Row],[Table_Name]],"_",Table3[[#This Row],[Column_Name]]), "")</f>
        <v/>
      </c>
      <c r="V326" t="str">
        <f>IF(ISNUMBER(SEARCH("IDX",Table3[[#This Row],[KEYS]])), _xlfn.CONCAT("CREATE INDEX ",Table3[[#This Row],[Constranit name_IDX]]," ON ",Table3[[#This Row],[Table_Name]],"(",UPPER(Table3[[#This Row],[Column_Name]]),");"), "")</f>
        <v/>
      </c>
      <c r="W326" t="str">
        <f>IF(ISNUMBER(SEARCH("UQ",Table3[[#This Row],[KEYS]])), _xlfn.CONCAT("UQ","_",Table3[[#This Row],[Table_Name]],"_",Table3[[#This Row],[Column_Name]]), "")</f>
        <v/>
      </c>
      <c r="X326" t="str">
        <f>IF(ISNUMBER(SEARCH("UQ",Table3[[#This Row],[KEYS]])), _xlfn.CONCAT("ALTER TABLE ",Table3[[#This Row],[Table_Name]]," ADD CONSTRAINT ",Table3[[#This Row],[Constranit name_UQ]]," UNIQUE ","(",Table3[[#This Row],[Column_Name]],");"), "")</f>
        <v/>
      </c>
      <c r="Y326" t="str">
        <f>IF(ISNUMBER(SEARCH("NN",Table3[[#This Row],[KEYS]])), _xlfn.CONCAT("NN","_",Table3[[#This Row],[Table_Name]],"_",Table3[[#This Row],[Column_Name]]), "")</f>
        <v/>
      </c>
      <c r="Z326" t="str">
        <f>IF(ISNUMBER(SEARCH("NN",Table3[[#This Row],[KEYS]])), _xlfn.CONCAT("ALTER TABLE ",Table3[[#This Row],[Table_Name]]," MODIFY ",Table3[[#This Row],[Column_Name]]," CONSTRAINT ",Table3[[#This Row],[Constranit name_NN]]," NOT NULL ;"), "")</f>
        <v/>
      </c>
      <c r="AA326" t="str">
        <f>IF(ISNUMBER(SEARCH("CC",Table3[[#This Row],[KEYS]])), _xlfn.CONCAT("CC","_",Table3[[#This Row],[Table_Name]],"_",Table3[[#This Row],[Column_Name]]), "")</f>
        <v/>
      </c>
      <c r="AB326" t="str">
        <f>IF(ISNUMBER(SEARCH("CC",Table3[[#This Row],[KEYS]])), _xlfn.CONCAT("ALTER TABLE ",Table3[[#This Row],[Table_Name]]," ADD CONSTRAINT ",Table3[[#This Row],[Constranit name-CC]]," CHECK ","(",_xlfn.IFS(ISNUMBER(SEARCH("CC&gt;0",Table3[[#This Row],[KEYS]])),_xlfn.CONCAT(Table3[[#This Row],[Column_Name]]," &gt; 0 );"),ISNUMBER(SEARCH("CC(F,M)",Table3[[#This Row],[KEYS]])),_xlfn.CONCAT(Table3[[#This Row],[Column_Name]]," IN ('F', 'M') );"),ISNUMBER(SEARCH("CC(Y,N)",Table3[[#This Row],[KEYS]])),_xlfn.CONCAT(Table3[[#This Row],[Column_Name]]," IN ('Y','N') );"))), "")</f>
        <v/>
      </c>
      <c r="AC326" t="str">
        <f>IF(ISNUMBER(SEARCH("PG",Table3[[#This Row],[KEYS]])), _xlfn.CONCAT("PG","_",Table3[[#This Row],[Table_Name]],"_",Table3[[#This Row],[Column_Name]]), "")</f>
        <v/>
      </c>
      <c r="AE326" s="20"/>
      <c r="AF326" s="20"/>
    </row>
    <row r="327" spans="1:32" x14ac:dyDescent="0.3">
      <c r="A327" t="s">
        <v>515</v>
      </c>
      <c r="B327" s="80" t="s">
        <v>513</v>
      </c>
      <c r="C327" s="80" t="s">
        <v>514</v>
      </c>
      <c r="D327" s="80"/>
      <c r="E327" s="80" t="s">
        <v>507</v>
      </c>
      <c r="F327" s="80" t="s">
        <v>508</v>
      </c>
      <c r="G327" t="s">
        <v>111</v>
      </c>
      <c r="H327" t="s">
        <v>541</v>
      </c>
      <c r="L327" t="s">
        <v>539</v>
      </c>
      <c r="N327" t="s">
        <v>540</v>
      </c>
      <c r="Q327" t="s">
        <v>542</v>
      </c>
      <c r="R327" t="s">
        <v>551</v>
      </c>
      <c r="Y327" s="20"/>
      <c r="Z327" s="20"/>
    </row>
    <row r="328" spans="1:32" x14ac:dyDescent="0.3">
      <c r="A328" t="s">
        <v>515</v>
      </c>
      <c r="B328" s="80" t="s">
        <v>513</v>
      </c>
      <c r="C328" s="80" t="s">
        <v>514</v>
      </c>
      <c r="D328" s="80"/>
      <c r="E328" s="80" t="s">
        <v>507</v>
      </c>
      <c r="F328" s="80" t="s">
        <v>512</v>
      </c>
      <c r="G328" t="s">
        <v>111</v>
      </c>
      <c r="H328" t="s">
        <v>86</v>
      </c>
      <c r="K328" t="s">
        <v>86</v>
      </c>
      <c r="N328" t="s">
        <v>540</v>
      </c>
      <c r="S328" t="s">
        <v>556</v>
      </c>
      <c r="T328" t="s">
        <v>558</v>
      </c>
    </row>
    <row r="329" spans="1:32" x14ac:dyDescent="0.3">
      <c r="A329" t="s">
        <v>515</v>
      </c>
      <c r="B329" s="80" t="s">
        <v>513</v>
      </c>
      <c r="C329" s="80" t="s">
        <v>514</v>
      </c>
      <c r="D329" s="80"/>
      <c r="E329" s="80" t="s">
        <v>507</v>
      </c>
      <c r="F329" s="80" t="s">
        <v>510</v>
      </c>
      <c r="G329" t="s">
        <v>111</v>
      </c>
      <c r="H329" t="s">
        <v>86</v>
      </c>
      <c r="K329" t="s">
        <v>86</v>
      </c>
      <c r="N329" t="s">
        <v>540</v>
      </c>
      <c r="S329" t="s">
        <v>557</v>
      </c>
      <c r="T329" t="s">
        <v>559</v>
      </c>
    </row>
    <row r="330" spans="1:32" x14ac:dyDescent="0.3">
      <c r="A330" t="s">
        <v>515</v>
      </c>
      <c r="B330" s="80" t="s">
        <v>513</v>
      </c>
      <c r="C330" s="80" t="s">
        <v>514</v>
      </c>
      <c r="D330" s="80"/>
      <c r="E330" s="80" t="s">
        <v>507</v>
      </c>
      <c r="F330" s="80" t="s">
        <v>516</v>
      </c>
      <c r="G330" t="s">
        <v>533</v>
      </c>
      <c r="H330" t="s">
        <v>87</v>
      </c>
      <c r="L330" t="s">
        <v>539</v>
      </c>
      <c r="U330" t="s">
        <v>562</v>
      </c>
      <c r="V330" t="s">
        <v>561</v>
      </c>
    </row>
    <row r="331" spans="1:32" x14ac:dyDescent="0.3">
      <c r="A331" t="s">
        <v>515</v>
      </c>
      <c r="B331" s="80" t="s">
        <v>513</v>
      </c>
      <c r="C331" s="80" t="s">
        <v>514</v>
      </c>
      <c r="D331" s="80"/>
      <c r="E331" s="80" t="s">
        <v>507</v>
      </c>
      <c r="F331" s="80" t="s">
        <v>517</v>
      </c>
      <c r="G331" t="s">
        <v>534</v>
      </c>
    </row>
    <row r="332" spans="1:32" x14ac:dyDescent="0.3">
      <c r="A332" t="s">
        <v>515</v>
      </c>
      <c r="B332" s="80" t="s">
        <v>513</v>
      </c>
      <c r="C332" s="80" t="s">
        <v>514</v>
      </c>
      <c r="D332" s="80"/>
      <c r="E332" s="80" t="s">
        <v>507</v>
      </c>
      <c r="F332" s="80" t="s">
        <v>518</v>
      </c>
      <c r="G332" t="s">
        <v>533</v>
      </c>
    </row>
    <row r="333" spans="1:32" x14ac:dyDescent="0.3">
      <c r="A333" t="s">
        <v>515</v>
      </c>
      <c r="B333" s="80" t="s">
        <v>513</v>
      </c>
      <c r="C333" s="80" t="s">
        <v>514</v>
      </c>
      <c r="D333" s="80"/>
      <c r="E333" s="80" t="s">
        <v>507</v>
      </c>
      <c r="F333" s="80" t="s">
        <v>206</v>
      </c>
      <c r="G333" t="s">
        <v>533</v>
      </c>
    </row>
    <row r="334" spans="1:32" x14ac:dyDescent="0.3">
      <c r="A334" t="s">
        <v>515</v>
      </c>
      <c r="B334" s="80" t="s">
        <v>513</v>
      </c>
      <c r="C334" s="80" t="s">
        <v>514</v>
      </c>
      <c r="D334" s="80"/>
      <c r="E334" s="80" t="s">
        <v>507</v>
      </c>
      <c r="F334" s="80" t="s">
        <v>519</v>
      </c>
      <c r="G334" t="s">
        <v>533</v>
      </c>
    </row>
    <row r="335" spans="1:32" x14ac:dyDescent="0.3">
      <c r="A335" t="s">
        <v>515</v>
      </c>
      <c r="B335" s="80" t="s">
        <v>513</v>
      </c>
      <c r="C335" s="80" t="s">
        <v>514</v>
      </c>
      <c r="D335" s="80"/>
      <c r="E335" s="80" t="s">
        <v>507</v>
      </c>
      <c r="F335" s="80" t="s">
        <v>520</v>
      </c>
      <c r="G335" t="s">
        <v>535</v>
      </c>
    </row>
    <row r="336" spans="1:32" x14ac:dyDescent="0.3">
      <c r="A336" t="s">
        <v>515</v>
      </c>
      <c r="B336" s="80" t="s">
        <v>513</v>
      </c>
      <c r="C336" s="80" t="s">
        <v>514</v>
      </c>
      <c r="D336" s="80"/>
      <c r="E336" s="80" t="s">
        <v>507</v>
      </c>
      <c r="F336" s="80" t="s">
        <v>521</v>
      </c>
      <c r="G336" t="s">
        <v>535</v>
      </c>
    </row>
    <row r="337" spans="1:20" x14ac:dyDescent="0.3">
      <c r="A337" t="s">
        <v>515</v>
      </c>
      <c r="B337" s="80" t="s">
        <v>513</v>
      </c>
      <c r="C337" s="80" t="s">
        <v>514</v>
      </c>
      <c r="D337" s="80"/>
      <c r="E337" s="80" t="s">
        <v>507</v>
      </c>
      <c r="F337" s="80" t="s">
        <v>522</v>
      </c>
      <c r="G337" t="s">
        <v>535</v>
      </c>
    </row>
    <row r="338" spans="1:20" x14ac:dyDescent="0.3">
      <c r="A338" t="s">
        <v>515</v>
      </c>
      <c r="B338" s="80" t="s">
        <v>513</v>
      </c>
      <c r="C338" s="80" t="s">
        <v>514</v>
      </c>
      <c r="D338" s="80"/>
      <c r="E338" s="80" t="s">
        <v>507</v>
      </c>
      <c r="F338" s="80" t="s">
        <v>523</v>
      </c>
      <c r="G338" t="s">
        <v>536</v>
      </c>
    </row>
    <row r="339" spans="1:20" x14ac:dyDescent="0.3">
      <c r="A339" t="s">
        <v>515</v>
      </c>
      <c r="B339" s="80" t="s">
        <v>513</v>
      </c>
      <c r="C339" s="80" t="s">
        <v>514</v>
      </c>
      <c r="D339" s="80"/>
      <c r="E339" s="80" t="s">
        <v>507</v>
      </c>
      <c r="F339" s="80" t="s">
        <v>524</v>
      </c>
      <c r="G339" t="s">
        <v>536</v>
      </c>
    </row>
    <row r="340" spans="1:20" x14ac:dyDescent="0.3">
      <c r="A340" t="s">
        <v>515</v>
      </c>
      <c r="B340" s="80" t="s">
        <v>513</v>
      </c>
      <c r="C340" s="80" t="s">
        <v>514</v>
      </c>
      <c r="D340" s="80"/>
      <c r="E340" s="80" t="s">
        <v>507</v>
      </c>
      <c r="F340" s="80" t="s">
        <v>525</v>
      </c>
      <c r="G340" t="s">
        <v>536</v>
      </c>
    </row>
    <row r="341" spans="1:20" x14ac:dyDescent="0.3">
      <c r="A341" t="s">
        <v>515</v>
      </c>
      <c r="B341" s="80" t="s">
        <v>513</v>
      </c>
      <c r="C341" s="80" t="s">
        <v>514</v>
      </c>
      <c r="D341" s="80"/>
      <c r="E341" s="80" t="s">
        <v>507</v>
      </c>
      <c r="F341" s="80" t="s">
        <v>526</v>
      </c>
      <c r="G341" t="s">
        <v>536</v>
      </c>
    </row>
    <row r="342" spans="1:20" x14ac:dyDescent="0.3">
      <c r="A342" t="s">
        <v>515</v>
      </c>
      <c r="B342" s="80" t="s">
        <v>513</v>
      </c>
      <c r="C342" s="80" t="s">
        <v>514</v>
      </c>
      <c r="D342" s="80"/>
      <c r="E342" s="80" t="s">
        <v>507</v>
      </c>
      <c r="F342" s="80" t="s">
        <v>527</v>
      </c>
      <c r="G342" t="s">
        <v>536</v>
      </c>
    </row>
    <row r="343" spans="1:20" x14ac:dyDescent="0.3">
      <c r="A343" t="s">
        <v>515</v>
      </c>
      <c r="B343" s="80" t="s">
        <v>513</v>
      </c>
      <c r="C343" s="80" t="s">
        <v>514</v>
      </c>
      <c r="D343" s="80"/>
      <c r="E343" s="80" t="s">
        <v>507</v>
      </c>
      <c r="F343" s="80" t="s">
        <v>528</v>
      </c>
      <c r="G343" t="s">
        <v>536</v>
      </c>
    </row>
    <row r="344" spans="1:20" x14ac:dyDescent="0.3">
      <c r="A344" t="s">
        <v>515</v>
      </c>
      <c r="B344" s="80" t="s">
        <v>513</v>
      </c>
      <c r="C344" s="80" t="s">
        <v>514</v>
      </c>
      <c r="D344" s="80"/>
      <c r="E344" s="80" t="s">
        <v>507</v>
      </c>
      <c r="F344" s="80" t="s">
        <v>529</v>
      </c>
      <c r="G344" t="s">
        <v>536</v>
      </c>
    </row>
    <row r="345" spans="1:20" x14ac:dyDescent="0.3">
      <c r="A345" t="s">
        <v>515</v>
      </c>
      <c r="B345" s="80" t="s">
        <v>513</v>
      </c>
      <c r="C345" s="80" t="s">
        <v>514</v>
      </c>
      <c r="D345" s="80"/>
      <c r="E345" s="80" t="s">
        <v>507</v>
      </c>
      <c r="F345" s="80" t="s">
        <v>530</v>
      </c>
      <c r="G345" t="s">
        <v>533</v>
      </c>
    </row>
    <row r="346" spans="1:20" x14ac:dyDescent="0.3">
      <c r="A346" t="s">
        <v>515</v>
      </c>
      <c r="B346" s="80" t="s">
        <v>513</v>
      </c>
      <c r="C346" s="80" t="s">
        <v>514</v>
      </c>
      <c r="D346" s="80"/>
      <c r="E346" s="80" t="s">
        <v>507</v>
      </c>
      <c r="F346" s="80" t="s">
        <v>531</v>
      </c>
      <c r="G346" t="s">
        <v>537</v>
      </c>
    </row>
    <row r="347" spans="1:20" x14ac:dyDescent="0.3">
      <c r="A347" t="s">
        <v>515</v>
      </c>
      <c r="B347" s="80" t="s">
        <v>513</v>
      </c>
      <c r="C347" s="80" t="s">
        <v>514</v>
      </c>
      <c r="D347" s="80"/>
      <c r="E347" s="80" t="s">
        <v>507</v>
      </c>
      <c r="F347" s="80" t="s">
        <v>532</v>
      </c>
      <c r="G347" t="s">
        <v>538</v>
      </c>
    </row>
    <row r="348" spans="1:20" x14ac:dyDescent="0.3">
      <c r="A348" t="s">
        <v>515</v>
      </c>
      <c r="B348" s="81" t="s">
        <v>513</v>
      </c>
      <c r="C348" s="81" t="s">
        <v>514</v>
      </c>
      <c r="D348" s="81"/>
      <c r="E348" s="81" t="s">
        <v>511</v>
      </c>
      <c r="F348" s="81" t="s">
        <v>512</v>
      </c>
      <c r="G348" t="s">
        <v>111</v>
      </c>
      <c r="H348" t="s">
        <v>541</v>
      </c>
      <c r="J348" t="s">
        <v>85</v>
      </c>
      <c r="L348" t="s">
        <v>539</v>
      </c>
      <c r="N348" t="s">
        <v>540</v>
      </c>
      <c r="Q348" t="s">
        <v>554</v>
      </c>
      <c r="R348" t="s">
        <v>552</v>
      </c>
    </row>
    <row r="349" spans="1:20" x14ac:dyDescent="0.3">
      <c r="A349" t="s">
        <v>515</v>
      </c>
      <c r="B349" s="81" t="s">
        <v>513</v>
      </c>
      <c r="C349" s="81" t="s">
        <v>514</v>
      </c>
      <c r="D349" s="81"/>
      <c r="E349" s="81" t="s">
        <v>511</v>
      </c>
      <c r="F349" s="81" t="s">
        <v>510</v>
      </c>
      <c r="G349" t="s">
        <v>111</v>
      </c>
      <c r="H349" t="s">
        <v>86</v>
      </c>
      <c r="K349" t="s">
        <v>86</v>
      </c>
      <c r="S349" t="s">
        <v>557</v>
      </c>
      <c r="T349" t="s">
        <v>560</v>
      </c>
    </row>
    <row r="350" spans="1:20" x14ac:dyDescent="0.3">
      <c r="A350" t="s">
        <v>515</v>
      </c>
      <c r="B350" s="81" t="s">
        <v>513</v>
      </c>
      <c r="C350" s="81" t="s">
        <v>514</v>
      </c>
      <c r="D350" s="81"/>
      <c r="E350" s="81" t="s">
        <v>511</v>
      </c>
      <c r="F350" s="81" t="s">
        <v>543</v>
      </c>
      <c r="G350" t="s">
        <v>548</v>
      </c>
    </row>
    <row r="351" spans="1:20" x14ac:dyDescent="0.3">
      <c r="A351" t="s">
        <v>515</v>
      </c>
      <c r="B351" s="81" t="s">
        <v>513</v>
      </c>
      <c r="C351" s="81" t="s">
        <v>514</v>
      </c>
      <c r="D351" s="81"/>
      <c r="E351" s="81" t="s">
        <v>511</v>
      </c>
      <c r="F351" s="81" t="s">
        <v>544</v>
      </c>
      <c r="G351" t="s">
        <v>548</v>
      </c>
    </row>
    <row r="352" spans="1:20" x14ac:dyDescent="0.3">
      <c r="A352" t="s">
        <v>515</v>
      </c>
      <c r="B352" s="81" t="s">
        <v>513</v>
      </c>
      <c r="C352" s="81" t="s">
        <v>514</v>
      </c>
      <c r="D352" s="81"/>
      <c r="E352" s="81" t="s">
        <v>511</v>
      </c>
      <c r="F352" s="81" t="s">
        <v>545</v>
      </c>
      <c r="G352" t="s">
        <v>548</v>
      </c>
    </row>
    <row r="353" spans="1:18" x14ac:dyDescent="0.3">
      <c r="A353" t="s">
        <v>515</v>
      </c>
      <c r="B353" s="81" t="s">
        <v>513</v>
      </c>
      <c r="C353" s="81" t="s">
        <v>514</v>
      </c>
      <c r="D353" s="81"/>
      <c r="E353" s="81" t="s">
        <v>511</v>
      </c>
      <c r="F353" s="81" t="s">
        <v>546</v>
      </c>
      <c r="G353" t="s">
        <v>548</v>
      </c>
    </row>
    <row r="354" spans="1:18" x14ac:dyDescent="0.3">
      <c r="A354" t="s">
        <v>515</v>
      </c>
      <c r="B354" s="81" t="s">
        <v>513</v>
      </c>
      <c r="C354" s="81" t="s">
        <v>514</v>
      </c>
      <c r="D354" s="81"/>
      <c r="E354" s="81" t="s">
        <v>511</v>
      </c>
      <c r="F354" s="81" t="s">
        <v>547</v>
      </c>
      <c r="G354" t="s">
        <v>549</v>
      </c>
    </row>
    <row r="355" spans="1:18" x14ac:dyDescent="0.3">
      <c r="A355" t="s">
        <v>515</v>
      </c>
      <c r="B355" s="82" t="s">
        <v>513</v>
      </c>
      <c r="C355" s="82" t="s">
        <v>514</v>
      </c>
      <c r="D355" s="82"/>
      <c r="E355" s="82" t="s">
        <v>509</v>
      </c>
      <c r="F355" s="82" t="s">
        <v>510</v>
      </c>
      <c r="G355" t="s">
        <v>111</v>
      </c>
      <c r="H355" t="s">
        <v>541</v>
      </c>
      <c r="L355" t="s">
        <v>539</v>
      </c>
      <c r="N355" t="s">
        <v>540</v>
      </c>
      <c r="Q355" t="s">
        <v>555</v>
      </c>
      <c r="R355" t="s">
        <v>553</v>
      </c>
    </row>
    <row r="356" spans="1:18" x14ac:dyDescent="0.3">
      <c r="A356" t="s">
        <v>515</v>
      </c>
      <c r="B356" s="82" t="s">
        <v>513</v>
      </c>
      <c r="C356" s="82" t="s">
        <v>514</v>
      </c>
      <c r="D356" s="82"/>
      <c r="E356" s="82" t="s">
        <v>509</v>
      </c>
      <c r="F356" s="82" t="s">
        <v>550</v>
      </c>
      <c r="G356" t="s">
        <v>548</v>
      </c>
    </row>
    <row r="357" spans="1:18" x14ac:dyDescent="0.3">
      <c r="A357" t="s">
        <v>515</v>
      </c>
      <c r="B357" s="83" t="s">
        <v>513</v>
      </c>
      <c r="C357" s="83" t="s">
        <v>514</v>
      </c>
      <c r="D357" s="83"/>
      <c r="E357" s="83" t="s">
        <v>563</v>
      </c>
      <c r="F357" s="83" t="s">
        <v>564</v>
      </c>
      <c r="G357" s="84" t="s">
        <v>570</v>
      </c>
      <c r="H357" s="84" t="s">
        <v>87</v>
      </c>
    </row>
    <row r="358" spans="1:18" x14ac:dyDescent="0.3">
      <c r="A358" t="s">
        <v>515</v>
      </c>
      <c r="B358" s="83" t="s">
        <v>513</v>
      </c>
      <c r="C358" s="83" t="s">
        <v>514</v>
      </c>
      <c r="D358" s="83"/>
      <c r="E358" s="83" t="s">
        <v>563</v>
      </c>
      <c r="F358" s="83" t="s">
        <v>565</v>
      </c>
      <c r="G358" s="84" t="s">
        <v>571</v>
      </c>
    </row>
    <row r="359" spans="1:18" x14ac:dyDescent="0.3">
      <c r="A359" t="s">
        <v>515</v>
      </c>
      <c r="B359" s="83" t="s">
        <v>513</v>
      </c>
      <c r="C359" s="83" t="s">
        <v>514</v>
      </c>
      <c r="D359" s="83"/>
      <c r="E359" s="83" t="s">
        <v>563</v>
      </c>
      <c r="F359" s="83" t="s">
        <v>566</v>
      </c>
      <c r="G359" s="84" t="s">
        <v>571</v>
      </c>
    </row>
    <row r="360" spans="1:18" x14ac:dyDescent="0.3">
      <c r="A360" t="s">
        <v>515</v>
      </c>
      <c r="B360" s="83" t="s">
        <v>513</v>
      </c>
      <c r="C360" s="83" t="s">
        <v>514</v>
      </c>
      <c r="D360" s="83"/>
      <c r="E360" s="83" t="s">
        <v>563</v>
      </c>
      <c r="F360" s="83" t="s">
        <v>567</v>
      </c>
      <c r="G360" s="84" t="s">
        <v>571</v>
      </c>
    </row>
    <row r="361" spans="1:18" x14ac:dyDescent="0.3">
      <c r="A361" t="s">
        <v>515</v>
      </c>
      <c r="B361" s="83" t="s">
        <v>513</v>
      </c>
      <c r="C361" s="83" t="s">
        <v>514</v>
      </c>
      <c r="D361" s="83"/>
      <c r="E361" s="83" t="s">
        <v>563</v>
      </c>
      <c r="F361" s="83" t="s">
        <v>568</v>
      </c>
      <c r="G361" s="84" t="s">
        <v>534</v>
      </c>
    </row>
    <row r="362" spans="1:18" x14ac:dyDescent="0.3">
      <c r="A362" t="s">
        <v>515</v>
      </c>
      <c r="B362" s="83" t="s">
        <v>513</v>
      </c>
      <c r="C362" s="83" t="s">
        <v>514</v>
      </c>
      <c r="D362" s="83"/>
      <c r="E362" s="83" t="s">
        <v>563</v>
      </c>
      <c r="F362" s="83" t="s">
        <v>569</v>
      </c>
      <c r="G362" s="84" t="s">
        <v>572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20C8-C1BC-4457-8746-FA811E6D87CE}">
  <dimension ref="A1:B11"/>
  <sheetViews>
    <sheetView workbookViewId="0">
      <selection activeCell="B2" sqref="B2"/>
    </sheetView>
  </sheetViews>
  <sheetFormatPr defaultRowHeight="14.4" x14ac:dyDescent="0.3"/>
  <cols>
    <col min="1" max="2" width="11" customWidth="1"/>
  </cols>
  <sheetData>
    <row r="1" spans="1:2" x14ac:dyDescent="0.3">
      <c r="A1" t="s">
        <v>447</v>
      </c>
      <c r="B1" t="s">
        <v>448</v>
      </c>
    </row>
    <row r="2" spans="1:2" x14ac:dyDescent="0.3">
      <c r="A2" t="s">
        <v>85</v>
      </c>
      <c r="B2">
        <f>COUNTIF(Table3[KEYS],"*"&amp; A2&amp;"*")</f>
        <v>95</v>
      </c>
    </row>
    <row r="3" spans="1:2" x14ac:dyDescent="0.3">
      <c r="A3" t="s">
        <v>86</v>
      </c>
      <c r="B3">
        <f>COUNTIF(Table3[KEYS],"*"&amp; A3&amp;"*")</f>
        <v>84</v>
      </c>
    </row>
    <row r="4" spans="1:2" x14ac:dyDescent="0.3">
      <c r="A4" t="s">
        <v>124</v>
      </c>
      <c r="B4">
        <f>COUNTIF(Table3[KEYS],"*"&amp; A4&amp;"*")</f>
        <v>167</v>
      </c>
    </row>
    <row r="5" spans="1:2" x14ac:dyDescent="0.3">
      <c r="A5" t="s">
        <v>90</v>
      </c>
      <c r="B5">
        <v>35</v>
      </c>
    </row>
    <row r="6" spans="1:2" x14ac:dyDescent="0.3">
      <c r="A6" t="s">
        <v>87</v>
      </c>
      <c r="B6">
        <f>COUNTIF(Table3[KEYS],"*"&amp; A6&amp;"*")</f>
        <v>141</v>
      </c>
    </row>
    <row r="7" spans="1:2" x14ac:dyDescent="0.3">
      <c r="A7" t="s">
        <v>88</v>
      </c>
      <c r="B7">
        <f>COUNTIF(Table3[KEYS],"*"&amp; A7&amp;"*")</f>
        <v>1</v>
      </c>
    </row>
    <row r="8" spans="1:2" x14ac:dyDescent="0.3">
      <c r="A8" t="s">
        <v>91</v>
      </c>
      <c r="B8" s="20">
        <v>33</v>
      </c>
    </row>
    <row r="9" spans="1:2" x14ac:dyDescent="0.3">
      <c r="B9">
        <f>COUNTIF(Table3[KEYS],"*"&amp; A9&amp;"*")</f>
        <v>231</v>
      </c>
    </row>
    <row r="10" spans="1:2" x14ac:dyDescent="0.3">
      <c r="B10">
        <f>COUNTIF(Table3[KEYS],"*"&amp; A10&amp;"*")</f>
        <v>231</v>
      </c>
    </row>
    <row r="11" spans="1:2" x14ac:dyDescent="0.3">
      <c r="B11">
        <f>COUNTIF(Table3[KEYS],"*"&amp; A11&amp;"*")</f>
        <v>231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146-30B7-431D-83C9-F12BC6FEC8D6}">
  <dimension ref="A1:I362"/>
  <sheetViews>
    <sheetView topLeftCell="A340" workbookViewId="0">
      <selection activeCell="E362" sqref="C356:E362"/>
    </sheetView>
  </sheetViews>
  <sheetFormatPr defaultRowHeight="14.4" x14ac:dyDescent="0.3"/>
  <cols>
    <col min="1" max="1" width="19" bestFit="1" customWidth="1"/>
    <col min="2" max="2" width="18.109375" bestFit="1" customWidth="1"/>
    <col min="3" max="3" width="25.77734375" bestFit="1" customWidth="1"/>
    <col min="4" max="4" width="22" customWidth="1"/>
    <col min="5" max="5" width="11.77734375" bestFit="1" customWidth="1"/>
    <col min="6" max="6" width="17.88671875" customWidth="1"/>
    <col min="9" max="9" width="74.77734375" bestFit="1" customWidth="1"/>
    <col min="13" max="13" width="74.77734375" bestFit="1" customWidth="1"/>
  </cols>
  <sheetData>
    <row r="1" spans="1:9" s="38" customFormat="1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90</v>
      </c>
      <c r="H1" t="s">
        <v>91</v>
      </c>
      <c r="I1" t="s">
        <v>429</v>
      </c>
    </row>
    <row r="2" spans="1:9" x14ac:dyDescent="0.3">
      <c r="A2" s="9" t="s">
        <v>370</v>
      </c>
      <c r="B2" s="9">
        <v>13</v>
      </c>
      <c r="C2" s="9" t="s">
        <v>371</v>
      </c>
      <c r="D2" s="33" t="s">
        <v>190</v>
      </c>
      <c r="E2" t="s">
        <v>111</v>
      </c>
      <c r="F2" t="str" cm="1">
        <f t="array" ref="F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CC&gt;0, PG</v>
      </c>
      <c r="G2" t="str">
        <f>IF(ISNUMBER(SEARCH("CC",PG_Desc[[#This Row],[KEYS]])), "CHECK", "")</f>
        <v>CHECK</v>
      </c>
      <c r="H2" t="str">
        <f>IF(ISNUMBER(SEARCH("PG",PG_Desc[[#This Row],[KEYS]])), "PG", "")</f>
        <v>PG</v>
      </c>
      <c r="I2" s="51" t="s">
        <v>449</v>
      </c>
    </row>
    <row r="3" spans="1:9" x14ac:dyDescent="0.3">
      <c r="A3" s="12" t="s">
        <v>314</v>
      </c>
      <c r="B3" s="12">
        <v>0</v>
      </c>
      <c r="C3" s="12" t="s">
        <v>315</v>
      </c>
      <c r="D3" s="36" t="s">
        <v>318</v>
      </c>
      <c r="E3" t="s">
        <v>114</v>
      </c>
      <c r="F3" t="str" cm="1">
        <f t="array" ref="F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3" t="str">
        <f>IF(ISNUMBER(SEARCH("CC",PG_Desc[[#This Row],[KEYS]])), "CHECK", "")</f>
        <v/>
      </c>
      <c r="H3" t="str">
        <f>IF(ISNUMBER(SEARCH("PG",PG_Desc[[#This Row],[KEYS]])), "PG", "")</f>
        <v>PG</v>
      </c>
      <c r="I3" s="53" t="s">
        <v>450</v>
      </c>
    </row>
    <row r="4" spans="1:9" x14ac:dyDescent="0.3">
      <c r="A4" s="9" t="s">
        <v>362</v>
      </c>
      <c r="B4" s="9">
        <v>13</v>
      </c>
      <c r="C4" s="9" t="s">
        <v>365</v>
      </c>
      <c r="D4" s="33" t="s">
        <v>366</v>
      </c>
      <c r="E4" t="s">
        <v>152</v>
      </c>
      <c r="F4" t="str" cm="1">
        <f t="array" ref="F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4" t="str">
        <f>IF(ISNUMBER(SEARCH("CC",PG_Desc[[#This Row],[KEYS]])), "CHECK", "")</f>
        <v/>
      </c>
      <c r="H4" t="str">
        <f>IF(ISNUMBER(SEARCH("PG",PG_Desc[[#This Row],[KEYS]])), "PG", "")</f>
        <v>PG</v>
      </c>
      <c r="I4" s="51" t="s">
        <v>451</v>
      </c>
    </row>
    <row r="5" spans="1:9" x14ac:dyDescent="0.3">
      <c r="A5" s="13" t="s">
        <v>393</v>
      </c>
      <c r="B5" s="13">
        <v>0</v>
      </c>
      <c r="C5" s="13" t="s">
        <v>394</v>
      </c>
      <c r="D5" s="13" t="s">
        <v>395</v>
      </c>
      <c r="E5" t="s">
        <v>111</v>
      </c>
      <c r="F5" t="str" cm="1">
        <f t="array" ref="F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5" t="str">
        <f>IF(ISNUMBER(SEARCH("CC",PG_Desc[[#This Row],[KEYS]])), "CHECK", "")</f>
        <v/>
      </c>
      <c r="H5" t="str">
        <f>IF(ISNUMBER(SEARCH("PG",PG_Desc[[#This Row],[KEYS]])), "PG", "")</f>
        <v>PG</v>
      </c>
      <c r="I5" t="s">
        <v>452</v>
      </c>
    </row>
    <row r="6" spans="1:9" x14ac:dyDescent="0.3">
      <c r="A6" s="13" t="s">
        <v>393</v>
      </c>
      <c r="B6" s="13">
        <v>0</v>
      </c>
      <c r="C6" s="13" t="s">
        <v>394</v>
      </c>
      <c r="D6" s="13" t="s">
        <v>399</v>
      </c>
      <c r="E6" t="s">
        <v>111</v>
      </c>
      <c r="F6" t="str" cm="1">
        <f t="array" ref="F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6" t="str">
        <f>IF(ISNUMBER(SEARCH("CC",PG_Desc[[#This Row],[KEYS]])), "CHECK", "")</f>
        <v/>
      </c>
      <c r="H6" t="str">
        <f>IF(ISNUMBER(SEARCH("PG",PG_Desc[[#This Row],[KEYS]])), "PG", "")</f>
        <v>PG</v>
      </c>
      <c r="I6" t="s">
        <v>453</v>
      </c>
    </row>
    <row r="7" spans="1:9" x14ac:dyDescent="0.3">
      <c r="A7" s="9" t="s">
        <v>253</v>
      </c>
      <c r="B7" s="9">
        <v>5</v>
      </c>
      <c r="C7" s="9" t="s">
        <v>262</v>
      </c>
      <c r="D7" s="33" t="s">
        <v>165</v>
      </c>
      <c r="E7" t="s">
        <v>166</v>
      </c>
      <c r="F7" t="str" cm="1">
        <f t="array" ref="F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7" t="str">
        <f>IF(ISNUMBER(SEARCH("CC",PG_Desc[[#This Row],[KEYS]])), "CHECK", "")</f>
        <v/>
      </c>
      <c r="H7" t="str">
        <f>IF(ISNUMBER(SEARCH("PG",PG_Desc[[#This Row],[KEYS]])), "PG", "")</f>
        <v>PG</v>
      </c>
      <c r="I7" t="s">
        <v>454</v>
      </c>
    </row>
    <row r="8" spans="1:9" x14ac:dyDescent="0.3">
      <c r="A8" s="13" t="s">
        <v>393</v>
      </c>
      <c r="B8" s="13">
        <v>0</v>
      </c>
      <c r="C8" s="13" t="s">
        <v>394</v>
      </c>
      <c r="D8" s="13" t="s">
        <v>455</v>
      </c>
      <c r="E8" t="s">
        <v>166</v>
      </c>
      <c r="F8" t="str" cm="1">
        <f t="array" ref="F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8" s="20" t="str">
        <f>IF(ISNUMBER(SEARCH("CC",PG_Desc[[#This Row],[KEYS]])), "CHECK", "")</f>
        <v/>
      </c>
      <c r="H8" t="str">
        <f>IF(ISNUMBER(SEARCH("PG",PG_Desc[[#This Row],[KEYS]])), "PG", "")</f>
        <v>PG</v>
      </c>
      <c r="I8" t="s">
        <v>456</v>
      </c>
    </row>
    <row r="9" spans="1:9" x14ac:dyDescent="0.3">
      <c r="A9" s="13" t="s">
        <v>345</v>
      </c>
      <c r="B9" s="13">
        <v>12</v>
      </c>
      <c r="C9" s="13" t="s">
        <v>350</v>
      </c>
      <c r="D9" s="13" t="s">
        <v>351</v>
      </c>
      <c r="E9" t="s">
        <v>166</v>
      </c>
      <c r="F9" t="str" cm="1">
        <f t="array" ref="F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9" t="str">
        <f>IF(ISNUMBER(SEARCH("CC",PG_Desc[[#This Row],[KEYS]])), "CHECK", "")</f>
        <v/>
      </c>
      <c r="H9" t="str">
        <f>IF(ISNUMBER(SEARCH("PG",PG_Desc[[#This Row],[KEYS]])), "PG", "")</f>
        <v>PG</v>
      </c>
      <c r="I9" t="s">
        <v>456</v>
      </c>
    </row>
    <row r="10" spans="1:9" x14ac:dyDescent="0.3">
      <c r="A10" s="18" t="s">
        <v>160</v>
      </c>
      <c r="B10" s="18">
        <v>2</v>
      </c>
      <c r="C10" s="18" t="s">
        <v>227</v>
      </c>
      <c r="D10" s="18" t="s">
        <v>190</v>
      </c>
      <c r="E10" t="s">
        <v>111</v>
      </c>
      <c r="F10" t="str" cm="1">
        <f t="array" ref="F1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CC&gt;0,PG</v>
      </c>
      <c r="G10" t="str">
        <f>IF(ISNUMBER(SEARCH("CC",PG_Desc[[#This Row],[KEYS]])), "CHECK", "")</f>
        <v>CHECK</v>
      </c>
      <c r="H10" t="str">
        <f>IF(ISNUMBER(SEARCH("PG",PG_Desc[[#This Row],[KEYS]])), "PG", "")</f>
        <v>PG</v>
      </c>
      <c r="I10" t="s">
        <v>457</v>
      </c>
    </row>
    <row r="11" spans="1:9" x14ac:dyDescent="0.3">
      <c r="A11" s="13" t="s">
        <v>160</v>
      </c>
      <c r="B11" s="13">
        <v>1</v>
      </c>
      <c r="C11" s="13" t="s">
        <v>175</v>
      </c>
      <c r="D11" s="13" t="s">
        <v>176</v>
      </c>
      <c r="E11" t="s">
        <v>111</v>
      </c>
      <c r="F11" t="str" cm="1">
        <f t="array" ref="F1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NN,PG,CC&gt;0,PG</v>
      </c>
      <c r="G11" t="str">
        <f>IF(ISNUMBER(SEARCH("CC",PG_Desc[[#This Row],[KEYS]])), "CHECK", "")</f>
        <v>CHECK</v>
      </c>
      <c r="H11" t="str">
        <f>IF(ISNUMBER(SEARCH("PG",PG_Desc[[#This Row],[KEYS]])), "PG", "")</f>
        <v>PG</v>
      </c>
      <c r="I11" t="s">
        <v>458</v>
      </c>
    </row>
    <row r="12" spans="1:9" x14ac:dyDescent="0.3">
      <c r="A12" s="13" t="s">
        <v>393</v>
      </c>
      <c r="B12" s="13">
        <v>0</v>
      </c>
      <c r="C12" s="13" t="s">
        <v>394</v>
      </c>
      <c r="D12" s="13" t="s">
        <v>367</v>
      </c>
      <c r="E12" t="s">
        <v>114</v>
      </c>
      <c r="F12" t="str" cm="1">
        <f t="array" ref="F1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NN,PG</v>
      </c>
      <c r="G12" t="str">
        <f>IF(ISNUMBER(SEARCH("CC",PG_Desc[[#This Row],[KEYS]])), "CHECK", "")</f>
        <v/>
      </c>
      <c r="H12" t="str">
        <f>IF(ISNUMBER(SEARCH("PG",PG_Desc[[#This Row],[KEYS]])), "PG", "")</f>
        <v>PG</v>
      </c>
      <c r="I12" t="s">
        <v>459</v>
      </c>
    </row>
    <row r="13" spans="1:9" x14ac:dyDescent="0.3">
      <c r="A13" s="9" t="s">
        <v>370</v>
      </c>
      <c r="B13" s="9">
        <v>13</v>
      </c>
      <c r="C13" s="9" t="s">
        <v>371</v>
      </c>
      <c r="D13" s="33" t="s">
        <v>372</v>
      </c>
      <c r="E13" t="s">
        <v>111</v>
      </c>
      <c r="F13" t="str" cm="1">
        <f t="array" ref="F1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CC&gt;0, PG</v>
      </c>
      <c r="G13" t="str">
        <f>IF(ISNUMBER(SEARCH("CC",PG_Desc[[#This Row],[KEYS]])), "CHECK", "")</f>
        <v>CHECK</v>
      </c>
      <c r="H13" t="str">
        <f>IF(ISNUMBER(SEARCH("PG",PG_Desc[[#This Row],[KEYS]])), "PG", "")</f>
        <v>PG</v>
      </c>
      <c r="I13" t="s">
        <v>460</v>
      </c>
    </row>
    <row r="14" spans="1:9" x14ac:dyDescent="0.3">
      <c r="A14" s="12" t="s">
        <v>314</v>
      </c>
      <c r="B14" s="12">
        <v>0</v>
      </c>
      <c r="C14" s="12" t="s">
        <v>315</v>
      </c>
      <c r="D14" s="36" t="s">
        <v>319</v>
      </c>
      <c r="E14" t="s">
        <v>111</v>
      </c>
      <c r="F14" t="str" cm="1">
        <f t="array" ref="F1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14" t="str">
        <f>IF(ISNUMBER(SEARCH("CC",PG_Desc[[#This Row],[KEYS]])), "CHECK", "")</f>
        <v/>
      </c>
      <c r="H14" t="str">
        <f>IF(ISNUMBER(SEARCH("PG",PG_Desc[[#This Row],[KEYS]])), "PG", "")</f>
        <v>PG</v>
      </c>
      <c r="I14" s="52" t="s">
        <v>461</v>
      </c>
    </row>
    <row r="15" spans="1:9" x14ac:dyDescent="0.3">
      <c r="A15" s="14" t="s">
        <v>160</v>
      </c>
      <c r="B15" s="14">
        <v>1</v>
      </c>
      <c r="C15" s="14" t="s">
        <v>189</v>
      </c>
      <c r="D15" s="14" t="s">
        <v>196</v>
      </c>
      <c r="E15" t="s">
        <v>111</v>
      </c>
      <c r="F15" t="str" cm="1">
        <f t="array" ref="F1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PK,FK,IDX,NN,PG</v>
      </c>
      <c r="G15" t="str">
        <f>IF(ISNUMBER(SEARCH("CC",PG_Desc[[#This Row],[KEYS]])), "CHECK", "")</f>
        <v/>
      </c>
      <c r="H15" t="str">
        <f>IF(ISNUMBER(SEARCH("PG",PG_Desc[[#This Row],[KEYS]])), "PG", "")</f>
        <v>PG</v>
      </c>
      <c r="I15" t="s">
        <v>462</v>
      </c>
    </row>
    <row r="16" spans="1:9" x14ac:dyDescent="0.3">
      <c r="A16" s="9" t="s">
        <v>362</v>
      </c>
      <c r="B16" s="9">
        <v>13</v>
      </c>
      <c r="C16" s="9" t="s">
        <v>365</v>
      </c>
      <c r="D16" s="33" t="s">
        <v>367</v>
      </c>
      <c r="E16" t="s">
        <v>114</v>
      </c>
      <c r="F16" t="str" cm="1">
        <f t="array" ref="F1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 PG</v>
      </c>
      <c r="G16" t="str">
        <f>IF(ISNUMBER(SEARCH("CC",PG_Desc[[#This Row],[KEYS]])), "CHECK", "")</f>
        <v/>
      </c>
      <c r="H16" t="str">
        <f>IF(ISNUMBER(SEARCH("PG",PG_Desc[[#This Row],[KEYS]])), "PG", "")</f>
        <v>PG</v>
      </c>
      <c r="I16" t="s">
        <v>463</v>
      </c>
    </row>
    <row r="17" spans="1:9" x14ac:dyDescent="0.3">
      <c r="A17" s="13" t="s">
        <v>393</v>
      </c>
      <c r="B17" s="13">
        <v>0</v>
      </c>
      <c r="C17" s="13" t="s">
        <v>394</v>
      </c>
      <c r="D17" s="13" t="s">
        <v>369</v>
      </c>
      <c r="E17" t="s">
        <v>114</v>
      </c>
      <c r="F17" t="str" cm="1">
        <f t="array" ref="F1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17" t="str">
        <f>IF(ISNUMBER(SEARCH("CC",PG_Desc[[#This Row],[KEYS]])), "CHECK", "")</f>
        <v/>
      </c>
      <c r="H17" t="str">
        <f>IF(ISNUMBER(SEARCH("PG",PG_Desc[[#This Row],[KEYS]])), "PG", "")</f>
        <v>PG</v>
      </c>
      <c r="I17" t="s">
        <v>464</v>
      </c>
    </row>
    <row r="18" spans="1:9" x14ac:dyDescent="0.3">
      <c r="A18" s="9" t="s">
        <v>362</v>
      </c>
      <c r="B18" s="9">
        <v>13</v>
      </c>
      <c r="C18" s="9" t="s">
        <v>365</v>
      </c>
      <c r="D18" s="33" t="s">
        <v>368</v>
      </c>
      <c r="E18" t="s">
        <v>166</v>
      </c>
      <c r="F18" t="str" cm="1">
        <f t="array" ref="F1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18" t="str">
        <f>IF(ISNUMBER(SEARCH("CC",PG_Desc[[#This Row],[KEYS]])), "CHECK", "")</f>
        <v/>
      </c>
      <c r="H18" t="str">
        <f>IF(ISNUMBER(SEARCH("PG",PG_Desc[[#This Row],[KEYS]])), "PG", "")</f>
        <v>PG</v>
      </c>
      <c r="I18" t="s">
        <v>465</v>
      </c>
    </row>
    <row r="19" spans="1:9" x14ac:dyDescent="0.3">
      <c r="A19" s="9" t="s">
        <v>253</v>
      </c>
      <c r="B19" s="9">
        <v>5</v>
      </c>
      <c r="C19" s="9" t="s">
        <v>262</v>
      </c>
      <c r="D19" s="33" t="s">
        <v>167</v>
      </c>
      <c r="E19" t="s">
        <v>166</v>
      </c>
      <c r="F19" t="str" cm="1">
        <f t="array" ref="F1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19" t="str">
        <f>IF(ISNUMBER(SEARCH("CC",PG_Desc[[#This Row],[KEYS]])), "CHECK", "")</f>
        <v/>
      </c>
      <c r="H19" t="str">
        <f>IF(ISNUMBER(SEARCH("PG",PG_Desc[[#This Row],[KEYS]])), "PG", "")</f>
        <v>PG</v>
      </c>
      <c r="I19" t="s">
        <v>466</v>
      </c>
    </row>
    <row r="20" spans="1:9" x14ac:dyDescent="0.3">
      <c r="A20" s="14" t="s">
        <v>160</v>
      </c>
      <c r="B20" s="14">
        <v>1</v>
      </c>
      <c r="C20" s="14" t="s">
        <v>189</v>
      </c>
      <c r="D20" s="14" t="s">
        <v>162</v>
      </c>
      <c r="E20" t="s">
        <v>111</v>
      </c>
      <c r="F20" t="str" cm="1">
        <f t="array" ref="F2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PK,FK,NN,IDX,PG</v>
      </c>
      <c r="G20" t="str">
        <f>IF(ISNUMBER(SEARCH("CC",PG_Desc[[#This Row],[KEYS]])), "CHECK", "")</f>
        <v/>
      </c>
      <c r="H20" t="str">
        <f>IF(ISNUMBER(SEARCH("PG",PG_Desc[[#This Row],[KEYS]])), "PG", "")</f>
        <v>PG</v>
      </c>
      <c r="I20" t="s">
        <v>467</v>
      </c>
    </row>
    <row r="21" spans="1:9" x14ac:dyDescent="0.3">
      <c r="A21" s="12" t="s">
        <v>314</v>
      </c>
      <c r="B21" s="12">
        <v>0</v>
      </c>
      <c r="C21" s="12" t="s">
        <v>315</v>
      </c>
      <c r="D21" s="36" t="s">
        <v>316</v>
      </c>
      <c r="E21" t="s">
        <v>111</v>
      </c>
      <c r="F21" t="str" cm="1">
        <f t="array" ref="F2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NN,CC&gt;0,PG</v>
      </c>
      <c r="G21" t="str">
        <f>IF(ISNUMBER(SEARCH("CC",PG_Desc[[#This Row],[KEYS]])), "CHECK", "")</f>
        <v>CHECK</v>
      </c>
      <c r="H21" t="str">
        <f>IF(ISNUMBER(SEARCH("PG",PG_Desc[[#This Row],[KEYS]])), "PG", "")</f>
        <v>PG</v>
      </c>
      <c r="I21" s="53" t="s">
        <v>468</v>
      </c>
    </row>
    <row r="22" spans="1:9" x14ac:dyDescent="0.3">
      <c r="A22" s="14" t="s">
        <v>253</v>
      </c>
      <c r="B22" s="14">
        <v>7</v>
      </c>
      <c r="C22" s="14" t="s">
        <v>279</v>
      </c>
      <c r="D22" s="14" t="s">
        <v>165</v>
      </c>
      <c r="E22" t="s">
        <v>166</v>
      </c>
      <c r="F22" t="str" cm="1">
        <f t="array" ref="F2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PK,NN,PG</v>
      </c>
      <c r="G22" t="str">
        <f>IF(ISNUMBER(SEARCH("CC",PG_Desc[[#This Row],[KEYS]])), "CHECK", "")</f>
        <v/>
      </c>
      <c r="H22" t="str">
        <f>IF(ISNUMBER(SEARCH("PG",PG_Desc[[#This Row],[KEYS]])), "PG", "")</f>
        <v>PG</v>
      </c>
      <c r="I22" t="s">
        <v>469</v>
      </c>
    </row>
    <row r="23" spans="1:9" x14ac:dyDescent="0.3">
      <c r="A23" s="14" t="s">
        <v>253</v>
      </c>
      <c r="B23" s="14">
        <v>7</v>
      </c>
      <c r="C23" s="14" t="s">
        <v>279</v>
      </c>
      <c r="D23" s="14" t="s">
        <v>167</v>
      </c>
      <c r="E23" t="s">
        <v>166</v>
      </c>
      <c r="F23" t="str" cm="1">
        <f t="array" ref="F2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NN,PG</v>
      </c>
      <c r="G23" t="str">
        <f>IF(ISNUMBER(SEARCH("CC",PG_Desc[[#This Row],[KEYS]])), "CHECK", "")</f>
        <v/>
      </c>
      <c r="H23" t="str">
        <f>IF(ISNUMBER(SEARCH("PG",PG_Desc[[#This Row],[KEYS]])), "PG", "")</f>
        <v>PG</v>
      </c>
      <c r="I23" t="s">
        <v>470</v>
      </c>
    </row>
    <row r="24" spans="1:9" x14ac:dyDescent="0.3">
      <c r="A24" s="9" t="s">
        <v>362</v>
      </c>
      <c r="B24" s="9">
        <v>13</v>
      </c>
      <c r="C24" s="9" t="s">
        <v>365</v>
      </c>
      <c r="D24" s="33" t="s">
        <v>369</v>
      </c>
      <c r="E24" t="s">
        <v>114</v>
      </c>
      <c r="F24" t="str" cm="1">
        <f t="array" ref="F2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24" t="str">
        <f>IF(ISNUMBER(SEARCH("CC",PG_Desc[[#This Row],[KEYS]])), "CHECK", "")</f>
        <v/>
      </c>
      <c r="H24" t="str">
        <f>IF(ISNUMBER(SEARCH("PG",PG_Desc[[#This Row],[KEYS]])), "PG", "")</f>
        <v>PG</v>
      </c>
      <c r="I24" t="s">
        <v>471</v>
      </c>
    </row>
    <row r="25" spans="1:9" x14ac:dyDescent="0.3">
      <c r="A25" s="9" t="s">
        <v>385</v>
      </c>
      <c r="B25" s="9">
        <v>0</v>
      </c>
      <c r="C25" s="9" t="s">
        <v>386</v>
      </c>
      <c r="D25" s="33" t="s">
        <v>387</v>
      </c>
      <c r="E25" t="s">
        <v>111</v>
      </c>
      <c r="F25" t="str" cm="1">
        <f t="array" ref="F2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CC&gt;0, PG</v>
      </c>
      <c r="G25" t="str">
        <f>IF(ISNUMBER(SEARCH("CC",PG_Desc[[#This Row],[KEYS]])), "CHECK", "")</f>
        <v>CHECK</v>
      </c>
      <c r="H25" t="str">
        <f>IF(ISNUMBER(SEARCH("PG",PG_Desc[[#This Row],[KEYS]])), "PG", "")</f>
        <v>PG</v>
      </c>
      <c r="I25" t="s">
        <v>472</v>
      </c>
    </row>
    <row r="26" spans="1:9" x14ac:dyDescent="0.3">
      <c r="A26" s="18" t="s">
        <v>160</v>
      </c>
      <c r="B26" s="18">
        <v>2</v>
      </c>
      <c r="C26" s="18" t="s">
        <v>227</v>
      </c>
      <c r="D26" s="18" t="s">
        <v>230</v>
      </c>
      <c r="E26" t="s">
        <v>166</v>
      </c>
      <c r="F26" t="str" cm="1">
        <f t="array" ref="F2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26" s="20" t="str">
        <f>IF(ISNUMBER(SEARCH("CC",PG_Desc[[#This Row],[KEYS]])), "CHECK", "")</f>
        <v/>
      </c>
      <c r="H26" t="str">
        <f>IF(ISNUMBER(SEARCH("PG",PG_Desc[[#This Row],[KEYS]])), "PG", "")</f>
        <v>PG</v>
      </c>
      <c r="I26" t="s">
        <v>473</v>
      </c>
    </row>
    <row r="27" spans="1:9" x14ac:dyDescent="0.3">
      <c r="A27" s="14" t="s">
        <v>160</v>
      </c>
      <c r="B27" s="14">
        <v>1</v>
      </c>
      <c r="C27" s="14" t="s">
        <v>189</v>
      </c>
      <c r="D27" s="14" t="s">
        <v>190</v>
      </c>
      <c r="E27" t="s">
        <v>111</v>
      </c>
      <c r="F27" t="str" cm="1">
        <f t="array" ref="F2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27" t="str">
        <f>IF(ISNUMBER(SEARCH("CC",PG_Desc[[#This Row],[KEYS]])), "CHECK", "")</f>
        <v/>
      </c>
      <c r="H27" t="str">
        <f>IF(ISNUMBER(SEARCH("PG",PG_Desc[[#This Row],[KEYS]])), "PG", "")</f>
        <v>PG</v>
      </c>
      <c r="I27" t="s">
        <v>474</v>
      </c>
    </row>
    <row r="28" spans="1:9" x14ac:dyDescent="0.3">
      <c r="A28" s="14" t="s">
        <v>160</v>
      </c>
      <c r="B28" s="14">
        <v>1</v>
      </c>
      <c r="C28" s="14" t="s">
        <v>189</v>
      </c>
      <c r="D28" s="14" t="s">
        <v>197</v>
      </c>
      <c r="E28" t="s">
        <v>166</v>
      </c>
      <c r="F28" t="str" cm="1">
        <f t="array" ref="F2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PK,NN,PG</v>
      </c>
      <c r="G28" t="str">
        <f>IF(ISNUMBER(SEARCH("CC",PG_Desc[[#This Row],[KEYS]])), "CHECK", "")</f>
        <v/>
      </c>
      <c r="H28" t="str">
        <f>IF(ISNUMBER(SEARCH("PG",PG_Desc[[#This Row],[KEYS]])), "PG", "")</f>
        <v>PG</v>
      </c>
      <c r="I28" t="s">
        <v>475</v>
      </c>
    </row>
    <row r="29" spans="1:9" x14ac:dyDescent="0.3">
      <c r="A29" s="13" t="s">
        <v>393</v>
      </c>
      <c r="B29" s="13">
        <v>0</v>
      </c>
      <c r="C29" s="13" t="s">
        <v>394</v>
      </c>
      <c r="D29" s="13" t="s">
        <v>398</v>
      </c>
      <c r="E29" t="s">
        <v>111</v>
      </c>
      <c r="F29" t="str" cm="1">
        <f t="array" ref="F2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29" t="str">
        <f>IF(ISNUMBER(SEARCH("CC",PG_Desc[[#This Row],[KEYS]])), "CHECK", "")</f>
        <v/>
      </c>
      <c r="H29" t="str">
        <f>IF(ISNUMBER(SEARCH("PG",PG_Desc[[#This Row],[KEYS]])), "PG", "")</f>
        <v>PG</v>
      </c>
      <c r="I29" t="s">
        <v>476</v>
      </c>
    </row>
    <row r="30" spans="1:9" x14ac:dyDescent="0.3">
      <c r="A30" s="13" t="s">
        <v>393</v>
      </c>
      <c r="B30" s="13">
        <v>0</v>
      </c>
      <c r="C30" s="13" t="s">
        <v>394</v>
      </c>
      <c r="D30" s="13" t="s">
        <v>396</v>
      </c>
      <c r="E30" t="s">
        <v>111</v>
      </c>
      <c r="F30" t="str" cm="1">
        <f t="array" ref="F3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30" t="str">
        <f>IF(ISNUMBER(SEARCH("CC",PG_Desc[[#This Row],[KEYS]])), "CHECK", "")</f>
        <v/>
      </c>
      <c r="H30" t="str">
        <f>IF(ISNUMBER(SEARCH("PG",PG_Desc[[#This Row],[KEYS]])), "PG", "")</f>
        <v>PG</v>
      </c>
      <c r="I30" t="s">
        <v>477</v>
      </c>
    </row>
    <row r="31" spans="1:9" x14ac:dyDescent="0.3">
      <c r="A31" s="9" t="s">
        <v>385</v>
      </c>
      <c r="B31" s="9">
        <v>0</v>
      </c>
      <c r="C31" s="9" t="s">
        <v>386</v>
      </c>
      <c r="D31" s="33" t="s">
        <v>388</v>
      </c>
      <c r="E31" t="s">
        <v>111</v>
      </c>
      <c r="F31" t="str" cm="1">
        <f t="array" ref="F3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</v>
      </c>
      <c r="G31" t="str">
        <f>IF(ISNUMBER(SEARCH("CC",PG_Desc[[#This Row],[KEYS]])), "CHECK", "")</f>
        <v/>
      </c>
      <c r="H31" t="str">
        <f>IF(ISNUMBER(SEARCH("PG",PG_Desc[[#This Row],[KEYS]])), "PG", "")</f>
        <v>PG</v>
      </c>
      <c r="I31" t="s">
        <v>478</v>
      </c>
    </row>
    <row r="32" spans="1:9" x14ac:dyDescent="0.3">
      <c r="A32" s="9" t="s">
        <v>314</v>
      </c>
      <c r="B32" s="9">
        <v>0</v>
      </c>
      <c r="C32" s="9" t="s">
        <v>334</v>
      </c>
      <c r="D32" s="33" t="s">
        <v>335</v>
      </c>
      <c r="E32" t="s">
        <v>111</v>
      </c>
      <c r="F32" t="str" cm="1">
        <f t="array" ref="F3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 PG</v>
      </c>
      <c r="G32" t="str">
        <f>IF(ISNUMBER(SEARCH("CC",PG_Desc[[#This Row],[KEYS]])), "CHECK", "")</f>
        <v/>
      </c>
      <c r="H32" t="str">
        <f>IF(ISNUMBER(SEARCH("PG",PG_Desc[[#This Row],[KEYS]])), "PG", "")</f>
        <v>PG</v>
      </c>
      <c r="I32" t="s">
        <v>479</v>
      </c>
    </row>
    <row r="33" spans="1:9" x14ac:dyDescent="0.3">
      <c r="A33" s="9" t="s">
        <v>314</v>
      </c>
      <c r="B33" s="9">
        <v>0</v>
      </c>
      <c r="C33" s="9" t="s">
        <v>334</v>
      </c>
      <c r="D33" s="33" t="s">
        <v>337</v>
      </c>
      <c r="E33" t="s">
        <v>114</v>
      </c>
      <c r="F33" t="str" cm="1">
        <f t="array" ref="F3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 PG</v>
      </c>
      <c r="G33" t="str">
        <f>IF(ISNUMBER(SEARCH("CC",PG_Desc[[#This Row],[KEYS]])), "CHECK", "")</f>
        <v/>
      </c>
      <c r="H33" t="str">
        <f>IF(ISNUMBER(SEARCH("PG",PG_Desc[[#This Row],[KEYS]])), "PG", "")</f>
        <v>PG</v>
      </c>
      <c r="I33" t="s">
        <v>480</v>
      </c>
    </row>
    <row r="34" spans="1:9" x14ac:dyDescent="0.3">
      <c r="A34" s="12" t="s">
        <v>314</v>
      </c>
      <c r="B34" s="12">
        <v>0</v>
      </c>
      <c r="C34" s="12" t="s">
        <v>315</v>
      </c>
      <c r="D34" s="12" t="s">
        <v>324</v>
      </c>
      <c r="E34" t="s">
        <v>111</v>
      </c>
      <c r="F34" t="str" cm="1">
        <f t="array" ref="F3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NN,CC&gt;0</v>
      </c>
      <c r="G34" t="str">
        <f>IF(ISNUMBER(SEARCH("CC",PG_Desc[[#This Row],[KEYS]])), "CHECK", "")</f>
        <v>CHECK</v>
      </c>
      <c r="H34" t="str">
        <f>IF(ISNUMBER(SEARCH("PG",PG_Desc[[#This Row],[KEYS]])), "PG", "")</f>
        <v/>
      </c>
    </row>
    <row r="35" spans="1:9" x14ac:dyDescent="0.3">
      <c r="A35" s="13" t="s">
        <v>393</v>
      </c>
      <c r="B35" s="13">
        <v>0</v>
      </c>
      <c r="C35" s="13" t="s">
        <v>394</v>
      </c>
      <c r="D35" s="13" t="s">
        <v>481</v>
      </c>
      <c r="E35" t="s">
        <v>166</v>
      </c>
      <c r="F35" t="str" cm="1">
        <f t="array" ref="F3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5" s="20" t="str">
        <f>IF(ISNUMBER(SEARCH("CC",PG_Desc[[#This Row],[KEYS]])), "CHECK", "")</f>
        <v/>
      </c>
      <c r="H35" t="str">
        <f>IF(ISNUMBER(SEARCH("PG",PG_Desc[[#This Row],[KEYS]])), "PG", "")</f>
        <v/>
      </c>
    </row>
    <row r="36" spans="1:9" x14ac:dyDescent="0.3">
      <c r="A36" s="13" t="s">
        <v>253</v>
      </c>
      <c r="B36" s="13">
        <v>7</v>
      </c>
      <c r="C36" s="13" t="s">
        <v>277</v>
      </c>
      <c r="D36" s="13" t="s">
        <v>165</v>
      </c>
      <c r="E36" t="s">
        <v>166</v>
      </c>
      <c r="F36" t="str" cm="1">
        <f t="array" ref="F3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36" t="str">
        <f>IF(ISNUMBER(SEARCH("CC",PG_Desc[[#This Row],[KEYS]])), "CHECK", "")</f>
        <v/>
      </c>
      <c r="H36" t="str">
        <f>IF(ISNUMBER(SEARCH("PG",PG_Desc[[#This Row],[KEYS]])), "PG", "")</f>
        <v/>
      </c>
    </row>
    <row r="37" spans="1:9" x14ac:dyDescent="0.3">
      <c r="A37" s="13" t="s">
        <v>253</v>
      </c>
      <c r="B37" s="13">
        <v>7</v>
      </c>
      <c r="C37" s="13" t="s">
        <v>277</v>
      </c>
      <c r="D37" s="13" t="s">
        <v>167</v>
      </c>
      <c r="E37" t="s">
        <v>166</v>
      </c>
      <c r="F37" t="str" cm="1">
        <f t="array" ref="F3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37" t="str">
        <f>IF(ISNUMBER(SEARCH("CC",PG_Desc[[#This Row],[KEYS]])), "CHECK", "")</f>
        <v/>
      </c>
      <c r="H37" t="str">
        <f>IF(ISNUMBER(SEARCH("PG",PG_Desc[[#This Row],[KEYS]])), "PG", "")</f>
        <v/>
      </c>
    </row>
    <row r="38" spans="1:9" x14ac:dyDescent="0.3">
      <c r="A38" s="12" t="s">
        <v>108</v>
      </c>
      <c r="B38" s="12">
        <v>3</v>
      </c>
      <c r="C38" s="12" t="s">
        <v>109</v>
      </c>
      <c r="D38" s="12" t="s">
        <v>110</v>
      </c>
      <c r="E38" t="s">
        <v>111</v>
      </c>
      <c r="F38" t="str" cm="1">
        <f t="array" ref="F3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IDX</v>
      </c>
      <c r="G38" t="str">
        <f>IF(ISNUMBER(SEARCH("CC",PG_Desc[[#This Row],[KEYS]])), "CHECK", "")</f>
        <v/>
      </c>
      <c r="H38" t="str">
        <f>IF(ISNUMBER(SEARCH("PG",PG_Desc[[#This Row],[KEYS]])), "PG", "")</f>
        <v/>
      </c>
    </row>
    <row r="39" spans="1:9" x14ac:dyDescent="0.3">
      <c r="A39" s="12" t="s">
        <v>108</v>
      </c>
      <c r="B39" s="12">
        <v>3</v>
      </c>
      <c r="C39" s="12" t="s">
        <v>109</v>
      </c>
      <c r="D39" s="12" t="s">
        <v>113</v>
      </c>
      <c r="E39" t="s">
        <v>114</v>
      </c>
      <c r="F39" t="str" cm="1">
        <f t="array" ref="F3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9" t="str">
        <f>IF(ISNUMBER(SEARCH("CC",PG_Desc[[#This Row],[KEYS]])), "CHECK", "")</f>
        <v/>
      </c>
      <c r="H39" t="str">
        <f>IF(ISNUMBER(SEARCH("PG",PG_Desc[[#This Row],[KEYS]])), "PG", "")</f>
        <v/>
      </c>
    </row>
    <row r="40" spans="1:9" x14ac:dyDescent="0.3">
      <c r="A40" s="12" t="s">
        <v>108</v>
      </c>
      <c r="B40" s="12">
        <v>3</v>
      </c>
      <c r="C40" s="12" t="s">
        <v>109</v>
      </c>
      <c r="D40" s="12" t="s">
        <v>115</v>
      </c>
      <c r="E40" t="s">
        <v>114</v>
      </c>
      <c r="F40" t="str" cm="1">
        <f t="array" ref="F4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IDX</v>
      </c>
      <c r="G40" t="str">
        <f>IF(ISNUMBER(SEARCH("CC",PG_Desc[[#This Row],[KEYS]])), "CHECK", "")</f>
        <v/>
      </c>
      <c r="H40" t="str">
        <f>IF(ISNUMBER(SEARCH("PG",PG_Desc[[#This Row],[KEYS]])), "PG", "")</f>
        <v/>
      </c>
    </row>
    <row r="41" spans="1:9" x14ac:dyDescent="0.3">
      <c r="A41" s="12" t="s">
        <v>108</v>
      </c>
      <c r="B41" s="12">
        <v>3</v>
      </c>
      <c r="C41" s="12" t="s">
        <v>109</v>
      </c>
      <c r="D41" s="12" t="s">
        <v>116</v>
      </c>
      <c r="E41" t="s">
        <v>114</v>
      </c>
      <c r="F41" t="str" cm="1">
        <f t="array" ref="F4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IDX</v>
      </c>
      <c r="G41" t="str">
        <f>IF(ISNUMBER(SEARCH("CC",PG_Desc[[#This Row],[KEYS]])), "CHECK", "")</f>
        <v/>
      </c>
      <c r="H41" t="str">
        <f>IF(ISNUMBER(SEARCH("PG",PG_Desc[[#This Row],[KEYS]])), "PG", "")</f>
        <v/>
      </c>
    </row>
    <row r="42" spans="1:9" x14ac:dyDescent="0.3">
      <c r="A42" s="12" t="s">
        <v>108</v>
      </c>
      <c r="B42" s="12">
        <v>3</v>
      </c>
      <c r="C42" s="12" t="s">
        <v>109</v>
      </c>
      <c r="D42" s="12" t="s">
        <v>117</v>
      </c>
      <c r="E42" t="s">
        <v>111</v>
      </c>
      <c r="F42" t="str" cm="1">
        <f t="array" ref="F4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</v>
      </c>
      <c r="G42" t="str">
        <f>IF(ISNUMBER(SEARCH("CC",PG_Desc[[#This Row],[KEYS]])), "CHECK", "")</f>
        <v/>
      </c>
      <c r="H42" t="str">
        <f>IF(ISNUMBER(SEARCH("PG",PG_Desc[[#This Row],[KEYS]])), "PG", "")</f>
        <v/>
      </c>
    </row>
    <row r="43" spans="1:9" x14ac:dyDescent="0.3">
      <c r="A43" s="12" t="s">
        <v>108</v>
      </c>
      <c r="B43" s="12">
        <v>3</v>
      </c>
      <c r="C43" s="12" t="s">
        <v>109</v>
      </c>
      <c r="D43" s="12" t="s">
        <v>119</v>
      </c>
      <c r="E43" t="s">
        <v>111</v>
      </c>
      <c r="F43" t="str" cm="1">
        <f t="array" ref="F4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43" t="str">
        <f>IF(ISNUMBER(SEARCH("CC",PG_Desc[[#This Row],[KEYS]])), "CHECK", "")</f>
        <v/>
      </c>
      <c r="H43" t="str">
        <f>IF(ISNUMBER(SEARCH("PG",PG_Desc[[#This Row],[KEYS]])), "PG", "")</f>
        <v/>
      </c>
    </row>
    <row r="44" spans="1:9" x14ac:dyDescent="0.3">
      <c r="A44" s="12" t="s">
        <v>108</v>
      </c>
      <c r="B44" s="12">
        <v>3</v>
      </c>
      <c r="C44" s="12" t="s">
        <v>120</v>
      </c>
      <c r="D44" s="12" t="s">
        <v>121</v>
      </c>
      <c r="E44" t="s">
        <v>111</v>
      </c>
      <c r="F44" t="str" cm="1">
        <f t="array" ref="F4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IDX,NN</v>
      </c>
      <c r="G44" t="str">
        <f>IF(ISNUMBER(SEARCH("CC",PG_Desc[[#This Row],[KEYS]])), "CHECK", "")</f>
        <v/>
      </c>
      <c r="H44" t="str">
        <f>IF(ISNUMBER(SEARCH("PG",PG_Desc[[#This Row],[KEYS]])), "PG", "")</f>
        <v/>
      </c>
    </row>
    <row r="45" spans="1:9" x14ac:dyDescent="0.3">
      <c r="A45" s="12" t="s">
        <v>108</v>
      </c>
      <c r="B45" s="12">
        <v>3</v>
      </c>
      <c r="C45" s="12" t="s">
        <v>120</v>
      </c>
      <c r="D45" s="12" t="s">
        <v>123</v>
      </c>
      <c r="E45" t="s">
        <v>114</v>
      </c>
      <c r="F45" t="str" cm="1">
        <f t="array" ref="F4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45" t="str">
        <f>IF(ISNUMBER(SEARCH("CC",PG_Desc[[#This Row],[KEYS]])), "CHECK", "")</f>
        <v/>
      </c>
      <c r="H45" t="str">
        <f>IF(ISNUMBER(SEARCH("PG",PG_Desc[[#This Row],[KEYS]])), "PG", "")</f>
        <v/>
      </c>
    </row>
    <row r="46" spans="1:9" x14ac:dyDescent="0.3">
      <c r="A46" s="12" t="s">
        <v>249</v>
      </c>
      <c r="B46" s="12">
        <v>5</v>
      </c>
      <c r="C46" s="12" t="s">
        <v>250</v>
      </c>
      <c r="D46" s="12" t="s">
        <v>251</v>
      </c>
      <c r="E46" t="s">
        <v>111</v>
      </c>
      <c r="F46" t="str" cm="1">
        <f t="array" ref="F4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IDX</v>
      </c>
      <c r="G46" t="str">
        <f>IF(ISNUMBER(SEARCH("CC",PG_Desc[[#This Row],[KEYS]])), "CHECK", "")</f>
        <v/>
      </c>
      <c r="H46" t="str">
        <f>IF(ISNUMBER(SEARCH("PG",PG_Desc[[#This Row],[KEYS]])), "PG", "")</f>
        <v/>
      </c>
    </row>
    <row r="47" spans="1:9" x14ac:dyDescent="0.3">
      <c r="A47" s="12" t="s">
        <v>249</v>
      </c>
      <c r="B47" s="12">
        <v>5</v>
      </c>
      <c r="C47" s="12" t="s">
        <v>250</v>
      </c>
      <c r="D47" s="12" t="s">
        <v>252</v>
      </c>
      <c r="E47" t="s">
        <v>114</v>
      </c>
      <c r="F47" t="str" cm="1">
        <f t="array" ref="F4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47" t="str">
        <f>IF(ISNUMBER(SEARCH("CC",PG_Desc[[#This Row],[KEYS]])), "CHECK", "")</f>
        <v/>
      </c>
      <c r="H47" t="str">
        <f>IF(ISNUMBER(SEARCH("PG",PG_Desc[[#This Row],[KEYS]])), "PG", "")</f>
        <v/>
      </c>
    </row>
    <row r="48" spans="1:9" x14ac:dyDescent="0.3">
      <c r="A48" s="12" t="s">
        <v>108</v>
      </c>
      <c r="B48" s="12">
        <v>3</v>
      </c>
      <c r="C48" s="12" t="s">
        <v>125</v>
      </c>
      <c r="D48" s="12" t="s">
        <v>126</v>
      </c>
      <c r="E48" t="s">
        <v>111</v>
      </c>
      <c r="F48" t="str" cm="1">
        <f t="array" ref="F4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IDX</v>
      </c>
      <c r="G48" t="str">
        <f>IF(ISNUMBER(SEARCH("CC",PG_Desc[[#This Row],[KEYS]])), "CHECK", "")</f>
        <v/>
      </c>
      <c r="H48" t="str">
        <f>IF(ISNUMBER(SEARCH("PG",PG_Desc[[#This Row],[KEYS]])), "PG", "")</f>
        <v/>
      </c>
    </row>
    <row r="49" spans="1:8" x14ac:dyDescent="0.3">
      <c r="A49" s="12" t="s">
        <v>108</v>
      </c>
      <c r="B49" s="12">
        <v>3</v>
      </c>
      <c r="C49" s="12" t="s">
        <v>125</v>
      </c>
      <c r="D49" s="12" t="s">
        <v>127</v>
      </c>
      <c r="E49" t="s">
        <v>114</v>
      </c>
      <c r="F49" t="str" cm="1">
        <f t="array" ref="F4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49" t="str">
        <f>IF(ISNUMBER(SEARCH("CC",PG_Desc[[#This Row],[KEYS]])), "CHECK", "")</f>
        <v/>
      </c>
      <c r="H49" t="str">
        <f>IF(ISNUMBER(SEARCH("PG",PG_Desc[[#This Row],[KEYS]])), "PG", "")</f>
        <v/>
      </c>
    </row>
    <row r="50" spans="1:8" x14ac:dyDescent="0.3">
      <c r="A50" s="12" t="s">
        <v>108</v>
      </c>
      <c r="B50" s="12">
        <v>3</v>
      </c>
      <c r="C50" s="12" t="s">
        <v>125</v>
      </c>
      <c r="D50" s="12" t="s">
        <v>128</v>
      </c>
      <c r="E50" t="s">
        <v>114</v>
      </c>
      <c r="F50" t="str" cm="1">
        <f t="array" ref="F5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50" t="str">
        <f>IF(ISNUMBER(SEARCH("CC",PG_Desc[[#This Row],[KEYS]])), "CHECK", "")</f>
        <v/>
      </c>
      <c r="H50" t="str">
        <f>IF(ISNUMBER(SEARCH("PG",PG_Desc[[#This Row],[KEYS]])), "PG", "")</f>
        <v/>
      </c>
    </row>
    <row r="51" spans="1:8" x14ac:dyDescent="0.3">
      <c r="A51" s="12" t="s">
        <v>108</v>
      </c>
      <c r="B51" s="12">
        <v>3</v>
      </c>
      <c r="C51" s="12" t="s">
        <v>125</v>
      </c>
      <c r="D51" s="12" t="s">
        <v>129</v>
      </c>
      <c r="E51" t="s">
        <v>114</v>
      </c>
      <c r="F51" t="str" cm="1">
        <f t="array" ref="F5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51" t="str">
        <f>IF(ISNUMBER(SEARCH("CC",PG_Desc[[#This Row],[KEYS]])), "CHECK", "")</f>
        <v/>
      </c>
      <c r="H51" t="str">
        <f>IF(ISNUMBER(SEARCH("PG",PG_Desc[[#This Row],[KEYS]])), "PG", "")</f>
        <v/>
      </c>
    </row>
    <row r="52" spans="1:8" x14ac:dyDescent="0.3">
      <c r="A52" s="12" t="s">
        <v>108</v>
      </c>
      <c r="B52" s="12">
        <v>3</v>
      </c>
      <c r="C52" s="12" t="s">
        <v>125</v>
      </c>
      <c r="D52" s="12" t="s">
        <v>130</v>
      </c>
      <c r="E52" t="s">
        <v>114</v>
      </c>
      <c r="F52" t="str" cm="1">
        <f t="array" ref="F5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IDX</v>
      </c>
      <c r="G52" t="str">
        <f>IF(ISNUMBER(SEARCH("CC",PG_Desc[[#This Row],[KEYS]])), "CHECK", "")</f>
        <v/>
      </c>
      <c r="H52" t="str">
        <f>IF(ISNUMBER(SEARCH("PG",PG_Desc[[#This Row],[KEYS]])), "PG", "")</f>
        <v/>
      </c>
    </row>
    <row r="53" spans="1:8" x14ac:dyDescent="0.3">
      <c r="A53" s="12" t="s">
        <v>108</v>
      </c>
      <c r="B53" s="12">
        <v>3</v>
      </c>
      <c r="C53" s="12" t="s">
        <v>125</v>
      </c>
      <c r="D53" s="12" t="s">
        <v>119</v>
      </c>
      <c r="E53" t="s">
        <v>111</v>
      </c>
      <c r="F53" t="str" cm="1">
        <f t="array" ref="F5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53" t="str">
        <f>IF(ISNUMBER(SEARCH("CC",PG_Desc[[#This Row],[KEYS]])), "CHECK", "")</f>
        <v/>
      </c>
      <c r="H53" t="str">
        <f>IF(ISNUMBER(SEARCH("PG",PG_Desc[[#This Row],[KEYS]])), "PG", "")</f>
        <v/>
      </c>
    </row>
    <row r="54" spans="1:8" x14ac:dyDescent="0.3">
      <c r="A54" s="12" t="s">
        <v>108</v>
      </c>
      <c r="B54" s="12">
        <v>3</v>
      </c>
      <c r="C54" s="12" t="s">
        <v>125</v>
      </c>
      <c r="D54" s="12" t="s">
        <v>131</v>
      </c>
      <c r="E54" t="s">
        <v>114</v>
      </c>
      <c r="F54" t="str" cm="1">
        <f t="array" ref="F5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IDX</v>
      </c>
      <c r="G54" t="str">
        <f>IF(ISNUMBER(SEARCH("CC",PG_Desc[[#This Row],[KEYS]])), "CHECK", "")</f>
        <v/>
      </c>
      <c r="H54" t="str">
        <f>IF(ISNUMBER(SEARCH("PG",PG_Desc[[#This Row],[KEYS]])), "PG", "")</f>
        <v/>
      </c>
    </row>
    <row r="55" spans="1:8" x14ac:dyDescent="0.3">
      <c r="A55" s="12" t="s">
        <v>108</v>
      </c>
      <c r="B55" s="12">
        <v>3</v>
      </c>
      <c r="C55" s="12" t="s">
        <v>232</v>
      </c>
      <c r="D55" s="12" t="s">
        <v>233</v>
      </c>
      <c r="E55" t="s">
        <v>111</v>
      </c>
      <c r="F55" t="str" cm="1">
        <f t="array" ref="F5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PK,IDX</v>
      </c>
      <c r="G55" t="str">
        <f>IF(ISNUMBER(SEARCH("CC",PG_Desc[[#This Row],[KEYS]])), "CHECK", "")</f>
        <v/>
      </c>
      <c r="H55" t="str">
        <f>IF(ISNUMBER(SEARCH("PG",PG_Desc[[#This Row],[KEYS]])), "PG", "")</f>
        <v/>
      </c>
    </row>
    <row r="56" spans="1:8" x14ac:dyDescent="0.3">
      <c r="A56" s="12" t="s">
        <v>108</v>
      </c>
      <c r="B56" s="12">
        <v>3</v>
      </c>
      <c r="C56" s="12" t="s">
        <v>232</v>
      </c>
      <c r="D56" s="12" t="s">
        <v>235</v>
      </c>
      <c r="E56" t="s">
        <v>114</v>
      </c>
      <c r="F56" t="str" cm="1">
        <f t="array" ref="F5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56" t="str">
        <f>IF(ISNUMBER(SEARCH("CC",PG_Desc[[#This Row],[KEYS]])), "CHECK", "")</f>
        <v/>
      </c>
      <c r="H56" t="str">
        <f>IF(ISNUMBER(SEARCH("PG",PG_Desc[[#This Row],[KEYS]])), "PG", "")</f>
        <v/>
      </c>
    </row>
    <row r="57" spans="1:8" x14ac:dyDescent="0.3">
      <c r="A57" s="12" t="s">
        <v>108</v>
      </c>
      <c r="B57" s="12">
        <v>3</v>
      </c>
      <c r="C57" s="12" t="s">
        <v>232</v>
      </c>
      <c r="D57" s="12" t="s">
        <v>236</v>
      </c>
      <c r="E57" t="s">
        <v>114</v>
      </c>
      <c r="F57" t="str" cm="1">
        <f t="array" ref="F5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57" t="str">
        <f>IF(ISNUMBER(SEARCH("CC",PG_Desc[[#This Row],[KEYS]])), "CHECK", "")</f>
        <v/>
      </c>
      <c r="H57" t="str">
        <f>IF(ISNUMBER(SEARCH("PG",PG_Desc[[#This Row],[KEYS]])), "PG", "")</f>
        <v/>
      </c>
    </row>
    <row r="58" spans="1:8" x14ac:dyDescent="0.3">
      <c r="A58" s="12" t="s">
        <v>108</v>
      </c>
      <c r="B58" s="12">
        <v>3</v>
      </c>
      <c r="C58" s="12" t="s">
        <v>232</v>
      </c>
      <c r="D58" s="12" t="s">
        <v>130</v>
      </c>
      <c r="E58" t="s">
        <v>114</v>
      </c>
      <c r="F58" t="str" cm="1">
        <f t="array" ref="F5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58" t="str">
        <f>IF(ISNUMBER(SEARCH("CC",PG_Desc[[#This Row],[KEYS]])), "CHECK", "")</f>
        <v/>
      </c>
      <c r="H58" t="str">
        <f>IF(ISNUMBER(SEARCH("PG",PG_Desc[[#This Row],[KEYS]])), "PG", "")</f>
        <v/>
      </c>
    </row>
    <row r="59" spans="1:8" x14ac:dyDescent="0.3">
      <c r="A59" s="12" t="s">
        <v>108</v>
      </c>
      <c r="B59" s="12">
        <v>3</v>
      </c>
      <c r="C59" s="12" t="s">
        <v>232</v>
      </c>
      <c r="D59" s="12" t="s">
        <v>138</v>
      </c>
      <c r="E59" t="s">
        <v>114</v>
      </c>
      <c r="F59" t="str" cm="1">
        <f t="array" ref="F5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59" t="str">
        <f>IF(ISNUMBER(SEARCH("CC",PG_Desc[[#This Row],[KEYS]])), "CHECK", "")</f>
        <v/>
      </c>
      <c r="H59" t="str">
        <f>IF(ISNUMBER(SEARCH("PG",PG_Desc[[#This Row],[KEYS]])), "PG", "")</f>
        <v/>
      </c>
    </row>
    <row r="60" spans="1:8" x14ac:dyDescent="0.3">
      <c r="A60" s="12" t="s">
        <v>108</v>
      </c>
      <c r="B60" s="12">
        <v>3</v>
      </c>
      <c r="C60" s="12" t="s">
        <v>232</v>
      </c>
      <c r="D60" s="12" t="s">
        <v>139</v>
      </c>
      <c r="E60" t="s">
        <v>111</v>
      </c>
      <c r="F60" t="str" cm="1">
        <f t="array" ref="F6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60" t="str">
        <f>IF(ISNUMBER(SEARCH("CC",PG_Desc[[#This Row],[KEYS]])), "CHECK", "")</f>
        <v/>
      </c>
      <c r="H60" t="str">
        <f>IF(ISNUMBER(SEARCH("PG",PG_Desc[[#This Row],[KEYS]])), "PG", "")</f>
        <v/>
      </c>
    </row>
    <row r="61" spans="1:8" x14ac:dyDescent="0.3">
      <c r="A61" s="12" t="s">
        <v>160</v>
      </c>
      <c r="B61" s="12">
        <v>1</v>
      </c>
      <c r="C61" s="12" t="s">
        <v>161</v>
      </c>
      <c r="D61" s="12" t="s">
        <v>162</v>
      </c>
      <c r="E61" t="s">
        <v>111</v>
      </c>
      <c r="F61" t="str" cm="1">
        <f t="array" ref="F6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61" t="str">
        <f>IF(ISNUMBER(SEARCH("CC",PG_Desc[[#This Row],[KEYS]])), "CHECK", "")</f>
        <v/>
      </c>
      <c r="H61" t="str">
        <f>IF(ISNUMBER(SEARCH("PG",PG_Desc[[#This Row],[KEYS]])), "PG", "")</f>
        <v/>
      </c>
    </row>
    <row r="62" spans="1:8" x14ac:dyDescent="0.3">
      <c r="A62" s="12" t="s">
        <v>160</v>
      </c>
      <c r="B62" s="12">
        <v>1</v>
      </c>
      <c r="C62" s="12" t="s">
        <v>161</v>
      </c>
      <c r="D62" s="12" t="s">
        <v>164</v>
      </c>
      <c r="E62" t="s">
        <v>111</v>
      </c>
      <c r="F62" t="str" cm="1">
        <f t="array" ref="F6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62" t="str">
        <f>IF(ISNUMBER(SEARCH("CC",PG_Desc[[#This Row],[KEYS]])), "CHECK", "")</f>
        <v/>
      </c>
      <c r="H62" t="str">
        <f>IF(ISNUMBER(SEARCH("PG",PG_Desc[[#This Row],[KEYS]])), "PG", "")</f>
        <v/>
      </c>
    </row>
    <row r="63" spans="1:8" x14ac:dyDescent="0.3">
      <c r="A63" s="12" t="s">
        <v>160</v>
      </c>
      <c r="B63" s="12">
        <v>1</v>
      </c>
      <c r="C63" s="12" t="s">
        <v>161</v>
      </c>
      <c r="D63" s="12" t="s">
        <v>165</v>
      </c>
      <c r="E63" t="s">
        <v>166</v>
      </c>
      <c r="F63" t="str" cm="1">
        <f t="array" ref="F6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63" t="str">
        <f>IF(ISNUMBER(SEARCH("CC",PG_Desc[[#This Row],[KEYS]])), "CHECK", "")</f>
        <v/>
      </c>
      <c r="H63" t="str">
        <f>IF(ISNUMBER(SEARCH("PG",PG_Desc[[#This Row],[KEYS]])), "PG", "")</f>
        <v/>
      </c>
    </row>
    <row r="64" spans="1:8" x14ac:dyDescent="0.3">
      <c r="A64" s="12" t="s">
        <v>160</v>
      </c>
      <c r="B64" s="12">
        <v>1</v>
      </c>
      <c r="C64" s="12" t="s">
        <v>161</v>
      </c>
      <c r="D64" s="12" t="s">
        <v>167</v>
      </c>
      <c r="E64" t="s">
        <v>166</v>
      </c>
      <c r="F64" t="str" cm="1">
        <f t="array" ref="F6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64" t="str">
        <f>IF(ISNUMBER(SEARCH("CC",PG_Desc[[#This Row],[KEYS]])), "CHECK", "")</f>
        <v/>
      </c>
      <c r="H64" t="str">
        <f>IF(ISNUMBER(SEARCH("PG",PG_Desc[[#This Row],[KEYS]])), "PG", "")</f>
        <v/>
      </c>
    </row>
    <row r="65" spans="1:9" x14ac:dyDescent="0.3">
      <c r="A65" s="12" t="s">
        <v>414</v>
      </c>
      <c r="B65" s="12">
        <v>8</v>
      </c>
      <c r="C65" s="12" t="s">
        <v>415</v>
      </c>
      <c r="D65" s="12" t="s">
        <v>416</v>
      </c>
      <c r="E65" t="s">
        <v>114</v>
      </c>
      <c r="F65" t="str" cm="1">
        <f t="array" ref="F6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65" t="str">
        <f>IF(ISNUMBER(SEARCH("CC",PG_Desc[[#This Row],[KEYS]])), "CHECK", "")</f>
        <v/>
      </c>
      <c r="H65" t="str">
        <f>IF(ISNUMBER(SEARCH("PG",PG_Desc[[#This Row],[KEYS]])), "PG", "")</f>
        <v/>
      </c>
    </row>
    <row r="66" spans="1:9" x14ac:dyDescent="0.3">
      <c r="A66" s="12" t="s">
        <v>414</v>
      </c>
      <c r="B66" s="17">
        <v>8</v>
      </c>
      <c r="C66" s="12" t="s">
        <v>415</v>
      </c>
      <c r="D66" s="12" t="s">
        <v>417</v>
      </c>
      <c r="E66" t="s">
        <v>114</v>
      </c>
      <c r="F66" t="str" cm="1">
        <f t="array" ref="F6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66" t="str">
        <f>IF(ISNUMBER(SEARCH("CC",PG_Desc[[#This Row],[KEYS]])), "CHECK", "")</f>
        <v/>
      </c>
      <c r="H66" t="str">
        <f>IF(ISNUMBER(SEARCH("PG",PG_Desc[[#This Row],[KEYS]])), "PG", "")</f>
        <v/>
      </c>
    </row>
    <row r="67" spans="1:9" x14ac:dyDescent="0.3">
      <c r="A67" s="12" t="s">
        <v>199</v>
      </c>
      <c r="B67" s="17">
        <v>2</v>
      </c>
      <c r="C67" s="12" t="s">
        <v>200</v>
      </c>
      <c r="D67" s="12" t="s">
        <v>201</v>
      </c>
      <c r="E67" t="s">
        <v>111</v>
      </c>
      <c r="F67" t="str" cm="1">
        <f t="array" ref="F6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67" t="str">
        <f>IF(ISNUMBER(SEARCH("CC",PG_Desc[[#This Row],[KEYS]])), "CHECK", "")</f>
        <v/>
      </c>
      <c r="H67" t="str">
        <f>IF(ISNUMBER(SEARCH("PG",PG_Desc[[#This Row],[KEYS]])), "PG", "")</f>
        <v/>
      </c>
    </row>
    <row r="68" spans="1:9" x14ac:dyDescent="0.3">
      <c r="A68" s="12" t="s">
        <v>199</v>
      </c>
      <c r="B68" s="12">
        <v>2</v>
      </c>
      <c r="C68" s="12" t="s">
        <v>200</v>
      </c>
      <c r="D68" s="12" t="s">
        <v>202</v>
      </c>
      <c r="E68" t="s">
        <v>114</v>
      </c>
      <c r="F68" t="str" cm="1">
        <f t="array" ref="F6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68" t="str">
        <f>IF(ISNUMBER(SEARCH("CC",PG_Desc[[#This Row],[KEYS]])), "CHECK", "")</f>
        <v/>
      </c>
      <c r="H68" t="str">
        <f>IF(ISNUMBER(SEARCH("PG",PG_Desc[[#This Row],[KEYS]])), "PG", "")</f>
        <v/>
      </c>
    </row>
    <row r="69" spans="1:9" x14ac:dyDescent="0.3">
      <c r="A69" s="12" t="s">
        <v>199</v>
      </c>
      <c r="B69" s="12">
        <v>2</v>
      </c>
      <c r="C69" s="12" t="s">
        <v>200</v>
      </c>
      <c r="D69" s="35" t="s">
        <v>130</v>
      </c>
      <c r="E69" t="s">
        <v>114</v>
      </c>
      <c r="F69" t="str" cm="1">
        <f t="array" ref="F6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69" t="str">
        <f>IF(ISNUMBER(SEARCH("CC",PG_Desc[[#This Row],[KEYS]])), "CHECK", "")</f>
        <v/>
      </c>
      <c r="H69" t="str">
        <f>IF(ISNUMBER(SEARCH("PG",PG_Desc[[#This Row],[KEYS]])), "PG", "")</f>
        <v/>
      </c>
    </row>
    <row r="70" spans="1:9" x14ac:dyDescent="0.3">
      <c r="A70" s="12" t="s">
        <v>199</v>
      </c>
      <c r="B70" s="12">
        <v>2</v>
      </c>
      <c r="C70" s="12" t="s">
        <v>200</v>
      </c>
      <c r="D70" s="12" t="s">
        <v>203</v>
      </c>
      <c r="E70" t="s">
        <v>114</v>
      </c>
      <c r="F70" t="str" cm="1">
        <f t="array" ref="F7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70" t="str">
        <f>IF(ISNUMBER(SEARCH("CC",PG_Desc[[#This Row],[KEYS]])), "CHECK", "")</f>
        <v/>
      </c>
      <c r="H70" t="str">
        <f>IF(ISNUMBER(SEARCH("PG",PG_Desc[[#This Row],[KEYS]])), "PG", "")</f>
        <v/>
      </c>
    </row>
    <row r="71" spans="1:9" x14ac:dyDescent="0.3">
      <c r="A71" s="12" t="s">
        <v>253</v>
      </c>
      <c r="B71" s="12">
        <v>5</v>
      </c>
      <c r="C71" s="12" t="s">
        <v>254</v>
      </c>
      <c r="D71" s="12" t="s">
        <v>255</v>
      </c>
      <c r="E71" t="s">
        <v>111</v>
      </c>
      <c r="F71" t="str" cm="1">
        <f t="array" ref="F7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71" t="str">
        <f>IF(ISNUMBER(SEARCH("CC",PG_Desc[[#This Row],[KEYS]])), "CHECK", "")</f>
        <v/>
      </c>
      <c r="H71" t="str">
        <f>IF(ISNUMBER(SEARCH("PG",PG_Desc[[#This Row],[KEYS]])), "PG", "")</f>
        <v/>
      </c>
    </row>
    <row r="72" spans="1:9" x14ac:dyDescent="0.3">
      <c r="A72" s="12" t="s">
        <v>253</v>
      </c>
      <c r="B72" s="12">
        <v>5</v>
      </c>
      <c r="C72" s="12" t="s">
        <v>254</v>
      </c>
      <c r="D72" s="12" t="s">
        <v>80</v>
      </c>
      <c r="E72" t="s">
        <v>114</v>
      </c>
      <c r="F72" t="str" cm="1">
        <f t="array" ref="F7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72" t="str">
        <f>IF(ISNUMBER(SEARCH("CC",PG_Desc[[#This Row],[KEYS]])), "CHECK", "")</f>
        <v/>
      </c>
      <c r="H72" t="str">
        <f>IF(ISNUMBER(SEARCH("PG",PG_Desc[[#This Row],[KEYS]])), "PG", "")</f>
        <v/>
      </c>
    </row>
    <row r="73" spans="1:9" x14ac:dyDescent="0.3">
      <c r="A73" s="12" t="s">
        <v>199</v>
      </c>
      <c r="B73" s="12">
        <v>4</v>
      </c>
      <c r="C73" s="12" t="s">
        <v>245</v>
      </c>
      <c r="D73" s="12" t="s">
        <v>220</v>
      </c>
      <c r="E73" t="s">
        <v>111</v>
      </c>
      <c r="F73" t="str" cm="1">
        <f t="array" ref="F7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73" t="str">
        <f>IF(ISNUMBER(SEARCH("CC",PG_Desc[[#This Row],[KEYS]])), "CHECK", "")</f>
        <v/>
      </c>
      <c r="H73" t="str">
        <f>IF(ISNUMBER(SEARCH("PG",PG_Desc[[#This Row],[KEYS]])), "PG", "")</f>
        <v/>
      </c>
    </row>
    <row r="74" spans="1:9" x14ac:dyDescent="0.3">
      <c r="A74" s="12" t="s">
        <v>199</v>
      </c>
      <c r="B74" s="12">
        <v>4</v>
      </c>
      <c r="C74" s="12" t="s">
        <v>245</v>
      </c>
      <c r="D74" s="12" t="s">
        <v>246</v>
      </c>
      <c r="E74" t="s">
        <v>114</v>
      </c>
      <c r="F74" t="str" cm="1">
        <f t="array" ref="F7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74" t="str">
        <f>IF(ISNUMBER(SEARCH("CC",PG_Desc[[#This Row],[KEYS]])), "CHECK", "")</f>
        <v/>
      </c>
      <c r="H74" t="str">
        <f>IF(ISNUMBER(SEARCH("PG",PG_Desc[[#This Row],[KEYS]])), "PG", "")</f>
        <v/>
      </c>
    </row>
    <row r="75" spans="1:9" x14ac:dyDescent="0.3">
      <c r="A75" s="12" t="s">
        <v>199</v>
      </c>
      <c r="B75" s="12">
        <v>4</v>
      </c>
      <c r="C75" s="12" t="s">
        <v>247</v>
      </c>
      <c r="D75" s="12" t="s">
        <v>219</v>
      </c>
      <c r="E75" t="s">
        <v>111</v>
      </c>
      <c r="F75" t="str" cm="1">
        <f t="array" ref="F7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75" t="str">
        <f>IF(ISNUMBER(SEARCH("CC",PG_Desc[[#This Row],[KEYS]])), "CHECK", "")</f>
        <v/>
      </c>
      <c r="H75" t="str">
        <f>IF(ISNUMBER(SEARCH("PG",PG_Desc[[#This Row],[KEYS]])), "PG", "")</f>
        <v/>
      </c>
    </row>
    <row r="76" spans="1:9" x14ac:dyDescent="0.3">
      <c r="A76" s="12" t="s">
        <v>199</v>
      </c>
      <c r="B76" s="12">
        <v>4</v>
      </c>
      <c r="C76" s="12" t="s">
        <v>247</v>
      </c>
      <c r="D76" s="12" t="s">
        <v>248</v>
      </c>
      <c r="E76" t="s">
        <v>114</v>
      </c>
      <c r="F76" t="str" cm="1">
        <f t="array" ref="F7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76" t="str">
        <f>IF(ISNUMBER(SEARCH("CC",PG_Desc[[#This Row],[KEYS]])), "CHECK", "")</f>
        <v/>
      </c>
      <c r="H76" t="str">
        <f>IF(ISNUMBER(SEARCH("PG",PG_Desc[[#This Row],[KEYS]])), "PG", "")</f>
        <v/>
      </c>
    </row>
    <row r="77" spans="1:9" x14ac:dyDescent="0.3">
      <c r="A77" s="12" t="s">
        <v>160</v>
      </c>
      <c r="B77" s="12">
        <v>2</v>
      </c>
      <c r="C77" s="12" t="s">
        <v>204</v>
      </c>
      <c r="D77" s="12" t="s">
        <v>178</v>
      </c>
      <c r="E77" t="s">
        <v>111</v>
      </c>
      <c r="F77" t="str" cm="1">
        <f t="array" ref="F7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77" t="str">
        <f>IF(ISNUMBER(SEARCH("CC",PG_Desc[[#This Row],[KEYS]])), "CHECK", "")</f>
        <v/>
      </c>
      <c r="H77" t="str">
        <f>IF(ISNUMBER(SEARCH("PG",PG_Desc[[#This Row],[KEYS]])), "PG", "")</f>
        <v/>
      </c>
    </row>
    <row r="78" spans="1:9" x14ac:dyDescent="0.3">
      <c r="A78" s="12" t="s">
        <v>160</v>
      </c>
      <c r="B78" s="12">
        <v>2</v>
      </c>
      <c r="C78" s="12" t="s">
        <v>204</v>
      </c>
      <c r="D78" s="12" t="s">
        <v>165</v>
      </c>
      <c r="E78" t="s">
        <v>166</v>
      </c>
      <c r="F78" t="str" cm="1">
        <f t="array" ref="F7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78" t="str">
        <f>IF(ISNUMBER(SEARCH("CC",PG_Desc[[#This Row],[KEYS]])), "CHECK", "")</f>
        <v/>
      </c>
      <c r="H78" t="str">
        <f>IF(ISNUMBER(SEARCH("PG",PG_Desc[[#This Row],[KEYS]])), "PG", "")</f>
        <v/>
      </c>
      <c r="I78" s="51"/>
    </row>
    <row r="79" spans="1:9" x14ac:dyDescent="0.3">
      <c r="A79" s="12" t="s">
        <v>160</v>
      </c>
      <c r="B79" s="12">
        <v>2</v>
      </c>
      <c r="C79" s="12" t="s">
        <v>204</v>
      </c>
      <c r="D79" s="12" t="s">
        <v>167</v>
      </c>
      <c r="E79" t="s">
        <v>166</v>
      </c>
      <c r="F79" t="str" cm="1">
        <f t="array" ref="F7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79" t="str">
        <f>IF(ISNUMBER(SEARCH("CC",PG_Desc[[#This Row],[KEYS]])), "CHECK", "")</f>
        <v/>
      </c>
      <c r="H79" t="str">
        <f>IF(ISNUMBER(SEARCH("PG",PG_Desc[[#This Row],[KEYS]])), "PG", "")</f>
        <v/>
      </c>
    </row>
    <row r="80" spans="1:9" x14ac:dyDescent="0.3">
      <c r="A80" s="12" t="s">
        <v>160</v>
      </c>
      <c r="B80" s="12">
        <v>2</v>
      </c>
      <c r="C80" s="12" t="s">
        <v>204</v>
      </c>
      <c r="D80" s="12" t="s">
        <v>205</v>
      </c>
      <c r="E80" t="s">
        <v>166</v>
      </c>
      <c r="F80" t="str" cm="1">
        <f t="array" ref="F8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80" s="20" t="str">
        <f>IF(ISNUMBER(SEARCH("CC",PG_Desc[[#This Row],[KEYS]])), "CHECK", "")</f>
        <v/>
      </c>
      <c r="H80" t="str">
        <f>IF(ISNUMBER(SEARCH("PG",PG_Desc[[#This Row],[KEYS]])), "PG", "")</f>
        <v/>
      </c>
    </row>
    <row r="81" spans="1:8" x14ac:dyDescent="0.3">
      <c r="A81" s="12" t="s">
        <v>160</v>
      </c>
      <c r="B81" s="12">
        <v>2</v>
      </c>
      <c r="C81" s="12" t="s">
        <v>206</v>
      </c>
      <c r="D81" s="12" t="s">
        <v>207</v>
      </c>
      <c r="E81" t="s">
        <v>111</v>
      </c>
      <c r="F81" t="str" cm="1">
        <f t="array" ref="F8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81" t="str">
        <f>IF(ISNUMBER(SEARCH("CC",PG_Desc[[#This Row],[KEYS]])), "CHECK", "")</f>
        <v/>
      </c>
      <c r="H81" t="str">
        <f>IF(ISNUMBER(SEARCH("PG",PG_Desc[[#This Row],[KEYS]])), "PG", "")</f>
        <v/>
      </c>
    </row>
    <row r="82" spans="1:8" x14ac:dyDescent="0.3">
      <c r="A82" s="12" t="s">
        <v>160</v>
      </c>
      <c r="B82" s="12">
        <v>2</v>
      </c>
      <c r="C82" s="12" t="s">
        <v>206</v>
      </c>
      <c r="D82" s="12" t="s">
        <v>208</v>
      </c>
      <c r="E82" t="s">
        <v>114</v>
      </c>
      <c r="F82" t="str" cm="1">
        <f t="array" ref="F8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82" t="str">
        <f>IF(ISNUMBER(SEARCH("CC",PG_Desc[[#This Row],[KEYS]])), "CHECK", "")</f>
        <v/>
      </c>
      <c r="H82" t="str">
        <f>IF(ISNUMBER(SEARCH("PG",PG_Desc[[#This Row],[KEYS]])), "PG", "")</f>
        <v/>
      </c>
    </row>
    <row r="83" spans="1:8" x14ac:dyDescent="0.3">
      <c r="A83" s="19" t="s">
        <v>320</v>
      </c>
      <c r="B83" s="19">
        <v>0</v>
      </c>
      <c r="C83" s="19" t="s">
        <v>321</v>
      </c>
      <c r="D83" s="19" t="s">
        <v>322</v>
      </c>
      <c r="E83" t="s">
        <v>111</v>
      </c>
      <c r="F83" t="str" cm="1">
        <f t="array" ref="F8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83" t="str">
        <f>IF(ISNUMBER(SEARCH("CC",PG_Desc[[#This Row],[KEYS]])), "CHECK", "")</f>
        <v/>
      </c>
      <c r="H83" t="str">
        <f>IF(ISNUMBER(SEARCH("PG",PG_Desc[[#This Row],[KEYS]])), "PG", "")</f>
        <v/>
      </c>
    </row>
    <row r="84" spans="1:8" x14ac:dyDescent="0.3">
      <c r="A84" s="19" t="s">
        <v>320</v>
      </c>
      <c r="B84" s="19">
        <v>0</v>
      </c>
      <c r="C84" s="19" t="s">
        <v>321</v>
      </c>
      <c r="D84" s="19" t="s">
        <v>323</v>
      </c>
      <c r="E84" t="s">
        <v>114</v>
      </c>
      <c r="F84" t="str" cm="1">
        <f t="array" ref="F8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84" t="str">
        <f>IF(ISNUMBER(SEARCH("CC",PG_Desc[[#This Row],[KEYS]])), "CHECK", "")</f>
        <v/>
      </c>
      <c r="H84" t="str">
        <f>IF(ISNUMBER(SEARCH("PG",PG_Desc[[#This Row],[KEYS]])), "PG", "")</f>
        <v/>
      </c>
    </row>
    <row r="85" spans="1:8" x14ac:dyDescent="0.3">
      <c r="A85" s="12" t="s">
        <v>314</v>
      </c>
      <c r="B85" s="12">
        <v>0</v>
      </c>
      <c r="C85" s="12" t="s">
        <v>315</v>
      </c>
      <c r="D85" s="12" t="s">
        <v>300</v>
      </c>
      <c r="E85" t="s">
        <v>111</v>
      </c>
      <c r="F85" t="str" cm="1">
        <f t="array" ref="F8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85" t="str">
        <f>IF(ISNUMBER(SEARCH("CC",PG_Desc[[#This Row],[KEYS]])), "CHECK", "")</f>
        <v/>
      </c>
      <c r="H85" t="str">
        <f>IF(ISNUMBER(SEARCH("PG",PG_Desc[[#This Row],[KEYS]])), "PG", "")</f>
        <v/>
      </c>
    </row>
    <row r="86" spans="1:8" x14ac:dyDescent="0.3">
      <c r="A86" s="12" t="s">
        <v>314</v>
      </c>
      <c r="B86" s="12">
        <v>0</v>
      </c>
      <c r="C86" s="12" t="s">
        <v>315</v>
      </c>
      <c r="D86" s="12" t="s">
        <v>326</v>
      </c>
      <c r="E86" t="s">
        <v>114</v>
      </c>
      <c r="F86" t="str" cm="1">
        <f t="array" ref="F8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86" t="str">
        <f>IF(ISNUMBER(SEARCH("CC",PG_Desc[[#This Row],[KEYS]])), "CHECK", "")</f>
        <v/>
      </c>
      <c r="H86" t="str">
        <f>IF(ISNUMBER(SEARCH("PG",PG_Desc[[#This Row],[KEYS]])), "PG", "")</f>
        <v/>
      </c>
    </row>
    <row r="87" spans="1:8" x14ac:dyDescent="0.3">
      <c r="A87" s="12" t="s">
        <v>314</v>
      </c>
      <c r="B87" s="12">
        <v>0</v>
      </c>
      <c r="C87" s="12" t="s">
        <v>315</v>
      </c>
      <c r="D87" s="12" t="s">
        <v>327</v>
      </c>
      <c r="E87" t="s">
        <v>114</v>
      </c>
      <c r="F87" t="str" cm="1">
        <f t="array" ref="F8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87" t="str">
        <f>IF(ISNUMBER(SEARCH("CC",PG_Desc[[#This Row],[KEYS]])), "CHECK", "")</f>
        <v/>
      </c>
      <c r="H87" t="str">
        <f>IF(ISNUMBER(SEARCH("PG",PG_Desc[[#This Row],[KEYS]])), "PG", "")</f>
        <v/>
      </c>
    </row>
    <row r="88" spans="1:8" x14ac:dyDescent="0.3">
      <c r="A88" s="12" t="s">
        <v>314</v>
      </c>
      <c r="B88" s="12">
        <v>0</v>
      </c>
      <c r="C88" s="12" t="s">
        <v>315</v>
      </c>
      <c r="D88" s="12" t="s">
        <v>328</v>
      </c>
      <c r="E88" t="s">
        <v>114</v>
      </c>
      <c r="F88" t="str" cm="1">
        <f t="array" ref="F8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88" t="str">
        <f>IF(ISNUMBER(SEARCH("CC",PG_Desc[[#This Row],[KEYS]])), "CHECK", "")</f>
        <v/>
      </c>
      <c r="H88" t="str">
        <f>IF(ISNUMBER(SEARCH("PG",PG_Desc[[#This Row],[KEYS]])), "PG", "")</f>
        <v/>
      </c>
    </row>
    <row r="89" spans="1:8" x14ac:dyDescent="0.3">
      <c r="A89" s="12" t="s">
        <v>314</v>
      </c>
      <c r="B89" s="12">
        <v>0</v>
      </c>
      <c r="C89" s="12" t="s">
        <v>315</v>
      </c>
      <c r="D89" s="12" t="s">
        <v>329</v>
      </c>
      <c r="E89" t="s">
        <v>114</v>
      </c>
      <c r="F89" t="str" cm="1">
        <f t="array" ref="F8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89" t="str">
        <f>IF(ISNUMBER(SEARCH("CC",PG_Desc[[#This Row],[KEYS]])), "CHECK", "")</f>
        <v/>
      </c>
      <c r="H89" t="str">
        <f>IF(ISNUMBER(SEARCH("PG",PG_Desc[[#This Row],[KEYS]])), "PG", "")</f>
        <v/>
      </c>
    </row>
    <row r="90" spans="1:8" x14ac:dyDescent="0.3">
      <c r="A90" s="12" t="s">
        <v>314</v>
      </c>
      <c r="B90" s="12">
        <v>0</v>
      </c>
      <c r="C90" s="12" t="s">
        <v>315</v>
      </c>
      <c r="D90" s="12" t="s">
        <v>330</v>
      </c>
      <c r="E90" t="s">
        <v>111</v>
      </c>
      <c r="F90" t="str" cm="1">
        <f t="array" ref="F9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90" t="str">
        <f>IF(ISNUMBER(SEARCH("CC",PG_Desc[[#This Row],[KEYS]])), "CHECK", "")</f>
        <v/>
      </c>
      <c r="H90" t="str">
        <f>IF(ISNUMBER(SEARCH("PG",PG_Desc[[#This Row],[KEYS]])), "PG", "")</f>
        <v/>
      </c>
    </row>
    <row r="91" spans="1:8" x14ac:dyDescent="0.3">
      <c r="A91" s="12" t="s">
        <v>314</v>
      </c>
      <c r="B91" s="12">
        <v>0</v>
      </c>
      <c r="C91" s="12" t="s">
        <v>315</v>
      </c>
      <c r="D91" s="12" t="s">
        <v>331</v>
      </c>
      <c r="E91" t="s">
        <v>111</v>
      </c>
      <c r="F91" t="str" cm="1">
        <f t="array" ref="F9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91" t="str">
        <f>IF(ISNUMBER(SEARCH("CC",PG_Desc[[#This Row],[KEYS]])), "CHECK", "")</f>
        <v/>
      </c>
      <c r="H91" t="str">
        <f>IF(ISNUMBER(SEARCH("PG",PG_Desc[[#This Row],[KEYS]])), "PG", "")</f>
        <v/>
      </c>
    </row>
    <row r="92" spans="1:8" x14ac:dyDescent="0.3">
      <c r="A92" s="12" t="s">
        <v>314</v>
      </c>
      <c r="B92" s="12">
        <v>0</v>
      </c>
      <c r="C92" s="12" t="s">
        <v>315</v>
      </c>
      <c r="D92" s="12" t="s">
        <v>332</v>
      </c>
      <c r="E92" t="s">
        <v>111</v>
      </c>
      <c r="F92" t="str" cm="1">
        <f t="array" ref="F9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92" t="str">
        <f>IF(ISNUMBER(SEARCH("CC",PG_Desc[[#This Row],[KEYS]])), "CHECK", "")</f>
        <v/>
      </c>
      <c r="H92" t="str">
        <f>IF(ISNUMBER(SEARCH("PG",PG_Desc[[#This Row],[KEYS]])), "PG", "")</f>
        <v/>
      </c>
    </row>
    <row r="93" spans="1:8" x14ac:dyDescent="0.3">
      <c r="A93" s="12" t="s">
        <v>314</v>
      </c>
      <c r="B93" s="12">
        <v>0</v>
      </c>
      <c r="C93" s="12" t="s">
        <v>315</v>
      </c>
      <c r="D93" s="12" t="s">
        <v>333</v>
      </c>
      <c r="E93" t="s">
        <v>111</v>
      </c>
      <c r="F93" t="str" cm="1">
        <f t="array" ref="F9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93" t="str">
        <f>IF(ISNUMBER(SEARCH("CC",PG_Desc[[#This Row],[KEYS]])), "CHECK", "")</f>
        <v/>
      </c>
      <c r="H93" t="str">
        <f>IF(ISNUMBER(SEARCH("PG",PG_Desc[[#This Row],[KEYS]])), "PG", "")</f>
        <v/>
      </c>
    </row>
    <row r="94" spans="1:8" x14ac:dyDescent="0.3">
      <c r="A94" s="12" t="s">
        <v>282</v>
      </c>
      <c r="B94" s="12">
        <v>0</v>
      </c>
      <c r="C94" s="12" t="s">
        <v>283</v>
      </c>
      <c r="D94" s="37" t="s">
        <v>284</v>
      </c>
      <c r="E94" t="s">
        <v>111</v>
      </c>
      <c r="F94" t="str" cm="1">
        <f t="array" ref="F9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94" t="str">
        <f>IF(ISNUMBER(SEARCH("CC",PG_Desc[[#This Row],[KEYS]])), "CHECK", "")</f>
        <v/>
      </c>
      <c r="H94" t="str">
        <f>IF(ISNUMBER(SEARCH("PG",PG_Desc[[#This Row],[KEYS]])), "PG", "")</f>
        <v/>
      </c>
    </row>
    <row r="95" spans="1:8" x14ac:dyDescent="0.3">
      <c r="A95" s="12" t="s">
        <v>282</v>
      </c>
      <c r="B95" s="12">
        <v>0</v>
      </c>
      <c r="C95" s="12" t="s">
        <v>283</v>
      </c>
      <c r="D95" s="12" t="s">
        <v>285</v>
      </c>
      <c r="E95" t="s">
        <v>111</v>
      </c>
      <c r="F95" t="str" cm="1">
        <f t="array" ref="F9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95" t="str">
        <f>IF(ISNUMBER(SEARCH("CC",PG_Desc[[#This Row],[KEYS]])), "CHECK", "")</f>
        <v/>
      </c>
      <c r="H95" t="str">
        <f>IF(ISNUMBER(SEARCH("PG",PG_Desc[[#This Row],[KEYS]])), "PG", "")</f>
        <v/>
      </c>
    </row>
    <row r="96" spans="1:8" x14ac:dyDescent="0.3">
      <c r="A96" s="12" t="s">
        <v>108</v>
      </c>
      <c r="B96" s="12">
        <v>3</v>
      </c>
      <c r="C96" s="12" t="s">
        <v>132</v>
      </c>
      <c r="D96" s="37" t="s">
        <v>133</v>
      </c>
      <c r="E96" t="s">
        <v>114</v>
      </c>
      <c r="F96" t="str" cm="1">
        <f t="array" ref="F9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</v>
      </c>
      <c r="G96" t="str">
        <f>IF(ISNUMBER(SEARCH("CC",PG_Desc[[#This Row],[KEYS]])), "CHECK", "")</f>
        <v>CHECK</v>
      </c>
      <c r="H96" t="str">
        <f>IF(ISNUMBER(SEARCH("PG",PG_Desc[[#This Row],[KEYS]])), "PG", "")</f>
        <v/>
      </c>
    </row>
    <row r="97" spans="1:8" x14ac:dyDescent="0.3">
      <c r="A97" s="12" t="s">
        <v>108</v>
      </c>
      <c r="B97" s="12">
        <v>3</v>
      </c>
      <c r="C97" s="12" t="s">
        <v>132</v>
      </c>
      <c r="D97" s="12" t="s">
        <v>134</v>
      </c>
      <c r="E97" t="s">
        <v>111</v>
      </c>
      <c r="F97" t="str" cm="1">
        <f t="array" ref="F9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97" t="str">
        <f>IF(ISNUMBER(SEARCH("CC",PG_Desc[[#This Row],[KEYS]])), "CHECK", "")</f>
        <v/>
      </c>
      <c r="H97" t="str">
        <f>IF(ISNUMBER(SEARCH("PG",PG_Desc[[#This Row],[KEYS]])), "PG", "")</f>
        <v/>
      </c>
    </row>
    <row r="98" spans="1:8" x14ac:dyDescent="0.3">
      <c r="A98" s="12" t="s">
        <v>160</v>
      </c>
      <c r="B98" s="12">
        <v>2</v>
      </c>
      <c r="C98" s="12" t="s">
        <v>209</v>
      </c>
      <c r="D98" s="37" t="s">
        <v>210</v>
      </c>
      <c r="E98" t="s">
        <v>114</v>
      </c>
      <c r="F98" t="str" cm="1">
        <f t="array" ref="F9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</v>
      </c>
      <c r="G98" t="str">
        <f>IF(ISNUMBER(SEARCH("CC",PG_Desc[[#This Row],[KEYS]])), "CHECK", "")</f>
        <v>CHECK</v>
      </c>
      <c r="H98" t="str">
        <f>IF(ISNUMBER(SEARCH("PG",PG_Desc[[#This Row],[KEYS]])), "PG", "")</f>
        <v/>
      </c>
    </row>
    <row r="99" spans="1:8" x14ac:dyDescent="0.3">
      <c r="A99" s="12" t="s">
        <v>160</v>
      </c>
      <c r="B99" s="12">
        <v>2</v>
      </c>
      <c r="C99" s="12" t="s">
        <v>209</v>
      </c>
      <c r="D99" s="12" t="s">
        <v>211</v>
      </c>
      <c r="E99" t="s">
        <v>111</v>
      </c>
      <c r="F99" t="str" cm="1">
        <f t="array" ref="F9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99" t="str">
        <f>IF(ISNUMBER(SEARCH("CC",PG_Desc[[#This Row],[KEYS]])), "CHECK", "")</f>
        <v/>
      </c>
      <c r="H99" t="str">
        <f>IF(ISNUMBER(SEARCH("PG",PG_Desc[[#This Row],[KEYS]])), "PG", "")</f>
        <v/>
      </c>
    </row>
    <row r="100" spans="1:8" x14ac:dyDescent="0.3">
      <c r="A100" s="12" t="s">
        <v>414</v>
      </c>
      <c r="B100" s="12">
        <v>8</v>
      </c>
      <c r="C100" s="12" t="s">
        <v>418</v>
      </c>
      <c r="D100" s="12" t="s">
        <v>419</v>
      </c>
      <c r="E100" t="s">
        <v>111</v>
      </c>
      <c r="F100" t="str" cm="1">
        <f t="array" ref="F10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00" t="str">
        <f>IF(ISNUMBER(SEARCH("CC",PG_Desc[[#This Row],[KEYS]])), "CHECK", "")</f>
        <v/>
      </c>
      <c r="H100" t="str">
        <f>IF(ISNUMBER(SEARCH("PG",PG_Desc[[#This Row],[KEYS]])), "PG", "")</f>
        <v/>
      </c>
    </row>
    <row r="101" spans="1:8" x14ac:dyDescent="0.3">
      <c r="A101" s="12" t="s">
        <v>414</v>
      </c>
      <c r="B101" s="12">
        <v>8</v>
      </c>
      <c r="C101" s="12" t="s">
        <v>418</v>
      </c>
      <c r="D101" s="12" t="s">
        <v>226</v>
      </c>
      <c r="E101" t="s">
        <v>114</v>
      </c>
      <c r="F101" t="str" cm="1">
        <f t="array" ref="F10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01" t="str">
        <f>IF(ISNUMBER(SEARCH("CC",PG_Desc[[#This Row],[KEYS]])), "CHECK", "")</f>
        <v/>
      </c>
      <c r="H101" t="str">
        <f>IF(ISNUMBER(SEARCH("PG",PG_Desc[[#This Row],[KEYS]])), "PG", "")</f>
        <v/>
      </c>
    </row>
    <row r="102" spans="1:8" x14ac:dyDescent="0.3">
      <c r="A102" s="12" t="s">
        <v>253</v>
      </c>
      <c r="B102" s="12">
        <v>5</v>
      </c>
      <c r="C102" s="12" t="s">
        <v>256</v>
      </c>
      <c r="D102" s="12" t="s">
        <v>257</v>
      </c>
      <c r="E102" t="s">
        <v>111</v>
      </c>
      <c r="F102" t="str" cm="1">
        <f t="array" ref="F10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02" t="str">
        <f>IF(ISNUMBER(SEARCH("CC",PG_Desc[[#This Row],[KEYS]])), "CHECK", "")</f>
        <v/>
      </c>
      <c r="H102" t="str">
        <f>IF(ISNUMBER(SEARCH("PG",PG_Desc[[#This Row],[KEYS]])), "PG", "")</f>
        <v/>
      </c>
    </row>
    <row r="103" spans="1:8" x14ac:dyDescent="0.3">
      <c r="A103" s="12" t="s">
        <v>253</v>
      </c>
      <c r="B103" s="12">
        <v>5</v>
      </c>
      <c r="C103" s="12" t="s">
        <v>256</v>
      </c>
      <c r="D103" s="12" t="s">
        <v>258</v>
      </c>
      <c r="E103" t="s">
        <v>114</v>
      </c>
      <c r="F103" t="str" cm="1">
        <f t="array" ref="F10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03" t="str">
        <f>IF(ISNUMBER(SEARCH("CC",PG_Desc[[#This Row],[KEYS]])), "CHECK", "")</f>
        <v/>
      </c>
      <c r="H103" t="str">
        <f>IF(ISNUMBER(SEARCH("PG",PG_Desc[[#This Row],[KEYS]])), "PG", "")</f>
        <v/>
      </c>
    </row>
    <row r="104" spans="1:8" x14ac:dyDescent="0.3">
      <c r="A104" s="12" t="s">
        <v>382</v>
      </c>
      <c r="B104" s="12">
        <v>0</v>
      </c>
      <c r="C104" s="12" t="s">
        <v>383</v>
      </c>
      <c r="D104" s="12" t="s">
        <v>358</v>
      </c>
      <c r="E104" t="s">
        <v>111</v>
      </c>
      <c r="F104" t="str" cm="1">
        <f t="array" ref="F10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04" t="str">
        <f>IF(ISNUMBER(SEARCH("CC",PG_Desc[[#This Row],[KEYS]])), "CHECK", "")</f>
        <v/>
      </c>
      <c r="H104" t="str">
        <f>IF(ISNUMBER(SEARCH("PG",PG_Desc[[#This Row],[KEYS]])), "PG", "")</f>
        <v/>
      </c>
    </row>
    <row r="105" spans="1:8" x14ac:dyDescent="0.3">
      <c r="A105" s="12" t="s">
        <v>382</v>
      </c>
      <c r="B105" s="12">
        <v>0</v>
      </c>
      <c r="C105" s="12" t="s">
        <v>383</v>
      </c>
      <c r="D105" s="12" t="s">
        <v>384</v>
      </c>
      <c r="E105" t="s">
        <v>114</v>
      </c>
      <c r="F105" t="str" cm="1">
        <f t="array" ref="F10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05" t="str">
        <f>IF(ISNUMBER(SEARCH("CC",PG_Desc[[#This Row],[KEYS]])), "CHECK", "")</f>
        <v/>
      </c>
      <c r="H105" t="str">
        <f>IF(ISNUMBER(SEARCH("PG",PG_Desc[[#This Row],[KEYS]])), "PG", "")</f>
        <v/>
      </c>
    </row>
    <row r="106" spans="1:8" x14ac:dyDescent="0.3">
      <c r="A106" s="12" t="s">
        <v>249</v>
      </c>
      <c r="B106" s="12">
        <v>5</v>
      </c>
      <c r="C106" s="12" t="s">
        <v>259</v>
      </c>
      <c r="D106" s="12" t="s">
        <v>260</v>
      </c>
      <c r="E106" t="s">
        <v>114</v>
      </c>
      <c r="F106" t="str" cm="1">
        <f t="array" ref="F10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</v>
      </c>
      <c r="G106" t="str">
        <f>IF(ISNUMBER(SEARCH("CC",PG_Desc[[#This Row],[KEYS]])), "CHECK", "")</f>
        <v>CHECK</v>
      </c>
      <c r="H106" t="str">
        <f>IF(ISNUMBER(SEARCH("PG",PG_Desc[[#This Row],[KEYS]])), "PG", "")</f>
        <v/>
      </c>
    </row>
    <row r="107" spans="1:8" x14ac:dyDescent="0.3">
      <c r="A107" s="12" t="s">
        <v>249</v>
      </c>
      <c r="B107" s="12">
        <v>5</v>
      </c>
      <c r="C107" s="12" t="s">
        <v>259</v>
      </c>
      <c r="D107" s="12" t="s">
        <v>261</v>
      </c>
      <c r="E107" t="s">
        <v>111</v>
      </c>
      <c r="F107" t="str" cm="1">
        <f t="array" ref="F10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07" t="str">
        <f>IF(ISNUMBER(SEARCH("CC",PG_Desc[[#This Row],[KEYS]])), "CHECK", "")</f>
        <v/>
      </c>
      <c r="H107" t="str">
        <f>IF(ISNUMBER(SEARCH("PG",PG_Desc[[#This Row],[KEYS]])), "PG", "")</f>
        <v/>
      </c>
    </row>
    <row r="108" spans="1:8" x14ac:dyDescent="0.3">
      <c r="A108" s="12" t="s">
        <v>270</v>
      </c>
      <c r="B108" s="12">
        <v>6</v>
      </c>
      <c r="C108" s="12" t="s">
        <v>271</v>
      </c>
      <c r="D108" s="12" t="s">
        <v>272</v>
      </c>
      <c r="E108" t="s">
        <v>111</v>
      </c>
      <c r="F108" t="str" cm="1">
        <f t="array" ref="F10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08" t="str">
        <f>IF(ISNUMBER(SEARCH("CC",PG_Desc[[#This Row],[KEYS]])), "CHECK", "")</f>
        <v/>
      </c>
      <c r="H108" t="str">
        <f>IF(ISNUMBER(SEARCH("PG",PG_Desc[[#This Row],[KEYS]])), "PG", "")</f>
        <v/>
      </c>
    </row>
    <row r="109" spans="1:8" x14ac:dyDescent="0.3">
      <c r="A109" s="12" t="s">
        <v>270</v>
      </c>
      <c r="B109" s="12">
        <v>6</v>
      </c>
      <c r="C109" s="12" t="s">
        <v>271</v>
      </c>
      <c r="D109" s="12" t="s">
        <v>273</v>
      </c>
      <c r="E109" t="s">
        <v>114</v>
      </c>
      <c r="F109" t="str" cm="1">
        <f t="array" ref="F10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NN,IDX</v>
      </c>
      <c r="G109" t="str">
        <f>IF(ISNUMBER(SEARCH("CC",PG_Desc[[#This Row],[KEYS]])), "CHECK", "")</f>
        <v/>
      </c>
      <c r="H109" t="str">
        <f>IF(ISNUMBER(SEARCH("PG",PG_Desc[[#This Row],[KEYS]])), "PG", "")</f>
        <v/>
      </c>
    </row>
    <row r="110" spans="1:8" x14ac:dyDescent="0.3">
      <c r="A110" s="12" t="s">
        <v>362</v>
      </c>
      <c r="B110" s="12">
        <v>0</v>
      </c>
      <c r="C110" s="12" t="s">
        <v>363</v>
      </c>
      <c r="D110" s="12" t="s">
        <v>305</v>
      </c>
      <c r="E110" t="s">
        <v>111</v>
      </c>
      <c r="F110" t="str" cm="1">
        <f t="array" ref="F11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10" t="str">
        <f>IF(ISNUMBER(SEARCH("CC",PG_Desc[[#This Row],[KEYS]])), "CHECK", "")</f>
        <v/>
      </c>
      <c r="H110" t="str">
        <f>IF(ISNUMBER(SEARCH("PG",PG_Desc[[#This Row],[KEYS]])), "PG", "")</f>
        <v/>
      </c>
    </row>
    <row r="111" spans="1:8" x14ac:dyDescent="0.3">
      <c r="A111" s="12" t="s">
        <v>362</v>
      </c>
      <c r="B111" s="12">
        <v>0</v>
      </c>
      <c r="C111" s="12" t="s">
        <v>363</v>
      </c>
      <c r="D111" s="12" t="s">
        <v>364</v>
      </c>
      <c r="E111" t="s">
        <v>114</v>
      </c>
      <c r="F111" t="str" cm="1">
        <f t="array" ref="F11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1" t="str">
        <f>IF(ISNUMBER(SEARCH("CC",PG_Desc[[#This Row],[KEYS]])), "CHECK", "")</f>
        <v/>
      </c>
      <c r="H111" t="str">
        <f>IF(ISNUMBER(SEARCH("PG",PG_Desc[[#This Row],[KEYS]])), "PG", "")</f>
        <v/>
      </c>
    </row>
    <row r="112" spans="1:8" x14ac:dyDescent="0.3">
      <c r="A112" s="12" t="s">
        <v>362</v>
      </c>
      <c r="B112" s="12">
        <v>0</v>
      </c>
      <c r="C112" s="12" t="s">
        <v>363</v>
      </c>
      <c r="D112" s="12" t="s">
        <v>113</v>
      </c>
      <c r="E112" t="s">
        <v>114</v>
      </c>
      <c r="F112" t="str" cm="1">
        <f t="array" ref="F11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2" t="str">
        <f>IF(ISNUMBER(SEARCH("CC",PG_Desc[[#This Row],[KEYS]])), "CHECK", "")</f>
        <v/>
      </c>
      <c r="H112" t="str">
        <f>IF(ISNUMBER(SEARCH("PG",PG_Desc[[#This Row],[KEYS]])), "PG", "")</f>
        <v/>
      </c>
    </row>
    <row r="113" spans="1:8" x14ac:dyDescent="0.3">
      <c r="A113" s="12" t="s">
        <v>362</v>
      </c>
      <c r="B113" s="12">
        <v>0</v>
      </c>
      <c r="C113" s="12" t="s">
        <v>363</v>
      </c>
      <c r="D113" s="12" t="s">
        <v>115</v>
      </c>
      <c r="E113" t="s">
        <v>114</v>
      </c>
      <c r="F113" t="str" cm="1">
        <f t="array" ref="F11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3" t="str">
        <f>IF(ISNUMBER(SEARCH("CC",PG_Desc[[#This Row],[KEYS]])), "CHECK", "")</f>
        <v/>
      </c>
      <c r="H113" t="str">
        <f>IF(ISNUMBER(SEARCH("PG",PG_Desc[[#This Row],[KEYS]])), "PG", "")</f>
        <v/>
      </c>
    </row>
    <row r="114" spans="1:8" x14ac:dyDescent="0.3">
      <c r="A114" s="12" t="s">
        <v>362</v>
      </c>
      <c r="B114" s="12">
        <v>0</v>
      </c>
      <c r="C114" s="12" t="s">
        <v>363</v>
      </c>
      <c r="D114" s="12" t="s">
        <v>116</v>
      </c>
      <c r="E114" t="s">
        <v>152</v>
      </c>
      <c r="F114" t="str" cm="1">
        <f t="array" ref="F11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4" t="str">
        <f>IF(ISNUMBER(SEARCH("CC",PG_Desc[[#This Row],[KEYS]])), "CHECK", "")</f>
        <v/>
      </c>
      <c r="H114" t="str">
        <f>IF(ISNUMBER(SEARCH("PG",PG_Desc[[#This Row],[KEYS]])), "PG", "")</f>
        <v/>
      </c>
    </row>
    <row r="115" spans="1:8" x14ac:dyDescent="0.3">
      <c r="A115" s="12" t="s">
        <v>362</v>
      </c>
      <c r="B115" s="12">
        <v>0</v>
      </c>
      <c r="C115" s="12" t="s">
        <v>363</v>
      </c>
      <c r="D115" s="12" t="s">
        <v>119</v>
      </c>
      <c r="E115" t="s">
        <v>111</v>
      </c>
      <c r="F115" t="str" cm="1">
        <f t="array" ref="F11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5" t="str">
        <f>IF(ISNUMBER(SEARCH("CC",PG_Desc[[#This Row],[KEYS]])), "CHECK", "")</f>
        <v/>
      </c>
      <c r="H115" t="str">
        <f>IF(ISNUMBER(SEARCH("PG",PG_Desc[[#This Row],[KEYS]])), "PG", "")</f>
        <v/>
      </c>
    </row>
    <row r="116" spans="1:8" x14ac:dyDescent="0.3">
      <c r="A116" s="12" t="s">
        <v>362</v>
      </c>
      <c r="B116" s="12">
        <v>0</v>
      </c>
      <c r="C116" s="12" t="s">
        <v>363</v>
      </c>
      <c r="D116" s="12" t="s">
        <v>347</v>
      </c>
      <c r="E116" t="s">
        <v>114</v>
      </c>
      <c r="F116" t="str" cm="1">
        <f t="array" ref="F11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6" t="str">
        <f>IF(ISNUMBER(SEARCH("CC",PG_Desc[[#This Row],[KEYS]])), "CHECK", "")</f>
        <v/>
      </c>
      <c r="H116" t="str">
        <f>IF(ISNUMBER(SEARCH("PG",PG_Desc[[#This Row],[KEYS]])), "PG", "")</f>
        <v/>
      </c>
    </row>
    <row r="117" spans="1:8" x14ac:dyDescent="0.3">
      <c r="A117" s="12" t="s">
        <v>345</v>
      </c>
      <c r="B117" s="12">
        <v>12</v>
      </c>
      <c r="C117" s="12" t="s">
        <v>345</v>
      </c>
      <c r="D117" s="12" t="s">
        <v>346</v>
      </c>
      <c r="E117" t="s">
        <v>111</v>
      </c>
      <c r="F117" t="str" cm="1">
        <f t="array" ref="F11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17" t="str">
        <f>IF(ISNUMBER(SEARCH("CC",PG_Desc[[#This Row],[KEYS]])), "CHECK", "")</f>
        <v/>
      </c>
      <c r="H117" t="str">
        <f>IF(ISNUMBER(SEARCH("PG",PG_Desc[[#This Row],[KEYS]])), "PG", "")</f>
        <v/>
      </c>
    </row>
    <row r="118" spans="1:8" x14ac:dyDescent="0.3">
      <c r="A118" s="12" t="s">
        <v>345</v>
      </c>
      <c r="B118" s="12">
        <v>12</v>
      </c>
      <c r="C118" s="12" t="s">
        <v>345</v>
      </c>
      <c r="D118" s="12" t="s">
        <v>208</v>
      </c>
      <c r="E118" t="s">
        <v>114</v>
      </c>
      <c r="F118" t="str" cm="1">
        <f t="array" ref="F11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8" t="str">
        <f>IF(ISNUMBER(SEARCH("CC",PG_Desc[[#This Row],[KEYS]])), "CHECK", "")</f>
        <v/>
      </c>
      <c r="H118" t="str">
        <f>IF(ISNUMBER(SEARCH("PG",PG_Desc[[#This Row],[KEYS]])), "PG", "")</f>
        <v/>
      </c>
    </row>
    <row r="119" spans="1:8" x14ac:dyDescent="0.3">
      <c r="A119" s="12" t="s">
        <v>345</v>
      </c>
      <c r="B119" s="12">
        <v>12</v>
      </c>
      <c r="C119" s="12" t="s">
        <v>345</v>
      </c>
      <c r="D119" s="12" t="s">
        <v>236</v>
      </c>
      <c r="E119" t="s">
        <v>114</v>
      </c>
      <c r="F119" t="str" cm="1">
        <f t="array" ref="F11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19" t="str">
        <f>IF(ISNUMBER(SEARCH("CC",PG_Desc[[#This Row],[KEYS]])), "CHECK", "")</f>
        <v/>
      </c>
      <c r="H119" t="str">
        <f>IF(ISNUMBER(SEARCH("PG",PG_Desc[[#This Row],[KEYS]])), "PG", "")</f>
        <v/>
      </c>
    </row>
    <row r="120" spans="1:8" x14ac:dyDescent="0.3">
      <c r="A120" s="12" t="s">
        <v>345</v>
      </c>
      <c r="B120" s="12">
        <v>12</v>
      </c>
      <c r="C120" s="12" t="s">
        <v>345</v>
      </c>
      <c r="D120" s="12" t="s">
        <v>130</v>
      </c>
      <c r="E120" t="s">
        <v>114</v>
      </c>
      <c r="F120" t="str" cm="1">
        <f t="array" ref="F12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20" t="str">
        <f>IF(ISNUMBER(SEARCH("CC",PG_Desc[[#This Row],[KEYS]])), "CHECK", "")</f>
        <v/>
      </c>
      <c r="H120" t="str">
        <f>IF(ISNUMBER(SEARCH("PG",PG_Desc[[#This Row],[KEYS]])), "PG", "")</f>
        <v/>
      </c>
    </row>
    <row r="121" spans="1:8" x14ac:dyDescent="0.3">
      <c r="A121" s="12" t="s">
        <v>345</v>
      </c>
      <c r="B121" s="12">
        <v>12</v>
      </c>
      <c r="C121" s="12" t="s">
        <v>345</v>
      </c>
      <c r="D121" s="12" t="s">
        <v>138</v>
      </c>
      <c r="E121" t="s">
        <v>114</v>
      </c>
      <c r="F121" t="str" cm="1">
        <f t="array" ref="F12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21" t="str">
        <f>IF(ISNUMBER(SEARCH("CC",PG_Desc[[#This Row],[KEYS]])), "CHECK", "")</f>
        <v/>
      </c>
      <c r="H121" t="str">
        <f>IF(ISNUMBER(SEARCH("PG",PG_Desc[[#This Row],[KEYS]])), "PG", "")</f>
        <v/>
      </c>
    </row>
    <row r="122" spans="1:8" x14ac:dyDescent="0.3">
      <c r="A122" s="12" t="s">
        <v>345</v>
      </c>
      <c r="B122" s="12">
        <v>12</v>
      </c>
      <c r="C122" s="12" t="s">
        <v>345</v>
      </c>
      <c r="D122" s="12" t="s">
        <v>139</v>
      </c>
      <c r="E122" t="s">
        <v>111</v>
      </c>
      <c r="F122" t="str" cm="1">
        <f t="array" ref="F12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22" t="str">
        <f>IF(ISNUMBER(SEARCH("CC",PG_Desc[[#This Row],[KEYS]])), "CHECK", "")</f>
        <v/>
      </c>
      <c r="H122" t="str">
        <f>IF(ISNUMBER(SEARCH("PG",PG_Desc[[#This Row],[KEYS]])), "PG", "")</f>
        <v/>
      </c>
    </row>
    <row r="123" spans="1:8" x14ac:dyDescent="0.3">
      <c r="A123" s="12" t="s">
        <v>345</v>
      </c>
      <c r="B123" s="12">
        <v>12</v>
      </c>
      <c r="C123" s="12" t="s">
        <v>345</v>
      </c>
      <c r="D123" s="12" t="s">
        <v>347</v>
      </c>
      <c r="E123" t="s">
        <v>114</v>
      </c>
      <c r="F123" t="str" cm="1">
        <f t="array" ref="F12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23" t="str">
        <f>IF(ISNUMBER(SEARCH("CC",PG_Desc[[#This Row],[KEYS]])), "CHECK", "")</f>
        <v/>
      </c>
      <c r="H123" t="str">
        <f>IF(ISNUMBER(SEARCH("PG",PG_Desc[[#This Row],[KEYS]])), "PG", "")</f>
        <v/>
      </c>
    </row>
    <row r="124" spans="1:8" x14ac:dyDescent="0.3">
      <c r="A124" s="9" t="s">
        <v>314</v>
      </c>
      <c r="B124" s="9">
        <v>0</v>
      </c>
      <c r="C124" s="9" t="s">
        <v>334</v>
      </c>
      <c r="D124" s="9" t="s">
        <v>338</v>
      </c>
      <c r="E124" t="s">
        <v>111</v>
      </c>
      <c r="F124" t="str" cm="1">
        <f t="array" ref="F12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 IDX,NN</v>
      </c>
      <c r="G124" t="str">
        <f>IF(ISNUMBER(SEARCH("CC",PG_Desc[[#This Row],[KEYS]])), "CHECK", "")</f>
        <v/>
      </c>
      <c r="H124" t="str">
        <f>IF(ISNUMBER(SEARCH("PG",PG_Desc[[#This Row],[KEYS]])), "PG", "")</f>
        <v/>
      </c>
    </row>
    <row r="125" spans="1:8" x14ac:dyDescent="0.3">
      <c r="A125" s="9" t="s">
        <v>314</v>
      </c>
      <c r="B125" s="9">
        <v>0</v>
      </c>
      <c r="C125" s="9" t="s">
        <v>334</v>
      </c>
      <c r="D125" s="9" t="s">
        <v>290</v>
      </c>
      <c r="E125" t="s">
        <v>111</v>
      </c>
      <c r="F125" t="str" cm="1">
        <f t="array" ref="F12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 IDX,NN</v>
      </c>
      <c r="G125" t="str">
        <f>IF(ISNUMBER(SEARCH("CC",PG_Desc[[#This Row],[KEYS]])), "CHECK", "")</f>
        <v/>
      </c>
      <c r="H125" t="str">
        <f>IF(ISNUMBER(SEARCH("PG",PG_Desc[[#This Row],[KEYS]])), "PG", "")</f>
        <v/>
      </c>
    </row>
    <row r="126" spans="1:8" x14ac:dyDescent="0.3">
      <c r="A126" s="9" t="s">
        <v>385</v>
      </c>
      <c r="B126" s="9">
        <v>0</v>
      </c>
      <c r="C126" s="9" t="s">
        <v>386</v>
      </c>
      <c r="D126" s="34" t="s">
        <v>116</v>
      </c>
      <c r="E126" t="s">
        <v>114</v>
      </c>
      <c r="F126" t="str" cm="1">
        <f t="array" ref="F12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IDX,CC</v>
      </c>
      <c r="G126" t="str">
        <f>IF(ISNUMBER(SEARCH("CC",PG_Desc[[#This Row],[KEYS]])), "CHECK", "")</f>
        <v>CHECK</v>
      </c>
      <c r="H126" t="str">
        <f>IF(ISNUMBER(SEARCH("PG",PG_Desc[[#This Row],[KEYS]])), "PG", "")</f>
        <v/>
      </c>
    </row>
    <row r="127" spans="1:8" x14ac:dyDescent="0.3">
      <c r="A127" s="9" t="s">
        <v>385</v>
      </c>
      <c r="B127" s="9">
        <v>0</v>
      </c>
      <c r="C127" s="9" t="s">
        <v>386</v>
      </c>
      <c r="D127" s="9" t="s">
        <v>390</v>
      </c>
      <c r="E127" t="s">
        <v>111</v>
      </c>
      <c r="F127" t="str" cm="1">
        <f t="array" ref="F12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IDX</v>
      </c>
      <c r="G127" t="str">
        <f>IF(ISNUMBER(SEARCH("CC",PG_Desc[[#This Row],[KEYS]])), "CHECK", "")</f>
        <v/>
      </c>
      <c r="H127" t="str">
        <f>IF(ISNUMBER(SEARCH("PG",PG_Desc[[#This Row],[KEYS]])), "PG", "")</f>
        <v/>
      </c>
    </row>
    <row r="128" spans="1:8" x14ac:dyDescent="0.3">
      <c r="A128" s="9" t="s">
        <v>385</v>
      </c>
      <c r="B128" s="9">
        <v>0</v>
      </c>
      <c r="C128" s="9" t="s">
        <v>386</v>
      </c>
      <c r="D128" s="9" t="s">
        <v>155</v>
      </c>
      <c r="E128" t="s">
        <v>114</v>
      </c>
      <c r="F128" t="str" cm="1">
        <f t="array" ref="F12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 IDX</v>
      </c>
      <c r="G128" t="str">
        <f>IF(ISNUMBER(SEARCH("CC",PG_Desc[[#This Row],[KEYS]])), "CHECK", "")</f>
        <v/>
      </c>
      <c r="H128" t="str">
        <f>IF(ISNUMBER(SEARCH("PG",PG_Desc[[#This Row],[KEYS]])), "PG", "")</f>
        <v/>
      </c>
    </row>
    <row r="129" spans="1:8" x14ac:dyDescent="0.3">
      <c r="A129" s="9" t="s">
        <v>385</v>
      </c>
      <c r="B129" s="9">
        <v>0</v>
      </c>
      <c r="C129" s="9" t="s">
        <v>386</v>
      </c>
      <c r="D129" s="9" t="s">
        <v>156</v>
      </c>
      <c r="E129" t="s">
        <v>114</v>
      </c>
      <c r="F129" t="str" cm="1">
        <f t="array" ref="F12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129" t="str">
        <f>IF(ISNUMBER(SEARCH("CC",PG_Desc[[#This Row],[KEYS]])), "CHECK", "")</f>
        <v/>
      </c>
      <c r="H129" t="str">
        <f>IF(ISNUMBER(SEARCH("PG",PG_Desc[[#This Row],[KEYS]])), "PG", "")</f>
        <v/>
      </c>
    </row>
    <row r="130" spans="1:8" x14ac:dyDescent="0.3">
      <c r="A130" s="9" t="s">
        <v>385</v>
      </c>
      <c r="B130" s="9">
        <v>0</v>
      </c>
      <c r="C130" s="9" t="s">
        <v>386</v>
      </c>
      <c r="D130" s="9" t="s">
        <v>113</v>
      </c>
      <c r="E130" t="s">
        <v>114</v>
      </c>
      <c r="F130" t="str" cm="1">
        <f t="array" ref="F13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130" t="str">
        <f>IF(ISNUMBER(SEARCH("CC",PG_Desc[[#This Row],[KEYS]])), "CHECK", "")</f>
        <v/>
      </c>
      <c r="H130" t="str">
        <f>IF(ISNUMBER(SEARCH("PG",PG_Desc[[#This Row],[KEYS]])), "PG", "")</f>
        <v/>
      </c>
    </row>
    <row r="131" spans="1:8" x14ac:dyDescent="0.3">
      <c r="A131" s="9" t="s">
        <v>385</v>
      </c>
      <c r="B131" s="9">
        <v>0</v>
      </c>
      <c r="C131" s="9" t="s">
        <v>386</v>
      </c>
      <c r="D131" s="9" t="s">
        <v>115</v>
      </c>
      <c r="E131" t="s">
        <v>114</v>
      </c>
      <c r="F131" t="str" cm="1">
        <f t="array" ref="F13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IDX</v>
      </c>
      <c r="G131" t="str">
        <f>IF(ISNUMBER(SEARCH("CC",PG_Desc[[#This Row],[KEYS]])), "CHECK", "")</f>
        <v/>
      </c>
      <c r="H131" t="str">
        <f>IF(ISNUMBER(SEARCH("PG",PG_Desc[[#This Row],[KEYS]])), "PG", "")</f>
        <v/>
      </c>
    </row>
    <row r="132" spans="1:8" x14ac:dyDescent="0.3">
      <c r="A132" s="9" t="s">
        <v>385</v>
      </c>
      <c r="B132" s="9">
        <v>0</v>
      </c>
      <c r="C132" s="9" t="s">
        <v>386</v>
      </c>
      <c r="D132" s="9" t="s">
        <v>119</v>
      </c>
      <c r="E132" t="s">
        <v>111</v>
      </c>
      <c r="F132" t="str" cm="1">
        <f t="array" ref="F13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132" t="str">
        <f>IF(ISNUMBER(SEARCH("CC",PG_Desc[[#This Row],[KEYS]])), "CHECK", "")</f>
        <v/>
      </c>
      <c r="H132" t="str">
        <f>IF(ISNUMBER(SEARCH("PG",PG_Desc[[#This Row],[KEYS]])), "PG", "")</f>
        <v/>
      </c>
    </row>
    <row r="133" spans="1:8" x14ac:dyDescent="0.3">
      <c r="A133" s="9" t="s">
        <v>385</v>
      </c>
      <c r="B133" s="9">
        <v>0</v>
      </c>
      <c r="C133" s="9" t="s">
        <v>386</v>
      </c>
      <c r="D133" s="9" t="s">
        <v>117</v>
      </c>
      <c r="E133" t="s">
        <v>111</v>
      </c>
      <c r="F133" t="str" cm="1">
        <f t="array" ref="F13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 IDX</v>
      </c>
      <c r="G133" t="str">
        <f>IF(ISNUMBER(SEARCH("CC",PG_Desc[[#This Row],[KEYS]])), "CHECK", "")</f>
        <v/>
      </c>
      <c r="H133" t="str">
        <f>IF(ISNUMBER(SEARCH("PG",PG_Desc[[#This Row],[KEYS]])), "PG", "")</f>
        <v/>
      </c>
    </row>
    <row r="134" spans="1:8" x14ac:dyDescent="0.3">
      <c r="A134" s="9" t="s">
        <v>385</v>
      </c>
      <c r="B134" s="9">
        <v>0</v>
      </c>
      <c r="C134" s="9" t="s">
        <v>386</v>
      </c>
      <c r="D134" s="9" t="s">
        <v>347</v>
      </c>
      <c r="E134" t="s">
        <v>114</v>
      </c>
      <c r="F134" t="str" cm="1">
        <f t="array" ref="F13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34" t="str">
        <f>IF(ISNUMBER(SEARCH("CC",PG_Desc[[#This Row],[KEYS]])), "CHECK", "")</f>
        <v/>
      </c>
      <c r="H134" t="str">
        <f>IF(ISNUMBER(SEARCH("PG",PG_Desc[[#This Row],[KEYS]])), "PG", "")</f>
        <v/>
      </c>
    </row>
    <row r="135" spans="1:8" x14ac:dyDescent="0.3">
      <c r="A135" s="9" t="s">
        <v>385</v>
      </c>
      <c r="B135" s="9">
        <v>0</v>
      </c>
      <c r="C135" s="9" t="s">
        <v>386</v>
      </c>
      <c r="D135" s="9" t="s">
        <v>110</v>
      </c>
      <c r="E135" t="s">
        <v>111</v>
      </c>
      <c r="F135" t="str" cm="1">
        <f t="array" ref="F13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</v>
      </c>
      <c r="G135" t="str">
        <f>IF(ISNUMBER(SEARCH("CC",PG_Desc[[#This Row],[KEYS]])), "CHECK", "")</f>
        <v/>
      </c>
      <c r="H135" t="str">
        <f>IF(ISNUMBER(SEARCH("PG",PG_Desc[[#This Row],[KEYS]])), "PG", "")</f>
        <v/>
      </c>
    </row>
    <row r="136" spans="1:8" x14ac:dyDescent="0.3">
      <c r="A136" s="9" t="s">
        <v>108</v>
      </c>
      <c r="B136" s="9">
        <v>3</v>
      </c>
      <c r="C136" s="9" t="s">
        <v>237</v>
      </c>
      <c r="D136" s="9" t="s">
        <v>238</v>
      </c>
      <c r="E136" t="s">
        <v>111</v>
      </c>
      <c r="F136" t="str" cm="1">
        <f t="array" ref="F13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36" t="str">
        <f>IF(ISNUMBER(SEARCH("CC",PG_Desc[[#This Row],[KEYS]])), "CHECK", "")</f>
        <v/>
      </c>
      <c r="H136" t="str">
        <f>IF(ISNUMBER(SEARCH("PG",PG_Desc[[#This Row],[KEYS]])), "PG", "")</f>
        <v/>
      </c>
    </row>
    <row r="137" spans="1:8" x14ac:dyDescent="0.3">
      <c r="A137" s="9" t="s">
        <v>108</v>
      </c>
      <c r="B137" s="9">
        <v>3</v>
      </c>
      <c r="C137" s="9" t="s">
        <v>237</v>
      </c>
      <c r="D137" s="9" t="s">
        <v>233</v>
      </c>
      <c r="E137" t="s">
        <v>111</v>
      </c>
      <c r="F137" t="str" cm="1">
        <f t="array" ref="F13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37" t="str">
        <f>IF(ISNUMBER(SEARCH("CC",PG_Desc[[#This Row],[KEYS]])), "CHECK", "")</f>
        <v/>
      </c>
      <c r="H137" t="str">
        <f>IF(ISNUMBER(SEARCH("PG",PG_Desc[[#This Row],[KEYS]])), "PG", "")</f>
        <v/>
      </c>
    </row>
    <row r="138" spans="1:8" x14ac:dyDescent="0.3">
      <c r="A138" s="9" t="s">
        <v>253</v>
      </c>
      <c r="B138" s="9">
        <v>5</v>
      </c>
      <c r="C138" s="9" t="s">
        <v>262</v>
      </c>
      <c r="D138" s="9" t="s">
        <v>255</v>
      </c>
      <c r="E138" t="s">
        <v>111</v>
      </c>
      <c r="F138" t="str" cm="1">
        <f t="array" ref="F13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38" t="str">
        <f>IF(ISNUMBER(SEARCH("CC",PG_Desc[[#This Row],[KEYS]])), "CHECK", "")</f>
        <v/>
      </c>
      <c r="H138" t="str">
        <f>IF(ISNUMBER(SEARCH("PG",PG_Desc[[#This Row],[KEYS]])), "PG", "")</f>
        <v/>
      </c>
    </row>
    <row r="139" spans="1:8" x14ac:dyDescent="0.3">
      <c r="A139" s="9" t="s">
        <v>253</v>
      </c>
      <c r="B139" s="9">
        <v>5</v>
      </c>
      <c r="C139" s="9" t="s">
        <v>262</v>
      </c>
      <c r="D139" s="9" t="s">
        <v>257</v>
      </c>
      <c r="E139" t="s">
        <v>111</v>
      </c>
      <c r="F139" t="str" cm="1">
        <f t="array" ref="F13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39" t="str">
        <f>IF(ISNUMBER(SEARCH("CC",PG_Desc[[#This Row],[KEYS]])), "CHECK", "")</f>
        <v/>
      </c>
      <c r="H139" t="str">
        <f>IF(ISNUMBER(SEARCH("PG",PG_Desc[[#This Row],[KEYS]])), "PG", "")</f>
        <v/>
      </c>
    </row>
    <row r="140" spans="1:8" x14ac:dyDescent="0.3">
      <c r="A140" s="9" t="s">
        <v>253</v>
      </c>
      <c r="B140" s="9">
        <v>5</v>
      </c>
      <c r="C140" s="9" t="s">
        <v>262</v>
      </c>
      <c r="D140" s="9" t="s">
        <v>263</v>
      </c>
      <c r="E140" t="s">
        <v>111</v>
      </c>
      <c r="F140" t="str" cm="1">
        <f t="array" ref="F14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40" t="str">
        <f>IF(ISNUMBER(SEARCH("CC",PG_Desc[[#This Row],[KEYS]])), "CHECK", "")</f>
        <v/>
      </c>
      <c r="H140" t="str">
        <f>IF(ISNUMBER(SEARCH("PG",PG_Desc[[#This Row],[KEYS]])), "PG", "")</f>
        <v/>
      </c>
    </row>
    <row r="141" spans="1:8" x14ac:dyDescent="0.3">
      <c r="A141" s="9" t="s">
        <v>253</v>
      </c>
      <c r="B141" s="9">
        <v>5</v>
      </c>
      <c r="C141" s="9" t="s">
        <v>262</v>
      </c>
      <c r="D141" s="9" t="s">
        <v>138</v>
      </c>
      <c r="E141" t="s">
        <v>114</v>
      </c>
      <c r="F141" t="str" cm="1">
        <f t="array" ref="F14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41" t="str">
        <f>IF(ISNUMBER(SEARCH("CC",PG_Desc[[#This Row],[KEYS]])), "CHECK", "")</f>
        <v/>
      </c>
      <c r="H141" t="str">
        <f>IF(ISNUMBER(SEARCH("PG",PG_Desc[[#This Row],[KEYS]])), "PG", "")</f>
        <v/>
      </c>
    </row>
    <row r="142" spans="1:8" x14ac:dyDescent="0.3">
      <c r="A142" s="9" t="s">
        <v>199</v>
      </c>
      <c r="B142" s="9">
        <v>2</v>
      </c>
      <c r="C142" s="9" t="s">
        <v>212</v>
      </c>
      <c r="D142" s="34" t="s">
        <v>213</v>
      </c>
      <c r="E142" t="s">
        <v>114</v>
      </c>
      <c r="F142" t="str" cm="1">
        <f t="array" ref="F14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PG, CC</v>
      </c>
      <c r="G142" t="str">
        <f>IF(ISNUMBER(SEARCH("CC",PG_Desc[[#This Row],[KEYS]])), "CHECK", "")</f>
        <v>CHECK</v>
      </c>
      <c r="H142" t="str">
        <f>IF(ISNUMBER(SEARCH("PG",PG_Desc[[#This Row],[KEYS]])), "PG", "")</f>
        <v>PG</v>
      </c>
    </row>
    <row r="143" spans="1:8" x14ac:dyDescent="0.3">
      <c r="A143" s="9" t="s">
        <v>199</v>
      </c>
      <c r="B143" s="9">
        <v>2</v>
      </c>
      <c r="C143" s="9" t="s">
        <v>212</v>
      </c>
      <c r="D143" s="9" t="s">
        <v>215</v>
      </c>
      <c r="E143" t="s">
        <v>111</v>
      </c>
      <c r="F143" t="str" cm="1">
        <f t="array" ref="F14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43" t="str">
        <f>IF(ISNUMBER(SEARCH("CC",PG_Desc[[#This Row],[KEYS]])), "CHECK", "")</f>
        <v/>
      </c>
      <c r="H143" t="str">
        <f>IF(ISNUMBER(SEARCH("PG",PG_Desc[[#This Row],[KEYS]])), "PG", "")</f>
        <v/>
      </c>
    </row>
    <row r="144" spans="1:8" x14ac:dyDescent="0.3">
      <c r="A144" s="9" t="s">
        <v>148</v>
      </c>
      <c r="B144" s="9">
        <v>0</v>
      </c>
      <c r="C144" s="9" t="s">
        <v>149</v>
      </c>
      <c r="D144" s="34" t="s">
        <v>116</v>
      </c>
      <c r="E144" t="s">
        <v>114</v>
      </c>
      <c r="F144" t="str" cm="1">
        <f t="array" ref="F14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</v>
      </c>
      <c r="G144" t="str">
        <f>IF(ISNUMBER(SEARCH("CC",PG_Desc[[#This Row],[KEYS]])), "CHECK", "")</f>
        <v>CHECK</v>
      </c>
      <c r="H144" t="str">
        <f>IF(ISNUMBER(SEARCH("PG",PG_Desc[[#This Row],[KEYS]])), "PG", "")</f>
        <v/>
      </c>
    </row>
    <row r="145" spans="1:8" x14ac:dyDescent="0.3">
      <c r="A145" s="9" t="s">
        <v>148</v>
      </c>
      <c r="B145" s="9">
        <v>0</v>
      </c>
      <c r="C145" s="9" t="s">
        <v>149</v>
      </c>
      <c r="D145" s="34" t="s">
        <v>151</v>
      </c>
      <c r="E145" t="s">
        <v>152</v>
      </c>
      <c r="F145" t="str" cm="1">
        <f t="array" ref="F14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CC(F,M)</v>
      </c>
      <c r="G145" t="str">
        <f>IF(ISNUMBER(SEARCH("CC",PG_Desc[[#This Row],[KEYS]])), "CHECK", "")</f>
        <v>CHECK</v>
      </c>
      <c r="H145" t="str">
        <f>IF(ISNUMBER(SEARCH("PG",PG_Desc[[#This Row],[KEYS]])), "PG", "")</f>
        <v/>
      </c>
    </row>
    <row r="146" spans="1:8" x14ac:dyDescent="0.3">
      <c r="A146" s="9" t="s">
        <v>148</v>
      </c>
      <c r="B146" s="9">
        <v>0</v>
      </c>
      <c r="C146" s="9" t="s">
        <v>149</v>
      </c>
      <c r="D146" s="9" t="s">
        <v>154</v>
      </c>
      <c r="E146" t="s">
        <v>111</v>
      </c>
      <c r="F146" t="str" cm="1">
        <f t="array" ref="F14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46" t="str">
        <f>IF(ISNUMBER(SEARCH("CC",PG_Desc[[#This Row],[KEYS]])), "CHECK", "")</f>
        <v/>
      </c>
      <c r="H146" t="str">
        <f>IF(ISNUMBER(SEARCH("PG",PG_Desc[[#This Row],[KEYS]])), "PG", "")</f>
        <v/>
      </c>
    </row>
    <row r="147" spans="1:8" x14ac:dyDescent="0.3">
      <c r="A147" s="9" t="s">
        <v>148</v>
      </c>
      <c r="B147" s="9">
        <v>0</v>
      </c>
      <c r="C147" s="9" t="s">
        <v>149</v>
      </c>
      <c r="D147" s="9" t="s">
        <v>155</v>
      </c>
      <c r="E147" t="s">
        <v>114</v>
      </c>
      <c r="F147" t="str" cm="1">
        <f t="array" ref="F14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47" t="str">
        <f>IF(ISNUMBER(SEARCH("CC",PG_Desc[[#This Row],[KEYS]])), "CHECK", "")</f>
        <v/>
      </c>
      <c r="H147" t="str">
        <f>IF(ISNUMBER(SEARCH("PG",PG_Desc[[#This Row],[KEYS]])), "PG", "")</f>
        <v/>
      </c>
    </row>
    <row r="148" spans="1:8" x14ac:dyDescent="0.3">
      <c r="A148" s="9" t="s">
        <v>148</v>
      </c>
      <c r="B148" s="9">
        <v>0</v>
      </c>
      <c r="C148" s="9" t="s">
        <v>149</v>
      </c>
      <c r="D148" s="9" t="s">
        <v>156</v>
      </c>
      <c r="E148" t="s">
        <v>114</v>
      </c>
      <c r="F148" t="str" cm="1">
        <f t="array" ref="F14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48" t="str">
        <f>IF(ISNUMBER(SEARCH("CC",PG_Desc[[#This Row],[KEYS]])), "CHECK", "")</f>
        <v/>
      </c>
      <c r="H148" t="str">
        <f>IF(ISNUMBER(SEARCH("PG",PG_Desc[[#This Row],[KEYS]])), "PG", "")</f>
        <v/>
      </c>
    </row>
    <row r="149" spans="1:8" x14ac:dyDescent="0.3">
      <c r="A149" s="9" t="s">
        <v>148</v>
      </c>
      <c r="B149" s="9">
        <v>0</v>
      </c>
      <c r="C149" s="9" t="s">
        <v>149</v>
      </c>
      <c r="D149" s="9" t="s">
        <v>113</v>
      </c>
      <c r="E149" t="s">
        <v>114</v>
      </c>
      <c r="F149" t="str" cm="1">
        <f t="array" ref="F14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49" t="str">
        <f>IF(ISNUMBER(SEARCH("CC",PG_Desc[[#This Row],[KEYS]])), "CHECK", "")</f>
        <v/>
      </c>
      <c r="H149" t="str">
        <f>IF(ISNUMBER(SEARCH("PG",PG_Desc[[#This Row],[KEYS]])), "PG", "")</f>
        <v/>
      </c>
    </row>
    <row r="150" spans="1:8" x14ac:dyDescent="0.3">
      <c r="A150" s="9" t="s">
        <v>148</v>
      </c>
      <c r="B150" s="9">
        <v>0</v>
      </c>
      <c r="C150" s="9" t="s">
        <v>149</v>
      </c>
      <c r="D150" s="9" t="s">
        <v>115</v>
      </c>
      <c r="E150" t="s">
        <v>114</v>
      </c>
      <c r="F150" t="str" cm="1">
        <f t="array" ref="F15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50" t="str">
        <f>IF(ISNUMBER(SEARCH("CC",PG_Desc[[#This Row],[KEYS]])), "CHECK", "")</f>
        <v/>
      </c>
      <c r="H150" t="str">
        <f>IF(ISNUMBER(SEARCH("PG",PG_Desc[[#This Row],[KEYS]])), "PG", "")</f>
        <v/>
      </c>
    </row>
    <row r="151" spans="1:8" x14ac:dyDescent="0.3">
      <c r="A151" s="9" t="s">
        <v>148</v>
      </c>
      <c r="B151" s="9">
        <v>0</v>
      </c>
      <c r="C151" s="9" t="s">
        <v>149</v>
      </c>
      <c r="D151" s="9" t="s">
        <v>119</v>
      </c>
      <c r="E151" t="s">
        <v>111</v>
      </c>
      <c r="F151" t="str" cm="1">
        <f t="array" ref="F15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51" t="str">
        <f>IF(ISNUMBER(SEARCH("CC",PG_Desc[[#This Row],[KEYS]])), "CHECK", "")</f>
        <v/>
      </c>
      <c r="H151" t="str">
        <f>IF(ISNUMBER(SEARCH("PG",PG_Desc[[#This Row],[KEYS]])), "PG", "")</f>
        <v/>
      </c>
    </row>
    <row r="152" spans="1:8" x14ac:dyDescent="0.3">
      <c r="A152" s="9" t="s">
        <v>148</v>
      </c>
      <c r="B152" s="9">
        <v>0</v>
      </c>
      <c r="C152" s="9" t="s">
        <v>149</v>
      </c>
      <c r="D152" s="9" t="s">
        <v>157</v>
      </c>
      <c r="E152" t="s">
        <v>111</v>
      </c>
      <c r="F152" t="str" cm="1">
        <f t="array" ref="F15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52" t="str">
        <f>IF(ISNUMBER(SEARCH("CC",PG_Desc[[#This Row],[KEYS]])), "CHECK", "")</f>
        <v/>
      </c>
      <c r="H152" t="str">
        <f>IF(ISNUMBER(SEARCH("PG",PG_Desc[[#This Row],[KEYS]])), "PG", "")</f>
        <v/>
      </c>
    </row>
    <row r="153" spans="1:8" x14ac:dyDescent="0.3">
      <c r="A153" s="9" t="s">
        <v>148</v>
      </c>
      <c r="B153" s="9">
        <v>0</v>
      </c>
      <c r="C153" s="9" t="s">
        <v>149</v>
      </c>
      <c r="D153" s="9" t="s">
        <v>158</v>
      </c>
      <c r="E153" t="s">
        <v>114</v>
      </c>
      <c r="F153" t="str" cm="1">
        <f t="array" ref="F15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53" t="str">
        <f>IF(ISNUMBER(SEARCH("CC",PG_Desc[[#This Row],[KEYS]])), "CHECK", "")</f>
        <v/>
      </c>
      <c r="H153" t="str">
        <f>IF(ISNUMBER(SEARCH("PG",PG_Desc[[#This Row],[KEYS]])), "PG", "")</f>
        <v/>
      </c>
    </row>
    <row r="154" spans="1:8" x14ac:dyDescent="0.3">
      <c r="A154" s="9" t="s">
        <v>148</v>
      </c>
      <c r="B154" s="9">
        <v>0</v>
      </c>
      <c r="C154" s="9" t="s">
        <v>149</v>
      </c>
      <c r="D154" s="9" t="s">
        <v>110</v>
      </c>
      <c r="E154" t="s">
        <v>111</v>
      </c>
      <c r="F154" t="str" cm="1">
        <f t="array" ref="F15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154" t="str">
        <f>IF(ISNUMBER(SEARCH("CC",PG_Desc[[#This Row],[KEYS]])), "CHECK", "")</f>
        <v/>
      </c>
      <c r="H154" t="str">
        <f>IF(ISNUMBER(SEARCH("PG",PG_Desc[[#This Row],[KEYS]])), "PG", "")</f>
        <v/>
      </c>
    </row>
    <row r="155" spans="1:8" x14ac:dyDescent="0.3">
      <c r="A155" s="9" t="s">
        <v>286</v>
      </c>
      <c r="B155" s="9">
        <v>9</v>
      </c>
      <c r="C155" s="9" t="s">
        <v>287</v>
      </c>
      <c r="D155" s="9" t="s">
        <v>288</v>
      </c>
      <c r="E155" t="s">
        <v>111</v>
      </c>
      <c r="F155" t="str" cm="1">
        <f t="array" ref="F15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155" t="str">
        <f>IF(ISNUMBER(SEARCH("CC",PG_Desc[[#This Row],[KEYS]])), "CHECK", "")</f>
        <v>CHECK</v>
      </c>
      <c r="H155" t="str">
        <f>IF(ISNUMBER(SEARCH("PG",PG_Desc[[#This Row],[KEYS]])), "PG", "")</f>
        <v/>
      </c>
    </row>
    <row r="156" spans="1:8" x14ac:dyDescent="0.3">
      <c r="A156" s="9" t="s">
        <v>286</v>
      </c>
      <c r="B156" s="9">
        <v>9</v>
      </c>
      <c r="C156" s="9" t="s">
        <v>287</v>
      </c>
      <c r="D156" s="9" t="s">
        <v>289</v>
      </c>
      <c r="E156" t="s">
        <v>111</v>
      </c>
      <c r="F156" t="str" cm="1">
        <f t="array" ref="F15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56" t="str">
        <f>IF(ISNUMBER(SEARCH("CC",PG_Desc[[#This Row],[KEYS]])), "CHECK", "")</f>
        <v/>
      </c>
      <c r="H156" t="str">
        <f>IF(ISNUMBER(SEARCH("PG",PG_Desc[[#This Row],[KEYS]])), "PG", "")</f>
        <v/>
      </c>
    </row>
    <row r="157" spans="1:8" x14ac:dyDescent="0.3">
      <c r="A157" s="9" t="s">
        <v>286</v>
      </c>
      <c r="B157" s="9">
        <v>9</v>
      </c>
      <c r="C157" s="9" t="s">
        <v>287</v>
      </c>
      <c r="D157" s="9" t="s">
        <v>165</v>
      </c>
      <c r="E157" t="s">
        <v>166</v>
      </c>
      <c r="F157" t="str" cm="1">
        <f t="array" ref="F15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57" t="str">
        <f>IF(ISNUMBER(SEARCH("CC",PG_Desc[[#This Row],[KEYS]])), "CHECK", "")</f>
        <v/>
      </c>
      <c r="H157" t="str">
        <f>IF(ISNUMBER(SEARCH("PG",PG_Desc[[#This Row],[KEYS]])), "PG", "")</f>
        <v/>
      </c>
    </row>
    <row r="158" spans="1:8" x14ac:dyDescent="0.3">
      <c r="A158" s="9" t="s">
        <v>286</v>
      </c>
      <c r="B158" s="9">
        <v>9</v>
      </c>
      <c r="C158" s="9" t="s">
        <v>287</v>
      </c>
      <c r="D158" s="9" t="s">
        <v>167</v>
      </c>
      <c r="E158" t="s">
        <v>166</v>
      </c>
      <c r="F158" t="str" cm="1">
        <f t="array" ref="F15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58" t="str">
        <f>IF(ISNUMBER(SEARCH("CC",PG_Desc[[#This Row],[KEYS]])), "CHECK", "")</f>
        <v/>
      </c>
      <c r="H158" t="str">
        <f>IF(ISNUMBER(SEARCH("PG",PG_Desc[[#This Row],[KEYS]])), "PG", "")</f>
        <v/>
      </c>
    </row>
    <row r="159" spans="1:8" x14ac:dyDescent="0.3">
      <c r="A159" s="9" t="s">
        <v>286</v>
      </c>
      <c r="B159" s="9">
        <v>9</v>
      </c>
      <c r="C159" s="9" t="s">
        <v>287</v>
      </c>
      <c r="D159" s="9" t="s">
        <v>290</v>
      </c>
      <c r="E159" t="s">
        <v>111</v>
      </c>
      <c r="F159" t="str" cm="1">
        <f t="array" ref="F15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159" t="str">
        <f>IF(ISNUMBER(SEARCH("CC",PG_Desc[[#This Row],[KEYS]])), "CHECK", "")</f>
        <v/>
      </c>
      <c r="H159" t="str">
        <f>IF(ISNUMBER(SEARCH("PG",PG_Desc[[#This Row],[KEYS]])), "PG", "")</f>
        <v/>
      </c>
    </row>
    <row r="160" spans="1:8" x14ac:dyDescent="0.3">
      <c r="A160" s="9" t="s">
        <v>286</v>
      </c>
      <c r="B160" s="9">
        <v>9</v>
      </c>
      <c r="C160" s="9" t="s">
        <v>287</v>
      </c>
      <c r="D160" s="9" t="s">
        <v>291</v>
      </c>
      <c r="E160" t="s">
        <v>111</v>
      </c>
      <c r="F160" t="str" cm="1">
        <f t="array" ref="F16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FK,NN,IDX</v>
      </c>
      <c r="G160" t="str">
        <f>IF(ISNUMBER(SEARCH("CC",PG_Desc[[#This Row],[KEYS]])), "CHECK", "")</f>
        <v/>
      </c>
      <c r="H160" t="str">
        <f>IF(ISNUMBER(SEARCH("PG",PG_Desc[[#This Row],[KEYS]])), "PG", "")</f>
        <v/>
      </c>
    </row>
    <row r="161" spans="1:8" x14ac:dyDescent="0.3">
      <c r="A161" s="9" t="s">
        <v>345</v>
      </c>
      <c r="B161" s="9">
        <v>12</v>
      </c>
      <c r="C161" s="9" t="s">
        <v>348</v>
      </c>
      <c r="D161" s="9" t="s">
        <v>346</v>
      </c>
      <c r="E161" t="s">
        <v>111</v>
      </c>
      <c r="F161" t="str" cm="1">
        <f t="array" ref="F16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PK,FK,NN,IDX</v>
      </c>
      <c r="G161" t="str">
        <f>IF(ISNUMBER(SEARCH("CC",PG_Desc[[#This Row],[KEYS]])), "CHECK", "")</f>
        <v/>
      </c>
      <c r="H161" t="str">
        <f>IF(ISNUMBER(SEARCH("PG",PG_Desc[[#This Row],[KEYS]])), "PG", "")</f>
        <v/>
      </c>
    </row>
    <row r="162" spans="1:8" x14ac:dyDescent="0.3">
      <c r="A162" s="9" t="s">
        <v>345</v>
      </c>
      <c r="B162" s="9">
        <v>12</v>
      </c>
      <c r="C162" s="9" t="s">
        <v>348</v>
      </c>
      <c r="D162" s="9" t="s">
        <v>290</v>
      </c>
      <c r="E162" t="s">
        <v>111</v>
      </c>
      <c r="F162" t="str" cm="1">
        <f t="array" ref="F16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62" t="str">
        <f>IF(ISNUMBER(SEARCH("CC",PG_Desc[[#This Row],[KEYS]])), "CHECK", "")</f>
        <v/>
      </c>
      <c r="H162" t="str">
        <f>IF(ISNUMBER(SEARCH("PG",PG_Desc[[#This Row],[KEYS]])), "PG", "")</f>
        <v/>
      </c>
    </row>
    <row r="163" spans="1:8" x14ac:dyDescent="0.3">
      <c r="A163" s="9" t="s">
        <v>345</v>
      </c>
      <c r="B163" s="9">
        <v>12</v>
      </c>
      <c r="C163" s="9" t="s">
        <v>348</v>
      </c>
      <c r="D163" s="9" t="s">
        <v>349</v>
      </c>
      <c r="E163" t="s">
        <v>111</v>
      </c>
      <c r="F163" t="str" cm="1">
        <f t="array" ref="F16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63" t="str">
        <f>IF(ISNUMBER(SEARCH("CC",PG_Desc[[#This Row],[KEYS]])), "CHECK", "")</f>
        <v/>
      </c>
      <c r="H163" t="str">
        <f>IF(ISNUMBER(SEARCH("PG",PG_Desc[[#This Row],[KEYS]])), "PG", "")</f>
        <v/>
      </c>
    </row>
    <row r="164" spans="1:8" x14ac:dyDescent="0.3">
      <c r="A164" s="9" t="s">
        <v>341</v>
      </c>
      <c r="B164" s="9">
        <v>11</v>
      </c>
      <c r="C164" s="9" t="s">
        <v>342</v>
      </c>
      <c r="D164" s="9" t="s">
        <v>343</v>
      </c>
      <c r="E164" t="s">
        <v>111</v>
      </c>
      <c r="F164" t="str" cm="1">
        <f t="array" ref="F16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64" t="str">
        <f>IF(ISNUMBER(SEARCH("CC",PG_Desc[[#This Row],[KEYS]])), "CHECK", "")</f>
        <v/>
      </c>
      <c r="H164" t="str">
        <f>IF(ISNUMBER(SEARCH("PG",PG_Desc[[#This Row],[KEYS]])), "PG", "")</f>
        <v/>
      </c>
    </row>
    <row r="165" spans="1:8" x14ac:dyDescent="0.3">
      <c r="A165" s="9" t="s">
        <v>341</v>
      </c>
      <c r="B165" s="9">
        <v>11</v>
      </c>
      <c r="C165" s="9" t="s">
        <v>342</v>
      </c>
      <c r="D165" s="9" t="s">
        <v>300</v>
      </c>
      <c r="E165" t="s">
        <v>111</v>
      </c>
      <c r="F165" t="str" cm="1">
        <f t="array" ref="F16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FK,NN,IDX</v>
      </c>
      <c r="G165" t="str">
        <f>IF(ISNUMBER(SEARCH("CC",PG_Desc[[#This Row],[KEYS]])), "CHECK", "")</f>
        <v/>
      </c>
      <c r="H165" t="str">
        <f>IF(ISNUMBER(SEARCH("PG",PG_Desc[[#This Row],[KEYS]])), "PG", "")</f>
        <v/>
      </c>
    </row>
    <row r="166" spans="1:8" x14ac:dyDescent="0.3">
      <c r="A166" s="9" t="s">
        <v>341</v>
      </c>
      <c r="B166" s="9">
        <v>11</v>
      </c>
      <c r="C166" s="9" t="s">
        <v>342</v>
      </c>
      <c r="D166" s="9" t="s">
        <v>344</v>
      </c>
      <c r="E166" t="s">
        <v>111</v>
      </c>
      <c r="F166" t="str" cm="1">
        <f t="array" ref="F16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66" t="str">
        <f>IF(ISNUMBER(SEARCH("CC",PG_Desc[[#This Row],[KEYS]])), "CHECK", "")</f>
        <v/>
      </c>
      <c r="H166" t="str">
        <f>IF(ISNUMBER(SEARCH("PG",PG_Desc[[#This Row],[KEYS]])), "PG", "")</f>
        <v/>
      </c>
    </row>
    <row r="167" spans="1:8" x14ac:dyDescent="0.3">
      <c r="A167" s="9" t="s">
        <v>362</v>
      </c>
      <c r="B167" s="9">
        <v>13</v>
      </c>
      <c r="C167" s="9" t="s">
        <v>365</v>
      </c>
      <c r="D167" s="9" t="s">
        <v>353</v>
      </c>
      <c r="E167" t="s">
        <v>111</v>
      </c>
      <c r="F167" t="str" cm="1">
        <f t="array" ref="F16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67" t="str">
        <f>IF(ISNUMBER(SEARCH("CC",PG_Desc[[#This Row],[KEYS]])), "CHECK", "")</f>
        <v/>
      </c>
      <c r="H167" t="str">
        <f>IF(ISNUMBER(SEARCH("PG",PG_Desc[[#This Row],[KEYS]])), "PG", "")</f>
        <v/>
      </c>
    </row>
    <row r="168" spans="1:8" x14ac:dyDescent="0.3">
      <c r="A168" s="9" t="s">
        <v>362</v>
      </c>
      <c r="B168" s="9">
        <v>13</v>
      </c>
      <c r="C168" s="9" t="s">
        <v>365</v>
      </c>
      <c r="D168" s="9" t="s">
        <v>305</v>
      </c>
      <c r="E168" t="s">
        <v>111</v>
      </c>
      <c r="F168" t="str" cm="1">
        <f t="array" ref="F16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168" t="str">
        <f>IF(ISNUMBER(SEARCH("CC",PG_Desc[[#This Row],[KEYS]])), "CHECK", "")</f>
        <v/>
      </c>
      <c r="H168" t="str">
        <f>IF(ISNUMBER(SEARCH("PG",PG_Desc[[#This Row],[KEYS]])), "PG", "")</f>
        <v/>
      </c>
    </row>
    <row r="169" spans="1:8" x14ac:dyDescent="0.3">
      <c r="A169" s="9" t="s">
        <v>362</v>
      </c>
      <c r="B169" s="9">
        <v>13</v>
      </c>
      <c r="C169" s="9" t="s">
        <v>365</v>
      </c>
      <c r="D169" s="9" t="s">
        <v>300</v>
      </c>
      <c r="E169" t="s">
        <v>111</v>
      </c>
      <c r="F169" t="str" cm="1">
        <f t="array" ref="F16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169" t="str">
        <f>IF(ISNUMBER(SEARCH("CC",PG_Desc[[#This Row],[KEYS]])), "CHECK", "")</f>
        <v/>
      </c>
      <c r="H169" t="str">
        <f>IF(ISNUMBER(SEARCH("PG",PG_Desc[[#This Row],[KEYS]])), "PG", "")</f>
        <v/>
      </c>
    </row>
    <row r="170" spans="1:8" x14ac:dyDescent="0.3">
      <c r="A170" s="9" t="s">
        <v>362</v>
      </c>
      <c r="B170" s="9">
        <v>13</v>
      </c>
      <c r="C170" s="9" t="s">
        <v>365</v>
      </c>
      <c r="D170" s="9" t="s">
        <v>374</v>
      </c>
      <c r="E170" t="s">
        <v>111</v>
      </c>
      <c r="F170" t="str" cm="1">
        <f t="array" ref="F17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170" t="str">
        <f>IF(ISNUMBER(SEARCH("CC",PG_Desc[[#This Row],[KEYS]])), "CHECK", "")</f>
        <v/>
      </c>
      <c r="H170" t="str">
        <f>IF(ISNUMBER(SEARCH("PG",PG_Desc[[#This Row],[KEYS]])), "PG", "")</f>
        <v/>
      </c>
    </row>
    <row r="171" spans="1:8" x14ac:dyDescent="0.3">
      <c r="A171" s="9" t="s">
        <v>292</v>
      </c>
      <c r="B171" s="9">
        <v>9</v>
      </c>
      <c r="C171" s="9" t="s">
        <v>293</v>
      </c>
      <c r="D171" s="9" t="s">
        <v>294</v>
      </c>
      <c r="E171" t="s">
        <v>111</v>
      </c>
      <c r="F171" t="str" cm="1">
        <f t="array" ref="F17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171" t="str">
        <f>IF(ISNUMBER(SEARCH("CC",PG_Desc[[#This Row],[KEYS]])), "CHECK", "")</f>
        <v>CHECK</v>
      </c>
      <c r="H171" t="str">
        <f>IF(ISNUMBER(SEARCH("PG",PG_Desc[[#This Row],[KEYS]])), "PG", "")</f>
        <v/>
      </c>
    </row>
    <row r="172" spans="1:8" x14ac:dyDescent="0.3">
      <c r="A172" s="9" t="s">
        <v>292</v>
      </c>
      <c r="B172" s="9">
        <v>9</v>
      </c>
      <c r="C172" s="9" t="s">
        <v>293</v>
      </c>
      <c r="D172" s="9" t="s">
        <v>297</v>
      </c>
      <c r="E172" t="s">
        <v>111</v>
      </c>
      <c r="F172" t="str" cm="1">
        <f t="array" ref="F17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72" t="str">
        <f>IF(ISNUMBER(SEARCH("CC",PG_Desc[[#This Row],[KEYS]])), "CHECK", "")</f>
        <v/>
      </c>
      <c r="H172" t="str">
        <f>IF(ISNUMBER(SEARCH("PG",PG_Desc[[#This Row],[KEYS]])), "PG", "")</f>
        <v/>
      </c>
    </row>
    <row r="173" spans="1:8" x14ac:dyDescent="0.3">
      <c r="A173" s="9" t="s">
        <v>292</v>
      </c>
      <c r="B173" s="9">
        <v>9</v>
      </c>
      <c r="C173" s="9" t="s">
        <v>293</v>
      </c>
      <c r="D173" s="9" t="s">
        <v>298</v>
      </c>
      <c r="E173" t="s">
        <v>111</v>
      </c>
      <c r="F173" t="str" cm="1">
        <f t="array" ref="F17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73" t="str">
        <f>IF(ISNUMBER(SEARCH("CC",PG_Desc[[#This Row],[KEYS]])), "CHECK", "")</f>
        <v/>
      </c>
      <c r="H173" t="str">
        <f>IF(ISNUMBER(SEARCH("PG",PG_Desc[[#This Row],[KEYS]])), "PG", "")</f>
        <v/>
      </c>
    </row>
    <row r="174" spans="1:8" x14ac:dyDescent="0.3">
      <c r="A174" s="9" t="s">
        <v>292</v>
      </c>
      <c r="B174" s="9">
        <v>9</v>
      </c>
      <c r="C174" s="9" t="s">
        <v>293</v>
      </c>
      <c r="D174" s="9" t="s">
        <v>299</v>
      </c>
      <c r="E174" t="s">
        <v>152</v>
      </c>
      <c r="F174" t="str" cm="1">
        <f t="array" ref="F17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74" t="str">
        <f>IF(ISNUMBER(SEARCH("CC",PG_Desc[[#This Row],[KEYS]])), "CHECK", "")</f>
        <v/>
      </c>
      <c r="H174" t="str">
        <f>IF(ISNUMBER(SEARCH("PG",PG_Desc[[#This Row],[KEYS]])), "PG", "")</f>
        <v/>
      </c>
    </row>
    <row r="175" spans="1:8" x14ac:dyDescent="0.3">
      <c r="A175" s="9" t="s">
        <v>292</v>
      </c>
      <c r="B175" s="9">
        <v>9</v>
      </c>
      <c r="C175" s="9" t="s">
        <v>293</v>
      </c>
      <c r="D175" s="9" t="s">
        <v>300</v>
      </c>
      <c r="E175" t="s">
        <v>111</v>
      </c>
      <c r="F175" t="str" cm="1">
        <f t="array" ref="F17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175" t="str">
        <f>IF(ISNUMBER(SEARCH("CC",PG_Desc[[#This Row],[KEYS]])), "CHECK", "")</f>
        <v/>
      </c>
      <c r="H175" t="str">
        <f>IF(ISNUMBER(SEARCH("PG",PG_Desc[[#This Row],[KEYS]])), "PG", "")</f>
        <v/>
      </c>
    </row>
    <row r="176" spans="1:8" x14ac:dyDescent="0.3">
      <c r="A176" s="9" t="s">
        <v>108</v>
      </c>
      <c r="B176" s="9">
        <v>3</v>
      </c>
      <c r="C176" s="9" t="s">
        <v>136</v>
      </c>
      <c r="D176" s="9" t="s">
        <v>137</v>
      </c>
      <c r="E176" t="s">
        <v>114</v>
      </c>
      <c r="F176" t="str" cm="1">
        <f t="array" ref="F17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76" t="str">
        <f>IF(ISNUMBER(SEARCH("CC",PG_Desc[[#This Row],[KEYS]])), "CHECK", "")</f>
        <v/>
      </c>
      <c r="H176" t="str">
        <f>IF(ISNUMBER(SEARCH("PG",PG_Desc[[#This Row],[KEYS]])), "PG", "")</f>
        <v/>
      </c>
    </row>
    <row r="177" spans="1:8" x14ac:dyDescent="0.3">
      <c r="A177" s="9" t="s">
        <v>108</v>
      </c>
      <c r="B177" s="9">
        <v>3</v>
      </c>
      <c r="C177" s="9" t="s">
        <v>136</v>
      </c>
      <c r="D177" s="9" t="s">
        <v>138</v>
      </c>
      <c r="E177" t="s">
        <v>114</v>
      </c>
      <c r="F177" t="str" cm="1">
        <f t="array" ref="F17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77" t="str">
        <f>IF(ISNUMBER(SEARCH("CC",PG_Desc[[#This Row],[KEYS]])), "CHECK", "")</f>
        <v/>
      </c>
      <c r="H177" t="str">
        <f>IF(ISNUMBER(SEARCH("PG",PG_Desc[[#This Row],[KEYS]])), "PG", "")</f>
        <v/>
      </c>
    </row>
    <row r="178" spans="1:8" x14ac:dyDescent="0.3">
      <c r="A178" s="9" t="s">
        <v>108</v>
      </c>
      <c r="B178" s="9">
        <v>3</v>
      </c>
      <c r="C178" s="9" t="s">
        <v>136</v>
      </c>
      <c r="D178" s="9" t="s">
        <v>130</v>
      </c>
      <c r="E178" t="s">
        <v>114</v>
      </c>
      <c r="F178" t="str" cm="1">
        <f t="array" ref="F17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78" t="str">
        <f>IF(ISNUMBER(SEARCH("CC",PG_Desc[[#This Row],[KEYS]])), "CHECK", "")</f>
        <v/>
      </c>
      <c r="H178" t="str">
        <f>IF(ISNUMBER(SEARCH("PG",PG_Desc[[#This Row],[KEYS]])), "PG", "")</f>
        <v/>
      </c>
    </row>
    <row r="179" spans="1:8" x14ac:dyDescent="0.3">
      <c r="A179" s="9" t="s">
        <v>108</v>
      </c>
      <c r="B179" s="9">
        <v>3</v>
      </c>
      <c r="C179" s="9" t="s">
        <v>136</v>
      </c>
      <c r="D179" s="9" t="s">
        <v>139</v>
      </c>
      <c r="E179" t="s">
        <v>111</v>
      </c>
      <c r="F179" t="str" cm="1">
        <f t="array" ref="F17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79" t="str">
        <f>IF(ISNUMBER(SEARCH("CC",PG_Desc[[#This Row],[KEYS]])), "CHECK", "")</f>
        <v/>
      </c>
      <c r="H179" t="str">
        <f>IF(ISNUMBER(SEARCH("PG",PG_Desc[[#This Row],[KEYS]])), "PG", "")</f>
        <v/>
      </c>
    </row>
    <row r="180" spans="1:8" x14ac:dyDescent="0.3">
      <c r="A180" s="9" t="s">
        <v>108</v>
      </c>
      <c r="B180" s="9">
        <v>3</v>
      </c>
      <c r="C180" s="9" t="s">
        <v>136</v>
      </c>
      <c r="D180" s="9" t="s">
        <v>134</v>
      </c>
      <c r="E180" t="s">
        <v>111</v>
      </c>
      <c r="F180" t="str" cm="1">
        <f t="array" ref="F18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FK,NN,IDX</v>
      </c>
      <c r="G180" t="str">
        <f>IF(ISNUMBER(SEARCH("CC",PG_Desc[[#This Row],[KEYS]])), "CHECK", "")</f>
        <v/>
      </c>
      <c r="H180" t="str">
        <f>IF(ISNUMBER(SEARCH("PG",PG_Desc[[#This Row],[KEYS]])), "PG", "")</f>
        <v/>
      </c>
    </row>
    <row r="181" spans="1:8" x14ac:dyDescent="0.3">
      <c r="A181" s="9" t="s">
        <v>370</v>
      </c>
      <c r="B181" s="9">
        <v>13</v>
      </c>
      <c r="C181" s="9" t="s">
        <v>371</v>
      </c>
      <c r="D181" s="9" t="s">
        <v>305</v>
      </c>
      <c r="E181" t="s">
        <v>111</v>
      </c>
      <c r="F181" t="str" cm="1">
        <f t="array" ref="F18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81" t="str">
        <f>IF(ISNUMBER(SEARCH("CC",PG_Desc[[#This Row],[KEYS]])), "CHECK", "")</f>
        <v/>
      </c>
      <c r="H181" t="str">
        <f>IF(ISNUMBER(SEARCH("PG",PG_Desc[[#This Row],[KEYS]])), "PG", "")</f>
        <v/>
      </c>
    </row>
    <row r="182" spans="1:8" x14ac:dyDescent="0.3">
      <c r="A182" s="9" t="s">
        <v>370</v>
      </c>
      <c r="B182" s="9">
        <v>13</v>
      </c>
      <c r="C182" s="9" t="s">
        <v>371</v>
      </c>
      <c r="D182" s="9" t="s">
        <v>300</v>
      </c>
      <c r="E182" t="s">
        <v>111</v>
      </c>
      <c r="F182" t="str" cm="1">
        <f t="array" ref="F18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182" t="str">
        <f>IF(ISNUMBER(SEARCH("CC",PG_Desc[[#This Row],[KEYS]])), "CHECK", "")</f>
        <v/>
      </c>
      <c r="H182" t="str">
        <f>IF(ISNUMBER(SEARCH("PG",PG_Desc[[#This Row],[KEYS]])), "PG", "")</f>
        <v/>
      </c>
    </row>
    <row r="183" spans="1:8" x14ac:dyDescent="0.3">
      <c r="A183" s="9" t="s">
        <v>370</v>
      </c>
      <c r="B183" s="9">
        <v>13</v>
      </c>
      <c r="C183" s="9" t="s">
        <v>371</v>
      </c>
      <c r="D183" s="9" t="s">
        <v>375</v>
      </c>
      <c r="E183" t="s">
        <v>111</v>
      </c>
      <c r="F183" t="str" cm="1">
        <f t="array" ref="F18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83" t="str">
        <f>IF(ISNUMBER(SEARCH("CC",PG_Desc[[#This Row],[KEYS]])), "CHECK", "")</f>
        <v/>
      </c>
      <c r="H183" t="str">
        <f>IF(ISNUMBER(SEARCH("PG",PG_Desc[[#This Row],[KEYS]])), "PG", "")</f>
        <v/>
      </c>
    </row>
    <row r="184" spans="1:8" x14ac:dyDescent="0.3">
      <c r="A184" s="9" t="s">
        <v>370</v>
      </c>
      <c r="B184" s="9">
        <v>13</v>
      </c>
      <c r="C184" s="9" t="s">
        <v>371</v>
      </c>
      <c r="D184" s="9" t="s">
        <v>376</v>
      </c>
      <c r="E184" t="s">
        <v>114</v>
      </c>
      <c r="F184" t="str" cm="1">
        <f t="array" ref="F18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84" t="str">
        <f>IF(ISNUMBER(SEARCH("CC",PG_Desc[[#This Row],[KEYS]])), "CHECK", "")</f>
        <v/>
      </c>
      <c r="H184" t="str">
        <f>IF(ISNUMBER(SEARCH("PG",PG_Desc[[#This Row],[KEYS]])), "PG", "")</f>
        <v/>
      </c>
    </row>
    <row r="185" spans="1:8" x14ac:dyDescent="0.3">
      <c r="A185" s="9" t="s">
        <v>160</v>
      </c>
      <c r="B185" s="9">
        <v>1</v>
      </c>
      <c r="C185" s="9" t="s">
        <v>168</v>
      </c>
      <c r="D185" s="9" t="s">
        <v>121</v>
      </c>
      <c r="E185" t="s">
        <v>111</v>
      </c>
      <c r="F185" t="str" cm="1">
        <f t="array" ref="F18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PK,NN,IDX,CC&gt;0</v>
      </c>
      <c r="G185" t="str">
        <f>IF(ISNUMBER(SEARCH("CC",PG_Desc[[#This Row],[KEYS]])), "CHECK", "")</f>
        <v>CHECK</v>
      </c>
      <c r="H185" t="str">
        <f>IF(ISNUMBER(SEARCH("PG",PG_Desc[[#This Row],[KEYS]])), "PG", "")</f>
        <v/>
      </c>
    </row>
    <row r="186" spans="1:8" x14ac:dyDescent="0.3">
      <c r="A186" s="9" t="s">
        <v>160</v>
      </c>
      <c r="B186" s="9">
        <v>1</v>
      </c>
      <c r="C186" s="9" t="s">
        <v>168</v>
      </c>
      <c r="D186" s="9" t="s">
        <v>170</v>
      </c>
      <c r="E186" t="s">
        <v>111</v>
      </c>
      <c r="F186" t="str" cm="1">
        <f t="array" ref="F18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NN,CC&gt;0</v>
      </c>
      <c r="G186" t="str">
        <f>IF(ISNUMBER(SEARCH("CC",PG_Desc[[#This Row],[KEYS]])), "CHECK", "")</f>
        <v>CHECK</v>
      </c>
      <c r="H186" t="str">
        <f>IF(ISNUMBER(SEARCH("PG",PG_Desc[[#This Row],[KEYS]])), "PG", "")</f>
        <v/>
      </c>
    </row>
    <row r="187" spans="1:8" x14ac:dyDescent="0.3">
      <c r="A187" s="9" t="s">
        <v>160</v>
      </c>
      <c r="B187" s="9">
        <v>1</v>
      </c>
      <c r="C187" s="9" t="s">
        <v>168</v>
      </c>
      <c r="D187" s="9" t="s">
        <v>172</v>
      </c>
      <c r="E187" t="s">
        <v>111</v>
      </c>
      <c r="F187" t="str" cm="1">
        <f t="array" ref="F18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87" t="str">
        <f>IF(ISNUMBER(SEARCH("CC",PG_Desc[[#This Row],[KEYS]])), "CHECK", "")</f>
        <v/>
      </c>
      <c r="H187" t="str">
        <f>IF(ISNUMBER(SEARCH("PG",PG_Desc[[#This Row],[KEYS]])), "PG", "")</f>
        <v/>
      </c>
    </row>
    <row r="188" spans="1:8" x14ac:dyDescent="0.3">
      <c r="A188" s="9" t="s">
        <v>160</v>
      </c>
      <c r="B188" s="9">
        <v>1</v>
      </c>
      <c r="C188" s="9" t="s">
        <v>168</v>
      </c>
      <c r="D188" s="9" t="s">
        <v>173</v>
      </c>
      <c r="E188" t="s">
        <v>111</v>
      </c>
      <c r="F188" t="str" cm="1">
        <f t="array" ref="F18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188" t="str">
        <f>IF(ISNUMBER(SEARCH("CC",PG_Desc[[#This Row],[KEYS]])), "CHECK", "")</f>
        <v/>
      </c>
      <c r="H188" t="str">
        <f>IF(ISNUMBER(SEARCH("PG",PG_Desc[[#This Row],[KEYS]])), "PG", "")</f>
        <v/>
      </c>
    </row>
    <row r="189" spans="1:8" x14ac:dyDescent="0.3">
      <c r="A189" s="9" t="s">
        <v>160</v>
      </c>
      <c r="B189" s="9">
        <v>1</v>
      </c>
      <c r="C189" s="9" t="s">
        <v>168</v>
      </c>
      <c r="D189" s="9" t="s">
        <v>174</v>
      </c>
      <c r="E189" t="s">
        <v>111</v>
      </c>
      <c r="F189" t="str" cm="1">
        <f t="array" ref="F18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</v>
      </c>
      <c r="G189" t="str">
        <f>IF(ISNUMBER(SEARCH("CC",PG_Desc[[#This Row],[KEYS]])), "CHECK", "")</f>
        <v/>
      </c>
      <c r="H189" t="str">
        <f>IF(ISNUMBER(SEARCH("PG",PG_Desc[[#This Row],[KEYS]])), "PG", "")</f>
        <v/>
      </c>
    </row>
    <row r="190" spans="1:8" x14ac:dyDescent="0.3">
      <c r="A190" s="9" t="s">
        <v>108</v>
      </c>
      <c r="B190" s="9">
        <v>3</v>
      </c>
      <c r="C190" s="9" t="s">
        <v>141</v>
      </c>
      <c r="D190" s="9" t="s">
        <v>142</v>
      </c>
      <c r="E190" t="s">
        <v>111</v>
      </c>
      <c r="F190" t="str" cm="1">
        <f t="array" ref="F19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90" t="str">
        <f>IF(ISNUMBER(SEARCH("CC",PG_Desc[[#This Row],[KEYS]])), "CHECK", "")</f>
        <v/>
      </c>
      <c r="H190" t="str">
        <f>IF(ISNUMBER(SEARCH("PG",PG_Desc[[#This Row],[KEYS]])), "PG", "")</f>
        <v/>
      </c>
    </row>
    <row r="191" spans="1:8" x14ac:dyDescent="0.3">
      <c r="A191" s="9" t="s">
        <v>108</v>
      </c>
      <c r="B191" s="9">
        <v>3</v>
      </c>
      <c r="C191" s="9" t="s">
        <v>141</v>
      </c>
      <c r="D191" s="9" t="s">
        <v>116</v>
      </c>
      <c r="E191" t="s">
        <v>114</v>
      </c>
      <c r="F191" t="str" cm="1">
        <f t="array" ref="F19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91" t="str">
        <f>IF(ISNUMBER(SEARCH("CC",PG_Desc[[#This Row],[KEYS]])), "CHECK", "")</f>
        <v/>
      </c>
      <c r="H191" t="str">
        <f>IF(ISNUMBER(SEARCH("PG",PG_Desc[[#This Row],[KEYS]])), "PG", "")</f>
        <v/>
      </c>
    </row>
    <row r="192" spans="1:8" x14ac:dyDescent="0.3">
      <c r="A192" s="9" t="s">
        <v>108</v>
      </c>
      <c r="B192" s="9">
        <v>3</v>
      </c>
      <c r="C192" s="9" t="s">
        <v>141</v>
      </c>
      <c r="D192" s="9" t="s">
        <v>143</v>
      </c>
      <c r="E192" t="s">
        <v>114</v>
      </c>
      <c r="F192" t="str" cm="1">
        <f t="array" ref="F19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92" t="str">
        <f>IF(ISNUMBER(SEARCH("CC",PG_Desc[[#This Row],[KEYS]])), "CHECK", "")</f>
        <v/>
      </c>
      <c r="H192" t="str">
        <f>IF(ISNUMBER(SEARCH("PG",PG_Desc[[#This Row],[KEYS]])), "PG", "")</f>
        <v/>
      </c>
    </row>
    <row r="193" spans="1:8" x14ac:dyDescent="0.3">
      <c r="A193" s="9" t="s">
        <v>301</v>
      </c>
      <c r="B193" s="9">
        <v>14</v>
      </c>
      <c r="C193" s="9" t="s">
        <v>302</v>
      </c>
      <c r="D193" s="9" t="s">
        <v>298</v>
      </c>
      <c r="E193" t="s">
        <v>111</v>
      </c>
      <c r="F193" t="str" cm="1">
        <f t="array" ref="F19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 ,NN</v>
      </c>
      <c r="G193" t="str">
        <f>IF(ISNUMBER(SEARCH("CC",PG_Desc[[#This Row],[KEYS]])), "CHECK", "")</f>
        <v>CHECK</v>
      </c>
      <c r="H193" t="str">
        <f>IF(ISNUMBER(SEARCH("PG",PG_Desc[[#This Row],[KEYS]])), "PG", "")</f>
        <v/>
      </c>
    </row>
    <row r="194" spans="1:8" x14ac:dyDescent="0.3">
      <c r="A194" s="9" t="s">
        <v>301</v>
      </c>
      <c r="B194" s="9">
        <v>14</v>
      </c>
      <c r="C194" s="9" t="s">
        <v>302</v>
      </c>
      <c r="D194" s="9" t="s">
        <v>294</v>
      </c>
      <c r="E194" t="s">
        <v>111</v>
      </c>
      <c r="F194" t="str" cm="1">
        <f t="array" ref="F19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CC&gt;0,NN</v>
      </c>
      <c r="G194" t="str">
        <f>IF(ISNUMBER(SEARCH("CC",PG_Desc[[#This Row],[KEYS]])), "CHECK", "")</f>
        <v>CHECK</v>
      </c>
      <c r="H194" t="str">
        <f>IF(ISNUMBER(SEARCH("PG",PG_Desc[[#This Row],[KEYS]])), "PG", "")</f>
        <v/>
      </c>
    </row>
    <row r="195" spans="1:8" x14ac:dyDescent="0.3">
      <c r="A195" s="9" t="s">
        <v>301</v>
      </c>
      <c r="B195" s="9">
        <v>14</v>
      </c>
      <c r="C195" s="9" t="s">
        <v>302</v>
      </c>
      <c r="D195" s="9" t="s">
        <v>297</v>
      </c>
      <c r="E195" t="s">
        <v>111</v>
      </c>
      <c r="F195" t="str" cm="1">
        <f t="array" ref="F19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95" t="str">
        <f>IF(ISNUMBER(SEARCH("CC",PG_Desc[[#This Row],[KEYS]])), "CHECK", "")</f>
        <v/>
      </c>
      <c r="H195" t="str">
        <f>IF(ISNUMBER(SEARCH("PG",PG_Desc[[#This Row],[KEYS]])), "PG", "")</f>
        <v/>
      </c>
    </row>
    <row r="196" spans="1:8" x14ac:dyDescent="0.3">
      <c r="A196" s="9" t="s">
        <v>301</v>
      </c>
      <c r="B196" s="9">
        <v>14</v>
      </c>
      <c r="C196" s="9" t="s">
        <v>302</v>
      </c>
      <c r="D196" s="9" t="s">
        <v>299</v>
      </c>
      <c r="E196" t="s">
        <v>152</v>
      </c>
      <c r="F196" t="str" cm="1">
        <f t="array" ref="F19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196" t="str">
        <f>IF(ISNUMBER(SEARCH("CC",PG_Desc[[#This Row],[KEYS]])), "CHECK", "")</f>
        <v/>
      </c>
      <c r="H196" t="str">
        <f>IF(ISNUMBER(SEARCH("PG",PG_Desc[[#This Row],[KEYS]])), "PG", "")</f>
        <v/>
      </c>
    </row>
    <row r="197" spans="1:8" x14ac:dyDescent="0.3">
      <c r="A197" s="9" t="s">
        <v>301</v>
      </c>
      <c r="B197" s="9">
        <v>14</v>
      </c>
      <c r="C197" s="9" t="s">
        <v>302</v>
      </c>
      <c r="D197" s="9" t="s">
        <v>305</v>
      </c>
      <c r="E197" t="s">
        <v>111</v>
      </c>
      <c r="F197" t="str" cm="1">
        <f t="array" ref="F19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197" t="str">
        <f>IF(ISNUMBER(SEARCH("CC",PG_Desc[[#This Row],[KEYS]])), "CHECK", "")</f>
        <v/>
      </c>
      <c r="H197" t="str">
        <f>IF(ISNUMBER(SEARCH("PG",PG_Desc[[#This Row],[KEYS]])), "PG", "")</f>
        <v/>
      </c>
    </row>
    <row r="198" spans="1:8" x14ac:dyDescent="0.3">
      <c r="A198" s="9" t="s">
        <v>370</v>
      </c>
      <c r="B198" s="9">
        <v>13</v>
      </c>
      <c r="C198" s="9" t="s">
        <v>377</v>
      </c>
      <c r="D198" s="9" t="s">
        <v>378</v>
      </c>
      <c r="E198" t="s">
        <v>111</v>
      </c>
      <c r="F198" t="str" cm="1">
        <f t="array" ref="F19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NN,CC&gt;0</v>
      </c>
      <c r="G198" t="str">
        <f>IF(ISNUMBER(SEARCH("CC",PG_Desc[[#This Row],[KEYS]])), "CHECK", "")</f>
        <v>CHECK</v>
      </c>
      <c r="H198" t="str">
        <f>IF(ISNUMBER(SEARCH("PG",PG_Desc[[#This Row],[KEYS]])), "PG", "")</f>
        <v/>
      </c>
    </row>
    <row r="199" spans="1:8" x14ac:dyDescent="0.3">
      <c r="A199" s="9" t="s">
        <v>370</v>
      </c>
      <c r="B199" s="9">
        <v>13</v>
      </c>
      <c r="C199" s="9" t="s">
        <v>377</v>
      </c>
      <c r="D199" s="9" t="s">
        <v>379</v>
      </c>
      <c r="E199" t="s">
        <v>111</v>
      </c>
      <c r="F199" t="str" cm="1">
        <f t="array" ref="F19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199" t="str">
        <f>IF(ISNUMBER(SEARCH("CC",PG_Desc[[#This Row],[KEYS]])), "CHECK", "")</f>
        <v/>
      </c>
      <c r="H199" t="str">
        <f>IF(ISNUMBER(SEARCH("PG",PG_Desc[[#This Row],[KEYS]])), "PG", "")</f>
        <v/>
      </c>
    </row>
    <row r="200" spans="1:8" x14ac:dyDescent="0.3">
      <c r="A200" s="9" t="s">
        <v>370</v>
      </c>
      <c r="B200" s="9">
        <v>13</v>
      </c>
      <c r="C200" s="9" t="s">
        <v>377</v>
      </c>
      <c r="D200" s="9" t="s">
        <v>305</v>
      </c>
      <c r="E200" t="s">
        <v>111</v>
      </c>
      <c r="F200" t="str" cm="1">
        <f t="array" ref="F20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00" t="str">
        <f>IF(ISNUMBER(SEARCH("CC",PG_Desc[[#This Row],[KEYS]])), "CHECK", "")</f>
        <v/>
      </c>
      <c r="H200" t="str">
        <f>IF(ISNUMBER(SEARCH("PG",PG_Desc[[#This Row],[KEYS]])), "PG", "")</f>
        <v/>
      </c>
    </row>
    <row r="201" spans="1:8" x14ac:dyDescent="0.3">
      <c r="A201" s="9" t="s">
        <v>370</v>
      </c>
      <c r="B201" s="9">
        <v>13</v>
      </c>
      <c r="C201" s="9" t="s">
        <v>377</v>
      </c>
      <c r="D201" s="9" t="s">
        <v>300</v>
      </c>
      <c r="E201" t="s">
        <v>111</v>
      </c>
      <c r="F201" t="str" cm="1">
        <f t="array" ref="F20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01" t="str">
        <f>IF(ISNUMBER(SEARCH("CC",PG_Desc[[#This Row],[KEYS]])), "CHECK", "")</f>
        <v/>
      </c>
      <c r="H201" t="str">
        <f>IF(ISNUMBER(SEARCH("PG",PG_Desc[[#This Row],[KEYS]])), "PG", "")</f>
        <v/>
      </c>
    </row>
    <row r="202" spans="1:8" x14ac:dyDescent="0.3">
      <c r="A202" s="9" t="s">
        <v>370</v>
      </c>
      <c r="B202" s="9">
        <v>13</v>
      </c>
      <c r="C202" s="9" t="s">
        <v>377</v>
      </c>
      <c r="D202" s="9" t="s">
        <v>380</v>
      </c>
      <c r="E202" t="s">
        <v>114</v>
      </c>
      <c r="F202" t="str" cm="1">
        <f t="array" ref="F20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02" t="str">
        <f>IF(ISNUMBER(SEARCH("CC",PG_Desc[[#This Row],[KEYS]])), "CHECK", "")</f>
        <v/>
      </c>
      <c r="H202" t="str">
        <f>IF(ISNUMBER(SEARCH("PG",PG_Desc[[#This Row],[KEYS]])), "PG", "")</f>
        <v/>
      </c>
    </row>
    <row r="203" spans="1:8" x14ac:dyDescent="0.3">
      <c r="A203" s="9" t="s">
        <v>301</v>
      </c>
      <c r="B203" s="9">
        <v>14</v>
      </c>
      <c r="C203" s="9" t="s">
        <v>306</v>
      </c>
      <c r="D203" s="9" t="s">
        <v>307</v>
      </c>
      <c r="E203" t="s">
        <v>111</v>
      </c>
      <c r="F203" t="str" cm="1">
        <f t="array" ref="F20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03" t="str">
        <f>IF(ISNUMBER(SEARCH("CC",PG_Desc[[#This Row],[KEYS]])), "CHECK", "")</f>
        <v/>
      </c>
      <c r="H203" t="str">
        <f>IF(ISNUMBER(SEARCH("PG",PG_Desc[[#This Row],[KEYS]])), "PG", "")</f>
        <v/>
      </c>
    </row>
    <row r="204" spans="1:8" x14ac:dyDescent="0.3">
      <c r="A204" s="9" t="s">
        <v>301</v>
      </c>
      <c r="B204" s="9">
        <v>14</v>
      </c>
      <c r="C204" s="9" t="s">
        <v>306</v>
      </c>
      <c r="D204" s="9" t="s">
        <v>308</v>
      </c>
      <c r="E204" t="s">
        <v>111</v>
      </c>
      <c r="F204" t="str" cm="1">
        <f t="array" ref="F20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04" t="str">
        <f>IF(ISNUMBER(SEARCH("CC",PG_Desc[[#This Row],[KEYS]])), "CHECK", "")</f>
        <v/>
      </c>
      <c r="H204" t="str">
        <f>IF(ISNUMBER(SEARCH("PG",PG_Desc[[#This Row],[KEYS]])), "PG", "")</f>
        <v/>
      </c>
    </row>
    <row r="205" spans="1:8" x14ac:dyDescent="0.3">
      <c r="A205" s="9" t="s">
        <v>301</v>
      </c>
      <c r="B205" s="9">
        <v>14</v>
      </c>
      <c r="C205" s="9" t="s">
        <v>306</v>
      </c>
      <c r="D205" s="9" t="s">
        <v>309</v>
      </c>
      <c r="E205" t="s">
        <v>166</v>
      </c>
      <c r="F205" t="str" cm="1">
        <f t="array" ref="F20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05" t="str">
        <f>IF(ISNUMBER(SEARCH("CC",PG_Desc[[#This Row],[KEYS]])), "CHECK", "")</f>
        <v/>
      </c>
      <c r="H205" t="str">
        <f>IF(ISNUMBER(SEARCH("PG",PG_Desc[[#This Row],[KEYS]])), "PG", "")</f>
        <v/>
      </c>
    </row>
    <row r="206" spans="1:8" x14ac:dyDescent="0.3">
      <c r="A206" s="9" t="s">
        <v>301</v>
      </c>
      <c r="B206" s="9">
        <v>14</v>
      </c>
      <c r="C206" s="9" t="s">
        <v>306</v>
      </c>
      <c r="D206" s="9" t="s">
        <v>310</v>
      </c>
      <c r="E206" t="s">
        <v>166</v>
      </c>
      <c r="F206" t="str" cm="1">
        <f t="array" ref="F20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06" t="str">
        <f>IF(ISNUMBER(SEARCH("CC",PG_Desc[[#This Row],[KEYS]])), "CHECK", "")</f>
        <v/>
      </c>
      <c r="H206" t="str">
        <f>IF(ISNUMBER(SEARCH("PG",PG_Desc[[#This Row],[KEYS]])), "PG", "")</f>
        <v/>
      </c>
    </row>
    <row r="207" spans="1:8" x14ac:dyDescent="0.3">
      <c r="A207" s="9" t="s">
        <v>301</v>
      </c>
      <c r="B207" s="9">
        <v>14</v>
      </c>
      <c r="C207" s="9" t="s">
        <v>306</v>
      </c>
      <c r="D207" s="9" t="s">
        <v>311</v>
      </c>
      <c r="E207" t="s">
        <v>111</v>
      </c>
      <c r="F207" t="str" cm="1">
        <f t="array" ref="F20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07" t="str">
        <f>IF(ISNUMBER(SEARCH("CC",PG_Desc[[#This Row],[KEYS]])), "CHECK", "")</f>
        <v/>
      </c>
      <c r="H207" t="str">
        <f>IF(ISNUMBER(SEARCH("PG",PG_Desc[[#This Row],[KEYS]])), "PG", "")</f>
        <v/>
      </c>
    </row>
    <row r="208" spans="1:8" x14ac:dyDescent="0.3">
      <c r="A208" s="9" t="s">
        <v>301</v>
      </c>
      <c r="B208" s="9">
        <v>14</v>
      </c>
      <c r="C208" s="9" t="s">
        <v>306</v>
      </c>
      <c r="D208" s="9" t="s">
        <v>312</v>
      </c>
      <c r="E208" t="s">
        <v>111</v>
      </c>
      <c r="F208" t="str" cm="1">
        <f t="array" ref="F20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08" t="str">
        <f>IF(ISNUMBER(SEARCH("CC",PG_Desc[[#This Row],[KEYS]])), "CHECK", "")</f>
        <v/>
      </c>
      <c r="H208" t="str">
        <f>IF(ISNUMBER(SEARCH("PG",PG_Desc[[#This Row],[KEYS]])), "PG", "")</f>
        <v/>
      </c>
    </row>
    <row r="209" spans="1:8" x14ac:dyDescent="0.3">
      <c r="A209" s="13" t="s">
        <v>160</v>
      </c>
      <c r="B209" s="13">
        <v>1</v>
      </c>
      <c r="C209" s="13" t="s">
        <v>180</v>
      </c>
      <c r="D209" s="13" t="s">
        <v>184</v>
      </c>
      <c r="E209" t="s">
        <v>152</v>
      </c>
      <c r="F209" t="str" cm="1">
        <f t="array" ref="F20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CC(F,M),PG</v>
      </c>
      <c r="G209" t="str">
        <f>IF(ISNUMBER(SEARCH("CC",PG_Desc[[#This Row],[KEYS]])), "CHECK", "")</f>
        <v>CHECK</v>
      </c>
      <c r="H209" t="str">
        <f>IF(ISNUMBER(SEARCH("PG",PG_Desc[[#This Row],[KEYS]])), "PG", "")</f>
        <v>PG</v>
      </c>
    </row>
    <row r="210" spans="1:8" x14ac:dyDescent="0.3">
      <c r="A210" s="13" t="s">
        <v>160</v>
      </c>
      <c r="B210" s="13">
        <v>1</v>
      </c>
      <c r="C210" s="13" t="s">
        <v>180</v>
      </c>
      <c r="D210" s="13" t="s">
        <v>181</v>
      </c>
      <c r="E210" t="s">
        <v>111</v>
      </c>
      <c r="F210" t="str" cm="1">
        <f t="array" ref="F21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PK,IDX,NN</v>
      </c>
      <c r="G210" t="str">
        <f>IF(ISNUMBER(SEARCH("CC",PG_Desc[[#This Row],[KEYS]])), "CHECK", "")</f>
        <v/>
      </c>
      <c r="H210" t="str">
        <f>IF(ISNUMBER(SEARCH("PG",PG_Desc[[#This Row],[KEYS]])), "PG", "")</f>
        <v/>
      </c>
    </row>
    <row r="211" spans="1:8" x14ac:dyDescent="0.3">
      <c r="A211" s="13" t="s">
        <v>160</v>
      </c>
      <c r="B211" s="13">
        <v>1</v>
      </c>
      <c r="C211" s="13" t="s">
        <v>180</v>
      </c>
      <c r="D211" s="13" t="s">
        <v>162</v>
      </c>
      <c r="E211" t="s">
        <v>111</v>
      </c>
      <c r="F211" t="str" cm="1">
        <f t="array" ref="F21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11" t="str">
        <f>IF(ISNUMBER(SEARCH("CC",PG_Desc[[#This Row],[KEYS]])), "CHECK", "")</f>
        <v/>
      </c>
      <c r="H211" t="str">
        <f>IF(ISNUMBER(SEARCH("PG",PG_Desc[[#This Row],[KEYS]])), "PG", "")</f>
        <v/>
      </c>
    </row>
    <row r="212" spans="1:8" x14ac:dyDescent="0.3">
      <c r="A212" s="13" t="s">
        <v>160</v>
      </c>
      <c r="B212" s="13">
        <v>1</v>
      </c>
      <c r="C212" s="13" t="s">
        <v>180</v>
      </c>
      <c r="D212" s="13" t="s">
        <v>183</v>
      </c>
      <c r="E212" t="s">
        <v>114</v>
      </c>
      <c r="F212" t="str" cm="1">
        <f t="array" ref="F21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12" t="str">
        <f>IF(ISNUMBER(SEARCH("CC",PG_Desc[[#This Row],[KEYS]])), "CHECK", "")</f>
        <v/>
      </c>
      <c r="H212" t="str">
        <f>IF(ISNUMBER(SEARCH("PG",PG_Desc[[#This Row],[KEYS]])), "PG", "")</f>
        <v/>
      </c>
    </row>
    <row r="213" spans="1:8" x14ac:dyDescent="0.3">
      <c r="A213" s="13" t="s">
        <v>160</v>
      </c>
      <c r="B213" s="13">
        <v>1</v>
      </c>
      <c r="C213" s="13" t="s">
        <v>180</v>
      </c>
      <c r="D213" s="13" t="s">
        <v>158</v>
      </c>
      <c r="E213" t="s">
        <v>166</v>
      </c>
      <c r="F213" t="str" cm="1">
        <f t="array" ref="F21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13" t="str">
        <f>IF(ISNUMBER(SEARCH("CC",PG_Desc[[#This Row],[KEYS]])), "CHECK", "")</f>
        <v/>
      </c>
      <c r="H213" t="str">
        <f>IF(ISNUMBER(SEARCH("PG",PG_Desc[[#This Row],[KEYS]])), "PG", "")</f>
        <v/>
      </c>
    </row>
    <row r="214" spans="1:8" x14ac:dyDescent="0.3">
      <c r="A214" s="13" t="s">
        <v>160</v>
      </c>
      <c r="B214" s="13">
        <v>1</v>
      </c>
      <c r="C214" s="13" t="s">
        <v>180</v>
      </c>
      <c r="D214" s="13" t="s">
        <v>186</v>
      </c>
      <c r="E214" t="s">
        <v>111</v>
      </c>
      <c r="F214" t="str" cm="1">
        <f t="array" ref="F21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UQ</v>
      </c>
      <c r="G214" t="str">
        <f>IF(ISNUMBER(SEARCH("CC",PG_Desc[[#This Row],[KEYS]])), "CHECK", "")</f>
        <v/>
      </c>
      <c r="H214" t="str">
        <f>IF(ISNUMBER(SEARCH("PG",PG_Desc[[#This Row],[KEYS]])), "PG", "")</f>
        <v/>
      </c>
    </row>
    <row r="215" spans="1:8" x14ac:dyDescent="0.3">
      <c r="A215" s="13" t="s">
        <v>160</v>
      </c>
      <c r="B215" s="13">
        <v>1</v>
      </c>
      <c r="C215" s="13" t="s">
        <v>180</v>
      </c>
      <c r="D215" s="13" t="s">
        <v>188</v>
      </c>
      <c r="E215" t="s">
        <v>111</v>
      </c>
      <c r="F215" t="str" cm="1">
        <f t="array" ref="F21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15" t="str">
        <f>IF(ISNUMBER(SEARCH("CC",PG_Desc[[#This Row],[KEYS]])), "CHECK", "")</f>
        <v/>
      </c>
      <c r="H215" t="str">
        <f>IF(ISNUMBER(SEARCH("PG",PG_Desc[[#This Row],[KEYS]])), "PG", "")</f>
        <v/>
      </c>
    </row>
    <row r="216" spans="1:8" x14ac:dyDescent="0.3">
      <c r="A216" s="13" t="s">
        <v>108</v>
      </c>
      <c r="B216" s="13">
        <v>3</v>
      </c>
      <c r="C216" s="13" t="s">
        <v>239</v>
      </c>
      <c r="D216" s="13" t="s">
        <v>162</v>
      </c>
      <c r="E216" t="s">
        <v>111</v>
      </c>
      <c r="F216" t="str" cm="1">
        <f t="array" ref="F21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FK,IDX,NN</v>
      </c>
      <c r="G216" t="str">
        <f>IF(ISNUMBER(SEARCH("CC",PG_Desc[[#This Row],[KEYS]])), "CHECK", "")</f>
        <v/>
      </c>
      <c r="H216" t="str">
        <f>IF(ISNUMBER(SEARCH("PG",PG_Desc[[#This Row],[KEYS]])), "PG", "")</f>
        <v/>
      </c>
    </row>
    <row r="217" spans="1:8" x14ac:dyDescent="0.3">
      <c r="A217" s="13" t="s">
        <v>108</v>
      </c>
      <c r="B217" s="13">
        <v>3</v>
      </c>
      <c r="C217" s="13" t="s">
        <v>239</v>
      </c>
      <c r="D217" s="13" t="s">
        <v>233</v>
      </c>
      <c r="E217" t="s">
        <v>111</v>
      </c>
      <c r="F217" t="str" cm="1">
        <f t="array" ref="F21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17" t="str">
        <f>IF(ISNUMBER(SEARCH("CC",PG_Desc[[#This Row],[KEYS]])), "CHECK", "")</f>
        <v/>
      </c>
      <c r="H217" t="str">
        <f>IF(ISNUMBER(SEARCH("PG",PG_Desc[[#This Row],[KEYS]])), "PG", "")</f>
        <v/>
      </c>
    </row>
    <row r="218" spans="1:8" x14ac:dyDescent="0.3">
      <c r="A218" s="13" t="s">
        <v>108</v>
      </c>
      <c r="B218" s="13">
        <v>3</v>
      </c>
      <c r="C218" s="13" t="s">
        <v>239</v>
      </c>
      <c r="D218" s="13" t="s">
        <v>165</v>
      </c>
      <c r="E218" t="s">
        <v>166</v>
      </c>
      <c r="F218" t="str" cm="1">
        <f t="array" ref="F21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18" t="str">
        <f>IF(ISNUMBER(SEARCH("CC",PG_Desc[[#This Row],[KEYS]])), "CHECK", "")</f>
        <v/>
      </c>
      <c r="H218" t="str">
        <f>IF(ISNUMBER(SEARCH("PG",PG_Desc[[#This Row],[KEYS]])), "PG", "")</f>
        <v/>
      </c>
    </row>
    <row r="219" spans="1:8" x14ac:dyDescent="0.3">
      <c r="A219" s="13" t="s">
        <v>108</v>
      </c>
      <c r="B219" s="13">
        <v>3</v>
      </c>
      <c r="C219" s="13" t="s">
        <v>239</v>
      </c>
      <c r="D219" s="13" t="s">
        <v>167</v>
      </c>
      <c r="E219" t="s">
        <v>166</v>
      </c>
      <c r="F219" t="str" cm="1">
        <f t="array" ref="F21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19" t="str">
        <f>IF(ISNUMBER(SEARCH("CC",PG_Desc[[#This Row],[KEYS]])), "CHECK", "")</f>
        <v/>
      </c>
      <c r="H219" t="str">
        <f>IF(ISNUMBER(SEARCH("PG",PG_Desc[[#This Row],[KEYS]])), "PG", "")</f>
        <v/>
      </c>
    </row>
    <row r="220" spans="1:8" x14ac:dyDescent="0.3">
      <c r="A220" s="13" t="s">
        <v>108</v>
      </c>
      <c r="B220" s="13">
        <v>3</v>
      </c>
      <c r="C220" s="13" t="s">
        <v>241</v>
      </c>
      <c r="D220" s="13" t="s">
        <v>162</v>
      </c>
      <c r="E220" t="s">
        <v>111</v>
      </c>
      <c r="F220" t="str" cm="1">
        <f t="array" ref="F22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20" t="str">
        <f>IF(ISNUMBER(SEARCH("CC",PG_Desc[[#This Row],[KEYS]])), "CHECK", "")</f>
        <v/>
      </c>
      <c r="H220" t="str">
        <f>IF(ISNUMBER(SEARCH("PG",PG_Desc[[#This Row],[KEYS]])), "PG", "")</f>
        <v/>
      </c>
    </row>
    <row r="221" spans="1:8" x14ac:dyDescent="0.3">
      <c r="A221" s="13" t="s">
        <v>108</v>
      </c>
      <c r="B221" s="13">
        <v>3</v>
      </c>
      <c r="C221" s="13" t="s">
        <v>241</v>
      </c>
      <c r="D221" s="13" t="s">
        <v>233</v>
      </c>
      <c r="E221" t="s">
        <v>111</v>
      </c>
      <c r="F221" t="str" cm="1">
        <f t="array" ref="F22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21" t="str">
        <f>IF(ISNUMBER(SEARCH("CC",PG_Desc[[#This Row],[KEYS]])), "CHECK", "")</f>
        <v/>
      </c>
      <c r="H221" t="str">
        <f>IF(ISNUMBER(SEARCH("PG",PG_Desc[[#This Row],[KEYS]])), "PG", "")</f>
        <v/>
      </c>
    </row>
    <row r="222" spans="1:8" x14ac:dyDescent="0.3">
      <c r="A222" s="13" t="s">
        <v>108</v>
      </c>
      <c r="B222" s="13">
        <v>3</v>
      </c>
      <c r="C222" s="13" t="s">
        <v>241</v>
      </c>
      <c r="D222" s="13" t="s">
        <v>165</v>
      </c>
      <c r="E222" t="s">
        <v>166</v>
      </c>
      <c r="F222" t="str" cm="1">
        <f t="array" ref="F22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22" t="str">
        <f>IF(ISNUMBER(SEARCH("CC",PG_Desc[[#This Row],[KEYS]])), "CHECK", "")</f>
        <v/>
      </c>
      <c r="H222" t="str">
        <f>IF(ISNUMBER(SEARCH("PG",PG_Desc[[#This Row],[KEYS]])), "PG", "")</f>
        <v/>
      </c>
    </row>
    <row r="223" spans="1:8" x14ac:dyDescent="0.3">
      <c r="A223" s="13" t="s">
        <v>108</v>
      </c>
      <c r="B223" s="13">
        <v>3</v>
      </c>
      <c r="C223" s="13" t="s">
        <v>241</v>
      </c>
      <c r="D223" s="13" t="s">
        <v>167</v>
      </c>
      <c r="E223" t="s">
        <v>166</v>
      </c>
      <c r="F223" t="str" cm="1">
        <f t="array" ref="F22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23" t="str">
        <f>IF(ISNUMBER(SEARCH("CC",PG_Desc[[#This Row],[KEYS]])), "CHECK", "")</f>
        <v/>
      </c>
      <c r="H223" t="str">
        <f>IF(ISNUMBER(SEARCH("PG",PG_Desc[[#This Row],[KEYS]])), "PG", "")</f>
        <v/>
      </c>
    </row>
    <row r="224" spans="1:8" x14ac:dyDescent="0.3">
      <c r="A224" s="13" t="s">
        <v>199</v>
      </c>
      <c r="B224" s="13">
        <v>2</v>
      </c>
      <c r="C224" s="13" t="s">
        <v>216</v>
      </c>
      <c r="D224" s="13" t="s">
        <v>222</v>
      </c>
      <c r="E224" t="s">
        <v>152</v>
      </c>
      <c r="F224" t="str" cm="1">
        <f t="array" ref="F22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CC(Y,N)</v>
      </c>
      <c r="G224" t="str">
        <f>IF(ISNUMBER(SEARCH("CC",PG_Desc[[#This Row],[KEYS]])), "CHECK", "")</f>
        <v>CHECK</v>
      </c>
      <c r="H224" t="str">
        <f>IF(ISNUMBER(SEARCH("PG",PG_Desc[[#This Row],[KEYS]])), "PG", "")</f>
        <v/>
      </c>
    </row>
    <row r="225" spans="1:8" x14ac:dyDescent="0.3">
      <c r="A225" s="13" t="s">
        <v>199</v>
      </c>
      <c r="B225" s="13">
        <v>2</v>
      </c>
      <c r="C225" s="13" t="s">
        <v>216</v>
      </c>
      <c r="D225" s="13" t="s">
        <v>217</v>
      </c>
      <c r="E225" t="s">
        <v>111</v>
      </c>
      <c r="F225" t="str" cm="1">
        <f t="array" ref="F22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PK,IDX,NN</v>
      </c>
      <c r="G225" t="str">
        <f>IF(ISNUMBER(SEARCH("CC",PG_Desc[[#This Row],[KEYS]])), "CHECK", "")</f>
        <v/>
      </c>
      <c r="H225" t="str">
        <f>IF(ISNUMBER(SEARCH("PG",PG_Desc[[#This Row],[KEYS]])), "PG", "")</f>
        <v/>
      </c>
    </row>
    <row r="226" spans="1:8" x14ac:dyDescent="0.3">
      <c r="A226" s="13" t="s">
        <v>199</v>
      </c>
      <c r="B226" s="13">
        <v>2</v>
      </c>
      <c r="C226" s="13" t="s">
        <v>216</v>
      </c>
      <c r="D226" s="13" t="s">
        <v>218</v>
      </c>
      <c r="E226" t="s">
        <v>111</v>
      </c>
      <c r="F226" t="str" cm="1">
        <f t="array" ref="F22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26" t="str">
        <f>IF(ISNUMBER(SEARCH("CC",PG_Desc[[#This Row],[KEYS]])), "CHECK", "")</f>
        <v/>
      </c>
      <c r="H226" t="str">
        <f>IF(ISNUMBER(SEARCH("PG",PG_Desc[[#This Row],[KEYS]])), "PG", "")</f>
        <v/>
      </c>
    </row>
    <row r="227" spans="1:8" x14ac:dyDescent="0.3">
      <c r="A227" s="13" t="s">
        <v>199</v>
      </c>
      <c r="B227" s="13">
        <v>2</v>
      </c>
      <c r="C227" s="13" t="s">
        <v>216</v>
      </c>
      <c r="D227" s="13" t="s">
        <v>201</v>
      </c>
      <c r="E227" t="s">
        <v>111</v>
      </c>
      <c r="F227" t="str" cm="1">
        <f t="array" ref="F22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27" t="str">
        <f>IF(ISNUMBER(SEARCH("CC",PG_Desc[[#This Row],[KEYS]])), "CHECK", "")</f>
        <v/>
      </c>
      <c r="H227" t="str">
        <f>IF(ISNUMBER(SEARCH("PG",PG_Desc[[#This Row],[KEYS]])), "PG", "")</f>
        <v/>
      </c>
    </row>
    <row r="228" spans="1:8" x14ac:dyDescent="0.3">
      <c r="A228" s="13" t="s">
        <v>199</v>
      </c>
      <c r="B228" s="13">
        <v>2</v>
      </c>
      <c r="C228" s="13" t="s">
        <v>216</v>
      </c>
      <c r="D228" s="13" t="s">
        <v>165</v>
      </c>
      <c r="E228" t="s">
        <v>166</v>
      </c>
      <c r="F228" t="str" cm="1">
        <f t="array" ref="F22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28" t="str">
        <f>IF(ISNUMBER(SEARCH("CC",PG_Desc[[#This Row],[KEYS]])), "CHECK", "")</f>
        <v/>
      </c>
      <c r="H228" t="str">
        <f>IF(ISNUMBER(SEARCH("PG",PG_Desc[[#This Row],[KEYS]])), "PG", "")</f>
        <v/>
      </c>
    </row>
    <row r="229" spans="1:8" x14ac:dyDescent="0.3">
      <c r="A229" s="13" t="s">
        <v>199</v>
      </c>
      <c r="B229" s="13">
        <v>2</v>
      </c>
      <c r="C229" s="13" t="s">
        <v>216</v>
      </c>
      <c r="D229" s="13" t="s">
        <v>167</v>
      </c>
      <c r="E229" t="s">
        <v>166</v>
      </c>
      <c r="F229" t="str" cm="1">
        <f t="array" ref="F22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29" t="str">
        <f>IF(ISNUMBER(SEARCH("CC",PG_Desc[[#This Row],[KEYS]])), "CHECK", "")</f>
        <v/>
      </c>
      <c r="H229" t="str">
        <f>IF(ISNUMBER(SEARCH("PG",PG_Desc[[#This Row],[KEYS]])), "PG", "")</f>
        <v/>
      </c>
    </row>
    <row r="230" spans="1:8" x14ac:dyDescent="0.3">
      <c r="A230" s="13" t="s">
        <v>199</v>
      </c>
      <c r="B230" s="13">
        <v>2</v>
      </c>
      <c r="C230" s="13" t="s">
        <v>216</v>
      </c>
      <c r="D230" s="13" t="s">
        <v>219</v>
      </c>
      <c r="E230" t="s">
        <v>111</v>
      </c>
      <c r="F230" t="str" cm="1">
        <f t="array" ref="F23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30" t="str">
        <f>IF(ISNUMBER(SEARCH("CC",PG_Desc[[#This Row],[KEYS]])), "CHECK", "")</f>
        <v/>
      </c>
      <c r="H230" t="str">
        <f>IF(ISNUMBER(SEARCH("PG",PG_Desc[[#This Row],[KEYS]])), "PG", "")</f>
        <v/>
      </c>
    </row>
    <row r="231" spans="1:8" x14ac:dyDescent="0.3">
      <c r="A231" s="13" t="s">
        <v>199</v>
      </c>
      <c r="B231" s="13">
        <v>2</v>
      </c>
      <c r="C231" s="13" t="s">
        <v>216</v>
      </c>
      <c r="D231" s="13" t="s">
        <v>220</v>
      </c>
      <c r="E231" t="s">
        <v>111</v>
      </c>
      <c r="F231" t="str" cm="1">
        <f t="array" ref="F23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31" t="str">
        <f>IF(ISNUMBER(SEARCH("CC",PG_Desc[[#This Row],[KEYS]])), "CHECK", "")</f>
        <v/>
      </c>
      <c r="H231" t="str">
        <f>IF(ISNUMBER(SEARCH("PG",PG_Desc[[#This Row],[KEYS]])), "PG", "")</f>
        <v/>
      </c>
    </row>
    <row r="232" spans="1:8" x14ac:dyDescent="0.3">
      <c r="A232" s="13" t="s">
        <v>199</v>
      </c>
      <c r="B232" s="13">
        <v>2</v>
      </c>
      <c r="C232" s="13" t="s">
        <v>216</v>
      </c>
      <c r="D232" s="13" t="s">
        <v>221</v>
      </c>
      <c r="E232" t="s">
        <v>111</v>
      </c>
      <c r="F232" t="str" cm="1">
        <f t="array" ref="F23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32" t="str">
        <f>IF(ISNUMBER(SEARCH("CC",PG_Desc[[#This Row],[KEYS]])), "CHECK", "")</f>
        <v/>
      </c>
      <c r="H232" t="str">
        <f>IF(ISNUMBER(SEARCH("PG",PG_Desc[[#This Row],[KEYS]])), "PG", "")</f>
        <v/>
      </c>
    </row>
    <row r="233" spans="1:8" x14ac:dyDescent="0.3">
      <c r="A233" s="13" t="s">
        <v>160</v>
      </c>
      <c r="B233" s="13">
        <v>1</v>
      </c>
      <c r="C233" s="13" t="s">
        <v>175</v>
      </c>
      <c r="D233" s="13" t="s">
        <v>178</v>
      </c>
      <c r="E233" t="s">
        <v>111</v>
      </c>
      <c r="F233" t="str" cm="1">
        <f t="array" ref="F23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PK,FK,IDX,NN,PG</v>
      </c>
      <c r="G233" t="str">
        <f>IF(ISNUMBER(SEARCH("CC",PG_Desc[[#This Row],[KEYS]])), "CHECK", "")</f>
        <v/>
      </c>
      <c r="H233" t="str">
        <f>IF(ISNUMBER(SEARCH("PG",PG_Desc[[#This Row],[KEYS]])), "PG", "")</f>
        <v>PG</v>
      </c>
    </row>
    <row r="234" spans="1:8" x14ac:dyDescent="0.3">
      <c r="A234" s="13" t="s">
        <v>160</v>
      </c>
      <c r="B234" s="13">
        <v>1</v>
      </c>
      <c r="C234" s="13" t="s">
        <v>175</v>
      </c>
      <c r="D234" s="13" t="s">
        <v>162</v>
      </c>
      <c r="E234" t="s">
        <v>111</v>
      </c>
      <c r="F234" t="str" cm="1">
        <f t="array" ref="F23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PK,FK,IDX,NN,PG</v>
      </c>
      <c r="G234" t="str">
        <f>IF(ISNUMBER(SEARCH("CC",PG_Desc[[#This Row],[KEYS]])), "CHECK", "")</f>
        <v/>
      </c>
      <c r="H234" t="str">
        <f>IF(ISNUMBER(SEARCH("PG",PG_Desc[[#This Row],[KEYS]])), "PG", "")</f>
        <v>PG</v>
      </c>
    </row>
    <row r="235" spans="1:8" x14ac:dyDescent="0.3">
      <c r="A235" s="13" t="s">
        <v>259</v>
      </c>
      <c r="B235" s="13">
        <v>5</v>
      </c>
      <c r="C235" s="13" t="s">
        <v>264</v>
      </c>
      <c r="D235" s="13" t="s">
        <v>162</v>
      </c>
      <c r="E235" t="s">
        <v>111</v>
      </c>
      <c r="F235" t="str" cm="1">
        <f t="array" ref="F23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35" t="str">
        <f>IF(ISNUMBER(SEARCH("CC",PG_Desc[[#This Row],[KEYS]])), "CHECK", "")</f>
        <v/>
      </c>
      <c r="H235" t="str">
        <f>IF(ISNUMBER(SEARCH("PG",PG_Desc[[#This Row],[KEYS]])), "PG", "")</f>
        <v/>
      </c>
    </row>
    <row r="236" spans="1:8" x14ac:dyDescent="0.3">
      <c r="A236" s="13" t="s">
        <v>259</v>
      </c>
      <c r="B236" s="13">
        <v>5</v>
      </c>
      <c r="C236" s="13" t="s">
        <v>264</v>
      </c>
      <c r="D236" s="13" t="s">
        <v>261</v>
      </c>
      <c r="E236" t="s">
        <v>111</v>
      </c>
      <c r="F236" t="str" cm="1">
        <f t="array" ref="F23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36" t="str">
        <f>IF(ISNUMBER(SEARCH("CC",PG_Desc[[#This Row],[KEYS]])), "CHECK", "")</f>
        <v/>
      </c>
      <c r="H236" t="str">
        <f>IF(ISNUMBER(SEARCH("PG",PG_Desc[[#This Row],[KEYS]])), "PG", "")</f>
        <v/>
      </c>
    </row>
    <row r="237" spans="1:8" x14ac:dyDescent="0.3">
      <c r="A237" s="13" t="s">
        <v>259</v>
      </c>
      <c r="B237" s="13">
        <v>5</v>
      </c>
      <c r="C237" s="13" t="s">
        <v>264</v>
      </c>
      <c r="D237" s="13" t="s">
        <v>265</v>
      </c>
      <c r="E237" t="s">
        <v>114</v>
      </c>
      <c r="F237" t="str" cm="1">
        <f t="array" ref="F23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37" t="str">
        <f>IF(ISNUMBER(SEARCH("CC",PG_Desc[[#This Row],[KEYS]])), "CHECK", "")</f>
        <v/>
      </c>
      <c r="H237" t="str">
        <f>IF(ISNUMBER(SEARCH("PG",PG_Desc[[#This Row],[KEYS]])), "PG", "")</f>
        <v/>
      </c>
    </row>
    <row r="238" spans="1:8" x14ac:dyDescent="0.3">
      <c r="A238" s="13" t="s">
        <v>108</v>
      </c>
      <c r="B238" s="13">
        <v>3</v>
      </c>
      <c r="C238" s="13" t="s">
        <v>242</v>
      </c>
      <c r="D238" s="13" t="s">
        <v>192</v>
      </c>
      <c r="E238" t="s">
        <v>111</v>
      </c>
      <c r="F238" t="str" cm="1">
        <f t="array" ref="F23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38" t="str">
        <f>IF(ISNUMBER(SEARCH("CC",PG_Desc[[#This Row],[KEYS]])), "CHECK", "")</f>
        <v/>
      </c>
      <c r="H238" t="str">
        <f>IF(ISNUMBER(SEARCH("PG",PG_Desc[[#This Row],[KEYS]])), "PG", "")</f>
        <v/>
      </c>
    </row>
    <row r="239" spans="1:8" x14ac:dyDescent="0.3">
      <c r="A239" s="13" t="s">
        <v>108</v>
      </c>
      <c r="B239" s="13">
        <v>3</v>
      </c>
      <c r="C239" s="13" t="s">
        <v>242</v>
      </c>
      <c r="D239" s="13" t="s">
        <v>243</v>
      </c>
      <c r="E239" t="s">
        <v>111</v>
      </c>
      <c r="F239" t="str" cm="1">
        <f t="array" ref="F23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39" t="str">
        <f>IF(ISNUMBER(SEARCH("CC",PG_Desc[[#This Row],[KEYS]])), "CHECK", "")</f>
        <v/>
      </c>
      <c r="H239" t="str">
        <f>IF(ISNUMBER(SEARCH("PG",PG_Desc[[#This Row],[KEYS]])), "PG", "")</f>
        <v/>
      </c>
    </row>
    <row r="240" spans="1:8" x14ac:dyDescent="0.3">
      <c r="A240" s="13" t="s">
        <v>108</v>
      </c>
      <c r="B240" s="13">
        <v>3</v>
      </c>
      <c r="C240" s="13" t="s">
        <v>242</v>
      </c>
      <c r="D240" s="13" t="s">
        <v>165</v>
      </c>
      <c r="E240" t="s">
        <v>166</v>
      </c>
      <c r="F240" t="str" cm="1">
        <f t="array" ref="F24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40" t="str">
        <f>IF(ISNUMBER(SEARCH("CC",PG_Desc[[#This Row],[KEYS]])), "CHECK", "")</f>
        <v/>
      </c>
      <c r="H240" t="str">
        <f>IF(ISNUMBER(SEARCH("PG",PG_Desc[[#This Row],[KEYS]])), "PG", "")</f>
        <v/>
      </c>
    </row>
    <row r="241" spans="1:8" x14ac:dyDescent="0.3">
      <c r="A241" s="13" t="s">
        <v>108</v>
      </c>
      <c r="B241" s="13">
        <v>3</v>
      </c>
      <c r="C241" s="13" t="s">
        <v>242</v>
      </c>
      <c r="D241" s="13" t="s">
        <v>167</v>
      </c>
      <c r="E241" t="s">
        <v>166</v>
      </c>
      <c r="F241" t="str" cm="1">
        <f t="array" ref="F24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41" t="str">
        <f>IF(ISNUMBER(SEARCH("CC",PG_Desc[[#This Row],[KEYS]])), "CHECK", "")</f>
        <v/>
      </c>
      <c r="H241" t="str">
        <f>IF(ISNUMBER(SEARCH("PG",PG_Desc[[#This Row],[KEYS]])), "PG", "")</f>
        <v/>
      </c>
    </row>
    <row r="242" spans="1:8" x14ac:dyDescent="0.3">
      <c r="A242" s="13" t="s">
        <v>108</v>
      </c>
      <c r="B242" s="13">
        <v>3</v>
      </c>
      <c r="C242" s="13" t="s">
        <v>242</v>
      </c>
      <c r="D242" s="13" t="s">
        <v>244</v>
      </c>
      <c r="E242" t="s">
        <v>111</v>
      </c>
      <c r="F242" t="str" cm="1">
        <f t="array" ref="F24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42" t="str">
        <f>IF(ISNUMBER(SEARCH("CC",PG_Desc[[#This Row],[KEYS]])), "CHECK", "")</f>
        <v/>
      </c>
      <c r="H242" t="str">
        <f>IF(ISNUMBER(SEARCH("PG",PG_Desc[[#This Row],[KEYS]])), "PG", "")</f>
        <v/>
      </c>
    </row>
    <row r="243" spans="1:8" x14ac:dyDescent="0.3">
      <c r="A243" s="13" t="s">
        <v>160</v>
      </c>
      <c r="B243" s="13">
        <v>2</v>
      </c>
      <c r="C243" s="13" t="s">
        <v>224</v>
      </c>
      <c r="D243" s="13" t="s">
        <v>225</v>
      </c>
      <c r="E243" t="s">
        <v>111</v>
      </c>
      <c r="F243" t="str" cm="1">
        <f t="array" ref="F24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43" t="str">
        <f>IF(ISNUMBER(SEARCH("CC",PG_Desc[[#This Row],[KEYS]])), "CHECK", "")</f>
        <v/>
      </c>
      <c r="H243" t="str">
        <f>IF(ISNUMBER(SEARCH("PG",PG_Desc[[#This Row],[KEYS]])), "PG", "")</f>
        <v/>
      </c>
    </row>
    <row r="244" spans="1:8" x14ac:dyDescent="0.3">
      <c r="A244" s="13" t="s">
        <v>160</v>
      </c>
      <c r="B244" s="13">
        <v>2</v>
      </c>
      <c r="C244" s="13" t="s">
        <v>224</v>
      </c>
      <c r="D244" s="13" t="s">
        <v>226</v>
      </c>
      <c r="E244" t="s">
        <v>114</v>
      </c>
      <c r="F244" t="str" cm="1">
        <f t="array" ref="F24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</v>
      </c>
      <c r="G244" t="str">
        <f>IF(ISNUMBER(SEARCH("CC",PG_Desc[[#This Row],[KEYS]])), "CHECK", "")</f>
        <v>CHECK</v>
      </c>
      <c r="H244" t="str">
        <f>IF(ISNUMBER(SEARCH("PG",PG_Desc[[#This Row],[KEYS]])), "PG", "")</f>
        <v/>
      </c>
    </row>
    <row r="245" spans="1:8" x14ac:dyDescent="0.3">
      <c r="A245" s="13" t="s">
        <v>249</v>
      </c>
      <c r="B245" s="13">
        <v>5</v>
      </c>
      <c r="C245" s="13" t="s">
        <v>266</v>
      </c>
      <c r="D245" s="13" t="s">
        <v>162</v>
      </c>
      <c r="E245" t="s">
        <v>111</v>
      </c>
      <c r="F245" t="str" cm="1">
        <f t="array" ref="F24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45" t="str">
        <f>IF(ISNUMBER(SEARCH("CC",PG_Desc[[#This Row],[KEYS]])), "CHECK", "")</f>
        <v/>
      </c>
      <c r="H245" t="str">
        <f>IF(ISNUMBER(SEARCH("PG",PG_Desc[[#This Row],[KEYS]])), "PG", "")</f>
        <v/>
      </c>
    </row>
    <row r="246" spans="1:8" x14ac:dyDescent="0.3">
      <c r="A246" s="13" t="s">
        <v>249</v>
      </c>
      <c r="B246" s="13">
        <v>5</v>
      </c>
      <c r="C246" s="13" t="s">
        <v>266</v>
      </c>
      <c r="D246" s="13" t="s">
        <v>126</v>
      </c>
      <c r="E246" t="s">
        <v>111</v>
      </c>
      <c r="F246" t="str" cm="1">
        <f t="array" ref="F24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46" t="str">
        <f>IF(ISNUMBER(SEARCH("CC",PG_Desc[[#This Row],[KEYS]])), "CHECK", "")</f>
        <v/>
      </c>
      <c r="H246" t="str">
        <f>IF(ISNUMBER(SEARCH("PG",PG_Desc[[#This Row],[KEYS]])), "PG", "")</f>
        <v/>
      </c>
    </row>
    <row r="247" spans="1:8" x14ac:dyDescent="0.3">
      <c r="A247" s="13" t="s">
        <v>249</v>
      </c>
      <c r="B247" s="13">
        <v>5</v>
      </c>
      <c r="C247" s="13" t="s">
        <v>266</v>
      </c>
      <c r="D247" s="13" t="s">
        <v>267</v>
      </c>
      <c r="E247" t="s">
        <v>111</v>
      </c>
      <c r="F247" t="str" cm="1">
        <f t="array" ref="F24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FK,PK,NN,IDX</v>
      </c>
      <c r="G247" t="str">
        <f>IF(ISNUMBER(SEARCH("CC",PG_Desc[[#This Row],[KEYS]])), "CHECK", "")</f>
        <v/>
      </c>
      <c r="H247" t="str">
        <f>IF(ISNUMBER(SEARCH("PG",PG_Desc[[#This Row],[KEYS]])), "PG", "")</f>
        <v/>
      </c>
    </row>
    <row r="248" spans="1:8" x14ac:dyDescent="0.3">
      <c r="A248" s="13" t="s">
        <v>249</v>
      </c>
      <c r="B248" s="13">
        <v>5</v>
      </c>
      <c r="C248" s="13" t="s">
        <v>266</v>
      </c>
      <c r="D248" s="13" t="s">
        <v>269</v>
      </c>
      <c r="E248" t="s">
        <v>166</v>
      </c>
      <c r="F248" t="str" cm="1">
        <f t="array" ref="F24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</v>
      </c>
      <c r="G248" t="str">
        <f>IF(ISNUMBER(SEARCH("CC",PG_Desc[[#This Row],[KEYS]])), "CHECK", "")</f>
        <v/>
      </c>
      <c r="H248" t="str">
        <f>IF(ISNUMBER(SEARCH("PG",PG_Desc[[#This Row],[KEYS]])), "PG", "")</f>
        <v/>
      </c>
    </row>
    <row r="249" spans="1:8" x14ac:dyDescent="0.3">
      <c r="A249" s="13" t="s">
        <v>271</v>
      </c>
      <c r="B249" s="13">
        <v>6</v>
      </c>
      <c r="C249" s="13" t="s">
        <v>275</v>
      </c>
      <c r="D249" s="13" t="s">
        <v>162</v>
      </c>
      <c r="E249" t="s">
        <v>111</v>
      </c>
      <c r="F249" t="str" cm="1">
        <f t="array" ref="F24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49" t="str">
        <f>IF(ISNUMBER(SEARCH("CC",PG_Desc[[#This Row],[KEYS]])), "CHECK", "")</f>
        <v/>
      </c>
      <c r="H249" t="str">
        <f>IF(ISNUMBER(SEARCH("PG",PG_Desc[[#This Row],[KEYS]])), "PG", "")</f>
        <v/>
      </c>
    </row>
    <row r="250" spans="1:8" x14ac:dyDescent="0.3">
      <c r="A250" s="13" t="s">
        <v>271</v>
      </c>
      <c r="B250" s="13">
        <v>6</v>
      </c>
      <c r="C250" s="13" t="s">
        <v>275</v>
      </c>
      <c r="D250" s="13" t="s">
        <v>126</v>
      </c>
      <c r="E250" t="s">
        <v>111</v>
      </c>
      <c r="F250" t="str" cm="1">
        <f t="array" ref="F25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50" t="str">
        <f>IF(ISNUMBER(SEARCH("CC",PG_Desc[[#This Row],[KEYS]])), "CHECK", "")</f>
        <v/>
      </c>
      <c r="H250" t="str">
        <f>IF(ISNUMBER(SEARCH("PG",PG_Desc[[#This Row],[KEYS]])), "PG", "")</f>
        <v/>
      </c>
    </row>
    <row r="251" spans="1:8" x14ac:dyDescent="0.3">
      <c r="A251" s="13" t="s">
        <v>271</v>
      </c>
      <c r="B251" s="13">
        <v>6</v>
      </c>
      <c r="C251" s="13" t="s">
        <v>275</v>
      </c>
      <c r="D251" s="13" t="s">
        <v>272</v>
      </c>
      <c r="E251" t="s">
        <v>111</v>
      </c>
      <c r="F251" t="str" cm="1">
        <f t="array" ref="F25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PK,FK,NN,IDX</v>
      </c>
      <c r="G251" t="str">
        <f>IF(ISNUMBER(SEARCH("CC",PG_Desc[[#This Row],[KEYS]])), "CHECK", "")</f>
        <v/>
      </c>
      <c r="H251" t="str">
        <f>IF(ISNUMBER(SEARCH("PG",PG_Desc[[#This Row],[KEYS]])), "PG", "")</f>
        <v/>
      </c>
    </row>
    <row r="252" spans="1:8" x14ac:dyDescent="0.3">
      <c r="A252" s="13" t="s">
        <v>271</v>
      </c>
      <c r="B252" s="13">
        <v>6</v>
      </c>
      <c r="C252" s="13" t="s">
        <v>275</v>
      </c>
      <c r="D252" s="13" t="s">
        <v>165</v>
      </c>
      <c r="E252" t="s">
        <v>166</v>
      </c>
      <c r="F252" t="str" cm="1">
        <f t="array" ref="F25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</v>
      </c>
      <c r="G252" t="str">
        <f>IF(ISNUMBER(SEARCH("CC",PG_Desc[[#This Row],[KEYS]])), "CHECK", "")</f>
        <v/>
      </c>
      <c r="H252" t="str">
        <f>IF(ISNUMBER(SEARCH("PG",PG_Desc[[#This Row],[KEYS]])), "PG", "")</f>
        <v/>
      </c>
    </row>
    <row r="253" spans="1:8" x14ac:dyDescent="0.3">
      <c r="A253" s="13" t="s">
        <v>271</v>
      </c>
      <c r="B253" s="13">
        <v>6</v>
      </c>
      <c r="C253" s="13" t="s">
        <v>275</v>
      </c>
      <c r="D253" s="13" t="s">
        <v>167</v>
      </c>
      <c r="E253" t="s">
        <v>166</v>
      </c>
      <c r="F253" t="str" cm="1">
        <f t="array" ref="F25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53" t="str">
        <f>IF(ISNUMBER(SEARCH("CC",PG_Desc[[#This Row],[KEYS]])), "CHECK", "")</f>
        <v/>
      </c>
      <c r="H253" t="str">
        <f>IF(ISNUMBER(SEARCH("PG",PG_Desc[[#This Row],[KEYS]])), "PG", "")</f>
        <v/>
      </c>
    </row>
    <row r="254" spans="1:8" x14ac:dyDescent="0.3">
      <c r="A254" s="13" t="s">
        <v>414</v>
      </c>
      <c r="B254" s="13">
        <v>8</v>
      </c>
      <c r="C254" s="13" t="s">
        <v>420</v>
      </c>
      <c r="D254" s="13" t="s">
        <v>421</v>
      </c>
      <c r="E254" t="s">
        <v>111</v>
      </c>
      <c r="F254" t="str" cm="1">
        <f t="array" ref="F25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54" t="str">
        <f>IF(ISNUMBER(SEARCH("CC",PG_Desc[[#This Row],[KEYS]])), "CHECK", "")</f>
        <v/>
      </c>
      <c r="H254" t="str">
        <f>IF(ISNUMBER(SEARCH("PG",PG_Desc[[#This Row],[KEYS]])), "PG", "")</f>
        <v/>
      </c>
    </row>
    <row r="255" spans="1:8" x14ac:dyDescent="0.3">
      <c r="A255" s="13" t="s">
        <v>414</v>
      </c>
      <c r="B255" s="13">
        <v>8</v>
      </c>
      <c r="C255" s="13" t="s">
        <v>420</v>
      </c>
      <c r="D255" s="13" t="s">
        <v>422</v>
      </c>
      <c r="E255" t="s">
        <v>166</v>
      </c>
      <c r="F255" t="str" cm="1">
        <f t="array" ref="F25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55" t="str">
        <f>IF(ISNUMBER(SEARCH("CC",PG_Desc[[#This Row],[KEYS]])), "CHECK", "")</f>
        <v/>
      </c>
      <c r="H255" t="str">
        <f>IF(ISNUMBER(SEARCH("PG",PG_Desc[[#This Row],[KEYS]])), "PG", "")</f>
        <v/>
      </c>
    </row>
    <row r="256" spans="1:8" x14ac:dyDescent="0.3">
      <c r="A256" s="13" t="s">
        <v>414</v>
      </c>
      <c r="B256" s="13">
        <v>8</v>
      </c>
      <c r="C256" s="13" t="s">
        <v>420</v>
      </c>
      <c r="D256" s="13" t="s">
        <v>423</v>
      </c>
      <c r="E256" t="s">
        <v>111</v>
      </c>
      <c r="F256" t="str" cm="1">
        <f t="array" ref="F25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56" t="str">
        <f>IF(ISNUMBER(SEARCH("CC",PG_Desc[[#This Row],[KEYS]])), "CHECK", "")</f>
        <v/>
      </c>
      <c r="H256" t="str">
        <f>IF(ISNUMBER(SEARCH("PG",PG_Desc[[#This Row],[KEYS]])), "PG", "")</f>
        <v/>
      </c>
    </row>
    <row r="257" spans="1:8" x14ac:dyDescent="0.3">
      <c r="A257" s="13" t="s">
        <v>414</v>
      </c>
      <c r="B257" s="13">
        <v>8</v>
      </c>
      <c r="C257" s="13" t="s">
        <v>420</v>
      </c>
      <c r="D257" s="13" t="s">
        <v>424</v>
      </c>
      <c r="E257" t="s">
        <v>111</v>
      </c>
      <c r="F257" t="str" cm="1">
        <f t="array" ref="F25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57" t="str">
        <f>IF(ISNUMBER(SEARCH("CC",PG_Desc[[#This Row],[KEYS]])), "CHECK", "")</f>
        <v/>
      </c>
      <c r="H257" t="str">
        <f>IF(ISNUMBER(SEARCH("PG",PG_Desc[[#This Row],[KEYS]])), "PG", "")</f>
        <v/>
      </c>
    </row>
    <row r="258" spans="1:8" x14ac:dyDescent="0.3">
      <c r="A258" s="13" t="s">
        <v>414</v>
      </c>
      <c r="B258" s="13">
        <v>8</v>
      </c>
      <c r="C258" s="13" t="s">
        <v>420</v>
      </c>
      <c r="D258" s="13" t="s">
        <v>416</v>
      </c>
      <c r="E258" t="s">
        <v>114</v>
      </c>
      <c r="F258" t="str" cm="1">
        <f t="array" ref="F25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58" t="str">
        <f>IF(ISNUMBER(SEARCH("CC",PG_Desc[[#This Row],[KEYS]])), "CHECK", "")</f>
        <v/>
      </c>
      <c r="H258" t="str">
        <f>IF(ISNUMBER(SEARCH("PG",PG_Desc[[#This Row],[KEYS]])), "PG", "")</f>
        <v/>
      </c>
    </row>
    <row r="259" spans="1:8" x14ac:dyDescent="0.3">
      <c r="A259" s="13" t="s">
        <v>414</v>
      </c>
      <c r="B259" s="13">
        <v>8</v>
      </c>
      <c r="C259" s="13" t="s">
        <v>420</v>
      </c>
      <c r="D259" s="13" t="s">
        <v>425</v>
      </c>
      <c r="E259" t="s">
        <v>111</v>
      </c>
      <c r="F259" t="str" cm="1">
        <f t="array" ref="F25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59" t="str">
        <f>IF(ISNUMBER(SEARCH("CC",PG_Desc[[#This Row],[KEYS]])), "CHECK", "")</f>
        <v/>
      </c>
      <c r="H259" t="str">
        <f>IF(ISNUMBER(SEARCH("PG",PG_Desc[[#This Row],[KEYS]])), "PG", "")</f>
        <v/>
      </c>
    </row>
    <row r="260" spans="1:8" x14ac:dyDescent="0.3">
      <c r="A260" s="13" t="s">
        <v>414</v>
      </c>
      <c r="B260" s="13">
        <v>8</v>
      </c>
      <c r="C260" s="13" t="s">
        <v>420</v>
      </c>
      <c r="D260" s="13" t="s">
        <v>426</v>
      </c>
      <c r="E260" t="s">
        <v>111</v>
      </c>
      <c r="F260" t="str" cm="1">
        <f t="array" ref="F26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60" t="str">
        <f>IF(ISNUMBER(SEARCH("CC",PG_Desc[[#This Row],[KEYS]])), "CHECK", "")</f>
        <v/>
      </c>
      <c r="H260" t="str">
        <f>IF(ISNUMBER(SEARCH("PG",PG_Desc[[#This Row],[KEYS]])), "PG", "")</f>
        <v/>
      </c>
    </row>
    <row r="261" spans="1:8" x14ac:dyDescent="0.3">
      <c r="A261" s="13" t="s">
        <v>271</v>
      </c>
      <c r="B261" s="13">
        <v>6</v>
      </c>
      <c r="C261" s="13" t="s">
        <v>276</v>
      </c>
      <c r="D261" s="13" t="s">
        <v>162</v>
      </c>
      <c r="E261" t="s">
        <v>111</v>
      </c>
      <c r="F261" t="str" cm="1">
        <f t="array" ref="F26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61" t="str">
        <f>IF(ISNUMBER(SEARCH("CC",PG_Desc[[#This Row],[KEYS]])), "CHECK", "")</f>
        <v/>
      </c>
      <c r="H261" t="str">
        <f>IF(ISNUMBER(SEARCH("PG",PG_Desc[[#This Row],[KEYS]])), "PG", "")</f>
        <v/>
      </c>
    </row>
    <row r="262" spans="1:8" x14ac:dyDescent="0.3">
      <c r="A262" s="13" t="s">
        <v>271</v>
      </c>
      <c r="B262" s="13">
        <v>6</v>
      </c>
      <c r="C262" s="13" t="s">
        <v>276</v>
      </c>
      <c r="D262" s="13" t="s">
        <v>233</v>
      </c>
      <c r="E262" t="s">
        <v>111</v>
      </c>
      <c r="F262" t="str" cm="1">
        <f t="array" ref="F26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62" t="str">
        <f>IF(ISNUMBER(SEARCH("CC",PG_Desc[[#This Row],[KEYS]])), "CHECK", "")</f>
        <v/>
      </c>
      <c r="H262" t="str">
        <f>IF(ISNUMBER(SEARCH("PG",PG_Desc[[#This Row],[KEYS]])), "PG", "")</f>
        <v/>
      </c>
    </row>
    <row r="263" spans="1:8" x14ac:dyDescent="0.3">
      <c r="A263" s="13" t="s">
        <v>271</v>
      </c>
      <c r="B263" s="13">
        <v>6</v>
      </c>
      <c r="C263" s="13" t="s">
        <v>276</v>
      </c>
      <c r="D263" s="13" t="s">
        <v>272</v>
      </c>
      <c r="E263" t="s">
        <v>111</v>
      </c>
      <c r="F263" t="str" cm="1">
        <f t="array" ref="F26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63" t="str">
        <f>IF(ISNUMBER(SEARCH("CC",PG_Desc[[#This Row],[KEYS]])), "CHECK", "")</f>
        <v/>
      </c>
      <c r="H263" t="str">
        <f>IF(ISNUMBER(SEARCH("PG",PG_Desc[[#This Row],[KEYS]])), "PG", "")</f>
        <v/>
      </c>
    </row>
    <row r="264" spans="1:8" x14ac:dyDescent="0.3">
      <c r="A264" s="13" t="s">
        <v>271</v>
      </c>
      <c r="B264" s="13">
        <v>6</v>
      </c>
      <c r="C264" s="13" t="s">
        <v>276</v>
      </c>
      <c r="D264" s="13" t="s">
        <v>165</v>
      </c>
      <c r="E264" t="s">
        <v>166</v>
      </c>
      <c r="F264" t="str" cm="1">
        <f t="array" ref="F26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</v>
      </c>
      <c r="G264" t="str">
        <f>IF(ISNUMBER(SEARCH("CC",PG_Desc[[#This Row],[KEYS]])), "CHECK", "")</f>
        <v/>
      </c>
      <c r="H264" t="str">
        <f>IF(ISNUMBER(SEARCH("PG",PG_Desc[[#This Row],[KEYS]])), "PG", "")</f>
        <v/>
      </c>
    </row>
    <row r="265" spans="1:8" x14ac:dyDescent="0.3">
      <c r="A265" s="13" t="s">
        <v>271</v>
      </c>
      <c r="B265" s="13">
        <v>6</v>
      </c>
      <c r="C265" s="13" t="s">
        <v>276</v>
      </c>
      <c r="D265" s="13" t="s">
        <v>167</v>
      </c>
      <c r="E265" t="s">
        <v>166</v>
      </c>
      <c r="F265" t="str" cm="1">
        <f t="array" ref="F26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65" t="str">
        <f>IF(ISNUMBER(SEARCH("CC",PG_Desc[[#This Row],[KEYS]])), "CHECK", "")</f>
        <v/>
      </c>
      <c r="H265" t="str">
        <f>IF(ISNUMBER(SEARCH("PG",PG_Desc[[#This Row],[KEYS]])), "PG", "")</f>
        <v/>
      </c>
    </row>
    <row r="266" spans="1:8" x14ac:dyDescent="0.3">
      <c r="A266" s="13" t="s">
        <v>393</v>
      </c>
      <c r="B266" s="13">
        <v>0</v>
      </c>
      <c r="C266" s="13" t="s">
        <v>394</v>
      </c>
      <c r="D266" s="13" t="s">
        <v>402</v>
      </c>
      <c r="E266" t="s">
        <v>152</v>
      </c>
      <c r="F266" t="str" cm="1">
        <f t="array" ref="F26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CC(Y,N),PG</v>
      </c>
      <c r="G266" t="str">
        <f>IF(ISNUMBER(SEARCH("CC",PG_Desc[[#This Row],[KEYS]])), "CHECK", "")</f>
        <v>CHECK</v>
      </c>
      <c r="H266" t="str">
        <f>IF(ISNUMBER(SEARCH("PG",PG_Desc[[#This Row],[KEYS]])), "PG", "")</f>
        <v>PG</v>
      </c>
    </row>
    <row r="267" spans="1:8" x14ac:dyDescent="0.3">
      <c r="A267" s="13" t="s">
        <v>393</v>
      </c>
      <c r="B267" s="13">
        <v>0</v>
      </c>
      <c r="C267" s="13" t="s">
        <v>394</v>
      </c>
      <c r="D267" s="13" t="s">
        <v>400</v>
      </c>
      <c r="E267" t="s">
        <v>111</v>
      </c>
      <c r="F267" t="str" cm="1">
        <f t="array" ref="F26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67" t="str">
        <f>IF(ISNUMBER(SEARCH("CC",PG_Desc[[#This Row],[KEYS]])), "CHECK", "")</f>
        <v/>
      </c>
      <c r="H267" t="str">
        <f>IF(ISNUMBER(SEARCH("PG",PG_Desc[[#This Row],[KEYS]])), "PG", "")</f>
        <v/>
      </c>
    </row>
    <row r="268" spans="1:8" x14ac:dyDescent="0.3">
      <c r="A268" s="13" t="s">
        <v>393</v>
      </c>
      <c r="B268" s="13">
        <v>0</v>
      </c>
      <c r="C268" s="13" t="s">
        <v>394</v>
      </c>
      <c r="D268" s="13" t="s">
        <v>154</v>
      </c>
      <c r="E268" t="s">
        <v>111</v>
      </c>
      <c r="F268" t="str" cm="1">
        <f t="array" ref="F26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68" t="str">
        <f>IF(ISNUMBER(SEARCH("CC",PG_Desc[[#This Row],[KEYS]])), "CHECK", "")</f>
        <v/>
      </c>
      <c r="H268" t="str">
        <f>IF(ISNUMBER(SEARCH("PG",PG_Desc[[#This Row],[KEYS]])), "PG", "")</f>
        <v/>
      </c>
    </row>
    <row r="269" spans="1:8" x14ac:dyDescent="0.3">
      <c r="A269" s="13" t="s">
        <v>393</v>
      </c>
      <c r="B269" s="13">
        <v>0</v>
      </c>
      <c r="C269" s="13" t="s">
        <v>394</v>
      </c>
      <c r="D269" s="13" t="s">
        <v>110</v>
      </c>
      <c r="E269" t="s">
        <v>111</v>
      </c>
      <c r="F269" t="str" cm="1">
        <f t="array" ref="F26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69" t="str">
        <f>IF(ISNUMBER(SEARCH("CC",PG_Desc[[#This Row],[KEYS]])), "CHECK", "")</f>
        <v/>
      </c>
      <c r="H269" t="str">
        <f>IF(ISNUMBER(SEARCH("PG",PG_Desc[[#This Row],[KEYS]])), "PG", "")</f>
        <v/>
      </c>
    </row>
    <row r="270" spans="1:8" x14ac:dyDescent="0.3">
      <c r="A270" s="13" t="s">
        <v>393</v>
      </c>
      <c r="B270" s="13">
        <v>0</v>
      </c>
      <c r="C270" s="13" t="s">
        <v>394</v>
      </c>
      <c r="D270" s="13" t="s">
        <v>401</v>
      </c>
      <c r="E270" t="s">
        <v>111</v>
      </c>
      <c r="F270" t="str" cm="1">
        <f t="array" ref="F27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70" t="str">
        <f>IF(ISNUMBER(SEARCH("CC",PG_Desc[[#This Row],[KEYS]])), "CHECK", "")</f>
        <v/>
      </c>
      <c r="H270" t="str">
        <f>IF(ISNUMBER(SEARCH("PG",PG_Desc[[#This Row],[KEYS]])), "PG", "")</f>
        <v/>
      </c>
    </row>
    <row r="271" spans="1:8" x14ac:dyDescent="0.3">
      <c r="A271" s="13" t="s">
        <v>393</v>
      </c>
      <c r="B271" s="13">
        <v>0</v>
      </c>
      <c r="C271" s="13" t="s">
        <v>394</v>
      </c>
      <c r="D271" s="13" t="s">
        <v>390</v>
      </c>
      <c r="E271" t="s">
        <v>111</v>
      </c>
      <c r="F271" t="str" cm="1">
        <f t="array" ref="F27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71" t="str">
        <f>IF(ISNUMBER(SEARCH("CC",PG_Desc[[#This Row],[KEYS]])), "CHECK", "")</f>
        <v/>
      </c>
      <c r="H271" t="str">
        <f>IF(ISNUMBER(SEARCH("PG",PG_Desc[[#This Row],[KEYS]])), "PG", "")</f>
        <v/>
      </c>
    </row>
    <row r="272" spans="1:8" x14ac:dyDescent="0.3">
      <c r="A272" s="13" t="s">
        <v>393</v>
      </c>
      <c r="B272" s="13">
        <v>0</v>
      </c>
      <c r="C272" s="13" t="s">
        <v>394</v>
      </c>
      <c r="D272" s="13" t="s">
        <v>354</v>
      </c>
      <c r="E272" t="s">
        <v>111</v>
      </c>
      <c r="F272" t="str" cm="1">
        <f t="array" ref="F27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72" t="str">
        <f>IF(ISNUMBER(SEARCH("CC",PG_Desc[[#This Row],[KEYS]])), "CHECK", "")</f>
        <v/>
      </c>
      <c r="H272" t="str">
        <f>IF(ISNUMBER(SEARCH("PG",PG_Desc[[#This Row],[KEYS]])), "PG", "")</f>
        <v/>
      </c>
    </row>
    <row r="273" spans="1:8" x14ac:dyDescent="0.3">
      <c r="A273" s="13" t="s">
        <v>345</v>
      </c>
      <c r="B273" s="13">
        <v>12</v>
      </c>
      <c r="C273" s="13" t="s">
        <v>350</v>
      </c>
      <c r="D273" s="13" t="s">
        <v>357</v>
      </c>
      <c r="E273" t="s">
        <v>111</v>
      </c>
      <c r="F273" t="str" cm="1">
        <f t="array" ref="F27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273" t="str">
        <f>IF(ISNUMBER(SEARCH("CC",PG_Desc[[#This Row],[KEYS]])), "CHECK", "")</f>
        <v>CHECK</v>
      </c>
      <c r="H273" t="str">
        <f>IF(ISNUMBER(SEARCH("PG",PG_Desc[[#This Row],[KEYS]])), "PG", "")</f>
        <v/>
      </c>
    </row>
    <row r="274" spans="1:8" x14ac:dyDescent="0.3">
      <c r="A274" s="13" t="s">
        <v>345</v>
      </c>
      <c r="B274" s="13">
        <v>12</v>
      </c>
      <c r="C274" s="13" t="s">
        <v>350</v>
      </c>
      <c r="D274" s="13" t="s">
        <v>346</v>
      </c>
      <c r="E274" t="s">
        <v>111</v>
      </c>
      <c r="F274" t="str" cm="1">
        <f t="array" ref="F27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74" t="str">
        <f>IF(ISNUMBER(SEARCH("CC",PG_Desc[[#This Row],[KEYS]])), "CHECK", "")</f>
        <v/>
      </c>
      <c r="H274" t="str">
        <f>IF(ISNUMBER(SEARCH("PG",PG_Desc[[#This Row],[KEYS]])), "PG", "")</f>
        <v/>
      </c>
    </row>
    <row r="275" spans="1:8" x14ac:dyDescent="0.3">
      <c r="A275" s="13" t="s">
        <v>345</v>
      </c>
      <c r="B275" s="13">
        <v>12</v>
      </c>
      <c r="C275" s="13" t="s">
        <v>350</v>
      </c>
      <c r="D275" s="13" t="s">
        <v>353</v>
      </c>
      <c r="E275" t="s">
        <v>111</v>
      </c>
      <c r="F275" t="str" cm="1">
        <f t="array" ref="F27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75" t="str">
        <f>IF(ISNUMBER(SEARCH("CC",PG_Desc[[#This Row],[KEYS]])), "CHECK", "")</f>
        <v/>
      </c>
      <c r="H275" t="str">
        <f>IF(ISNUMBER(SEARCH("PG",PG_Desc[[#This Row],[KEYS]])), "PG", "")</f>
        <v/>
      </c>
    </row>
    <row r="276" spans="1:8" x14ac:dyDescent="0.3">
      <c r="A276" s="13" t="s">
        <v>345</v>
      </c>
      <c r="B276" s="13">
        <v>12</v>
      </c>
      <c r="C276" s="13" t="s">
        <v>350</v>
      </c>
      <c r="D276" s="13" t="s">
        <v>354</v>
      </c>
      <c r="E276" t="s">
        <v>111</v>
      </c>
      <c r="F276" t="str" cm="1">
        <f t="array" ref="F27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76" t="str">
        <f>IF(ISNUMBER(SEARCH("CC",PG_Desc[[#This Row],[KEYS]])), "CHECK", "")</f>
        <v/>
      </c>
      <c r="H276" t="str">
        <f>IF(ISNUMBER(SEARCH("PG",PG_Desc[[#This Row],[KEYS]])), "PG", "")</f>
        <v/>
      </c>
    </row>
    <row r="277" spans="1:8" x14ac:dyDescent="0.3">
      <c r="A277" s="13" t="s">
        <v>345</v>
      </c>
      <c r="B277" s="13">
        <v>12</v>
      </c>
      <c r="C277" s="13" t="s">
        <v>350</v>
      </c>
      <c r="D277" s="13" t="s">
        <v>355</v>
      </c>
      <c r="E277" t="s">
        <v>114</v>
      </c>
      <c r="F277" t="str" cm="1">
        <f t="array" ref="F27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77" t="str">
        <f>IF(ISNUMBER(SEARCH("CC",PG_Desc[[#This Row],[KEYS]])), "CHECK", "")</f>
        <v/>
      </c>
      <c r="H277" t="str">
        <f>IF(ISNUMBER(SEARCH("PG",PG_Desc[[#This Row],[KEYS]])), "PG", "")</f>
        <v/>
      </c>
    </row>
    <row r="278" spans="1:8" x14ac:dyDescent="0.3">
      <c r="A278" s="13" t="s">
        <v>345</v>
      </c>
      <c r="B278" s="13">
        <v>12</v>
      </c>
      <c r="C278" s="13" t="s">
        <v>350</v>
      </c>
      <c r="D278" s="13" t="s">
        <v>356</v>
      </c>
      <c r="E278" t="s">
        <v>166</v>
      </c>
      <c r="F278" t="str" cm="1">
        <f t="array" ref="F27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78" t="str">
        <f>IF(ISNUMBER(SEARCH("CC",PG_Desc[[#This Row],[KEYS]])), "CHECK", "")</f>
        <v/>
      </c>
      <c r="H278" t="str">
        <f>IF(ISNUMBER(SEARCH("PG",PG_Desc[[#This Row],[KEYS]])), "PG", "")</f>
        <v/>
      </c>
    </row>
    <row r="279" spans="1:8" x14ac:dyDescent="0.3">
      <c r="A279" s="13" t="s">
        <v>345</v>
      </c>
      <c r="B279" s="13">
        <v>12</v>
      </c>
      <c r="C279" s="13" t="s">
        <v>350</v>
      </c>
      <c r="D279" s="13" t="s">
        <v>358</v>
      </c>
      <c r="E279" t="s">
        <v>111</v>
      </c>
      <c r="F279" t="str" cm="1">
        <f t="array" ref="F27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79" t="str">
        <f>IF(ISNUMBER(SEARCH("CC",PG_Desc[[#This Row],[KEYS]])), "CHECK", "")</f>
        <v/>
      </c>
      <c r="H279" t="str">
        <f>IF(ISNUMBER(SEARCH("PG",PG_Desc[[#This Row],[KEYS]])), "PG", "")</f>
        <v/>
      </c>
    </row>
    <row r="280" spans="1:8" x14ac:dyDescent="0.3">
      <c r="A280" s="13" t="s">
        <v>108</v>
      </c>
      <c r="B280" s="13">
        <v>3</v>
      </c>
      <c r="C280" s="13" t="s">
        <v>144</v>
      </c>
      <c r="D280" s="13" t="s">
        <v>130</v>
      </c>
      <c r="E280" t="s">
        <v>114</v>
      </c>
      <c r="F280" t="str" cm="1">
        <f t="array" ref="F28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 NN</v>
      </c>
      <c r="G280" t="str">
        <f>IF(ISNUMBER(SEARCH("CC",PG_Desc[[#This Row],[KEYS]])), "CHECK", "")</f>
        <v/>
      </c>
      <c r="H280" t="str">
        <f>IF(ISNUMBER(SEARCH("PG",PG_Desc[[#This Row],[KEYS]])), "PG", "")</f>
        <v/>
      </c>
    </row>
    <row r="281" spans="1:8" x14ac:dyDescent="0.3">
      <c r="A281" s="13" t="s">
        <v>108</v>
      </c>
      <c r="B281" s="13">
        <v>3</v>
      </c>
      <c r="C281" s="13" t="s">
        <v>144</v>
      </c>
      <c r="D281" s="13" t="s">
        <v>138</v>
      </c>
      <c r="E281" t="s">
        <v>114</v>
      </c>
      <c r="F281" t="str" cm="1">
        <f t="array" ref="F28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PK,FK,NN</v>
      </c>
      <c r="G281" t="str">
        <f>IF(ISNUMBER(SEARCH("CC",PG_Desc[[#This Row],[KEYS]])), "CHECK", "")</f>
        <v/>
      </c>
      <c r="H281" t="str">
        <f>IF(ISNUMBER(SEARCH("PG",PG_Desc[[#This Row],[KEYS]])), "PG", "")</f>
        <v/>
      </c>
    </row>
    <row r="282" spans="1:8" x14ac:dyDescent="0.3">
      <c r="A282" s="13" t="s">
        <v>108</v>
      </c>
      <c r="B282" s="13">
        <v>3</v>
      </c>
      <c r="C282" s="13" t="s">
        <v>144</v>
      </c>
      <c r="D282" s="13" t="s">
        <v>139</v>
      </c>
      <c r="E282" t="s">
        <v>111</v>
      </c>
      <c r="F282" t="str" cm="1">
        <f t="array" ref="F28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82" t="str">
        <f>IF(ISNUMBER(SEARCH("CC",PG_Desc[[#This Row],[KEYS]])), "CHECK", "")</f>
        <v/>
      </c>
      <c r="H282" t="str">
        <f>IF(ISNUMBER(SEARCH("PG",PG_Desc[[#This Row],[KEYS]])), "PG", "")</f>
        <v/>
      </c>
    </row>
    <row r="283" spans="1:8" x14ac:dyDescent="0.3">
      <c r="A283" s="13" t="s">
        <v>108</v>
      </c>
      <c r="B283" s="13">
        <v>3</v>
      </c>
      <c r="C283" s="13" t="s">
        <v>144</v>
      </c>
      <c r="D283" s="13" t="s">
        <v>134</v>
      </c>
      <c r="E283" t="s">
        <v>111</v>
      </c>
      <c r="F283" t="str" cm="1">
        <f t="array" ref="F28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FK,NN,IDX</v>
      </c>
      <c r="G283" t="str">
        <f>IF(ISNUMBER(SEARCH("CC",PG_Desc[[#This Row],[KEYS]])), "CHECK", "")</f>
        <v/>
      </c>
      <c r="H283" t="str">
        <f>IF(ISNUMBER(SEARCH("PG",PG_Desc[[#This Row],[KEYS]])), "PG", "")</f>
        <v/>
      </c>
    </row>
    <row r="284" spans="1:8" x14ac:dyDescent="0.3">
      <c r="A284" s="13" t="s">
        <v>253</v>
      </c>
      <c r="B284" s="13">
        <v>7</v>
      </c>
      <c r="C284" s="13" t="s">
        <v>277</v>
      </c>
      <c r="D284" s="13" t="s">
        <v>278</v>
      </c>
      <c r="E284" t="s">
        <v>111</v>
      </c>
      <c r="F284" t="str" cm="1">
        <f t="array" ref="F28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84" t="str">
        <f>IF(ISNUMBER(SEARCH("CC",PG_Desc[[#This Row],[KEYS]])), "CHECK", "")</f>
        <v/>
      </c>
      <c r="H284" t="str">
        <f>IF(ISNUMBER(SEARCH("PG",PG_Desc[[#This Row],[KEYS]])), "PG", "")</f>
        <v/>
      </c>
    </row>
    <row r="285" spans="1:8" x14ac:dyDescent="0.3">
      <c r="A285" s="13" t="s">
        <v>253</v>
      </c>
      <c r="B285" s="13">
        <v>7</v>
      </c>
      <c r="C285" s="13" t="s">
        <v>277</v>
      </c>
      <c r="D285" s="13" t="s">
        <v>162</v>
      </c>
      <c r="E285" t="s">
        <v>111</v>
      </c>
      <c r="F285" t="str" cm="1">
        <f t="array" ref="F28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85" t="str">
        <f>IF(ISNUMBER(SEARCH("CC",PG_Desc[[#This Row],[KEYS]])), "CHECK", "")</f>
        <v/>
      </c>
      <c r="H285" t="str">
        <f>IF(ISNUMBER(SEARCH("PG",PG_Desc[[#This Row],[KEYS]])), "PG", "")</f>
        <v/>
      </c>
    </row>
    <row r="286" spans="1:8" x14ac:dyDescent="0.3">
      <c r="A286" s="14" t="s">
        <v>160</v>
      </c>
      <c r="B286" s="14">
        <v>1</v>
      </c>
      <c r="C286" s="14" t="s">
        <v>191</v>
      </c>
      <c r="D286" s="14" t="s">
        <v>190</v>
      </c>
      <c r="E286" t="s">
        <v>111</v>
      </c>
      <c r="F286" t="str" cm="1">
        <f t="array" ref="F28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286" t="str">
        <f>IF(ISNUMBER(SEARCH("CC",PG_Desc[[#This Row],[KEYS]])), "CHECK", "")</f>
        <v>CHECK</v>
      </c>
      <c r="H286" t="str">
        <f>IF(ISNUMBER(SEARCH("PG",PG_Desc[[#This Row],[KEYS]])), "PG", "")</f>
        <v/>
      </c>
    </row>
    <row r="287" spans="1:8" x14ac:dyDescent="0.3">
      <c r="A287" s="14" t="s">
        <v>160</v>
      </c>
      <c r="B287" s="14">
        <v>1</v>
      </c>
      <c r="C287" s="14" t="s">
        <v>191</v>
      </c>
      <c r="D287" s="14" t="s">
        <v>192</v>
      </c>
      <c r="E287" t="s">
        <v>111</v>
      </c>
      <c r="F287" t="str" cm="1">
        <f t="array" ref="F28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87" t="str">
        <f>IF(ISNUMBER(SEARCH("CC",PG_Desc[[#This Row],[KEYS]])), "CHECK", "")</f>
        <v/>
      </c>
      <c r="H287" t="str">
        <f>IF(ISNUMBER(SEARCH("PG",PG_Desc[[#This Row],[KEYS]])), "PG", "")</f>
        <v/>
      </c>
    </row>
    <row r="288" spans="1:8" x14ac:dyDescent="0.3">
      <c r="A288" s="14" t="s">
        <v>160</v>
      </c>
      <c r="B288" s="14">
        <v>1</v>
      </c>
      <c r="C288" s="14" t="s">
        <v>191</v>
      </c>
      <c r="D288" s="14" t="s">
        <v>165</v>
      </c>
      <c r="E288" t="s">
        <v>166</v>
      </c>
      <c r="F288" t="str" cm="1">
        <f t="array" ref="F28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88" t="str">
        <f>IF(ISNUMBER(SEARCH("CC",PG_Desc[[#This Row],[KEYS]])), "CHECK", "")</f>
        <v/>
      </c>
      <c r="H288" t="str">
        <f>IF(ISNUMBER(SEARCH("PG",PG_Desc[[#This Row],[KEYS]])), "PG", "")</f>
        <v/>
      </c>
    </row>
    <row r="289" spans="1:8" x14ac:dyDescent="0.3">
      <c r="A289" s="14" t="s">
        <v>160</v>
      </c>
      <c r="B289" s="14">
        <v>1</v>
      </c>
      <c r="C289" s="14" t="s">
        <v>191</v>
      </c>
      <c r="D289" s="14" t="s">
        <v>167</v>
      </c>
      <c r="E289" t="s">
        <v>166</v>
      </c>
      <c r="F289" t="str" cm="1">
        <f t="array" ref="F28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289" t="str">
        <f>IF(ISNUMBER(SEARCH("CC",PG_Desc[[#This Row],[KEYS]])), "CHECK", "")</f>
        <v/>
      </c>
      <c r="H289" t="str">
        <f>IF(ISNUMBER(SEARCH("PG",PG_Desc[[#This Row],[KEYS]])), "PG", "")</f>
        <v/>
      </c>
    </row>
    <row r="290" spans="1:8" x14ac:dyDescent="0.3">
      <c r="A290" s="14" t="s">
        <v>414</v>
      </c>
      <c r="B290" s="14">
        <v>8</v>
      </c>
      <c r="C290" s="14" t="s">
        <v>427</v>
      </c>
      <c r="D290" s="14" t="s">
        <v>428</v>
      </c>
      <c r="E290" t="s">
        <v>111</v>
      </c>
      <c r="F290" t="str" cm="1">
        <f t="array" ref="F29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90" t="str">
        <f>IF(ISNUMBER(SEARCH("CC",PG_Desc[[#This Row],[KEYS]])), "CHECK", "")</f>
        <v/>
      </c>
      <c r="H290" t="str">
        <f>IF(ISNUMBER(SEARCH("PG",PG_Desc[[#This Row],[KEYS]])), "PG", "")</f>
        <v/>
      </c>
    </row>
    <row r="291" spans="1:8" x14ac:dyDescent="0.3">
      <c r="A291" s="14" t="s">
        <v>414</v>
      </c>
      <c r="B291" s="14">
        <v>8</v>
      </c>
      <c r="C291" s="14" t="s">
        <v>427</v>
      </c>
      <c r="D291" s="14" t="s">
        <v>421</v>
      </c>
      <c r="E291" t="s">
        <v>111</v>
      </c>
      <c r="F291" t="str" cm="1">
        <f t="array" ref="F29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FK,NN,IDX</v>
      </c>
      <c r="G291" t="str">
        <f>IF(ISNUMBER(SEARCH("CC",PG_Desc[[#This Row],[KEYS]])), "CHECK", "")</f>
        <v/>
      </c>
      <c r="H291" t="str">
        <f>IF(ISNUMBER(SEARCH("PG",PG_Desc[[#This Row],[KEYS]])), "PG", "")</f>
        <v/>
      </c>
    </row>
    <row r="292" spans="1:8" x14ac:dyDescent="0.3">
      <c r="A292" s="14" t="s">
        <v>414</v>
      </c>
      <c r="B292" s="14">
        <v>8</v>
      </c>
      <c r="C292" s="14" t="s">
        <v>427</v>
      </c>
      <c r="D292" s="14" t="s">
        <v>429</v>
      </c>
      <c r="E292" t="s">
        <v>114</v>
      </c>
      <c r="F292" t="str" cm="1">
        <f t="array" ref="F29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92" t="str">
        <f>IF(ISNUMBER(SEARCH("CC",PG_Desc[[#This Row],[KEYS]])), "CHECK", "")</f>
        <v/>
      </c>
      <c r="H292" t="str">
        <f>IF(ISNUMBER(SEARCH("PG",PG_Desc[[#This Row],[KEYS]])), "PG", "")</f>
        <v/>
      </c>
    </row>
    <row r="293" spans="1:8" x14ac:dyDescent="0.3">
      <c r="A293" s="14" t="s">
        <v>414</v>
      </c>
      <c r="B293" s="14">
        <v>8</v>
      </c>
      <c r="C293" s="14" t="s">
        <v>427</v>
      </c>
      <c r="D293" s="14" t="s">
        <v>430</v>
      </c>
      <c r="E293" t="s">
        <v>111</v>
      </c>
      <c r="F293" t="str" cm="1">
        <f t="array" ref="F29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293" t="str">
        <f>IF(ISNUMBER(SEARCH("CC",PG_Desc[[#This Row],[KEYS]])), "CHECK", "")</f>
        <v/>
      </c>
      <c r="H293" t="str">
        <f>IF(ISNUMBER(SEARCH("PG",PG_Desc[[#This Row],[KEYS]])), "PG", "")</f>
        <v/>
      </c>
    </row>
    <row r="294" spans="1:8" x14ac:dyDescent="0.3">
      <c r="A294" s="14" t="s">
        <v>393</v>
      </c>
      <c r="B294" s="14">
        <v>0</v>
      </c>
      <c r="C294" s="14" t="s">
        <v>406</v>
      </c>
      <c r="D294" s="14" t="s">
        <v>372</v>
      </c>
      <c r="E294" t="s">
        <v>111</v>
      </c>
      <c r="F294" t="str" cm="1">
        <f t="array" ref="F29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294" t="str">
        <f>IF(ISNUMBER(SEARCH("CC",PG_Desc[[#This Row],[KEYS]])), "CHECK", "")</f>
        <v>CHECK</v>
      </c>
      <c r="H294" t="str">
        <f>IF(ISNUMBER(SEARCH("PG",PG_Desc[[#This Row],[KEYS]])), "PG", "")</f>
        <v/>
      </c>
    </row>
    <row r="295" spans="1:8" x14ac:dyDescent="0.3">
      <c r="A295" s="14" t="s">
        <v>393</v>
      </c>
      <c r="B295" s="14">
        <v>0</v>
      </c>
      <c r="C295" s="14" t="s">
        <v>406</v>
      </c>
      <c r="D295" s="14" t="s">
        <v>407</v>
      </c>
      <c r="E295" t="s">
        <v>111</v>
      </c>
      <c r="F295" t="str" cm="1">
        <f t="array" ref="F29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295" t="str">
        <f>IF(ISNUMBER(SEARCH("CC",PG_Desc[[#This Row],[KEYS]])), "CHECK", "")</f>
        <v/>
      </c>
      <c r="H295" t="str">
        <f>IF(ISNUMBER(SEARCH("PG",PG_Desc[[#This Row],[KEYS]])), "PG", "")</f>
        <v/>
      </c>
    </row>
    <row r="296" spans="1:8" x14ac:dyDescent="0.3">
      <c r="A296" s="14" t="s">
        <v>393</v>
      </c>
      <c r="B296" s="14">
        <v>0</v>
      </c>
      <c r="C296" s="14" t="s">
        <v>406</v>
      </c>
      <c r="D296" s="14" t="s">
        <v>300</v>
      </c>
      <c r="E296" t="s">
        <v>111</v>
      </c>
      <c r="F296" t="str" cm="1">
        <f t="array" ref="F29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96" t="str">
        <f>IF(ISNUMBER(SEARCH("CC",PG_Desc[[#This Row],[KEYS]])), "CHECK", "")</f>
        <v/>
      </c>
      <c r="H296" t="str">
        <f>IF(ISNUMBER(SEARCH("PG",PG_Desc[[#This Row],[KEYS]])), "PG", "")</f>
        <v/>
      </c>
    </row>
    <row r="297" spans="1:8" x14ac:dyDescent="0.3">
      <c r="A297" s="14" t="s">
        <v>393</v>
      </c>
      <c r="B297" s="14">
        <v>0</v>
      </c>
      <c r="C297" s="14" t="s">
        <v>406</v>
      </c>
      <c r="D297" s="14" t="s">
        <v>400</v>
      </c>
      <c r="E297" t="s">
        <v>111</v>
      </c>
      <c r="F297" t="str" cm="1">
        <f t="array" ref="F29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297" t="str">
        <f>IF(ISNUMBER(SEARCH("CC",PG_Desc[[#This Row],[KEYS]])), "CHECK", "")</f>
        <v/>
      </c>
      <c r="H297" t="str">
        <f>IF(ISNUMBER(SEARCH("PG",PG_Desc[[#This Row],[KEYS]])), "PG", "")</f>
        <v/>
      </c>
    </row>
    <row r="298" spans="1:8" x14ac:dyDescent="0.3">
      <c r="A298" s="14" t="s">
        <v>253</v>
      </c>
      <c r="B298" s="14">
        <v>7</v>
      </c>
      <c r="C298" s="14" t="s">
        <v>279</v>
      </c>
      <c r="D298" s="14" t="s">
        <v>233</v>
      </c>
      <c r="E298" t="s">
        <v>111</v>
      </c>
      <c r="F298" t="str" cm="1">
        <f t="array" ref="F29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98" t="str">
        <f>IF(ISNUMBER(SEARCH("CC",PG_Desc[[#This Row],[KEYS]])), "CHECK", "")</f>
        <v/>
      </c>
      <c r="H298" t="str">
        <f>IF(ISNUMBER(SEARCH("PG",PG_Desc[[#This Row],[KEYS]])), "PG", "")</f>
        <v/>
      </c>
    </row>
    <row r="299" spans="1:8" x14ac:dyDescent="0.3">
      <c r="A299" s="14" t="s">
        <v>253</v>
      </c>
      <c r="B299" s="14">
        <v>7</v>
      </c>
      <c r="C299" s="14" t="s">
        <v>279</v>
      </c>
      <c r="D299" s="14" t="s">
        <v>278</v>
      </c>
      <c r="E299" t="s">
        <v>111</v>
      </c>
      <c r="F299" t="str" cm="1">
        <f t="array" ref="F29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299" t="str">
        <f>IF(ISNUMBER(SEARCH("CC",PG_Desc[[#This Row],[KEYS]])), "CHECK", "")</f>
        <v/>
      </c>
      <c r="H299" t="str">
        <f>IF(ISNUMBER(SEARCH("PG",PG_Desc[[#This Row],[KEYS]])), "PG", "")</f>
        <v/>
      </c>
    </row>
    <row r="300" spans="1:8" x14ac:dyDescent="0.3">
      <c r="A300" s="15" t="s">
        <v>414</v>
      </c>
      <c r="B300" s="15">
        <v>8</v>
      </c>
      <c r="C300" s="15" t="s">
        <v>431</v>
      </c>
      <c r="D300" s="15" t="s">
        <v>430</v>
      </c>
      <c r="E300" t="s">
        <v>111</v>
      </c>
      <c r="F300" t="str" cm="1">
        <f t="array" ref="F30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300" t="str">
        <f>IF(ISNUMBER(SEARCH("CC",PG_Desc[[#This Row],[KEYS]])), "CHECK", "")</f>
        <v/>
      </c>
      <c r="H300" t="str">
        <f>IF(ISNUMBER(SEARCH("PG",PG_Desc[[#This Row],[KEYS]])), "PG", "")</f>
        <v/>
      </c>
    </row>
    <row r="301" spans="1:8" x14ac:dyDescent="0.3">
      <c r="A301" s="15" t="s">
        <v>414</v>
      </c>
      <c r="B301" s="15">
        <v>8</v>
      </c>
      <c r="C301" s="15" t="s">
        <v>431</v>
      </c>
      <c r="D301" s="15" t="s">
        <v>433</v>
      </c>
      <c r="E301" t="s">
        <v>166</v>
      </c>
      <c r="F301" t="str" cm="1">
        <f t="array" ref="F30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01" t="str">
        <f>IF(ISNUMBER(SEARCH("CC",PG_Desc[[#This Row],[KEYS]])), "CHECK", "")</f>
        <v/>
      </c>
      <c r="H301" t="str">
        <f>IF(ISNUMBER(SEARCH("PG",PG_Desc[[#This Row],[KEYS]])), "PG", "")</f>
        <v/>
      </c>
    </row>
    <row r="302" spans="1:8" x14ac:dyDescent="0.3">
      <c r="A302" s="15" t="s">
        <v>414</v>
      </c>
      <c r="B302" s="15">
        <v>8</v>
      </c>
      <c r="C302" s="15" t="s">
        <v>431</v>
      </c>
      <c r="D302" s="15" t="s">
        <v>434</v>
      </c>
      <c r="E302" t="s">
        <v>114</v>
      </c>
      <c r="F302" t="str" cm="1">
        <f t="array" ref="F30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NN</v>
      </c>
      <c r="G302" t="str">
        <f>IF(ISNUMBER(SEARCH("CC",PG_Desc[[#This Row],[KEYS]])), "CHECK", "")</f>
        <v/>
      </c>
      <c r="H302" t="str">
        <f>IF(ISNUMBER(SEARCH("PG",PG_Desc[[#This Row],[KEYS]])), "PG", "")</f>
        <v/>
      </c>
    </row>
    <row r="303" spans="1:8" x14ac:dyDescent="0.3">
      <c r="A303" s="15" t="s">
        <v>414</v>
      </c>
      <c r="B303" s="15">
        <v>8</v>
      </c>
      <c r="C303" s="15" t="s">
        <v>431</v>
      </c>
      <c r="D303" s="15" t="s">
        <v>435</v>
      </c>
      <c r="E303" t="s">
        <v>111</v>
      </c>
      <c r="F303" t="str" cm="1">
        <f t="array" ref="F30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303" t="str">
        <f>IF(ISNUMBER(SEARCH("CC",PG_Desc[[#This Row],[KEYS]])), "CHECK", "")</f>
        <v/>
      </c>
      <c r="H303" t="str">
        <f>IF(ISNUMBER(SEARCH("PG",PG_Desc[[#This Row],[KEYS]])), "PG", "")</f>
        <v/>
      </c>
    </row>
    <row r="304" spans="1:8" x14ac:dyDescent="0.3">
      <c r="A304" s="15" t="s">
        <v>414</v>
      </c>
      <c r="B304" s="15">
        <v>8</v>
      </c>
      <c r="C304" s="15" t="s">
        <v>431</v>
      </c>
      <c r="D304" s="15" t="s">
        <v>421</v>
      </c>
      <c r="E304" t="s">
        <v>111</v>
      </c>
      <c r="F304" t="str" cm="1">
        <f t="array" ref="F30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304" t="str">
        <f>IF(ISNUMBER(SEARCH("CC",PG_Desc[[#This Row],[KEYS]])), "CHECK", "")</f>
        <v/>
      </c>
      <c r="H304" t="str">
        <f>IF(ISNUMBER(SEARCH("PG",PG_Desc[[#This Row],[KEYS]])), "PG", "")</f>
        <v/>
      </c>
    </row>
    <row r="305" spans="1:8" x14ac:dyDescent="0.3">
      <c r="A305" s="15" t="s">
        <v>414</v>
      </c>
      <c r="B305" s="15">
        <v>8</v>
      </c>
      <c r="C305" s="15" t="s">
        <v>431</v>
      </c>
      <c r="D305" s="15" t="s">
        <v>436</v>
      </c>
      <c r="E305" t="s">
        <v>111</v>
      </c>
      <c r="F305" t="str" cm="1">
        <f t="array" ref="F30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305" t="str">
        <f>IF(ISNUMBER(SEARCH("CC",PG_Desc[[#This Row],[KEYS]])), "CHECK", "")</f>
        <v/>
      </c>
      <c r="H305" t="str">
        <f>IF(ISNUMBER(SEARCH("PG",PG_Desc[[#This Row],[KEYS]])), "PG", "")</f>
        <v/>
      </c>
    </row>
    <row r="306" spans="1:8" x14ac:dyDescent="0.3">
      <c r="A306" s="15" t="s">
        <v>414</v>
      </c>
      <c r="B306" s="15">
        <v>8</v>
      </c>
      <c r="C306" s="15" t="s">
        <v>431</v>
      </c>
      <c r="D306" s="15" t="s">
        <v>437</v>
      </c>
      <c r="E306" t="s">
        <v>111</v>
      </c>
      <c r="F306" t="str" cm="1">
        <f t="array" ref="F30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306" t="str">
        <f>IF(ISNUMBER(SEARCH("CC",PG_Desc[[#This Row],[KEYS]])), "CHECK", "")</f>
        <v/>
      </c>
      <c r="H306" t="str">
        <f>IF(ISNUMBER(SEARCH("PG",PG_Desc[[#This Row],[KEYS]])), "PG", "")</f>
        <v/>
      </c>
    </row>
    <row r="307" spans="1:8" x14ac:dyDescent="0.3">
      <c r="A307" s="15" t="s">
        <v>393</v>
      </c>
      <c r="B307" s="15">
        <v>0</v>
      </c>
      <c r="C307" s="15" t="s">
        <v>408</v>
      </c>
      <c r="D307" s="15" t="s">
        <v>360</v>
      </c>
      <c r="E307" t="s">
        <v>111</v>
      </c>
      <c r="F307" t="str" cm="1">
        <f t="array" ref="F30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07" t="str">
        <f>IF(ISNUMBER(SEARCH("CC",PG_Desc[[#This Row],[KEYS]])), "CHECK", "")</f>
        <v>CHECK</v>
      </c>
      <c r="H307" t="str">
        <f>IF(ISNUMBER(SEARCH("PG",PG_Desc[[#This Row],[KEYS]])), "PG", "")</f>
        <v/>
      </c>
    </row>
    <row r="308" spans="1:8" x14ac:dyDescent="0.3">
      <c r="A308" s="15" t="s">
        <v>393</v>
      </c>
      <c r="B308" s="15">
        <v>0</v>
      </c>
      <c r="C308" s="15" t="s">
        <v>408</v>
      </c>
      <c r="D308" s="15" t="s">
        <v>412</v>
      </c>
      <c r="E308" t="s">
        <v>111</v>
      </c>
      <c r="F308" t="str" cm="1">
        <f t="array" ref="F30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CC&gt;0,PG</v>
      </c>
      <c r="G308" t="str">
        <f>IF(ISNUMBER(SEARCH("CC",PG_Desc[[#This Row],[KEYS]])), "CHECK", "")</f>
        <v>CHECK</v>
      </c>
      <c r="H308" t="str">
        <f>IF(ISNUMBER(SEARCH("PG",PG_Desc[[#This Row],[KEYS]])), "PG", "")</f>
        <v>PG</v>
      </c>
    </row>
    <row r="309" spans="1:8" x14ac:dyDescent="0.3">
      <c r="A309" s="15" t="s">
        <v>393</v>
      </c>
      <c r="B309" s="15">
        <v>0</v>
      </c>
      <c r="C309" s="15" t="s">
        <v>408</v>
      </c>
      <c r="D309" s="15" t="s">
        <v>409</v>
      </c>
      <c r="E309" t="s">
        <v>111</v>
      </c>
      <c r="F309" t="str" cm="1">
        <f t="array" ref="F30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309" t="str">
        <f>IF(ISNUMBER(SEARCH("CC",PG_Desc[[#This Row],[KEYS]])), "CHECK", "")</f>
        <v/>
      </c>
      <c r="H309" t="str">
        <f>IF(ISNUMBER(SEARCH("PG",PG_Desc[[#This Row],[KEYS]])), "PG", "")</f>
        <v/>
      </c>
    </row>
    <row r="310" spans="1:8" x14ac:dyDescent="0.3">
      <c r="A310" s="15" t="s">
        <v>393</v>
      </c>
      <c r="B310" s="15">
        <v>0</v>
      </c>
      <c r="C310" s="15" t="s">
        <v>408</v>
      </c>
      <c r="D310" s="15" t="s">
        <v>407</v>
      </c>
      <c r="E310" t="s">
        <v>111</v>
      </c>
      <c r="F310" t="str" cm="1">
        <f t="array" ref="F31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FK,IDX,NN</v>
      </c>
      <c r="G310" t="str">
        <f>IF(ISNUMBER(SEARCH("CC",PG_Desc[[#This Row],[KEYS]])), "CHECK", "")</f>
        <v/>
      </c>
      <c r="H310" t="str">
        <f>IF(ISNUMBER(SEARCH("PG",PG_Desc[[#This Row],[KEYS]])), "PG", "")</f>
        <v/>
      </c>
    </row>
    <row r="311" spans="1:8" x14ac:dyDescent="0.3">
      <c r="A311" s="15" t="s">
        <v>393</v>
      </c>
      <c r="B311" s="15">
        <v>0</v>
      </c>
      <c r="C311" s="15" t="s">
        <v>408</v>
      </c>
      <c r="D311" s="15" t="s">
        <v>411</v>
      </c>
      <c r="E311" t="s">
        <v>114</v>
      </c>
      <c r="F311" t="str" cm="1">
        <f t="array" ref="F31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11" t="str">
        <f>IF(ISNUMBER(SEARCH("CC",PG_Desc[[#This Row],[KEYS]])), "CHECK", "")</f>
        <v/>
      </c>
      <c r="H311" t="str">
        <f>IF(ISNUMBER(SEARCH("PG",PG_Desc[[#This Row],[KEYS]])), "PG", "")</f>
        <v/>
      </c>
    </row>
    <row r="312" spans="1:8" x14ac:dyDescent="0.3">
      <c r="A312" s="15" t="s">
        <v>393</v>
      </c>
      <c r="B312" s="15">
        <v>0</v>
      </c>
      <c r="C312" s="15" t="s">
        <v>408</v>
      </c>
      <c r="D312" s="15" t="s">
        <v>413</v>
      </c>
      <c r="E312" t="s">
        <v>111</v>
      </c>
      <c r="F312" t="str" cm="1">
        <f t="array" ref="F31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12" t="str">
        <f>IF(ISNUMBER(SEARCH("CC",PG_Desc[[#This Row],[KEYS]])), "CHECK", "")</f>
        <v/>
      </c>
      <c r="H312" t="str">
        <f>IF(ISNUMBER(SEARCH("PG",PG_Desc[[#This Row],[KEYS]])), "PG", "")</f>
        <v/>
      </c>
    </row>
    <row r="313" spans="1:8" x14ac:dyDescent="0.3">
      <c r="A313" s="18" t="s">
        <v>160</v>
      </c>
      <c r="B313" s="18">
        <v>2</v>
      </c>
      <c r="C313" s="18" t="s">
        <v>227</v>
      </c>
      <c r="D313" s="18" t="s">
        <v>162</v>
      </c>
      <c r="E313" t="s">
        <v>111</v>
      </c>
      <c r="F313" t="str" cm="1">
        <f t="array" ref="F31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PK,FK,IDX,NN</v>
      </c>
      <c r="G313" t="str">
        <f>IF(ISNUMBER(SEARCH("CC",PG_Desc[[#This Row],[KEYS]])), "CHECK", "")</f>
        <v/>
      </c>
      <c r="H313" t="str">
        <f>IF(ISNUMBER(SEARCH("PG",PG_Desc[[#This Row],[KEYS]])), "PG", "")</f>
        <v/>
      </c>
    </row>
    <row r="314" spans="1:8" x14ac:dyDescent="0.3">
      <c r="A314" s="18" t="s">
        <v>160</v>
      </c>
      <c r="B314" s="18">
        <v>2</v>
      </c>
      <c r="C314" s="18" t="s">
        <v>227</v>
      </c>
      <c r="D314" s="18" t="s">
        <v>228</v>
      </c>
      <c r="E314" t="s">
        <v>111</v>
      </c>
      <c r="F314" t="str" cm="1">
        <f t="array" ref="F31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PK,FK,NN,IDX</v>
      </c>
      <c r="G314" t="str">
        <f>IF(ISNUMBER(SEARCH("CC",PG_Desc[[#This Row],[KEYS]])), "CHECK", "")</f>
        <v/>
      </c>
      <c r="H314" t="str">
        <f>IF(ISNUMBER(SEARCH("PG",PG_Desc[[#This Row],[KEYS]])), "PG", "")</f>
        <v/>
      </c>
    </row>
    <row r="315" spans="1:8" x14ac:dyDescent="0.3">
      <c r="A315" s="16" t="s">
        <v>414</v>
      </c>
      <c r="B315" s="16">
        <v>8</v>
      </c>
      <c r="C315" s="16" t="s">
        <v>438</v>
      </c>
      <c r="D315" s="16" t="s">
        <v>441</v>
      </c>
      <c r="E315" t="s">
        <v>111</v>
      </c>
      <c r="F315" t="str" cm="1">
        <f t="array" ref="F31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15" t="str">
        <f>IF(ISNUMBER(SEARCH("CC",PG_Desc[[#This Row],[KEYS]])), "CHECK", "")</f>
        <v>CHECK</v>
      </c>
      <c r="H315" t="str">
        <f>IF(ISNUMBER(SEARCH("PG",PG_Desc[[#This Row],[KEYS]])), "PG", "")</f>
        <v/>
      </c>
    </row>
    <row r="316" spans="1:8" x14ac:dyDescent="0.3">
      <c r="A316" s="16" t="s">
        <v>414</v>
      </c>
      <c r="B316" s="16">
        <v>8</v>
      </c>
      <c r="C316" s="16" t="s">
        <v>438</v>
      </c>
      <c r="D316" s="16" t="s">
        <v>442</v>
      </c>
      <c r="E316" t="s">
        <v>111</v>
      </c>
      <c r="F316" t="str" cm="1">
        <f t="array" ref="F31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16" t="str">
        <f>IF(ISNUMBER(SEARCH("CC",PG_Desc[[#This Row],[KEYS]])), "CHECK", "")</f>
        <v>CHECK</v>
      </c>
      <c r="H316" t="str">
        <f>IF(ISNUMBER(SEARCH("PG",PG_Desc[[#This Row],[KEYS]])), "PG", "")</f>
        <v/>
      </c>
    </row>
    <row r="317" spans="1:8" x14ac:dyDescent="0.3">
      <c r="A317" s="16" t="s">
        <v>414</v>
      </c>
      <c r="B317" s="16">
        <v>8</v>
      </c>
      <c r="C317" s="16" t="s">
        <v>438</v>
      </c>
      <c r="D317" s="16" t="s">
        <v>443</v>
      </c>
      <c r="E317" t="s">
        <v>111</v>
      </c>
      <c r="F317" t="str" cm="1">
        <f t="array" ref="F317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17" t="str">
        <f>IF(ISNUMBER(SEARCH("CC",PG_Desc[[#This Row],[KEYS]])), "CHECK", "")</f>
        <v>CHECK</v>
      </c>
      <c r="H317" t="str">
        <f>IF(ISNUMBER(SEARCH("PG",PG_Desc[[#This Row],[KEYS]])), "PG", "")</f>
        <v/>
      </c>
    </row>
    <row r="318" spans="1:8" x14ac:dyDescent="0.3">
      <c r="A318" s="16" t="s">
        <v>414</v>
      </c>
      <c r="B318" s="16">
        <v>8</v>
      </c>
      <c r="C318" s="16" t="s">
        <v>438</v>
      </c>
      <c r="D318" s="16" t="s">
        <v>444</v>
      </c>
      <c r="E318" t="s">
        <v>111</v>
      </c>
      <c r="F318" t="str" cm="1">
        <f t="array" ref="F318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18" t="str">
        <f>IF(ISNUMBER(SEARCH("CC",PG_Desc[[#This Row],[KEYS]])), "CHECK", "")</f>
        <v>CHECK</v>
      </c>
      <c r="H318" t="str">
        <f>IF(ISNUMBER(SEARCH("PG",PG_Desc[[#This Row],[KEYS]])), "PG", "")</f>
        <v/>
      </c>
    </row>
    <row r="319" spans="1:8" x14ac:dyDescent="0.3">
      <c r="A319" s="16" t="s">
        <v>414</v>
      </c>
      <c r="B319" s="16">
        <v>8</v>
      </c>
      <c r="C319" s="16" t="s">
        <v>438</v>
      </c>
      <c r="D319" s="16" t="s">
        <v>445</v>
      </c>
      <c r="E319" t="s">
        <v>111</v>
      </c>
      <c r="F319" t="str" cm="1">
        <f t="array" ref="F319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19" t="str">
        <f>IF(ISNUMBER(SEARCH("CC",PG_Desc[[#This Row],[KEYS]])), "CHECK", "")</f>
        <v>CHECK</v>
      </c>
      <c r="H319" t="str">
        <f>IF(ISNUMBER(SEARCH("PG",PG_Desc[[#This Row],[KEYS]])), "PG", "")</f>
        <v/>
      </c>
    </row>
    <row r="320" spans="1:8" x14ac:dyDescent="0.3">
      <c r="A320" s="16" t="s">
        <v>414</v>
      </c>
      <c r="B320" s="16">
        <v>8</v>
      </c>
      <c r="C320" s="16" t="s">
        <v>438</v>
      </c>
      <c r="D320" s="16" t="s">
        <v>439</v>
      </c>
      <c r="E320" t="s">
        <v>111</v>
      </c>
      <c r="F320" t="str" cm="1">
        <f t="array" ref="F320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320" t="str">
        <f>IF(ISNUMBER(SEARCH("CC",PG_Desc[[#This Row],[KEYS]])), "CHECK", "")</f>
        <v/>
      </c>
      <c r="H320" t="str">
        <f>IF(ISNUMBER(SEARCH("PG",PG_Desc[[#This Row],[KEYS]])), "PG", "")</f>
        <v/>
      </c>
    </row>
    <row r="321" spans="1:8" x14ac:dyDescent="0.3">
      <c r="A321" s="16" t="s">
        <v>414</v>
      </c>
      <c r="B321" s="16">
        <v>8</v>
      </c>
      <c r="C321" s="16" t="s">
        <v>438</v>
      </c>
      <c r="D321" s="16" t="s">
        <v>440</v>
      </c>
      <c r="E321" t="s">
        <v>166</v>
      </c>
      <c r="F321" t="str" cm="1">
        <f t="array" ref="F321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21" t="str">
        <f>IF(ISNUMBER(SEARCH("CC",PG_Desc[[#This Row],[KEYS]])), "CHECK", "")</f>
        <v/>
      </c>
      <c r="H321" t="str">
        <f>IF(ISNUMBER(SEARCH("PG",PG_Desc[[#This Row],[KEYS]])), "PG", "")</f>
        <v/>
      </c>
    </row>
    <row r="322" spans="1:8" x14ac:dyDescent="0.3">
      <c r="A322" s="16" t="s">
        <v>414</v>
      </c>
      <c r="B322" s="16">
        <v>8</v>
      </c>
      <c r="C322" s="16" t="s">
        <v>438</v>
      </c>
      <c r="D322" s="16" t="s">
        <v>428</v>
      </c>
      <c r="E322" t="s">
        <v>111</v>
      </c>
      <c r="F322" t="str" cm="1">
        <f t="array" ref="F322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FK,NN,IDX</v>
      </c>
      <c r="G322" t="str">
        <f>IF(ISNUMBER(SEARCH("CC",PG_Desc[[#This Row],[KEYS]])), "CHECK", "")</f>
        <v/>
      </c>
      <c r="H322" t="str">
        <f>IF(ISNUMBER(SEARCH("PG",PG_Desc[[#This Row],[KEYS]])), "PG", "")</f>
        <v/>
      </c>
    </row>
    <row r="323" spans="1:8" x14ac:dyDescent="0.3">
      <c r="A323" s="16" t="s">
        <v>414</v>
      </c>
      <c r="B323" s="16">
        <v>8</v>
      </c>
      <c r="C323" s="16" t="s">
        <v>438</v>
      </c>
      <c r="D323" s="16" t="s">
        <v>446</v>
      </c>
      <c r="E323" t="s">
        <v>111</v>
      </c>
      <c r="F323" t="str" cm="1">
        <f t="array" ref="F323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FK</v>
      </c>
      <c r="G323" t="str">
        <f>IF(ISNUMBER(SEARCH("CC",PG_Desc[[#This Row],[KEYS]])), "CHECK", "")</f>
        <v/>
      </c>
      <c r="H323" t="str">
        <f>IF(ISNUMBER(SEARCH("PG",PG_Desc[[#This Row],[KEYS]])), "PG", "")</f>
        <v/>
      </c>
    </row>
    <row r="324" spans="1:8" x14ac:dyDescent="0.3">
      <c r="A324" t="s">
        <v>345</v>
      </c>
      <c r="B324">
        <v>12</v>
      </c>
      <c r="C324" t="s">
        <v>359</v>
      </c>
      <c r="D324" t="s">
        <v>360</v>
      </c>
      <c r="E324" t="s">
        <v>111</v>
      </c>
      <c r="F324" t="str" cm="1">
        <f t="array" ref="F324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CC&gt;0</v>
      </c>
      <c r="G324" t="str">
        <f>IF(ISNUMBER(SEARCH("CC",PG_Desc[[#This Row],[KEYS]])), "CHECK", "")</f>
        <v>CHECK</v>
      </c>
      <c r="H324" t="str">
        <f>IF(ISNUMBER(SEARCH("PG",PG_Desc[[#This Row],[KEYS]])), "PG", "")</f>
        <v/>
      </c>
    </row>
    <row r="325" spans="1:8" x14ac:dyDescent="0.3">
      <c r="A325" t="s">
        <v>345</v>
      </c>
      <c r="B325">
        <v>12</v>
      </c>
      <c r="C325" t="s">
        <v>359</v>
      </c>
      <c r="D325" t="s">
        <v>322</v>
      </c>
      <c r="E325" t="s">
        <v>111</v>
      </c>
      <c r="F325" t="str" cm="1">
        <f t="array" ref="F325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>PK,NN,IDX</v>
      </c>
      <c r="G325" t="str">
        <f>IF(ISNUMBER(SEARCH("CC",PG_Desc[[#This Row],[KEYS]])), "CHECK", "")</f>
        <v/>
      </c>
      <c r="H325" t="str">
        <f>IF(ISNUMBER(SEARCH("PG",PG_Desc[[#This Row],[KEYS]])), "PG", "")</f>
        <v/>
      </c>
    </row>
    <row r="326" spans="1:8" x14ac:dyDescent="0.3">
      <c r="A326" t="s">
        <v>345</v>
      </c>
      <c r="B326">
        <v>12</v>
      </c>
      <c r="C326" t="s">
        <v>359</v>
      </c>
      <c r="D326" t="s">
        <v>346</v>
      </c>
      <c r="E326" t="s">
        <v>111</v>
      </c>
      <c r="F326" t="str" cm="1">
        <f t="array" ref="F326">IF(ISNUMBER(INDEX(Table3[KEYS],MATCH(PG_Desc[[#This Row],[Table_Name]]&amp;PG_Desc[[#This Row],[Column_Name]],Table3[Table_Name] &amp; Table3[Column_Name],0))),"",INDEX(UPPER(Table3[KEYS]),MATCH(UPPER(PG_Desc[[#This Row],[Table_Name]]&amp;PG_Desc[[#This Row],[Column_Name]]),UPPER(Table3[Table_Name] &amp; Table3[Column_Name]),0)))</f>
        <v/>
      </c>
      <c r="G326" t="str">
        <f>IF(ISNUMBER(SEARCH("CC",PG_Desc[[#This Row],[KEYS]])), "CHECK", "")</f>
        <v/>
      </c>
      <c r="H326" t="str">
        <f>IF(ISNUMBER(SEARCH("PG",PG_Desc[[#This Row],[KEYS]])), "PG", "")</f>
        <v/>
      </c>
    </row>
    <row r="327" spans="1:8" x14ac:dyDescent="0.3">
      <c r="A327" t="s">
        <v>514</v>
      </c>
      <c r="C327" t="s">
        <v>507</v>
      </c>
      <c r="D327" t="s">
        <v>508</v>
      </c>
      <c r="E327" t="s">
        <v>111</v>
      </c>
      <c r="F327" t="s">
        <v>541</v>
      </c>
      <c r="G327" s="20" t="str">
        <f>IF(ISNUMBER(SEARCH("CC",Table3[[#This Row],[KEYS]])), "CHECK", "")</f>
        <v/>
      </c>
      <c r="H327" t="str">
        <f>IF(ISNUMBER(SEARCH("PG",Table3[[#This Row],[KEYS]])), "PG", "")</f>
        <v/>
      </c>
    </row>
    <row r="328" spans="1:8" x14ac:dyDescent="0.3">
      <c r="A328" t="s">
        <v>514</v>
      </c>
      <c r="C328" t="s">
        <v>507</v>
      </c>
      <c r="D328" t="s">
        <v>512</v>
      </c>
      <c r="E328" t="s">
        <v>111</v>
      </c>
      <c r="F328" t="s">
        <v>86</v>
      </c>
    </row>
    <row r="329" spans="1:8" x14ac:dyDescent="0.3">
      <c r="A329" t="s">
        <v>514</v>
      </c>
      <c r="C329" t="s">
        <v>507</v>
      </c>
      <c r="D329" t="s">
        <v>510</v>
      </c>
      <c r="E329" t="s">
        <v>111</v>
      </c>
      <c r="F329" t="s">
        <v>86</v>
      </c>
    </row>
    <row r="330" spans="1:8" x14ac:dyDescent="0.3">
      <c r="A330" t="s">
        <v>514</v>
      </c>
      <c r="C330" t="s">
        <v>507</v>
      </c>
      <c r="D330" t="s">
        <v>516</v>
      </c>
      <c r="E330" t="s">
        <v>533</v>
      </c>
      <c r="F330" t="s">
        <v>87</v>
      </c>
    </row>
    <row r="331" spans="1:8" x14ac:dyDescent="0.3">
      <c r="A331" t="s">
        <v>514</v>
      </c>
      <c r="C331" t="s">
        <v>507</v>
      </c>
      <c r="D331" t="s">
        <v>517</v>
      </c>
      <c r="E331" t="s">
        <v>534</v>
      </c>
    </row>
    <row r="332" spans="1:8" x14ac:dyDescent="0.3">
      <c r="A332" t="s">
        <v>514</v>
      </c>
      <c r="C332" t="s">
        <v>507</v>
      </c>
      <c r="D332" t="s">
        <v>518</v>
      </c>
      <c r="E332" t="s">
        <v>533</v>
      </c>
    </row>
    <row r="333" spans="1:8" x14ac:dyDescent="0.3">
      <c r="A333" t="s">
        <v>514</v>
      </c>
      <c r="C333" t="s">
        <v>507</v>
      </c>
      <c r="D333" t="s">
        <v>206</v>
      </c>
      <c r="E333" t="s">
        <v>533</v>
      </c>
    </row>
    <row r="334" spans="1:8" x14ac:dyDescent="0.3">
      <c r="A334" t="s">
        <v>514</v>
      </c>
      <c r="C334" t="s">
        <v>507</v>
      </c>
      <c r="D334" t="s">
        <v>519</v>
      </c>
      <c r="E334" t="s">
        <v>533</v>
      </c>
    </row>
    <row r="335" spans="1:8" x14ac:dyDescent="0.3">
      <c r="A335" t="s">
        <v>514</v>
      </c>
      <c r="C335" t="s">
        <v>507</v>
      </c>
      <c r="D335" t="s">
        <v>520</v>
      </c>
      <c r="E335" t="s">
        <v>535</v>
      </c>
    </row>
    <row r="336" spans="1:8" x14ac:dyDescent="0.3">
      <c r="A336" t="s">
        <v>514</v>
      </c>
      <c r="C336" t="s">
        <v>507</v>
      </c>
      <c r="D336" t="s">
        <v>521</v>
      </c>
      <c r="E336" t="s">
        <v>535</v>
      </c>
    </row>
    <row r="337" spans="1:6" x14ac:dyDescent="0.3">
      <c r="A337" t="s">
        <v>514</v>
      </c>
      <c r="C337" t="s">
        <v>507</v>
      </c>
      <c r="D337" t="s">
        <v>522</v>
      </c>
      <c r="E337" t="s">
        <v>535</v>
      </c>
    </row>
    <row r="338" spans="1:6" x14ac:dyDescent="0.3">
      <c r="A338" t="s">
        <v>514</v>
      </c>
      <c r="C338" t="s">
        <v>507</v>
      </c>
      <c r="D338" t="s">
        <v>523</v>
      </c>
      <c r="E338" t="s">
        <v>536</v>
      </c>
    </row>
    <row r="339" spans="1:6" x14ac:dyDescent="0.3">
      <c r="A339" t="s">
        <v>514</v>
      </c>
      <c r="C339" t="s">
        <v>507</v>
      </c>
      <c r="D339" t="s">
        <v>524</v>
      </c>
      <c r="E339" t="s">
        <v>536</v>
      </c>
    </row>
    <row r="340" spans="1:6" x14ac:dyDescent="0.3">
      <c r="A340" t="s">
        <v>514</v>
      </c>
      <c r="C340" t="s">
        <v>507</v>
      </c>
      <c r="D340" t="s">
        <v>525</v>
      </c>
      <c r="E340" t="s">
        <v>536</v>
      </c>
    </row>
    <row r="341" spans="1:6" x14ac:dyDescent="0.3">
      <c r="A341" t="s">
        <v>514</v>
      </c>
      <c r="C341" t="s">
        <v>507</v>
      </c>
      <c r="D341" t="s">
        <v>526</v>
      </c>
      <c r="E341" t="s">
        <v>536</v>
      </c>
    </row>
    <row r="342" spans="1:6" x14ac:dyDescent="0.3">
      <c r="A342" t="s">
        <v>514</v>
      </c>
      <c r="C342" t="s">
        <v>507</v>
      </c>
      <c r="D342" t="s">
        <v>527</v>
      </c>
      <c r="E342" t="s">
        <v>536</v>
      </c>
    </row>
    <row r="343" spans="1:6" x14ac:dyDescent="0.3">
      <c r="A343" t="s">
        <v>514</v>
      </c>
      <c r="C343" t="s">
        <v>507</v>
      </c>
      <c r="D343" t="s">
        <v>528</v>
      </c>
      <c r="E343" t="s">
        <v>536</v>
      </c>
    </row>
    <row r="344" spans="1:6" x14ac:dyDescent="0.3">
      <c r="A344" t="s">
        <v>514</v>
      </c>
      <c r="C344" t="s">
        <v>507</v>
      </c>
      <c r="D344" t="s">
        <v>529</v>
      </c>
      <c r="E344" t="s">
        <v>536</v>
      </c>
    </row>
    <row r="345" spans="1:6" x14ac:dyDescent="0.3">
      <c r="A345" t="s">
        <v>514</v>
      </c>
      <c r="C345" t="s">
        <v>507</v>
      </c>
      <c r="D345" t="s">
        <v>530</v>
      </c>
      <c r="E345" t="s">
        <v>533</v>
      </c>
    </row>
    <row r="346" spans="1:6" x14ac:dyDescent="0.3">
      <c r="A346" t="s">
        <v>514</v>
      </c>
      <c r="C346" t="s">
        <v>507</v>
      </c>
      <c r="D346" t="s">
        <v>531</v>
      </c>
      <c r="E346" t="s">
        <v>537</v>
      </c>
    </row>
    <row r="347" spans="1:6" x14ac:dyDescent="0.3">
      <c r="A347" t="s">
        <v>514</v>
      </c>
      <c r="C347" t="s">
        <v>507</v>
      </c>
      <c r="D347" t="s">
        <v>532</v>
      </c>
      <c r="E347" t="s">
        <v>538</v>
      </c>
    </row>
    <row r="348" spans="1:6" x14ac:dyDescent="0.3">
      <c r="A348" t="s">
        <v>514</v>
      </c>
      <c r="C348" t="s">
        <v>511</v>
      </c>
      <c r="D348" t="s">
        <v>512</v>
      </c>
      <c r="E348" t="s">
        <v>111</v>
      </c>
      <c r="F348" t="s">
        <v>541</v>
      </c>
    </row>
    <row r="349" spans="1:6" x14ac:dyDescent="0.3">
      <c r="A349" t="s">
        <v>514</v>
      </c>
      <c r="C349" t="s">
        <v>511</v>
      </c>
      <c r="D349" t="s">
        <v>510</v>
      </c>
      <c r="E349" t="s">
        <v>111</v>
      </c>
      <c r="F349" t="s">
        <v>86</v>
      </c>
    </row>
    <row r="350" spans="1:6" x14ac:dyDescent="0.3">
      <c r="A350" t="s">
        <v>514</v>
      </c>
      <c r="C350" t="s">
        <v>511</v>
      </c>
      <c r="D350" t="s">
        <v>543</v>
      </c>
      <c r="E350" t="s">
        <v>548</v>
      </c>
    </row>
    <row r="351" spans="1:6" x14ac:dyDescent="0.3">
      <c r="A351" t="s">
        <v>514</v>
      </c>
      <c r="C351" t="s">
        <v>511</v>
      </c>
      <c r="D351" t="s">
        <v>544</v>
      </c>
      <c r="E351" t="s">
        <v>548</v>
      </c>
    </row>
    <row r="352" spans="1:6" x14ac:dyDescent="0.3">
      <c r="A352" t="s">
        <v>514</v>
      </c>
      <c r="C352" t="s">
        <v>511</v>
      </c>
      <c r="D352" t="s">
        <v>545</v>
      </c>
      <c r="E352" t="s">
        <v>548</v>
      </c>
    </row>
    <row r="353" spans="1:6" x14ac:dyDescent="0.3">
      <c r="A353" t="s">
        <v>514</v>
      </c>
      <c r="C353" t="s">
        <v>511</v>
      </c>
      <c r="D353" t="s">
        <v>546</v>
      </c>
      <c r="E353" t="s">
        <v>548</v>
      </c>
    </row>
    <row r="354" spans="1:6" x14ac:dyDescent="0.3">
      <c r="A354" t="s">
        <v>514</v>
      </c>
      <c r="C354" t="s">
        <v>511</v>
      </c>
      <c r="D354" t="s">
        <v>547</v>
      </c>
      <c r="E354" t="s">
        <v>549</v>
      </c>
    </row>
    <row r="355" spans="1:6" x14ac:dyDescent="0.3">
      <c r="A355" t="s">
        <v>514</v>
      </c>
      <c r="C355" t="s">
        <v>509</v>
      </c>
      <c r="D355" t="s">
        <v>510</v>
      </c>
      <c r="E355" t="s">
        <v>111</v>
      </c>
      <c r="F355" t="s">
        <v>541</v>
      </c>
    </row>
    <row r="356" spans="1:6" x14ac:dyDescent="0.3">
      <c r="A356" t="s">
        <v>514</v>
      </c>
      <c r="C356" s="84" t="s">
        <v>509</v>
      </c>
      <c r="D356" s="84" t="s">
        <v>550</v>
      </c>
      <c r="E356" s="84" t="s">
        <v>548</v>
      </c>
    </row>
    <row r="357" spans="1:6" x14ac:dyDescent="0.3">
      <c r="A357" t="s">
        <v>514</v>
      </c>
      <c r="C357" s="84" t="s">
        <v>563</v>
      </c>
      <c r="D357" s="84" t="s">
        <v>564</v>
      </c>
      <c r="E357" s="84" t="s">
        <v>570</v>
      </c>
    </row>
    <row r="358" spans="1:6" x14ac:dyDescent="0.3">
      <c r="A358" t="s">
        <v>514</v>
      </c>
      <c r="C358" s="84" t="s">
        <v>563</v>
      </c>
      <c r="D358" s="84" t="s">
        <v>565</v>
      </c>
      <c r="E358" s="84" t="s">
        <v>571</v>
      </c>
    </row>
    <row r="359" spans="1:6" x14ac:dyDescent="0.3">
      <c r="A359" t="s">
        <v>514</v>
      </c>
      <c r="C359" s="84" t="s">
        <v>563</v>
      </c>
      <c r="D359" s="84" t="s">
        <v>566</v>
      </c>
      <c r="E359" s="84" t="s">
        <v>571</v>
      </c>
    </row>
    <row r="360" spans="1:6" x14ac:dyDescent="0.3">
      <c r="A360" t="s">
        <v>514</v>
      </c>
      <c r="C360" s="84" t="s">
        <v>563</v>
      </c>
      <c r="D360" s="84" t="s">
        <v>567</v>
      </c>
      <c r="E360" s="84" t="s">
        <v>571</v>
      </c>
    </row>
    <row r="361" spans="1:6" x14ac:dyDescent="0.3">
      <c r="A361" t="s">
        <v>514</v>
      </c>
      <c r="C361" s="84" t="s">
        <v>563</v>
      </c>
      <c r="D361" s="84" t="s">
        <v>568</v>
      </c>
      <c r="E361" s="84" t="s">
        <v>534</v>
      </c>
    </row>
    <row r="362" spans="1:6" x14ac:dyDescent="0.3">
      <c r="C362" s="84" t="s">
        <v>563</v>
      </c>
      <c r="D362" s="84" t="s">
        <v>569</v>
      </c>
      <c r="E362" s="84" t="s">
        <v>572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0C94-C4AA-4EB3-B2BE-00F504586E0D}">
  <sheetPr codeName="Sheet3"/>
  <dimension ref="B1:G72"/>
  <sheetViews>
    <sheetView topLeftCell="A58" workbookViewId="0">
      <selection activeCell="G77" sqref="G77"/>
    </sheetView>
  </sheetViews>
  <sheetFormatPr defaultRowHeight="14.4" x14ac:dyDescent="0.3"/>
  <cols>
    <col min="2" max="2" width="20.109375" bestFit="1" customWidth="1"/>
    <col min="3" max="3" width="16.88671875" bestFit="1" customWidth="1"/>
    <col min="5" max="5" width="25.77734375" bestFit="1" customWidth="1"/>
    <col min="6" max="6" width="30" bestFit="1" customWidth="1"/>
    <col min="7" max="7" width="57" bestFit="1" customWidth="1"/>
  </cols>
  <sheetData>
    <row r="1" spans="2:7" x14ac:dyDescent="0.3">
      <c r="B1" t="s">
        <v>482</v>
      </c>
      <c r="C1" t="s">
        <v>483</v>
      </c>
      <c r="E1" s="30" t="s">
        <v>80</v>
      </c>
      <c r="F1" s="30" t="s">
        <v>484</v>
      </c>
      <c r="G1" s="30" t="s">
        <v>485</v>
      </c>
    </row>
    <row r="2" spans="2:7" x14ac:dyDescent="0.3">
      <c r="B2" t="s">
        <v>334</v>
      </c>
      <c r="C2" t="s">
        <v>338</v>
      </c>
      <c r="E2" s="24" t="s">
        <v>334</v>
      </c>
      <c r="F2" s="24" t="s">
        <v>338</v>
      </c>
      <c r="G2" s="31" t="str">
        <f>_xlfn.CONCAT("PK","_",Table1[[#This Row],[Table_Name]],"_",SUBSTITUTE(Table1[[#This Row],[Combined_column_name]],",","_"))</f>
        <v>PK_backorder_backorder_no</v>
      </c>
    </row>
    <row r="3" spans="2:7" x14ac:dyDescent="0.3">
      <c r="B3" t="s">
        <v>109</v>
      </c>
      <c r="C3" t="s">
        <v>110</v>
      </c>
      <c r="E3" s="22" t="s">
        <v>109</v>
      </c>
      <c r="F3" s="22" t="s">
        <v>110</v>
      </c>
      <c r="G3" s="24" t="str">
        <f>_xlfn.CONCAT("PK","_",Table1[[#This Row],[Table_Name]],"_",SUBSTITUTE(Table1[[#This Row],[Combined_column_name]],",","_"))</f>
        <v>PK_BRANCH_BRANCH_NO</v>
      </c>
    </row>
    <row r="4" spans="2:7" x14ac:dyDescent="0.3">
      <c r="B4" t="s">
        <v>120</v>
      </c>
      <c r="C4" t="s">
        <v>121</v>
      </c>
      <c r="E4" s="22" t="s">
        <v>120</v>
      </c>
      <c r="F4" s="22" t="s">
        <v>121</v>
      </c>
      <c r="G4" s="24" t="str">
        <f>_xlfn.CONCAT("PK","_",Table1[[#This Row],[Table_Name]],"_",SUBSTITUTE(Table1[[#This Row],[Combined_column_name]],",","_"))</f>
        <v>PK_Branch_Size_BS_NO</v>
      </c>
    </row>
    <row r="5" spans="2:7" x14ac:dyDescent="0.3">
      <c r="B5" t="s">
        <v>250</v>
      </c>
      <c r="C5" t="s">
        <v>251</v>
      </c>
      <c r="E5" s="22" t="s">
        <v>250</v>
      </c>
      <c r="F5" s="22" t="s">
        <v>251</v>
      </c>
      <c r="G5" s="24" t="str">
        <f>_xlfn.CONCAT("PK","_",Table1[[#This Row],[Table_Name]],"_",SUBSTITUTE(Table1[[#This Row],[Combined_column_name]],",","_"))</f>
        <v>PK_Certificate_Cert_NO</v>
      </c>
    </row>
    <row r="6" spans="2:7" x14ac:dyDescent="0.3">
      <c r="B6" t="s">
        <v>125</v>
      </c>
      <c r="C6" t="s">
        <v>126</v>
      </c>
      <c r="E6" s="22" t="s">
        <v>125</v>
      </c>
      <c r="F6" s="22" t="s">
        <v>126</v>
      </c>
      <c r="G6" s="24" t="str">
        <f>_xlfn.CONCAT("PK","_",Table1[[#This Row],[Table_Name]],"_",SUBSTITUTE(Table1[[#This Row],[Combined_column_name]],",","_"))</f>
        <v>PK_Company_Comp_NO</v>
      </c>
    </row>
    <row r="7" spans="2:7" x14ac:dyDescent="0.3">
      <c r="B7" t="s">
        <v>125</v>
      </c>
      <c r="C7" t="s">
        <v>354</v>
      </c>
      <c r="E7" s="24" t="s">
        <v>386</v>
      </c>
      <c r="F7" s="24" t="s">
        <v>390</v>
      </c>
      <c r="G7" s="24" t="str">
        <f>_xlfn.CONCAT("PK","_",Table1[[#This Row],[Table_Name]],"_",SUBSTITUTE(Table1[[#This Row],[Combined_column_name]],",","_"))</f>
        <v>PK_CUSTOMER_CUSTOMER_NO</v>
      </c>
    </row>
    <row r="8" spans="2:7" x14ac:dyDescent="0.3">
      <c r="B8" t="s">
        <v>386</v>
      </c>
      <c r="C8" t="s">
        <v>390</v>
      </c>
      <c r="E8" s="22" t="s">
        <v>232</v>
      </c>
      <c r="F8" s="22" t="s">
        <v>233</v>
      </c>
      <c r="G8" s="24" t="str">
        <f>_xlfn.CONCAT("PK","_",Table1[[#This Row],[Table_Name]],"_",SUBSTITUTE(Table1[[#This Row],[Combined_column_name]],",","_"))</f>
        <v>PK_Department_Dept_NO</v>
      </c>
    </row>
    <row r="9" spans="2:7" x14ac:dyDescent="0.3">
      <c r="B9" t="s">
        <v>232</v>
      </c>
      <c r="C9" t="s">
        <v>233</v>
      </c>
      <c r="E9" s="25" t="s">
        <v>180</v>
      </c>
      <c r="F9" s="25" t="s">
        <v>181</v>
      </c>
      <c r="G9" s="24" t="str">
        <f>_xlfn.CONCAT("PK","_",Table1[[#This Row],[Table_Name]],"_",SUBSTITUTE(Table1[[#This Row],[Combined_column_name]],",","_"))</f>
        <v>PK_Dependents_Dependent_NO</v>
      </c>
    </row>
    <row r="10" spans="2:7" x14ac:dyDescent="0.3">
      <c r="B10" t="s">
        <v>180</v>
      </c>
      <c r="C10" t="s">
        <v>181</v>
      </c>
      <c r="E10" s="24" t="s">
        <v>237</v>
      </c>
      <c r="F10" s="24" t="s">
        <v>486</v>
      </c>
      <c r="G10" s="24" t="str">
        <f>_xlfn.CONCAT("PK","_",Table1[[#This Row],[Table_Name]],"_",SUBSTITUTE(Table1[[#This Row],[Combined_column_name]],",","_"))</f>
        <v>PK_Dept_Branch_Branch_NO_Dept_NO</v>
      </c>
    </row>
    <row r="11" spans="2:7" x14ac:dyDescent="0.3">
      <c r="B11" t="s">
        <v>212</v>
      </c>
      <c r="C11" t="s">
        <v>215</v>
      </c>
      <c r="E11" s="25" t="s">
        <v>239</v>
      </c>
      <c r="F11" s="25" t="s">
        <v>487</v>
      </c>
      <c r="G11" s="24" t="str">
        <f>_xlfn.CONCAT("PK","_",Table1[[#This Row],[Table_Name]],"_",SUBSTITUTE(Table1[[#This Row],[Combined_column_name]],",","_"))</f>
        <v>PK_Dept_Emp_Dept_NO_Emp_NO</v>
      </c>
    </row>
    <row r="12" spans="2:7" x14ac:dyDescent="0.3">
      <c r="B12" t="s">
        <v>216</v>
      </c>
      <c r="C12" t="s">
        <v>217</v>
      </c>
      <c r="E12" s="25" t="s">
        <v>241</v>
      </c>
      <c r="F12" s="25" t="s">
        <v>487</v>
      </c>
      <c r="G12" s="24" t="str">
        <f>_xlfn.CONCAT("PK","_",Table1[[#This Row],[Table_Name]],"_",SUBSTITUTE(Table1[[#This Row],[Combined_column_name]],",","_"))</f>
        <v>PK_Dept_Mgr_Dept_NO_Emp_NO</v>
      </c>
    </row>
    <row r="13" spans="2:7" x14ac:dyDescent="0.3">
      <c r="B13" t="s">
        <v>149</v>
      </c>
      <c r="C13" t="s">
        <v>154</v>
      </c>
      <c r="E13" s="24" t="s">
        <v>262</v>
      </c>
      <c r="F13" s="24" t="s">
        <v>488</v>
      </c>
      <c r="G13" s="24" t="str">
        <f>_xlfn.CONCAT("PK","_",Table1[[#This Row],[Table_Name]],"_",SUBSTITUTE(Table1[[#This Row],[Combined_column_name]],",","_"))</f>
        <v>PK_Dept_Tables_Role_ID_Table_ID_dept_no</v>
      </c>
    </row>
    <row r="14" spans="2:7" x14ac:dyDescent="0.3">
      <c r="B14" t="s">
        <v>149</v>
      </c>
      <c r="C14" t="s">
        <v>162</v>
      </c>
      <c r="E14" s="24" t="s">
        <v>212</v>
      </c>
      <c r="F14" s="24" t="s">
        <v>215</v>
      </c>
      <c r="G14" s="24" t="str">
        <f>_xlfn.CONCAT("PK","_",Table1[[#This Row],[Table_Name]],"_",SUBSTITUTE(Table1[[#This Row],[Combined_column_name]],",","_"))</f>
        <v>PK_Education_Type_Edu_Type_No</v>
      </c>
    </row>
    <row r="15" spans="2:7" x14ac:dyDescent="0.3">
      <c r="B15" t="s">
        <v>242</v>
      </c>
      <c r="C15" t="s">
        <v>192</v>
      </c>
      <c r="E15" s="25" t="s">
        <v>216</v>
      </c>
      <c r="F15" s="25" t="s">
        <v>217</v>
      </c>
      <c r="G15" s="24" t="str">
        <f>_xlfn.CONCAT("PK","_",Table1[[#This Row],[Table_Name]],"_",SUBSTITUTE(Table1[[#This Row],[Combined_column_name]],",","_"))</f>
        <v>PK_EMP_Education_Edu_ID</v>
      </c>
    </row>
    <row r="16" spans="2:7" x14ac:dyDescent="0.3">
      <c r="B16" t="s">
        <v>224</v>
      </c>
      <c r="C16" t="s">
        <v>225</v>
      </c>
      <c r="E16" s="25" t="s">
        <v>175</v>
      </c>
      <c r="F16" s="25" t="s">
        <v>489</v>
      </c>
      <c r="G16" s="24" t="str">
        <f>_xlfn.CONCAT("PK","_",Table1[[#This Row],[Table_Name]],"_",SUBSTITUTE(Table1[[#This Row],[Combined_column_name]],",","_"))</f>
        <v>PK_EMP_payroll_Emp_NO_payroll_NO</v>
      </c>
    </row>
    <row r="17" spans="2:7" x14ac:dyDescent="0.3">
      <c r="B17" t="s">
        <v>420</v>
      </c>
      <c r="C17" t="s">
        <v>421</v>
      </c>
      <c r="E17" s="26" t="s">
        <v>191</v>
      </c>
      <c r="F17" s="26" t="s">
        <v>192</v>
      </c>
      <c r="G17" s="24" t="str">
        <f>_xlfn.CONCAT("PK","_",Table1[[#This Row],[Table_Name]],"_",SUBSTITUTE(Table1[[#This Row],[Combined_column_name]],",","_"))</f>
        <v>PK_Emp_salary_Emp_POS_NO</v>
      </c>
    </row>
    <row r="18" spans="2:7" x14ac:dyDescent="0.3">
      <c r="B18" t="s">
        <v>427</v>
      </c>
      <c r="C18" t="s">
        <v>428</v>
      </c>
      <c r="E18" s="25" t="s">
        <v>264</v>
      </c>
      <c r="F18" s="25" t="s">
        <v>490</v>
      </c>
      <c r="G18" s="24" t="str">
        <f>_xlfn.CONCAT("PK","_",Table1[[#This Row],[Table_Name]],"_",SUBSTITUTE(Table1[[#This Row],[Combined_column_name]],",","_"))</f>
        <v>PK_EMP_Skill_Emp_NO_Skill_NO</v>
      </c>
    </row>
    <row r="19" spans="2:7" x14ac:dyDescent="0.3">
      <c r="B19" t="s">
        <v>415</v>
      </c>
      <c r="C19" t="s">
        <v>416</v>
      </c>
      <c r="E19" s="22" t="s">
        <v>161</v>
      </c>
      <c r="F19" s="22" t="s">
        <v>491</v>
      </c>
      <c r="G19" s="24" t="str">
        <f>_xlfn.CONCAT("PK","_",Table1[[#This Row],[Table_Name]],"_",SUBSTITUTE(Table1[[#This Row],[Combined_column_name]],",","_"))</f>
        <v>PK_Emp_Status_Emp_NO_Status_NO</v>
      </c>
    </row>
    <row r="20" spans="2:7" x14ac:dyDescent="0.3">
      <c r="B20" t="s">
        <v>200</v>
      </c>
      <c r="C20" t="s">
        <v>201</v>
      </c>
      <c r="E20" s="24" t="s">
        <v>149</v>
      </c>
      <c r="F20" s="24" t="s">
        <v>154</v>
      </c>
      <c r="G20" s="24" t="str">
        <f>_xlfn.CONCAT("PK","_",Table1[[#This Row],[Table_Name]],"_",SUBSTITUTE(Table1[[#This Row],[Combined_column_name]],",","_"))</f>
        <v>PK_EMPLOYEE_EMPLOYEE_NO</v>
      </c>
    </row>
    <row r="21" spans="2:7" x14ac:dyDescent="0.3">
      <c r="B21" t="s">
        <v>254</v>
      </c>
      <c r="C21" t="s">
        <v>255</v>
      </c>
      <c r="E21" s="25" t="s">
        <v>242</v>
      </c>
      <c r="F21" s="25" t="s">
        <v>192</v>
      </c>
      <c r="G21" s="24" t="str">
        <f>_xlfn.CONCAT("PK","_",Table1[[#This Row],[Table_Name]],"_",SUBSTITUTE(Table1[[#This Row],[Combined_column_name]],",","_"))</f>
        <v>PK_Employee_Position_Emp_POS_NO</v>
      </c>
    </row>
    <row r="22" spans="2:7" x14ac:dyDescent="0.3">
      <c r="B22" t="s">
        <v>245</v>
      </c>
      <c r="C22" t="s">
        <v>220</v>
      </c>
      <c r="E22" s="25" t="s">
        <v>224</v>
      </c>
      <c r="F22" s="25" t="s">
        <v>225</v>
      </c>
      <c r="G22" s="24" t="str">
        <f>_xlfn.CONCAT("PK","_",Table1[[#This Row],[Table_Name]],"_",SUBSTITUTE(Table1[[#This Row],[Combined_column_name]],",","_"))</f>
        <v>PK_employement_status_status_no</v>
      </c>
    </row>
    <row r="23" spans="2:7" x14ac:dyDescent="0.3">
      <c r="B23" t="s">
        <v>247</v>
      </c>
      <c r="C23" t="s">
        <v>219</v>
      </c>
      <c r="E23" s="25" t="s">
        <v>266</v>
      </c>
      <c r="F23" s="25" t="s">
        <v>492</v>
      </c>
      <c r="G23" s="24" t="str">
        <f>_xlfn.CONCAT("PK","_",Table1[[#This Row],[Table_Name]],"_",SUBSTITUTE(Table1[[#This Row],[Combined_column_name]],",","_"))</f>
        <v>PK_External_EMP_Certification_Comp_NO_Emp_NO_cert_NO</v>
      </c>
    </row>
    <row r="24" spans="2:7" x14ac:dyDescent="0.3">
      <c r="B24" t="s">
        <v>431</v>
      </c>
      <c r="C24" t="s">
        <v>430</v>
      </c>
      <c r="E24" s="25" t="s">
        <v>275</v>
      </c>
      <c r="F24" s="25" t="s">
        <v>493</v>
      </c>
      <c r="G24" s="24" t="str">
        <f>_xlfn.CONCAT("PK","_",Table1[[#This Row],[Table_Name]],"_",SUBSTITUTE(Table1[[#This Row],[Combined_column_name]],",","_"))</f>
        <v>PK_External_EMP_Training_Comp_NO_Emp_NO_Train_NO</v>
      </c>
    </row>
    <row r="25" spans="2:7" x14ac:dyDescent="0.3">
      <c r="B25" t="s">
        <v>438</v>
      </c>
      <c r="C25" t="s">
        <v>439</v>
      </c>
      <c r="E25" s="25" t="s">
        <v>420</v>
      </c>
      <c r="F25" s="25" t="s">
        <v>421</v>
      </c>
      <c r="G25" s="24" t="str">
        <f>_xlfn.CONCAT("PK","_",Table1[[#This Row],[Table_Name]],"_",SUBSTITUTE(Table1[[#This Row],[Combined_column_name]],",","_"))</f>
        <v>PK_INQUIRY_Inquiry_ID</v>
      </c>
    </row>
    <row r="26" spans="2:7" x14ac:dyDescent="0.3">
      <c r="B26" t="s">
        <v>406</v>
      </c>
      <c r="C26" t="s">
        <v>407</v>
      </c>
      <c r="E26" s="26" t="s">
        <v>427</v>
      </c>
      <c r="F26" s="26" t="s">
        <v>428</v>
      </c>
      <c r="G26" s="24" t="str">
        <f>_xlfn.CONCAT("PK","_",Table1[[#This Row],[Table_Name]],"_",SUBSTITUTE(Table1[[#This Row],[Combined_column_name]],",","_"))</f>
        <v>PK_Inquiry_Action_IA_ID</v>
      </c>
    </row>
    <row r="27" spans="2:7" x14ac:dyDescent="0.3">
      <c r="B27" t="s">
        <v>394</v>
      </c>
      <c r="C27" t="s">
        <v>400</v>
      </c>
      <c r="E27" s="22" t="s">
        <v>415</v>
      </c>
      <c r="F27" s="22" t="s">
        <v>416</v>
      </c>
      <c r="G27" s="24" t="str">
        <f>_xlfn.CONCAT("PK","_",Table1[[#This Row],[Table_Name]],"_",SUBSTITUTE(Table1[[#This Row],[Combined_column_name]],",","_"))</f>
        <v>PK_INQUIRY_Category_Cat_ID</v>
      </c>
    </row>
    <row r="28" spans="2:7" x14ac:dyDescent="0.3">
      <c r="B28" t="s">
        <v>204</v>
      </c>
      <c r="C28" t="s">
        <v>178</v>
      </c>
      <c r="E28" s="22" t="s">
        <v>200</v>
      </c>
      <c r="F28" s="22" t="s">
        <v>201</v>
      </c>
      <c r="G28" s="24" t="str">
        <f>_xlfn.CONCAT("PK","_",Table1[[#This Row],[Table_Name]],"_",SUBSTITUTE(Table1[[#This Row],[Combined_column_name]],",","_"))</f>
        <v>PK_Institution_Inst_NO</v>
      </c>
    </row>
    <row r="29" spans="2:7" x14ac:dyDescent="0.3">
      <c r="B29" t="s">
        <v>206</v>
      </c>
      <c r="C29" t="s">
        <v>207</v>
      </c>
      <c r="E29" s="25" t="s">
        <v>276</v>
      </c>
      <c r="F29" s="25" t="s">
        <v>494</v>
      </c>
      <c r="G29" s="24" t="str">
        <f>_xlfn.CONCAT("PK","_",Table1[[#This Row],[Table_Name]],"_",SUBSTITUTE(Table1[[#This Row],[Combined_column_name]],",","_"))</f>
        <v>PK_Internal_EMP_Training_Dept_NO_Emp_NO_Train_NO</v>
      </c>
    </row>
    <row r="30" spans="2:7" x14ac:dyDescent="0.3">
      <c r="B30" t="s">
        <v>206</v>
      </c>
      <c r="C30" t="s">
        <v>495</v>
      </c>
      <c r="E30" s="22" t="s">
        <v>254</v>
      </c>
      <c r="F30" s="22" t="s">
        <v>255</v>
      </c>
      <c r="G30" s="24" t="str">
        <f>_xlfn.CONCAT("PK","_",Table1[[#This Row],[Table_Name]],"_",SUBSTITUTE(Table1[[#This Row],[Combined_column_name]],",","_"))</f>
        <v>PK_List_Tables_Table_ID</v>
      </c>
    </row>
    <row r="31" spans="2:7" x14ac:dyDescent="0.3">
      <c r="B31" t="s">
        <v>321</v>
      </c>
      <c r="C31" t="s">
        <v>322</v>
      </c>
      <c r="E31" s="22" t="s">
        <v>245</v>
      </c>
      <c r="F31" s="22" t="s">
        <v>220</v>
      </c>
      <c r="G31" s="24" t="str">
        <f>_xlfn.CONCAT("PK","_",Table1[[#This Row],[Table_Name]],"_",SUBSTITUTE(Table1[[#This Row],[Combined_column_name]],",","_"))</f>
        <v>PK_Major_Major_NO</v>
      </c>
    </row>
    <row r="32" spans="2:7" x14ac:dyDescent="0.3">
      <c r="B32" t="s">
        <v>287</v>
      </c>
      <c r="C32" t="s">
        <v>289</v>
      </c>
      <c r="E32" s="22" t="s">
        <v>247</v>
      </c>
      <c r="F32" s="22" t="s">
        <v>219</v>
      </c>
      <c r="G32" s="24" t="str">
        <f>_xlfn.CONCAT("PK","_",Table1[[#This Row],[Table_Name]],"_",SUBSTITUTE(Table1[[#This Row],[Combined_column_name]],",","_"))</f>
        <v>PK_Minor_Minor_NO</v>
      </c>
    </row>
    <row r="33" spans="2:7" x14ac:dyDescent="0.3">
      <c r="B33" t="s">
        <v>315</v>
      </c>
      <c r="C33" t="s">
        <v>300</v>
      </c>
      <c r="E33" s="27" t="s">
        <v>431</v>
      </c>
      <c r="F33" s="27" t="s">
        <v>430</v>
      </c>
      <c r="G33" s="24" t="str">
        <f>_xlfn.CONCAT("PK","_",Table1[[#This Row],[Table_Name]],"_",SUBSTITUTE(Table1[[#This Row],[Combined_column_name]],",","_"))</f>
        <v>PK_Order_Inquiry_Order_Inquiry_ID</v>
      </c>
    </row>
    <row r="34" spans="2:7" x14ac:dyDescent="0.3">
      <c r="B34" t="s">
        <v>342</v>
      </c>
      <c r="C34" t="s">
        <v>343</v>
      </c>
      <c r="E34" s="29" t="s">
        <v>438</v>
      </c>
      <c r="F34" s="29" t="s">
        <v>439</v>
      </c>
      <c r="G34" s="24" t="str">
        <f>_xlfn.CONCAT("PK","_",Table1[[#This Row],[Table_Name]],"_",SUBSTITUTE(Table1[[#This Row],[Combined_column_name]],",","_"))</f>
        <v>PK_OrderInquiry_Action_OIA_ID</v>
      </c>
    </row>
    <row r="35" spans="2:7" x14ac:dyDescent="0.3">
      <c r="B35" t="s">
        <v>365</v>
      </c>
      <c r="C35" t="s">
        <v>353</v>
      </c>
      <c r="E35" s="26" t="s">
        <v>406</v>
      </c>
      <c r="F35" s="26" t="s">
        <v>407</v>
      </c>
      <c r="G35" s="24" t="str">
        <f>_xlfn.CONCAT("PK","_",Table1[[#This Row],[Table_Name]],"_",SUBSTITUTE(Table1[[#This Row],[Combined_column_name]],",","_"))</f>
        <v>PK_ORDERLINE_ORDERLINE_NO</v>
      </c>
    </row>
    <row r="36" spans="2:7" x14ac:dyDescent="0.3">
      <c r="B36" t="s">
        <v>283</v>
      </c>
      <c r="C36" t="s">
        <v>285</v>
      </c>
      <c r="E36" s="25" t="s">
        <v>394</v>
      </c>
      <c r="F36" s="25" t="s">
        <v>400</v>
      </c>
      <c r="G36" s="24" t="str">
        <f>_xlfn.CONCAT("PK","_",Table1[[#This Row],[Table_Name]],"_",SUBSTITUTE(Table1[[#This Row],[Combined_column_name]],",","_"))</f>
        <v>PK_ORDERS_ORDER_NO</v>
      </c>
    </row>
    <row r="37" spans="2:7" x14ac:dyDescent="0.3">
      <c r="B37" t="s">
        <v>283</v>
      </c>
      <c r="C37" t="s">
        <v>291</v>
      </c>
      <c r="E37" s="22" t="s">
        <v>204</v>
      </c>
      <c r="F37" s="22" t="s">
        <v>178</v>
      </c>
      <c r="G37" s="24" t="str">
        <f>_xlfn.CONCAT("PK","_",Table1[[#This Row],[Table_Name]],"_",SUBSTITUTE(Table1[[#This Row],[Combined_column_name]],",","_"))</f>
        <v>PK_payroll_payroll_NO</v>
      </c>
    </row>
    <row r="38" spans="2:7" x14ac:dyDescent="0.3">
      <c r="B38" t="s">
        <v>283</v>
      </c>
      <c r="C38" t="s">
        <v>496</v>
      </c>
      <c r="E38" s="22" t="s">
        <v>206</v>
      </c>
      <c r="F38" s="22" t="s">
        <v>207</v>
      </c>
      <c r="G38" s="24" t="str">
        <f>_xlfn.CONCAT("PK","_",Table1[[#This Row],[Table_Name]],"_",SUBSTITUTE(Table1[[#This Row],[Combined_column_name]],",","_"))</f>
        <v>PK_position_position_NO</v>
      </c>
    </row>
    <row r="39" spans="2:7" x14ac:dyDescent="0.3">
      <c r="B39" t="s">
        <v>136</v>
      </c>
      <c r="C39" t="s">
        <v>137</v>
      </c>
      <c r="E39" s="23" t="s">
        <v>321</v>
      </c>
      <c r="F39" s="23" t="s">
        <v>322</v>
      </c>
      <c r="G39" s="24" t="str">
        <f>_xlfn.CONCAT("PK","_",Table1[[#This Row],[Table_Name]],"_",SUBSTITUTE(Table1[[#This Row],[Combined_column_name]],",","_"))</f>
        <v>PK_Prod_Condition_Cond_NO</v>
      </c>
    </row>
    <row r="40" spans="2:7" x14ac:dyDescent="0.3">
      <c r="B40" t="s">
        <v>136</v>
      </c>
      <c r="C40" t="s">
        <v>138</v>
      </c>
      <c r="E40" s="24" t="s">
        <v>287</v>
      </c>
      <c r="F40" s="24" t="s">
        <v>289</v>
      </c>
      <c r="G40" s="24" t="str">
        <f>_xlfn.CONCAT("PK","_",Table1[[#This Row],[Table_Name]],"_",SUBSTITUTE(Table1[[#This Row],[Combined_column_name]],",","_"))</f>
        <v>PK_Prod_Promotion_ppid</v>
      </c>
    </row>
    <row r="41" spans="2:7" x14ac:dyDescent="0.3">
      <c r="B41" t="s">
        <v>132</v>
      </c>
      <c r="C41" t="s">
        <v>134</v>
      </c>
      <c r="E41" s="24" t="s">
        <v>348</v>
      </c>
      <c r="F41" s="24" t="s">
        <v>497</v>
      </c>
      <c r="G41" s="24" t="str">
        <f>_xlfn.CONCAT("PK","_",Table1[[#This Row],[Table_Name]],"_",SUBSTITUTE(Table1[[#This Row],[Combined_column_name]],",","_"))</f>
        <v>PK_prod_warehouse_product_no_warehouse_no</v>
      </c>
    </row>
    <row r="42" spans="2:7" x14ac:dyDescent="0.3">
      <c r="B42" t="s">
        <v>418</v>
      </c>
      <c r="C42" t="s">
        <v>419</v>
      </c>
      <c r="E42" s="22" t="s">
        <v>315</v>
      </c>
      <c r="F42" s="22" t="s">
        <v>300</v>
      </c>
      <c r="G42" s="24" t="str">
        <f>_xlfn.CONCAT("PK","_",Table1[[#This Row],[Table_Name]],"_",SUBSTITUTE(Table1[[#This Row],[Combined_column_name]],",","_"))</f>
        <v>PK_PRODUCT_PRODUCT_NO</v>
      </c>
    </row>
    <row r="43" spans="2:7" x14ac:dyDescent="0.3">
      <c r="B43" t="s">
        <v>408</v>
      </c>
      <c r="C43" t="s">
        <v>409</v>
      </c>
      <c r="E43" s="24" t="s">
        <v>342</v>
      </c>
      <c r="F43" s="24" t="s">
        <v>343</v>
      </c>
      <c r="G43" s="24" t="str">
        <f>_xlfn.CONCAT("PK","_",Table1[[#This Row],[Table_Name]],"_",SUBSTITUTE(Table1[[#This Row],[Combined_column_name]],",","_"))</f>
        <v>PK_PRODUCTSET_PRODUCTSET_NO</v>
      </c>
    </row>
    <row r="44" spans="2:7" x14ac:dyDescent="0.3">
      <c r="B44" t="s">
        <v>256</v>
      </c>
      <c r="C44" t="s">
        <v>257</v>
      </c>
      <c r="E44" s="24" t="s">
        <v>365</v>
      </c>
      <c r="F44" s="24" t="s">
        <v>353</v>
      </c>
      <c r="G44" s="24" t="str">
        <f>_xlfn.CONCAT("PK","_",Table1[[#This Row],[Table_Name]],"_",SUBSTITUTE(Table1[[#This Row],[Combined_column_name]],",","_"))</f>
        <v>PK_PRODVENDOR_PO_NO</v>
      </c>
    </row>
    <row r="45" spans="2:7" x14ac:dyDescent="0.3">
      <c r="B45" t="s">
        <v>383</v>
      </c>
      <c r="C45" t="s">
        <v>358</v>
      </c>
      <c r="E45" s="22" t="s">
        <v>283</v>
      </c>
      <c r="F45" s="22" t="s">
        <v>285</v>
      </c>
      <c r="G45" s="24" t="str">
        <f>_xlfn.CONCAT("PK","_",Table1[[#This Row],[Table_Name]],"_",SUBSTITUTE(Table1[[#This Row],[Combined_column_name]],",","_"))</f>
        <v>PK_PROMOTION_PROMOTION_NO</v>
      </c>
    </row>
    <row r="46" spans="2:7" x14ac:dyDescent="0.3">
      <c r="B46" t="s">
        <v>259</v>
      </c>
      <c r="C46" t="s">
        <v>261</v>
      </c>
      <c r="E46" s="24" t="s">
        <v>293</v>
      </c>
      <c r="F46" s="24" t="s">
        <v>297</v>
      </c>
      <c r="G46" s="24" t="str">
        <f>_xlfn.CONCAT("PK","_",Table1[[#This Row],[Table_Name]],"_",SUBSTITUTE(Table1[[#This Row],[Combined_column_name]],",","_"))</f>
        <v>PK_QTYDISCOUNT_QTYDISCOUNT_NO</v>
      </c>
    </row>
    <row r="47" spans="2:7" x14ac:dyDescent="0.3">
      <c r="B47" t="s">
        <v>141</v>
      </c>
      <c r="C47" t="s">
        <v>142</v>
      </c>
      <c r="E47" s="24" t="s">
        <v>136</v>
      </c>
      <c r="F47" s="24" t="s">
        <v>137</v>
      </c>
      <c r="G47" s="24" t="str">
        <f>_xlfn.CONCAT("PK","_",Table1[[#This Row],[Table_Name]],"_",SUBSTITUTE(Table1[[#This Row],[Combined_column_name]],",","_"))</f>
        <v>PK_region_state_abbreviation</v>
      </c>
    </row>
    <row r="48" spans="2:7" x14ac:dyDescent="0.3">
      <c r="B48" t="s">
        <v>271</v>
      </c>
      <c r="C48" t="s">
        <v>272</v>
      </c>
      <c r="E48" s="22" t="s">
        <v>132</v>
      </c>
      <c r="F48" s="22" t="s">
        <v>134</v>
      </c>
      <c r="G48" s="24" t="str">
        <f>_xlfn.CONCAT("PK","_",Table1[[#This Row],[Table_Name]],"_",SUBSTITUTE(Table1[[#This Row],[Combined_column_name]],",","_"))</f>
        <v>PK_regions_region_no</v>
      </c>
    </row>
    <row r="49" spans="2:7" x14ac:dyDescent="0.3">
      <c r="B49" t="s">
        <v>277</v>
      </c>
      <c r="C49" t="s">
        <v>278</v>
      </c>
      <c r="E49" s="22" t="s">
        <v>418</v>
      </c>
      <c r="F49" s="22" t="s">
        <v>419</v>
      </c>
      <c r="G49" s="24" t="str">
        <f>_xlfn.CONCAT("PK","_",Table1[[#This Row],[Table_Name]],"_",SUBSTITUTE(Table1[[#This Row],[Combined_column_name]],",","_"))</f>
        <v>PK_return_category_return_code</v>
      </c>
    </row>
    <row r="50" spans="2:7" x14ac:dyDescent="0.3">
      <c r="B50" t="s">
        <v>363</v>
      </c>
      <c r="C50" t="s">
        <v>305</v>
      </c>
      <c r="E50" s="28" t="s">
        <v>227</v>
      </c>
      <c r="F50" s="28" t="s">
        <v>498</v>
      </c>
      <c r="G50" s="24" t="str">
        <f>_xlfn.CONCAT("PK","_",Table1[[#This Row],[Table_Name]],"_",SUBSTITUTE(Table1[[#This Row],[Combined_column_name]],",","_"))</f>
        <v>PK_Return_Sales_Commission_Emp_NO_Return_ID</v>
      </c>
    </row>
    <row r="51" spans="2:7" x14ac:dyDescent="0.3">
      <c r="B51" t="s">
        <v>377</v>
      </c>
      <c r="C51" t="s">
        <v>379</v>
      </c>
      <c r="E51" s="24" t="s">
        <v>371</v>
      </c>
      <c r="F51" s="24" t="s">
        <v>499</v>
      </c>
      <c r="G51" s="24" t="str">
        <f>_xlfn.CONCAT("PK","_",Table1[[#This Row],[Table_Name]],"_",SUBSTITUTE(Table1[[#This Row],[Combined_column_name]],",","_"))</f>
        <v>PK_Return2Vendor_PRODUCT_NO_VENDOR_NO</v>
      </c>
    </row>
    <row r="52" spans="2:7" x14ac:dyDescent="0.3">
      <c r="B52" t="s">
        <v>306</v>
      </c>
      <c r="C52" t="s">
        <v>307</v>
      </c>
      <c r="E52" s="27" t="s">
        <v>408</v>
      </c>
      <c r="F52" s="27" t="s">
        <v>409</v>
      </c>
      <c r="G52" s="24" t="str">
        <f>_xlfn.CONCAT("PK","_",Table1[[#This Row],[Table_Name]],"_",SUBSTITUTE(Table1[[#This Row],[Combined_column_name]],",","_"))</f>
        <v>PK_RETURNPROD_RETURN_ID</v>
      </c>
    </row>
    <row r="53" spans="2:7" ht="15" thickBot="1" x14ac:dyDescent="0.35">
      <c r="B53" t="s">
        <v>345</v>
      </c>
      <c r="C53" t="s">
        <v>346</v>
      </c>
      <c r="E53" s="21" t="s">
        <v>359</v>
      </c>
      <c r="F53" s="21" t="s">
        <v>322</v>
      </c>
      <c r="G53" s="24" t="str">
        <f>_xlfn.CONCAT("PK","_",Table1[[#This Row],[Table_Name]],"_",SUBSTITUTE(Table1[[#This Row],[Combined_column_name]],",","_"))</f>
        <v>PK_RETURNPROD_Condition_Cond_NO</v>
      </c>
    </row>
    <row r="54" spans="2:7" x14ac:dyDescent="0.3">
      <c r="B54" s="69" t="s">
        <v>507</v>
      </c>
      <c r="C54" s="77" t="s">
        <v>508</v>
      </c>
      <c r="E54" s="22" t="s">
        <v>256</v>
      </c>
      <c r="F54" s="22" t="s">
        <v>257</v>
      </c>
      <c r="G54" s="24" t="str">
        <f>_xlfn.CONCAT("PK","_",Table1[[#This Row],[Table_Name]],"_",SUBSTITUTE(Table1[[#This Row],[Combined_column_name]],",","_"))</f>
        <v>PK_Roles_Role_ID</v>
      </c>
    </row>
    <row r="55" spans="2:7" x14ac:dyDescent="0.3">
      <c r="B55" s="72" t="s">
        <v>509</v>
      </c>
      <c r="C55" s="78" t="s">
        <v>510</v>
      </c>
      <c r="E55" s="24" t="s">
        <v>168</v>
      </c>
      <c r="F55" s="24" t="s">
        <v>121</v>
      </c>
      <c r="G55" s="24" t="str">
        <f>_xlfn.CONCAT("PK","_",Table1[[#This Row],[Table_Name]],"_",SUBSTITUTE(Table1[[#This Row],[Combined_column_name]],",","_"))</f>
        <v>PK_salary_BS_NO</v>
      </c>
    </row>
    <row r="56" spans="2:7" ht="15" thickBot="1" x14ac:dyDescent="0.35">
      <c r="B56" s="74" t="s">
        <v>511</v>
      </c>
      <c r="C56" s="79" t="s">
        <v>512</v>
      </c>
      <c r="E56" s="26" t="s">
        <v>189</v>
      </c>
      <c r="F56" s="26" t="s">
        <v>500</v>
      </c>
      <c r="G56" s="24" t="str">
        <f>_xlfn.CONCAT("PK","_",Table1[[#This Row],[Table_Name]],"_",SUBSTITUTE(Table1[[#This Row],[Combined_column_name]],",","_"))</f>
        <v>PK_Sales_commission_Emp_NO_order_NO_Comm_date</v>
      </c>
    </row>
    <row r="57" spans="2:7" x14ac:dyDescent="0.3">
      <c r="E57" s="22" t="s">
        <v>383</v>
      </c>
      <c r="F57" s="22" t="s">
        <v>358</v>
      </c>
      <c r="G57" s="24" t="str">
        <f>_xlfn.CONCAT("PK","_",Table1[[#This Row],[Table_Name]],"_",SUBSTITUTE(Table1[[#This Row],[Combined_column_name]],",","_"))</f>
        <v>PK_ship_method_Ship_Method_NO</v>
      </c>
    </row>
    <row r="58" spans="2:7" x14ac:dyDescent="0.3">
      <c r="E58" s="25" t="s">
        <v>350</v>
      </c>
      <c r="F58" s="25" t="s">
        <v>346</v>
      </c>
      <c r="G58" s="24" t="str">
        <f>_xlfn.CONCAT("PK","_",Table1[[#This Row],[Table_Name]],"_",SUBSTITUTE(Table1[[#This Row],[Combined_column_name]],",","_"))</f>
        <v>PK_Ship2Warehouse_warehouse_no</v>
      </c>
    </row>
    <row r="59" spans="2:7" x14ac:dyDescent="0.3">
      <c r="E59" s="22" t="s">
        <v>259</v>
      </c>
      <c r="F59" s="22" t="s">
        <v>261</v>
      </c>
      <c r="G59" s="24" t="str">
        <f>_xlfn.CONCAT("PK","_",Table1[[#This Row],[Table_Name]],"_",SUBSTITUTE(Table1[[#This Row],[Combined_column_name]],",","_"))</f>
        <v>PK_Skill_Skill_NO</v>
      </c>
    </row>
    <row r="60" spans="2:7" x14ac:dyDescent="0.3">
      <c r="E60" s="25" t="s">
        <v>144</v>
      </c>
      <c r="F60" s="25" t="s">
        <v>501</v>
      </c>
      <c r="G60" s="24" t="str">
        <f>_xlfn.CONCAT("PK","_",Table1[[#This Row],[Table_Name]],"_",SUBSTITUTE(Table1[[#This Row],[Combined_column_name]],",","_"))</f>
        <v>PK_state_capital_city_state</v>
      </c>
    </row>
    <row r="61" spans="2:7" x14ac:dyDescent="0.3">
      <c r="E61" s="24" t="s">
        <v>141</v>
      </c>
      <c r="F61" s="24" t="s">
        <v>142</v>
      </c>
      <c r="G61" s="24" t="str">
        <f>_xlfn.CONCAT("PK","_",Table1[[#This Row],[Table_Name]],"_",SUBSTITUTE(Table1[[#This Row],[Combined_column_name]],",","_"))</f>
        <v>PK_TAX_TAX_NO</v>
      </c>
    </row>
    <row r="62" spans="2:7" x14ac:dyDescent="0.3">
      <c r="E62" s="22" t="s">
        <v>271</v>
      </c>
      <c r="F62" s="22" t="s">
        <v>272</v>
      </c>
      <c r="G62" s="24" t="str">
        <f>_xlfn.CONCAT("PK","_",Table1[[#This Row],[Table_Name]],"_",SUBSTITUTE(Table1[[#This Row],[Combined_column_name]],",","_"))</f>
        <v>PK_Training_Train_NO</v>
      </c>
    </row>
    <row r="63" spans="2:7" x14ac:dyDescent="0.3">
      <c r="E63" s="25" t="s">
        <v>277</v>
      </c>
      <c r="F63" s="25" t="s">
        <v>502</v>
      </c>
      <c r="G63" s="24" t="str">
        <f>_xlfn.CONCAT("PK","_",Table1[[#This Row],[Table_Name]],"_",SUBSTITUTE(Table1[[#This Row],[Combined_column_name]],",","_"))</f>
        <v>PK_User_Info_start_date_UserID</v>
      </c>
    </row>
    <row r="64" spans="2:7" x14ac:dyDescent="0.3">
      <c r="E64" s="26" t="s">
        <v>279</v>
      </c>
      <c r="F64" s="26" t="s">
        <v>503</v>
      </c>
      <c r="G64" s="24" t="str">
        <f>_xlfn.CONCAT("PK","_",Table1[[#This Row],[Table_Name]],"_",SUBSTITUTE(Table1[[#This Row],[Combined_column_name]],",","_"))</f>
        <v>PK_User_Role_Dept_NO_UserID_start_date</v>
      </c>
    </row>
    <row r="65" spans="5:7" x14ac:dyDescent="0.3">
      <c r="E65" s="22" t="s">
        <v>363</v>
      </c>
      <c r="F65" s="22" t="s">
        <v>305</v>
      </c>
      <c r="G65" s="24" t="str">
        <f>_xlfn.CONCAT("PK","_",Table1[[#This Row],[Table_Name]],"_",SUBSTITUTE(Table1[[#This Row],[Combined_column_name]],",","_"))</f>
        <v>PK_VENDOR_VENDOR_NO</v>
      </c>
    </row>
    <row r="66" spans="5:7" x14ac:dyDescent="0.3">
      <c r="E66" s="24" t="s">
        <v>302</v>
      </c>
      <c r="F66" s="24" t="s">
        <v>297</v>
      </c>
      <c r="G66" s="24" t="str">
        <f>_xlfn.CONCAT("PK","_",Table1[[#This Row],[Table_Name]],"_",SUBSTITUTE(Table1[[#This Row],[Combined_column_name]],",","_"))</f>
        <v>PK_Vendor_QTYDISCOUNT_QTYDISCOUNT_NO</v>
      </c>
    </row>
    <row r="67" spans="5:7" x14ac:dyDescent="0.3">
      <c r="E67" s="24" t="s">
        <v>377</v>
      </c>
      <c r="F67" s="24" t="s">
        <v>379</v>
      </c>
      <c r="G67" s="24" t="str">
        <f>_xlfn.CONCAT("PK","_",Table1[[#This Row],[Table_Name]],"_",SUBSTITUTE(Table1[[#This Row],[Combined_column_name]],",","_"))</f>
        <v>PK_VENDORPRICE_VPRICE_NO</v>
      </c>
    </row>
    <row r="68" spans="5:7" x14ac:dyDescent="0.3">
      <c r="E68" s="24" t="s">
        <v>306</v>
      </c>
      <c r="F68" s="24" t="s">
        <v>307</v>
      </c>
      <c r="G68" s="24" t="str">
        <f>_xlfn.CONCAT("PK","_",Table1[[#This Row],[Table_Name]],"_",SUBSTITUTE(Table1[[#This Row],[Combined_column_name]],",","_"))</f>
        <v>PK_Vndor_PROMOTION_VPID</v>
      </c>
    </row>
    <row r="69" spans="5:7" ht="15" thickBot="1" x14ac:dyDescent="0.35">
      <c r="E69" s="68" t="s">
        <v>345</v>
      </c>
      <c r="F69" s="68" t="s">
        <v>346</v>
      </c>
      <c r="G69" s="32" t="str">
        <f>_xlfn.CONCAT("PK","_",Table1[[#This Row],[Table_Name]],"_",SUBSTITUTE(Table1[[#This Row],[Combined_column_name]],",","_"))</f>
        <v>PK_Warehouse_warehouse_no</v>
      </c>
    </row>
    <row r="70" spans="5:7" x14ac:dyDescent="0.3">
      <c r="E70" s="69" t="s">
        <v>507</v>
      </c>
      <c r="F70" s="70" t="s">
        <v>508</v>
      </c>
      <c r="G70" s="71" t="str">
        <f>_xlfn.CONCAT("PK","_",Table1[[#This Row],[Table_Name]],"_",SUBSTITUTE(Table1[[#This Row],[Combined_column_name]],",","_"))</f>
        <v>PK_employee_reviews_review_id</v>
      </c>
    </row>
    <row r="71" spans="5:7" x14ac:dyDescent="0.3">
      <c r="E71" s="72" t="s">
        <v>509</v>
      </c>
      <c r="F71" s="24" t="s">
        <v>510</v>
      </c>
      <c r="G71" s="73" t="str">
        <f>_xlfn.CONCAT("PK","_",Table1[[#This Row],[Table_Name]],"_",SUBSTITUTE(Table1[[#This Row],[Combined_column_name]],",","_"))</f>
        <v>PK_company_data_comp_id</v>
      </c>
    </row>
    <row r="72" spans="5:7" ht="15" thickBot="1" x14ac:dyDescent="0.35">
      <c r="E72" s="74" t="s">
        <v>511</v>
      </c>
      <c r="F72" s="75" t="s">
        <v>512</v>
      </c>
      <c r="G72" s="76" t="str">
        <f>_xlfn.CONCAT("PK","_",Table1[[#This Row],[Table_Name]],"_",SUBSTITUTE(Table1[[#This Row],[Combined_column_name]],",","_"))</f>
        <v>PK_employee_data_emp_id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E83-D207-493D-8100-812132212181}">
  <dimension ref="A1:A322"/>
  <sheetViews>
    <sheetView tabSelected="1" topLeftCell="A210" workbookViewId="0">
      <selection activeCell="A329" sqref="A329"/>
    </sheetView>
  </sheetViews>
  <sheetFormatPr defaultRowHeight="14.4" x14ac:dyDescent="0.3"/>
  <cols>
    <col min="1" max="1" width="157.77734375" bestFit="1" customWidth="1"/>
  </cols>
  <sheetData>
    <row r="1" spans="1:1" x14ac:dyDescent="0.3">
      <c r="A1" t="s">
        <v>504</v>
      </c>
    </row>
    <row r="2" spans="1:1" x14ac:dyDescent="0.3">
      <c r="A2" t="str" cm="1">
        <f t="array" ref="A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BRANCH ADD CONSTRAINT PK_BRANCH_BRANCH_NO PRIMARY KEY (BRANCH_NO);</v>
      </c>
    </row>
    <row r="3" spans="1:1" hidden="1" x14ac:dyDescent="0.3">
      <c r="A3" t="str" cm="1">
        <f t="array" ref="A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4" spans="1:1" hidden="1" x14ac:dyDescent="0.3">
      <c r="A4" t="str" cm="1">
        <f t="array" ref="A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" spans="1:1" hidden="1" x14ac:dyDescent="0.3">
      <c r="A5" t="str" cm="1">
        <f t="array" ref="A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6" spans="1:1" hidden="1" x14ac:dyDescent="0.3">
      <c r="A6" t="str" cm="1">
        <f t="array" ref="A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7" spans="1:1" hidden="1" x14ac:dyDescent="0.3">
      <c r="A7" t="str" cm="1">
        <f t="array" ref="A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" spans="1:1" x14ac:dyDescent="0.3">
      <c r="A8" t="str" cm="1">
        <f t="array" ref="A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Branch_Size ADD CONSTRAINT PK_BRANCH_SIZE_BS_NO PRIMARY KEY (BS_NO);</v>
      </c>
    </row>
    <row r="9" spans="1:1" hidden="1" x14ac:dyDescent="0.3">
      <c r="A9" t="str" cm="1">
        <f t="array" ref="A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0" spans="1:1" x14ac:dyDescent="0.3">
      <c r="A10" t="str" cm="1">
        <f t="array" ref="A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Company ADD CONSTRAINT PK_COMPANY_COMP_NO PRIMARY KEY (COMP_NO);</v>
      </c>
    </row>
    <row r="11" spans="1:1" hidden="1" x14ac:dyDescent="0.3">
      <c r="A11" t="str" cm="1">
        <f t="array" ref="A1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2" spans="1:1" x14ac:dyDescent="0.3">
      <c r="A12" t="str" cm="1">
        <f t="array" ref="A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3" spans="1:1" hidden="1" x14ac:dyDescent="0.3">
      <c r="A13" t="str" cm="1">
        <f t="array" ref="A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4" spans="1:1" hidden="1" x14ac:dyDescent="0.3">
      <c r="A14" t="str" cm="1">
        <f t="array" ref="A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5" spans="1:1" hidden="1" x14ac:dyDescent="0.3">
      <c r="A15" t="str" cm="1">
        <f t="array" ref="A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6" spans="1:1" hidden="1" x14ac:dyDescent="0.3">
      <c r="A16" t="str" cm="1">
        <f t="array" ref="A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" spans="1:1" hidden="1" x14ac:dyDescent="0.3">
      <c r="A17" t="str" cm="1">
        <f t="array" ref="A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" spans="1:1" hidden="1" x14ac:dyDescent="0.3">
      <c r="A18" t="str" cm="1">
        <f t="array" ref="A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regions ADD CONSTRAINT PK_REGIONS_REGION_NO PRIMARY KEY (REGION_NO)</v>
      </c>
    </row>
    <row r="19" spans="1:1" x14ac:dyDescent="0.3">
      <c r="A19" t="str" cm="1">
        <f t="array" ref="A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region_state ADD CONSTRAINT PK_REGION_STATE_ABBREVIATION PRIMARY KEY (ABBREVIATION);</v>
      </c>
    </row>
    <row r="20" spans="1:1" hidden="1" x14ac:dyDescent="0.3">
      <c r="A20" t="str" cm="1">
        <f t="array" ref="A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1" spans="1:1" hidden="1" x14ac:dyDescent="0.3">
      <c r="A21" t="str" cm="1">
        <f t="array" ref="A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2" spans="1:1" hidden="1" x14ac:dyDescent="0.3">
      <c r="A22" t="str" cm="1">
        <f t="array" ref="A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" spans="1:1" hidden="1" x14ac:dyDescent="0.3">
      <c r="A23" t="str" cm="1">
        <f t="array" ref="A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4" spans="1:1" hidden="1" x14ac:dyDescent="0.3">
      <c r="A24" t="str" cm="1">
        <f t="array" ref="A2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TAX ADD CONSTRAINT PK_TAX_TAX_NO PRIMARY KEY (TAX_NO)</v>
      </c>
    </row>
    <row r="25" spans="1:1" x14ac:dyDescent="0.3">
      <c r="A25" t="str" cm="1">
        <f t="array" ref="A2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6" spans="1:1" hidden="1" x14ac:dyDescent="0.3"/>
    <row r="27" spans="1:1" hidden="1" x14ac:dyDescent="0.3">
      <c r="A27" t="str" cm="1">
        <f t="array" ref="A2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state_capital ADD CONSTRAINT PK_STATE_CAPITAL_CITY_STATE PRIMARY KEY (CITY,STATE)</v>
      </c>
    </row>
    <row r="28" spans="1:1" hidden="1" x14ac:dyDescent="0.3">
      <c r="A28" t="str" cm="1">
        <f t="array" ref="A2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state_capital ADD CONSTRAINT PK_STATE_CAPITAL_CITY_STATE PRIMARY KEY (CITY,STATE)</v>
      </c>
    </row>
    <row r="29" spans="1:1" x14ac:dyDescent="0.3">
      <c r="A29" t="str" cm="1">
        <f t="array" ref="A2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0" spans="1:1" hidden="1" x14ac:dyDescent="0.3">
      <c r="A30" t="str" cm="1">
        <f t="array" ref="A3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" spans="1:1" x14ac:dyDescent="0.3">
      <c r="A31" t="str" cm="1">
        <f t="array" ref="A3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2" spans="1:1" hidden="1" x14ac:dyDescent="0.3">
      <c r="A32" t="str" cm="1">
        <f t="array" ref="A3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3" spans="1:1" hidden="1" x14ac:dyDescent="0.3">
      <c r="A33" t="str" cm="1">
        <f t="array" ref="A3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EMPLOYEE ADD CONSTRAINT PK_EMPLOYEE_EMPLOYEE_NO PRIMARY KEY (EMPLOYEE_NO)</v>
      </c>
    </row>
    <row r="34" spans="1:1" hidden="1" x14ac:dyDescent="0.3">
      <c r="A34" t="str" cm="1">
        <f t="array" ref="A3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5" spans="1:1" x14ac:dyDescent="0.3">
      <c r="A35" t="str" cm="1">
        <f t="array" ref="A3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6" spans="1:1" hidden="1" x14ac:dyDescent="0.3">
      <c r="A36" t="str" cm="1">
        <f t="array" ref="A3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7" spans="1:1" x14ac:dyDescent="0.3">
      <c r="A37" t="str" cm="1">
        <f t="array" ref="A3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8" spans="1:1" hidden="1" x14ac:dyDescent="0.3">
      <c r="A38" t="str" cm="1">
        <f t="array" ref="A3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9" spans="1:1" x14ac:dyDescent="0.3">
      <c r="A39" t="str" cm="1">
        <f t="array" ref="A3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40" spans="1:1" hidden="1" x14ac:dyDescent="0.3">
      <c r="A40" t="str" cm="1">
        <f t="array" ref="A4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41" spans="1:1" x14ac:dyDescent="0.3">
      <c r="A41" t="str" cm="1">
        <f t="array" ref="A4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42" spans="1:1" hidden="1" x14ac:dyDescent="0.3">
      <c r="A42" t="str" cm="1">
        <f t="array" ref="A4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Emp_Status ADD CONSTRAINT PK_EMP_STATUS_EMP_NO_STATUS_NO PRIMARY KEY (EMP_NO,STATUS_NO)</v>
      </c>
    </row>
    <row r="43" spans="1:1" hidden="1" x14ac:dyDescent="0.3">
      <c r="A43" t="str" cm="1">
        <f t="array" ref="A4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Emp_Status ADD CONSTRAINT PK_EMP_STATUS_EMP_NO_STATUS_NO PRIMARY KEY (EMP_NO,STATUS_NO)</v>
      </c>
    </row>
    <row r="44" spans="1:1" x14ac:dyDescent="0.3">
      <c r="A44" t="str" cm="1">
        <f t="array" ref="A4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45" spans="1:1" hidden="1" x14ac:dyDescent="0.3">
      <c r="A45" t="str" cm="1">
        <f t="array" ref="A4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46" spans="1:1" x14ac:dyDescent="0.3">
      <c r="A46" t="str" cm="1">
        <f t="array" ref="A4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salary ADD CONSTRAINT PK_SALARY_BS_NO PRIMARY KEY (BS_NO);</v>
      </c>
    </row>
    <row r="47" spans="1:1" hidden="1" x14ac:dyDescent="0.3">
      <c r="A47" t="str" cm="1">
        <f t="array" ref="A4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48" spans="1:1" x14ac:dyDescent="0.3">
      <c r="A48" t="str" cm="1">
        <f t="array" ref="A4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49" spans="1:1" hidden="1" x14ac:dyDescent="0.3">
      <c r="A49" t="str" cm="1">
        <f t="array" ref="A4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0" spans="1:1" hidden="1" x14ac:dyDescent="0.3">
      <c r="A50" t="str" cm="1">
        <f t="array" ref="A5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salary ADD CONSTRAINT PK_SALARY_BS_NO PRIMARY KEY (BS_NO)</v>
      </c>
    </row>
    <row r="51" spans="1:1" hidden="1" x14ac:dyDescent="0.3">
      <c r="A51" t="str" cm="1">
        <f t="array" ref="A5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2" spans="1:1" hidden="1" x14ac:dyDescent="0.3">
      <c r="A52" t="str" cm="1">
        <f t="array" ref="A5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EMP_payroll ADD CONSTRAINT PK_EMP_PAYROLL_EMP_NO_PAYROLL_NO PRIMARY KEY (EMP_NO,PAYROLL_NO)</v>
      </c>
    </row>
    <row r="53" spans="1:1" hidden="1" x14ac:dyDescent="0.3">
      <c r="A53" t="str" cm="1">
        <f t="array" ref="A5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EMP_payroll ADD CONSTRAINT PK_EMP_PAYROLL_EMP_NO_PAYROLL_NO PRIMARY KEY (EMP_NO,PAYROLL_NO)</v>
      </c>
    </row>
    <row r="54" spans="1:1" hidden="1" x14ac:dyDescent="0.3">
      <c r="A54" t="str" cm="1">
        <f t="array" ref="A5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Dependents ADD CONSTRAINT PK_DEPENDENTS_DEPENDENT_NO PRIMARY KEY (DEPENDENT_NO)</v>
      </c>
    </row>
    <row r="55" spans="1:1" hidden="1" x14ac:dyDescent="0.3">
      <c r="A55" t="str" cm="1">
        <f t="array" ref="A5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6" spans="1:1" hidden="1" x14ac:dyDescent="0.3">
      <c r="A56" t="str" cm="1">
        <f t="array" ref="A5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7" spans="1:1" hidden="1" x14ac:dyDescent="0.3">
      <c r="A57" t="str" cm="1">
        <f t="array" ref="A5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8" spans="1:1" hidden="1" x14ac:dyDescent="0.3">
      <c r="A58" t="str" cm="1">
        <f t="array" ref="A5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59" spans="1:1" hidden="1" x14ac:dyDescent="0.3">
      <c r="A59" t="str" cm="1">
        <f t="array" ref="A5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60" spans="1:1" hidden="1" x14ac:dyDescent="0.3">
      <c r="A60" t="str" cm="1">
        <f t="array" ref="A6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61" spans="1:1" x14ac:dyDescent="0.3">
      <c r="A61" t="str" cm="1">
        <f t="array" ref="A6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62" spans="1:1" hidden="1" x14ac:dyDescent="0.3">
      <c r="A62" t="str" cm="1">
        <f t="array" ref="A6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Emp_salary ADD CONSTRAINT PK_EMP_SALARY_EMP_POS_NO PRIMARY KEY (EMP_POS_NO)</v>
      </c>
    </row>
    <row r="63" spans="1:1" x14ac:dyDescent="0.3">
      <c r="A63" t="str" cm="1">
        <f t="array" ref="A6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64" spans="1:1" hidden="1" x14ac:dyDescent="0.3">
      <c r="A64" t="str" cm="1">
        <f t="array" ref="A6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65" spans="1:1" hidden="1" x14ac:dyDescent="0.3">
      <c r="A65" t="str" cm="1">
        <f t="array" ref="A6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66" spans="1:1" hidden="1" x14ac:dyDescent="0.3">
      <c r="A66" t="str" cm="1">
        <f t="array" ref="A6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Sales_commission ADD CONSTRAINT PK_SALES_COMMISSION_EMP_NO_ORDER_NO_COMM_DATE PRIMARY KEY (EMP_NO,ORDER_NO,COMM_DATE)</v>
      </c>
    </row>
    <row r="67" spans="1:1" x14ac:dyDescent="0.3">
      <c r="A67" t="str" cm="1">
        <f t="array" ref="A6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Sales_commission ADD CONSTRAINT PK_SALES_COMMISSION_EMP_NO_ORDER_NO_COMM_DATE PRIMARY KEY (EMP_NO,ORDER_NO,COMM_DATE);</v>
      </c>
    </row>
    <row r="68" spans="1:1" hidden="1" x14ac:dyDescent="0.3">
      <c r="A68" t="str" cm="1">
        <f t="array" ref="A6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Sales_commission ADD CONSTRAINT PK_SALES_COMMISSION_EMP_NO_ORDER_NO_COMM_DATE PRIMARY KEY (EMP_NO,ORDER_NO,COMM_DATE)</v>
      </c>
    </row>
    <row r="69" spans="1:1" x14ac:dyDescent="0.3">
      <c r="A69" t="str" cm="1">
        <f t="array" ref="A6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Institution ADD CONSTRAINT PK_INSTITUTION_INST_NO PRIMARY KEY (INST_NO);</v>
      </c>
    </row>
    <row r="70" spans="1:1" hidden="1" x14ac:dyDescent="0.3">
      <c r="A70" t="str" cm="1">
        <f t="array" ref="A7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71" spans="1:1" x14ac:dyDescent="0.3">
      <c r="A71" t="str" cm="1">
        <f t="array" ref="A7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72" spans="1:1" hidden="1" x14ac:dyDescent="0.3">
      <c r="A72" t="str" cm="1">
        <f t="array" ref="A7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73" spans="1:1" x14ac:dyDescent="0.3">
      <c r="A73" t="str" cm="1">
        <f t="array" ref="A7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payroll ADD CONSTRAINT PK_PAYROLL_PAYROLL_NO PRIMARY KEY (PAYROLL_NO);</v>
      </c>
    </row>
    <row r="74" spans="1:1" hidden="1" x14ac:dyDescent="0.3">
      <c r="A74" t="str" cm="1">
        <f t="array" ref="A7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75" spans="1:1" x14ac:dyDescent="0.3">
      <c r="A75" t="str" cm="1">
        <f t="array" ref="A7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76" spans="1:1" hidden="1" x14ac:dyDescent="0.3">
      <c r="A76" t="str" cm="1">
        <f t="array" ref="A7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77" spans="1:1" x14ac:dyDescent="0.3">
      <c r="A77" t="str" cm="1">
        <f t="array" ref="A7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position ADD CONSTRAINT PK_POSITION_POSITION_NO PRIMARY KEY (POSITION_NO);</v>
      </c>
    </row>
    <row r="78" spans="1:1" hidden="1" x14ac:dyDescent="0.3">
      <c r="A78" t="str" cm="1">
        <f t="array" ref="A7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79" spans="1:1" hidden="1" x14ac:dyDescent="0.3">
      <c r="A79" t="str" cm="1">
        <f t="array" ref="A7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0" spans="1:1" hidden="1" x14ac:dyDescent="0.3">
      <c r="A80" t="str" cm="1">
        <f t="array" ref="A8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1" spans="1:1" hidden="1" x14ac:dyDescent="0.3">
      <c r="A81" t="str" cm="1">
        <f t="array" ref="A8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2" spans="1:1" hidden="1" x14ac:dyDescent="0.3">
      <c r="A82" t="str" cm="1">
        <f t="array" ref="A8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Education_Type ADD CONSTRAINT PK_EDUCATION_TYPE_EDU_TYPE_NO PRIMARY KEY (EDU_TYPE_NO)</v>
      </c>
    </row>
    <row r="83" spans="1:1" hidden="1" x14ac:dyDescent="0.3">
      <c r="A83" t="str" cm="1">
        <f t="array" ref="A8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EMP_Education ADD CONSTRAINT PK_EMP_EDUCATION_EDU_ID PRIMARY KEY (EDU_ID)</v>
      </c>
    </row>
    <row r="84" spans="1:1" x14ac:dyDescent="0.3">
      <c r="A84" t="str" cm="1">
        <f t="array" ref="A8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85" spans="1:1" hidden="1" x14ac:dyDescent="0.3">
      <c r="A85" t="str" cm="1">
        <f t="array" ref="A8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6" spans="1:1" hidden="1" x14ac:dyDescent="0.3">
      <c r="A86" t="str" cm="1">
        <f t="array" ref="A8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7" spans="1:1" hidden="1" x14ac:dyDescent="0.3">
      <c r="A87" t="str" cm="1">
        <f t="array" ref="A8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8" spans="1:1" hidden="1" x14ac:dyDescent="0.3">
      <c r="A88" t="str" cm="1">
        <f t="array" ref="A8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89" spans="1:1" hidden="1" x14ac:dyDescent="0.3">
      <c r="A89" t="str" cm="1">
        <f t="array" ref="A8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90" spans="1:1" hidden="1" x14ac:dyDescent="0.3">
      <c r="A90" t="str" cm="1">
        <f t="array" ref="A9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91" spans="1:1" x14ac:dyDescent="0.3">
      <c r="A91" t="str" cm="1">
        <f t="array" ref="A9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92" spans="1:1" hidden="1" x14ac:dyDescent="0.3">
      <c r="A92" t="str" cm="1">
        <f t="array" ref="A9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employement_status ADD CONSTRAINT PK_EMPLOYEMENT_STATUS_STATUS_NO PRIMARY KEY (STATUS_NO)</v>
      </c>
    </row>
    <row r="93" spans="1:1" hidden="1" x14ac:dyDescent="0.3">
      <c r="A93" t="str" cm="1">
        <f t="array" ref="A9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94" spans="1:1" hidden="1" x14ac:dyDescent="0.3">
      <c r="A94" t="str" cm="1">
        <f t="array" ref="A9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Return_Sales_Commission ADD CONSTRAINT PK_RETURN_SALES_COMMISSION_EMP_NO_RETURN_ID PRIMARY KEY (EMP_NO,RETURN_ID)</v>
      </c>
    </row>
    <row r="95" spans="1:1" x14ac:dyDescent="0.3">
      <c r="A95" t="str" cm="1">
        <f t="array" ref="A9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Return_Sales_Commission ADD CONSTRAINT PK_RETURN_SALES_COMMISSION_EMP_NO_RETURN_ID PRIMARY KEY (EMP_NO,RETURN_ID);</v>
      </c>
    </row>
    <row r="96" spans="1:1" hidden="1" x14ac:dyDescent="0.3">
      <c r="A96" t="str" cm="1">
        <f t="array" ref="A9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97" spans="1:1" hidden="1" x14ac:dyDescent="0.3">
      <c r="A97" t="str" cm="1">
        <f t="array" ref="A9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98" spans="1:1" hidden="1" x14ac:dyDescent="0.3">
      <c r="A98" t="str" cm="1">
        <f t="array" ref="A9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Department ADD CONSTRAINT PK_DEPARTMENT_DEPT_NO PRIMARY KEY (DEPT_NO)</v>
      </c>
    </row>
    <row r="99" spans="1:1" hidden="1" x14ac:dyDescent="0.3">
      <c r="A99" t="str" cm="1">
        <f t="array" ref="A9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00" spans="1:1" hidden="1" x14ac:dyDescent="0.3">
      <c r="A100" t="str" cm="1">
        <f t="array" ref="A10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01" spans="1:1" hidden="1" x14ac:dyDescent="0.3">
      <c r="A101" t="str" cm="1">
        <f t="array" ref="A10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02" spans="1:1" hidden="1" x14ac:dyDescent="0.3">
      <c r="A102" t="str" cm="1">
        <f t="array" ref="A10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03" spans="1:1" hidden="1" x14ac:dyDescent="0.3">
      <c r="A103" t="str" cm="1">
        <f t="array" ref="A10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04" spans="1:1" hidden="1" x14ac:dyDescent="0.3">
      <c r="A104" t="str" cm="1">
        <f t="array" ref="A10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Dept_Branch ADD CONSTRAINT PK_DEPT_BRANCH_BRANCH_NO_DEPT_NO PRIMARY KEY (BRANCH_NO,DEPT_NO)</v>
      </c>
    </row>
    <row r="105" spans="1:1" hidden="1" x14ac:dyDescent="0.3">
      <c r="A105" t="str" cm="1">
        <f t="array" ref="A10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Dept_Branch ADD CONSTRAINT PK_DEPT_BRANCH_BRANCH_NO_DEPT_NO PRIMARY KEY (BRANCH_NO,DEPT_NO)</v>
      </c>
    </row>
    <row r="106" spans="1:1" hidden="1" x14ac:dyDescent="0.3">
      <c r="A106" t="str" cm="1">
        <f t="array" ref="A10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Dept_Emp ADD CONSTRAINT PK_DEPT_EMP_DEPT_NO_EMP_NO PRIMARY KEY (DEPT_NO,EMP_NO)</v>
      </c>
    </row>
    <row r="107" spans="1:1" x14ac:dyDescent="0.3">
      <c r="A107" t="str" cm="1">
        <f t="array" ref="A10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Dept_Emp ADD CONSTRAINT PK_DEPT_EMP_DEPT_NO_EMP_NO PRIMARY KEY (DEPT_NO,EMP_NO);</v>
      </c>
    </row>
    <row r="108" spans="1:1" hidden="1" x14ac:dyDescent="0.3"/>
    <row r="109" spans="1:1" x14ac:dyDescent="0.3">
      <c r="A109" t="str" cm="1">
        <f t="array" ref="A10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10" spans="1:1" hidden="1" x14ac:dyDescent="0.3"/>
    <row r="111" spans="1:1" hidden="1" x14ac:dyDescent="0.3"/>
    <row r="112" spans="1:1" hidden="1" x14ac:dyDescent="0.3">
      <c r="A112" t="str" cm="1">
        <f t="array" ref="A1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13" spans="1:1" hidden="1" x14ac:dyDescent="0.3">
      <c r="A113" t="str" cm="1">
        <f t="array" ref="A1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14" spans="1:1" hidden="1" x14ac:dyDescent="0.3">
      <c r="A114" t="str" cm="1">
        <f t="array" ref="A1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Employee_Position ADD CONSTRAINT PK_EMPLOYEE_POSITION_EMP_POS_NO PRIMARY KEY (EMP_POS_NO)</v>
      </c>
    </row>
    <row r="115" spans="1:1" x14ac:dyDescent="0.3">
      <c r="A115" t="str" cm="1">
        <f t="array" ref="A1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16" spans="1:1" hidden="1" x14ac:dyDescent="0.3">
      <c r="A116" t="str" cm="1">
        <f t="array" ref="A1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17" spans="1:1" x14ac:dyDescent="0.3">
      <c r="A117" t="str" cm="1">
        <f t="array" ref="A1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18" spans="1:1" hidden="1" x14ac:dyDescent="0.3">
      <c r="A118" t="str" cm="1">
        <f t="array" ref="A1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19" spans="1:1" hidden="1" x14ac:dyDescent="0.3">
      <c r="A119" t="str" cm="1">
        <f t="array" ref="A1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Major ADD CONSTRAINT PK_MAJOR_MAJOR_NO PRIMARY KEY (MAJOR_NO)</v>
      </c>
    </row>
    <row r="120" spans="1:1" hidden="1" x14ac:dyDescent="0.3">
      <c r="A120" t="str" cm="1">
        <f t="array" ref="A1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21" spans="1:1" hidden="1" x14ac:dyDescent="0.3">
      <c r="A121" t="str" cm="1">
        <f t="array" ref="A1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Minor ADD CONSTRAINT PK_MINOR_MINOR_NO PRIMARY KEY (MINOR_NO)</v>
      </c>
    </row>
    <row r="122" spans="1:1" hidden="1" x14ac:dyDescent="0.3">
      <c r="A122" t="str" cm="1">
        <f t="array" ref="A1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23" spans="1:1" hidden="1" x14ac:dyDescent="0.3">
      <c r="A123" t="str" cm="1">
        <f t="array" ref="A1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Certificate ADD CONSTRAINT PK_CERTIFICATE_CERT_NO PRIMARY KEY (CERT_NO)</v>
      </c>
    </row>
    <row r="124" spans="1:1" hidden="1" x14ac:dyDescent="0.3">
      <c r="A124" t="str" cm="1">
        <f t="array" ref="A12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25" spans="1:1" hidden="1" x14ac:dyDescent="0.3">
      <c r="A125" t="str" cm="1">
        <f t="array" ref="A12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List_Tables ADD CONSTRAINT PK_LIST_TABLES_TABLE_ID PRIMARY KEY (TABLE_ID)</v>
      </c>
    </row>
    <row r="126" spans="1:1" hidden="1" x14ac:dyDescent="0.3">
      <c r="A126" t="str" cm="1">
        <f t="array" ref="A12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27" spans="1:1" x14ac:dyDescent="0.3">
      <c r="A127" t="str" cm="1">
        <f t="array" ref="A12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Roles ADD CONSTRAINT PK_ROLES_ROLE_ID PRIMARY KEY (ROLE_ID);</v>
      </c>
    </row>
    <row r="128" spans="1:1" hidden="1" x14ac:dyDescent="0.3">
      <c r="A128" t="str" cm="1">
        <f t="array" ref="A12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29" spans="1:1" hidden="1" x14ac:dyDescent="0.3">
      <c r="A129" t="str" cm="1">
        <f t="array" ref="A12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30" spans="1:1" hidden="1" x14ac:dyDescent="0.3">
      <c r="A130" t="str" cm="1">
        <f t="array" ref="A13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Skill ADD CONSTRAINT PK_SKILL_SKILL_NO PRIMARY KEY (SKILL_NO)</v>
      </c>
    </row>
    <row r="131" spans="1:1" hidden="1" x14ac:dyDescent="0.3">
      <c r="A131" t="str" cm="1">
        <f t="array" ref="A13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32" spans="1:1" hidden="1" x14ac:dyDescent="0.3">
      <c r="A132" t="str" cm="1">
        <f t="array" ref="A13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33" spans="1:1" x14ac:dyDescent="0.3">
      <c r="A133" t="str" cm="1">
        <f t="array" ref="A13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Dept_Tables ADD CONSTRAINT PK_DEPT_TABLES_ROLE_ID_TABLE_ID_DEPT_NO PRIMARY KEY (ROLE_ID,TABLE_ID,DEPT_NO);</v>
      </c>
    </row>
    <row r="134" spans="1:1" hidden="1" x14ac:dyDescent="0.3"/>
    <row r="135" spans="1:1" hidden="1" x14ac:dyDescent="0.3">
      <c r="A135" t="str" cm="1">
        <f t="array" ref="A13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Dept_Tables ADD CONSTRAINT PK_DEPT_TABLES_ROLE_ID_TABLE_ID_DEPT_NO PRIMARY KEY (ROLE_ID,TABLE_ID,DEPT_NO)</v>
      </c>
    </row>
    <row r="136" spans="1:1" x14ac:dyDescent="0.3">
      <c r="A136" t="str" cm="1">
        <f t="array" ref="A13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37" spans="1:1" hidden="1" x14ac:dyDescent="0.3">
      <c r="A137" t="str" cm="1">
        <f t="array" ref="A13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EMP_Skill ADD CONSTRAINT PK_EMP_SKILL_EMP_NO_SKILL_NO PRIMARY KEY (EMP_NO,SKILL_NO)</v>
      </c>
    </row>
    <row r="138" spans="1:1" hidden="1" x14ac:dyDescent="0.3">
      <c r="A138" t="str" cm="1">
        <f t="array" ref="A13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EMP_Skill ADD CONSTRAINT PK_EMP_SKILL_EMP_NO_SKILL_NO PRIMARY KEY (EMP_NO,SKILL_NO)</v>
      </c>
    </row>
    <row r="139" spans="1:1" x14ac:dyDescent="0.3">
      <c r="A139" t="str" cm="1">
        <f t="array" ref="A13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40" spans="1:1" hidden="1" x14ac:dyDescent="0.3">
      <c r="A140" t="str" cm="1">
        <f t="array" ref="A14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External_EMP_Certification ADD CONSTRAINT PK_EXTERNAL_EMP_CERTIFICATION_COMP_NO_EMP_NO_CERT_NO PRIMARY KEY (COMP_NO,EMP_NO,CERT_NO)</v>
      </c>
    </row>
    <row r="141" spans="1:1" hidden="1" x14ac:dyDescent="0.3">
      <c r="A141" t="str" cm="1">
        <f t="array" ref="A14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External_EMP_Certification ADD CONSTRAINT PK_EXTERNAL_EMP_CERTIFICATION_COMP_NO_EMP_NO_CERT_NO PRIMARY KEY (COMP_NO,EMP_NO,CERT_NO)</v>
      </c>
    </row>
    <row r="142" spans="1:1" hidden="1" x14ac:dyDescent="0.3">
      <c r="A142" t="str" cm="1">
        <f t="array" ref="A14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External_EMP_Certification ADD CONSTRAINT PK_EXTERNAL_EMP_CERTIFICATION_COMP_NO_EMP_NO_CERT_NO PRIMARY KEY (COMP_NO,EMP_NO,CERT_NO)</v>
      </c>
    </row>
    <row r="143" spans="1:1" hidden="1" x14ac:dyDescent="0.3">
      <c r="A143" t="str" cm="1">
        <f t="array" ref="A14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External_EMP_Certification ADD CONSTRAINT PK_EXTERNAL_EMP_CERTIFICATION_COMP_NO_EMP_NO_CERT_NO PRIMARY KEY (COMP_NO,EMP_NO,CERT_NO)</v>
      </c>
    </row>
    <row r="144" spans="1:1" hidden="1" x14ac:dyDescent="0.3">
      <c r="A144" t="str" cm="1">
        <f t="array" ref="A14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Training ADD CONSTRAINT PK_TRAINING_TRAIN_NO PRIMARY KEY (TRAIN_NO)</v>
      </c>
    </row>
    <row r="145" spans="1:1" hidden="1" x14ac:dyDescent="0.3">
      <c r="A145" t="str" cm="1">
        <f t="array" ref="A14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46" spans="1:1" hidden="1" x14ac:dyDescent="0.3">
      <c r="A146" t="str" cm="1">
        <f t="array" ref="A14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External_EMP_Training ADD CONSTRAINT PK_EXTERNAL_EMP_TRAINING_COMP_NO_EMP_NO_TRAIN_NO PRIMARY KEY (COMP_NO,EMP_NO,TRAIN_NO)</v>
      </c>
    </row>
    <row r="147" spans="1:1" x14ac:dyDescent="0.3">
      <c r="A147" t="str" cm="1">
        <f t="array" ref="A14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External_EMP_Training ADD CONSTRAINT PK_EXTERNAL_EMP_TRAINING_COMP_NO_EMP_NO_TRAIN_NO PRIMARY KEY (COMP_NO,EMP_NO,TRAIN_NO);</v>
      </c>
    </row>
    <row r="148" spans="1:1" hidden="1" x14ac:dyDescent="0.3">
      <c r="A148" t="str" cm="1">
        <f t="array" ref="A14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External_EMP_Training ADD CONSTRAINT PK_EXTERNAL_EMP_TRAINING_COMP_NO_EMP_NO_TRAIN_NO PRIMARY KEY (COMP_NO,EMP_NO,TRAIN_NO)</v>
      </c>
    </row>
    <row r="149" spans="1:1" hidden="1" x14ac:dyDescent="0.3">
      <c r="A149" t="str" cm="1">
        <f t="array" ref="A14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External_EMP_Training ADD CONSTRAINT PK_EXTERNAL_EMP_TRAINING_COMP_NO_EMP_NO_TRAIN_NO PRIMARY KEY (COMP_NO,EMP_NO,TRAIN_NO)</v>
      </c>
    </row>
    <row r="150" spans="1:1" hidden="1" x14ac:dyDescent="0.3">
      <c r="A150" t="str" cm="1">
        <f t="array" ref="A15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51" spans="1:1" hidden="1" x14ac:dyDescent="0.3">
      <c r="A151" t="str" cm="1">
        <f t="array" ref="A15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Internal_EMP_Training ADD CONSTRAINT PK_INTERNAL_EMP_TRAINING_DEPT_NO_EMP_NO_TRAIN_NO PRIMARY KEY (DEPT_NO,EMP_NO,TRAIN_NO)</v>
      </c>
    </row>
    <row r="152" spans="1:1" x14ac:dyDescent="0.3">
      <c r="A152" t="str" cm="1">
        <f t="array" ref="A15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Internal_EMP_Training ADD CONSTRAINT PK_INTERNAL_EMP_TRAINING_DEPT_NO_EMP_NO_TRAIN_NO PRIMARY KEY (DEPT_NO,EMP_NO,TRAIN_NO);</v>
      </c>
    </row>
    <row r="153" spans="1:1" hidden="1" x14ac:dyDescent="0.3">
      <c r="A153" t="str" cm="1">
        <f t="array" ref="A15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Internal_EMP_Training ADD CONSTRAINT PK_INTERNAL_EMP_TRAINING_DEPT_NO_EMP_NO_TRAIN_NO PRIMARY KEY (DEPT_NO,EMP_NO,TRAIN_NO)</v>
      </c>
    </row>
    <row r="154" spans="1:1" hidden="1" x14ac:dyDescent="0.3">
      <c r="A154" t="str" cm="1">
        <f t="array" ref="A15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Internal_EMP_Training ADD CONSTRAINT PK_INTERNAL_EMP_TRAINING_DEPT_NO_EMP_NO_TRAIN_NO PRIMARY KEY (DEPT_NO,EMP_NO,TRAIN_NO)</v>
      </c>
    </row>
    <row r="155" spans="1:1" hidden="1" x14ac:dyDescent="0.3">
      <c r="A155" t="str" cm="1">
        <f t="array" ref="A15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56" spans="1:1" hidden="1" x14ac:dyDescent="0.3">
      <c r="A156" t="str" cm="1">
        <f t="array" ref="A15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User_Info ADD CONSTRAINT PK_USER_INFO_START_DATE_USERID PRIMARY KEY (START_DATE,USERID)</v>
      </c>
    </row>
    <row r="157" spans="1:1" x14ac:dyDescent="0.3">
      <c r="A157" t="str" cm="1">
        <f t="array" ref="A15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User_Info ADD CONSTRAINT PK_USER_INFO_START_DATE_USERID PRIMARY KEY (START_DATE,USERID);</v>
      </c>
    </row>
    <row r="158" spans="1:1" hidden="1" x14ac:dyDescent="0.3"/>
    <row r="159" spans="1:1" hidden="1" x14ac:dyDescent="0.3">
      <c r="A159" t="str" cm="1">
        <f t="array" ref="A15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60" spans="1:1" hidden="1" x14ac:dyDescent="0.3">
      <c r="A160" t="str" cm="1">
        <f t="array" ref="A16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User_Role ADD CONSTRAINT PK_USER_ROLE_DEPT_NO_USERID_START_DATE PRIMARY KEY (DEPT_NO,USERID,START_DATE)</v>
      </c>
    </row>
    <row r="161" spans="1:1" hidden="1" x14ac:dyDescent="0.3">
      <c r="A161" t="str" cm="1">
        <f t="array" ref="A16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User_Role ADD CONSTRAINT PK_USER_ROLE_DEPT_NO_USERID_START_DATE PRIMARY KEY (DEPT_NO,USERID,START_DATE)</v>
      </c>
    </row>
    <row r="162" spans="1:1" hidden="1" x14ac:dyDescent="0.3">
      <c r="A162" t="str" cm="1">
        <f t="array" ref="A16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User_Role ADD CONSTRAINT PK_USER_ROLE_DEPT_NO_USERID_START_DATE PRIMARY KEY (DEPT_NO,USERID,START_DATE)</v>
      </c>
    </row>
    <row r="163" spans="1:1" x14ac:dyDescent="0.3">
      <c r="A163" t="str" cm="1">
        <f t="array" ref="A16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64" spans="1:1" hidden="1" x14ac:dyDescent="0.3">
      <c r="A164" t="str" cm="1">
        <f t="array" ref="A16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65" spans="1:1" hidden="1" x14ac:dyDescent="0.3">
      <c r="A165" t="str" cm="1">
        <f t="array" ref="A16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PROMOTION ADD CONSTRAINT PK_PROMOTION_PROMOTION_NO PRIMARY KEY (PROMOTION_NO)</v>
      </c>
    </row>
    <row r="166" spans="1:1" hidden="1" x14ac:dyDescent="0.3">
      <c r="A166" t="str" cm="1">
        <f t="array" ref="A16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67" spans="1:1" x14ac:dyDescent="0.3">
      <c r="A167" t="str" cm="1">
        <f t="array" ref="A16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Prod_Promotion ADD CONSTRAINT PK_PROD_PROMOTION_PPID PRIMARY KEY (PPID);</v>
      </c>
    </row>
    <row r="168" spans="1:1" hidden="1" x14ac:dyDescent="0.3">
      <c r="A168" t="str" cm="1">
        <f t="array" ref="A16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69" spans="1:1" hidden="1" x14ac:dyDescent="0.3">
      <c r="A169" t="str" cm="1">
        <f t="array" ref="A16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0" spans="1:1" x14ac:dyDescent="0.3">
      <c r="A170" t="str" cm="1">
        <f t="array" ref="A17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71" spans="1:1" hidden="1" x14ac:dyDescent="0.3">
      <c r="A171" t="str" cm="1">
        <f t="array" ref="A17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2" spans="1:1" hidden="1" x14ac:dyDescent="0.3">
      <c r="A172" t="str" cm="1">
        <f t="array" ref="A17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3" spans="1:1" hidden="1" x14ac:dyDescent="0.3">
      <c r="A173" t="str" cm="1">
        <f t="array" ref="A17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QTYDISCOUNT ADD CONSTRAINT PK_QTYDISCOUNT_QTYDISCOUNT_NO PRIMARY KEY (QTYDISCOUNT_NO)</v>
      </c>
    </row>
    <row r="174" spans="1:1" hidden="1" x14ac:dyDescent="0.3">
      <c r="A174" t="str" cm="1">
        <f t="array" ref="A17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5" spans="1:1" x14ac:dyDescent="0.3">
      <c r="A175" t="str" cm="1">
        <f t="array" ref="A17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76" spans="1:1" hidden="1" x14ac:dyDescent="0.3">
      <c r="A176" t="str" cm="1">
        <f t="array" ref="A17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7" spans="1:1" hidden="1" x14ac:dyDescent="0.3">
      <c r="A177" t="str" cm="1">
        <f t="array" ref="A17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8" spans="1:1" hidden="1" x14ac:dyDescent="0.3">
      <c r="A178" t="str" cm="1">
        <f t="array" ref="A17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79" spans="1:1" hidden="1" x14ac:dyDescent="0.3">
      <c r="A179" t="str" cm="1">
        <f t="array" ref="A17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Vendor_QTYDISCOUNT ADD CONSTRAINT PK_VENDOR_QTYDISCOUNT_QTYDISCOUNT_NO PRIMARY KEY (QTYDISCOUNT_NO)</v>
      </c>
    </row>
    <row r="180" spans="1:1" x14ac:dyDescent="0.3">
      <c r="A180" t="str" cm="1">
        <f t="array" ref="A18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81" spans="1:1" hidden="1" x14ac:dyDescent="0.3">
      <c r="A181" t="str" cm="1">
        <f t="array" ref="A18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2" spans="1:1" hidden="1" x14ac:dyDescent="0.3">
      <c r="A182" t="str" cm="1">
        <f t="array" ref="A18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Vndor_PROMOTION ADD CONSTRAINT PK_VNDOR_PROMOTION_VPID PRIMARY KEY (VPID)</v>
      </c>
    </row>
    <row r="183" spans="1:1" hidden="1" x14ac:dyDescent="0.3">
      <c r="A183" t="str" cm="1">
        <f t="array" ref="A18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4" spans="1:1" hidden="1" x14ac:dyDescent="0.3">
      <c r="A184" t="str" cm="1">
        <f t="array" ref="A18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5" spans="1:1" hidden="1" x14ac:dyDescent="0.3">
      <c r="A185" t="str" cm="1">
        <f t="array" ref="A18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6" spans="1:1" x14ac:dyDescent="0.3">
      <c r="A186" t="str" cm="1">
        <f t="array" ref="A18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87" spans="1:1" hidden="1" x14ac:dyDescent="0.3">
      <c r="A187" t="str" cm="1">
        <f t="array" ref="A18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8" spans="1:1" hidden="1" x14ac:dyDescent="0.3">
      <c r="A188" t="str" cm="1">
        <f t="array" ref="A18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89" spans="1:1" hidden="1" x14ac:dyDescent="0.3">
      <c r="A189" t="str" cm="1">
        <f t="array" ref="A18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90" spans="1:1" hidden="1" x14ac:dyDescent="0.3">
      <c r="A190" t="str" cm="1">
        <f t="array" ref="A19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91" spans="1:1" hidden="1" x14ac:dyDescent="0.3">
      <c r="A191" t="str" cm="1">
        <f t="array" ref="A19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Prod_Condition ADD CONSTRAINT PK_PROD_CONDITION_COND_NO PRIMARY KEY (COND_NO)</v>
      </c>
    </row>
    <row r="192" spans="1:1" hidden="1" x14ac:dyDescent="0.3">
      <c r="A192" t="str" cm="1">
        <f t="array" ref="A19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93" spans="1:1" x14ac:dyDescent="0.3">
      <c r="A193" t="str" cm="1">
        <f t="array" ref="A19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94" spans="1:1" hidden="1" x14ac:dyDescent="0.3"/>
    <row r="195" spans="1:1" hidden="1" x14ac:dyDescent="0.3">
      <c r="A195" t="str" cm="1">
        <f t="array" ref="A19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96" spans="1:1" hidden="1" x14ac:dyDescent="0.3">
      <c r="A196" t="str" cm="1">
        <f t="array" ref="A19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197" spans="1:1" x14ac:dyDescent="0.3">
      <c r="A197" t="str" cm="1">
        <f t="array" ref="A19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198" spans="1:1" hidden="1" x14ac:dyDescent="0.3"/>
    <row r="199" spans="1:1" hidden="1" x14ac:dyDescent="0.3">
      <c r="A199" t="str" cm="1">
        <f t="array" ref="A19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0" spans="1:1" hidden="1" x14ac:dyDescent="0.3">
      <c r="A200" t="str" cm="1">
        <f t="array" ref="A20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1" spans="1:1" x14ac:dyDescent="0.3">
      <c r="A201" t="str" cm="1">
        <f t="array" ref="A20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02" spans="1:1" hidden="1" x14ac:dyDescent="0.3">
      <c r="A202" t="str" cm="1">
        <f t="array" ref="A20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3" spans="1:1" hidden="1" x14ac:dyDescent="0.3">
      <c r="A203" t="str" cm="1">
        <f t="array" ref="A20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4" spans="1:1" hidden="1" x14ac:dyDescent="0.3">
      <c r="A204" t="str" cm="1">
        <f t="array" ref="A20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5" spans="1:1" hidden="1" x14ac:dyDescent="0.3">
      <c r="A205" t="str" cm="1">
        <f t="array" ref="A20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backorder ADD CONSTRAINT PK_BACKORDER_BACKORDER_NO PRIMARY KEY (BACKORDER_NO)</v>
      </c>
    </row>
    <row r="206" spans="1:1" hidden="1" x14ac:dyDescent="0.3">
      <c r="A206" t="str" cm="1">
        <f t="array" ref="A20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7" spans="1:1" hidden="1" x14ac:dyDescent="0.3">
      <c r="A207" t="str" cm="1">
        <f t="array" ref="A20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PRODUCTSET ADD CONSTRAINT PK_PRODUCTSET_PRODUCTSET_NO PRIMARY KEY (PRODUCTSET_NO)</v>
      </c>
    </row>
    <row r="208" spans="1:1" hidden="1" x14ac:dyDescent="0.3">
      <c r="A208" t="str" cm="1">
        <f t="array" ref="A20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09" spans="1:1" hidden="1" x14ac:dyDescent="0.3">
      <c r="A209" t="str" cm="1">
        <f t="array" ref="A20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10" spans="1:1" x14ac:dyDescent="0.3">
      <c r="A210" t="str" cm="1">
        <f t="array" ref="A2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Warehouse ADD CONSTRAINT PK_WAREHOUSE_WAREHOUSE_NO PRIMARY KEY (WAREHOUSE_NO);</v>
      </c>
    </row>
    <row r="211" spans="1:1" hidden="1" x14ac:dyDescent="0.3"/>
    <row r="212" spans="1:1" hidden="1" x14ac:dyDescent="0.3">
      <c r="A212" t="str" cm="1">
        <f t="array" ref="A2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13" spans="1:1" x14ac:dyDescent="0.3">
      <c r="A213" t="str" cm="1">
        <f t="array" ref="A2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14" spans="1:1" hidden="1" x14ac:dyDescent="0.3"/>
    <row r="215" spans="1:1" hidden="1" x14ac:dyDescent="0.3">
      <c r="A215" t="str" cm="1">
        <f t="array" ref="A2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16" spans="1:1" x14ac:dyDescent="0.3">
      <c r="A216" t="str" cm="1">
        <f t="array" ref="A2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17" spans="1:1" hidden="1" x14ac:dyDescent="0.3">
      <c r="A217" t="str" cm="1">
        <f t="array" ref="A2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prod_warehouse ADD CONSTRAINT PK_PROD_WAREHOUSE_PRODUCT_NO_WAREHOUSE_NO PRIMARY KEY (PRODUCT_NO,WAREHOUSE_NO)</v>
      </c>
    </row>
    <row r="218" spans="1:1" hidden="1" x14ac:dyDescent="0.3">
      <c r="A218" t="str" cm="1">
        <f t="array" ref="A2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prod_warehouse ADD CONSTRAINT PK_PROD_WAREHOUSE_PRODUCT_NO_WAREHOUSE_NO PRIMARY KEY (PRODUCT_NO,WAREHOUSE_NO)</v>
      </c>
    </row>
    <row r="219" spans="1:1" hidden="1" x14ac:dyDescent="0.3">
      <c r="A219" t="str" cm="1">
        <f t="array" ref="A2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20" spans="1:1" hidden="1" x14ac:dyDescent="0.3">
      <c r="A220" t="str" cm="1">
        <f t="array" ref="A2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21" spans="1:1" x14ac:dyDescent="0.3">
      <c r="A221" t="str" cm="1">
        <f t="array" ref="A2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Ship2Warehouse ADD CONSTRAINT PK_SHIP2WAREHOUSE_WAREHOUSE_NO PRIMARY KEY (WAREHOUSE_NO);</v>
      </c>
    </row>
    <row r="222" spans="1:1" hidden="1" x14ac:dyDescent="0.3">
      <c r="A222" t="str" cm="1">
        <f t="array" ref="A2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23" spans="1:1" x14ac:dyDescent="0.3">
      <c r="A223" t="str" cm="1">
        <f t="array" ref="A22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24" spans="1:1" hidden="1" x14ac:dyDescent="0.3"/>
    <row r="225" spans="1:1" hidden="1" x14ac:dyDescent="0.3"/>
    <row r="226" spans="1:1" hidden="1" x14ac:dyDescent="0.3">
      <c r="A226" t="str" cm="1">
        <f t="array" ref="A22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27" spans="1:1" hidden="1" x14ac:dyDescent="0.3">
      <c r="A227" t="str" cm="1">
        <f t="array" ref="A22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28" spans="1:1" x14ac:dyDescent="0.3">
      <c r="A228" t="str" cm="1">
        <f t="array" ref="A22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RETURNPROD_Condition ADD CONSTRAINT PK_RETURNPROD_CONDITION_COND_NO PRIMARY KEY (COND_NO);</v>
      </c>
    </row>
    <row r="229" spans="1:1" hidden="1" x14ac:dyDescent="0.3"/>
    <row r="230" spans="1:1" hidden="1" x14ac:dyDescent="0.3"/>
    <row r="231" spans="1:1" hidden="1" x14ac:dyDescent="0.3">
      <c r="A231" t="str" cm="1">
        <f t="array" ref="A23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VENDOR ADD CONSTRAINT PK_VENDOR_VENDOR_NO PRIMARY KEY (VENDOR_NO)</v>
      </c>
    </row>
    <row r="232" spans="1:1" hidden="1" x14ac:dyDescent="0.3">
      <c r="A232" t="str" cm="1">
        <f t="array" ref="A23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3" spans="1:1" x14ac:dyDescent="0.3">
      <c r="A233" t="str" cm="1">
        <f t="array" ref="A23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34" spans="1:1" hidden="1" x14ac:dyDescent="0.3">
      <c r="A234" t="str" cm="1">
        <f t="array" ref="A23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5" spans="1:1" hidden="1" x14ac:dyDescent="0.3">
      <c r="A235" t="str" cm="1">
        <f t="array" ref="A23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6" spans="1:1" hidden="1" x14ac:dyDescent="0.3">
      <c r="A236" t="str" cm="1">
        <f t="array" ref="A23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7" spans="1:1" hidden="1" x14ac:dyDescent="0.3">
      <c r="A237" t="str" cm="1">
        <f t="array" ref="A23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8" spans="1:1" hidden="1" x14ac:dyDescent="0.3">
      <c r="A238" t="str" cm="1">
        <f t="array" ref="A23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39" spans="1:1" hidden="1" x14ac:dyDescent="0.3">
      <c r="A239" t="str" cm="1">
        <f t="array" ref="A23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40" spans="1:1" x14ac:dyDescent="0.3">
      <c r="A240" t="str" cm="1">
        <f t="array" ref="A24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41" spans="1:1" hidden="1" x14ac:dyDescent="0.3"/>
    <row r="242" spans="1:1" hidden="1" x14ac:dyDescent="0.3"/>
    <row r="243" spans="1:1" hidden="1" x14ac:dyDescent="0.3">
      <c r="A243" t="str" cm="1">
        <f t="array" ref="A24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44" spans="1:1" hidden="1" x14ac:dyDescent="0.3">
      <c r="A244" t="str" cm="1">
        <f t="array" ref="A24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PRODVENDOR ADD CONSTRAINT PK_PRODVENDOR_PO_NO PRIMARY KEY (PO_NO)</v>
      </c>
    </row>
    <row r="245" spans="1:1" x14ac:dyDescent="0.3">
      <c r="A245" t="str" cm="1">
        <f t="array" ref="A24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46" spans="1:1" hidden="1" x14ac:dyDescent="0.3">
      <c r="A246" t="str" cm="1">
        <f t="array" ref="A24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47" spans="1:1" hidden="1" x14ac:dyDescent="0.3">
      <c r="A247" t="str" cm="1">
        <f t="array" ref="A24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48" spans="1:1" hidden="1" x14ac:dyDescent="0.3">
      <c r="A248" t="str" cm="1">
        <f t="array" ref="A24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Return2Vendor ADD CONSTRAINT PK_RETURN2VENDOR_PRODUCT_NO_VENDOR_NO PRIMARY KEY (PRODUCT_NO,VENDOR_NO)</v>
      </c>
    </row>
    <row r="249" spans="1:1" hidden="1" x14ac:dyDescent="0.3">
      <c r="A249" t="str" cm="1">
        <f t="array" ref="A24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Return2Vendor ADD CONSTRAINT PK_RETURN2VENDOR_PRODUCT_NO_VENDOR_NO PRIMARY KEY (PRODUCT_NO,VENDOR_NO)</v>
      </c>
    </row>
    <row r="250" spans="1:1" hidden="1" x14ac:dyDescent="0.3">
      <c r="A250" t="str" cm="1">
        <f t="array" ref="A25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51" spans="1:1" hidden="1" x14ac:dyDescent="0.3">
      <c r="A251" t="str" cm="1">
        <f t="array" ref="A25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52" spans="1:1" hidden="1" x14ac:dyDescent="0.3">
      <c r="A252" t="str" cm="1">
        <f t="array" ref="A25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53" spans="1:1" hidden="1" x14ac:dyDescent="0.3">
      <c r="A253" t="str" cm="1">
        <f t="array" ref="A25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VENDORPRICE ADD CONSTRAINT PK_VENDORPRICE_VPRICE_NO PRIMARY KEY (VPRICE_NO)</v>
      </c>
    </row>
    <row r="254" spans="1:1" hidden="1" x14ac:dyDescent="0.3">
      <c r="A254" t="str" cm="1">
        <f t="array" ref="A25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55" spans="1:1" hidden="1" x14ac:dyDescent="0.3">
      <c r="A255" t="str" cm="1">
        <f t="array" ref="A25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56" spans="1:1" hidden="1" x14ac:dyDescent="0.3">
      <c r="A256" t="str" cm="1">
        <f t="array" ref="A25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57" spans="1:1" hidden="1" x14ac:dyDescent="0.3">
      <c r="A257" t="str" cm="1">
        <f t="array" ref="A25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ship_method ADD CONSTRAINT PK_SHIP_METHOD_SHIP_METHOD_NO PRIMARY KEY (SHIP_METHOD_NO)</v>
      </c>
    </row>
    <row r="258" spans="1:1" x14ac:dyDescent="0.3">
      <c r="A258" t="str" cm="1">
        <f t="array" ref="A25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59" spans="1:1" hidden="1" x14ac:dyDescent="0.3">
      <c r="A259" t="str" cm="1">
        <f t="array" ref="A25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0" spans="1:1" hidden="1" x14ac:dyDescent="0.3">
      <c r="A260" t="str" cm="1">
        <f t="array" ref="A26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1" spans="1:1" hidden="1" x14ac:dyDescent="0.3">
      <c r="A261" t="str" cm="1">
        <f t="array" ref="A26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2" spans="1:1" hidden="1" x14ac:dyDescent="0.3">
      <c r="A262" t="str" cm="1">
        <f t="array" ref="A26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CUSTOMER ADD CONSTRAINT PK_CUSTOMER_CUSTOMER_NO PRIMARY KEY (CUSTOMER_NO)</v>
      </c>
    </row>
    <row r="263" spans="1:1" hidden="1" x14ac:dyDescent="0.3">
      <c r="A263" t="str" cm="1">
        <f t="array" ref="A26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4" spans="1:1" hidden="1" x14ac:dyDescent="0.3">
      <c r="A264" t="str" cm="1">
        <f t="array" ref="A26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5" spans="1:1" hidden="1" x14ac:dyDescent="0.3">
      <c r="A265" t="str" cm="1">
        <f t="array" ref="A26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6" spans="1:1" x14ac:dyDescent="0.3">
      <c r="A266" t="str" cm="1">
        <f t="array" ref="A26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67" spans="1:1" hidden="1" x14ac:dyDescent="0.3"/>
    <row r="268" spans="1:1" hidden="1" x14ac:dyDescent="0.3">
      <c r="A268" t="str" cm="1">
        <f t="array" ref="A26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69" spans="1:1" hidden="1" x14ac:dyDescent="0.3">
      <c r="A269" t="str" cm="1">
        <f t="array" ref="A26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70" spans="1:1" x14ac:dyDescent="0.3">
      <c r="A270" t="str" cm="1">
        <f t="array" ref="A27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71" spans="1:1" hidden="1" x14ac:dyDescent="0.3"/>
    <row r="272" spans="1:1" hidden="1" x14ac:dyDescent="0.3">
      <c r="A272" t="str" cm="1">
        <f t="array" ref="A27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73" spans="1:1" hidden="1" x14ac:dyDescent="0.3">
      <c r="A273" t="str" cm="1">
        <f t="array" ref="A27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74" spans="1:1" x14ac:dyDescent="0.3">
      <c r="A274" t="str" cm="1">
        <f t="array" ref="A27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75" spans="1:1" hidden="1" x14ac:dyDescent="0.3">
      <c r="A275" t="str" cm="1">
        <f t="array" ref="A27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76" spans="1:1" hidden="1" x14ac:dyDescent="0.3">
      <c r="A276" t="str" cm="1">
        <f t="array" ref="A27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ORDERS ADD CONSTRAINT PK_ORDERS_ORDER_NO PRIMARY KEY (ORDER_NO)</v>
      </c>
    </row>
    <row r="277" spans="1:1" hidden="1" x14ac:dyDescent="0.3">
      <c r="A277" t="str" cm="1">
        <f t="array" ref="A27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78" spans="1:1" x14ac:dyDescent="0.3">
      <c r="A278" t="str" cm="1">
        <f t="array" ref="A27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79" spans="1:1" hidden="1" x14ac:dyDescent="0.3">
      <c r="A279" t="str" cm="1">
        <f t="array" ref="A27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80" spans="1:1" hidden="1" x14ac:dyDescent="0.3">
      <c r="A280" t="str" cm="1">
        <f t="array" ref="A28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81" spans="1:1" hidden="1" x14ac:dyDescent="0.3">
      <c r="A281" t="str" cm="1">
        <f t="array" ref="A28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82" spans="1:1" x14ac:dyDescent="0.3">
      <c r="A282" t="str" cm="1">
        <f t="array" ref="A28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83" spans="1:1" hidden="1" x14ac:dyDescent="0.3">
      <c r="A283" t="str" cm="1">
        <f t="array" ref="A28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84" spans="1:1" hidden="1" x14ac:dyDescent="0.3">
      <c r="A284" t="str" cm="1">
        <f t="array" ref="A28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85" spans="1:1" hidden="1" x14ac:dyDescent="0.3">
      <c r="A285" t="str" cm="1">
        <f t="array" ref="A28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86" spans="1:1" x14ac:dyDescent="0.3">
      <c r="A286" t="str" cm="1">
        <f t="array" ref="A28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ORDERLINE ADD CONSTRAINT PK_ORDERLINE_ORDERLINE_NO PRIMARY KEY (ORDERLINE_NO);</v>
      </c>
    </row>
    <row r="287" spans="1:1" hidden="1" x14ac:dyDescent="0.3"/>
    <row r="288" spans="1:1" hidden="1" x14ac:dyDescent="0.3"/>
    <row r="289" spans="1:1" hidden="1" x14ac:dyDescent="0.3">
      <c r="A289" t="str" cm="1">
        <f t="array" ref="A28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90" spans="1:1" x14ac:dyDescent="0.3">
      <c r="A290" t="str" cm="1">
        <f t="array" ref="A29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RETURNPROD ADD CONSTRAINT PK_RETURNPROD_RETURN_ID PRIMARY KEY (RETURN_ID);</v>
      </c>
    </row>
    <row r="291" spans="1:1" hidden="1" x14ac:dyDescent="0.3"/>
    <row r="292" spans="1:1" hidden="1" x14ac:dyDescent="0.3"/>
    <row r="293" spans="1:1" hidden="1" x14ac:dyDescent="0.3">
      <c r="A293" t="str" cm="1">
        <f t="array" ref="A29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94" spans="1:1" x14ac:dyDescent="0.3">
      <c r="A294" t="str" cm="1">
        <f t="array" ref="A29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295" spans="1:1" hidden="1" x14ac:dyDescent="0.3">
      <c r="A295" t="str" cm="1">
        <f t="array" ref="A29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96" spans="1:1" hidden="1" x14ac:dyDescent="0.3">
      <c r="A296" t="str" cm="1">
        <f t="array" ref="A29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INQUIRY_Category ADD CONSTRAINT PK_INQUIRY_CATEGORY_CAT_ID PRIMARY KEY (CAT_ID)</v>
      </c>
    </row>
    <row r="297" spans="1:1" hidden="1" x14ac:dyDescent="0.3">
      <c r="A297" t="str" cm="1">
        <f t="array" ref="A29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298" spans="1:1" hidden="1" x14ac:dyDescent="0.3">
      <c r="A298" t="str" cm="1">
        <f t="array" ref="A29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return_category ADD CONSTRAINT PK_RETURN_CATEGORY_RETURN_CODE PRIMARY KEY (RETURN_CODE)</v>
      </c>
    </row>
    <row r="299" spans="1:1" hidden="1" x14ac:dyDescent="0.3">
      <c r="A299" t="str" cm="1">
        <f t="array" ref="A29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00" spans="1:1" hidden="1" x14ac:dyDescent="0.3">
      <c r="A300" t="str" cm="1">
        <f t="array" ref="A30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INQUIRY ADD CONSTRAINT PK_INQUIRY_INQUIRY_ID PRIMARY KEY (INQUIRY_ID)</v>
      </c>
    </row>
    <row r="301" spans="1:1" x14ac:dyDescent="0.3">
      <c r="A301" t="str" cm="1">
        <f t="array" ref="A30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02" spans="1:1" hidden="1" x14ac:dyDescent="0.3">
      <c r="A302" t="str" cm="1">
        <f t="array" ref="A30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03" spans="1:1" hidden="1" x14ac:dyDescent="0.3">
      <c r="A303" t="str" cm="1">
        <f t="array" ref="A30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04" spans="1:1" hidden="1" x14ac:dyDescent="0.3">
      <c r="A304" t="str" cm="1">
        <f t="array" ref="A30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05" spans="1:1" hidden="1" x14ac:dyDescent="0.3">
      <c r="A305" t="str" cm="1">
        <f t="array" ref="A30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06" spans="1:1" hidden="1" x14ac:dyDescent="0.3">
      <c r="A306" t="str" cm="1">
        <f t="array" ref="A30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07" spans="1:1" x14ac:dyDescent="0.3">
      <c r="A307" t="str" cm="1">
        <f t="array" ref="A30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>ALTER TABLE Inquiry_Action ADD CONSTRAINT PK_INQUIRY_ACTION_IA_ID PRIMARY KEY (IA_ID);</v>
      </c>
    </row>
    <row r="308" spans="1:1" hidden="1" x14ac:dyDescent="0.3"/>
    <row r="309" spans="1:1" hidden="1" x14ac:dyDescent="0.3">
      <c r="A309" t="str" cm="1">
        <f t="array" ref="A30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0" spans="1:1" x14ac:dyDescent="0.3">
      <c r="A310" t="str" cm="1">
        <f t="array" ref="A31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11" spans="1:1" hidden="1" x14ac:dyDescent="0.3">
      <c r="A311" t="str" cm="1">
        <f t="array" ref="A31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Order_Inquiry ADD CONSTRAINT PK_ORDER_INQUIRY_ORDER_INQUIRY_ID PRIMARY KEY (ORDER_INQUIRY_ID)</v>
      </c>
    </row>
    <row r="312" spans="1:1" hidden="1" x14ac:dyDescent="0.3">
      <c r="A312" t="str" cm="1">
        <f t="array" ref="A31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3" spans="1:1" hidden="1" x14ac:dyDescent="0.3">
      <c r="A313" t="str" cm="1">
        <f t="array" ref="A313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4" spans="1:1" hidden="1" x14ac:dyDescent="0.3">
      <c r="A314" t="str" cm="1">
        <f t="array" ref="A314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5" spans="1:1" hidden="1" x14ac:dyDescent="0.3">
      <c r="A315" t="str" cm="1">
        <f t="array" ref="A315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6" spans="1:1" hidden="1" x14ac:dyDescent="0.3">
      <c r="A316" t="str" cm="1">
        <f t="array" ref="A316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7" spans="1:1" hidden="1" x14ac:dyDescent="0.3">
      <c r="A317" t="str" cm="1">
        <f t="array" ref="A317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18" spans="1:1" hidden="1" x14ac:dyDescent="0.3">
      <c r="A318" t="str" cm="1">
        <f t="array" ref="A318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>ALTER TABLE OrderInquiry_Action ADD CONSTRAINT PK_ORDERINQUIRY_ACTION_OIA_ID PRIMARY KEY (OIA_ID)</v>
      </c>
    </row>
    <row r="319" spans="1:1" x14ac:dyDescent="0.3">
      <c r="A319" t="str" cm="1">
        <f t="array" ref="A319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Row],[Table_Name]]),UPPER(Table1[Table_Name]),0))),");"),"")</f>
        <v/>
      </c>
    </row>
    <row r="320" spans="1:1" hidden="1" x14ac:dyDescent="0.3">
      <c r="A320" t="str" cm="1">
        <f t="array" ref="A320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21" spans="1:1" hidden="1" x14ac:dyDescent="0.3">
      <c r="A321" t="str" cm="1">
        <f t="array" ref="A321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  <row r="322" spans="1:1" hidden="1" x14ac:dyDescent="0.3">
      <c r="A322" t="str" cm="1">
        <f t="array" ref="A322">IF(ISNUMBER(SEARCH("PK",Table3[[#This Row],[KEYS]])), CONCATENATE("ALTER TABLE"," ",Table3[[#This Row],[Table_Name]]," ","ADD CONSTRAINT"," ",Table3[[#This Row],[Constranit name-PK]]," ","PRIMARY KEY"," ","(",UPPER(INDEX(UPPER(Table1[Combined_column_name]),MATCH(UPPER(Table3[[#This Row],[Table_Name]]),UPPER(Table1[Table_Name]),0))),")"),"")</f>
        <v/>
      </c>
    </row>
  </sheetData>
  <conditionalFormatting sqref="A2:A322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252F850120F4E9F096DEB7D713159" ma:contentTypeVersion="11" ma:contentTypeDescription="Create a new document." ma:contentTypeScope="" ma:versionID="a5786a0f11ed388384567146f117b7fd">
  <xsd:schema xmlns:xsd="http://www.w3.org/2001/XMLSchema" xmlns:xs="http://www.w3.org/2001/XMLSchema" xmlns:p="http://schemas.microsoft.com/office/2006/metadata/properties" xmlns:ns3="569d8ca1-5059-4b7e-bfc0-4679589c5852" xmlns:ns4="dc5a1335-cad6-4a03-a740-523e1605c0b4" targetNamespace="http://schemas.microsoft.com/office/2006/metadata/properties" ma:root="true" ma:fieldsID="6d406bd06a1ae1e3a165956753bffcd3" ns3:_="" ns4:_="">
    <xsd:import namespace="569d8ca1-5059-4b7e-bfc0-4679589c5852"/>
    <xsd:import namespace="dc5a1335-cad6-4a03-a740-523e1605c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d8ca1-5059-4b7e-bfc0-4679589c5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a1335-cad6-4a03-a740-523e1605c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F094D5-5F59-4EAD-B534-A19095FDA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F77AF5-4E3D-4DD4-A985-043B203AB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9d8ca1-5059-4b7e-bfc0-4679589c5852"/>
    <ds:schemaRef ds:uri="dc5a1335-cad6-4a03-a740-523e1605c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E96B92-965B-4BC1-9E36-66106DCBFF0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c5a1335-cad6-4a03-a740-523e1605c0b4"/>
    <ds:schemaRef ds:uri="http://purl.org/dc/terms/"/>
    <ds:schemaRef ds:uri="569d8ca1-5059-4b7e-bfc0-4679589c5852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Data_Dictionary_with Constranit</vt:lpstr>
      <vt:lpstr>Keys_count</vt:lpstr>
      <vt:lpstr>PG Attribute Description</vt:lpstr>
      <vt:lpstr>Primary Key with tables</vt:lpstr>
      <vt:lpstr>PrimaryKeyFormulating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Cyrus</dc:creator>
  <cp:keywords/>
  <dc:description/>
  <cp:lastModifiedBy>Zawaad</cp:lastModifiedBy>
  <cp:revision/>
  <dcterms:created xsi:type="dcterms:W3CDTF">2019-11-25T20:13:55Z</dcterms:created>
  <dcterms:modified xsi:type="dcterms:W3CDTF">2021-07-23T05:46:44Z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0x01010085C252F850120F4E9F096DEB7D713159</vt:lpwstr>
  </property>
</Properties>
</file>