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jnko/Downloads/"/>
    </mc:Choice>
  </mc:AlternateContent>
  <xr:revisionPtr revIDLastSave="0" documentId="13_ncr:1_{0F64FDC4-5D60-3B45-8019-4913680E79D5}" xr6:coauthVersionLast="47" xr6:coauthVersionMax="47" xr10:uidLastSave="{00000000-0000-0000-0000-000000000000}"/>
  <bookViews>
    <workbookView xWindow="0" yWindow="500" windowWidth="38000" windowHeight="23900" xr2:uid="{00000000-000D-0000-FFFF-FFFF00000000}"/>
  </bookViews>
  <sheets>
    <sheet name="Tabelle1" sheetId="1" r:id="rId1"/>
  </sheets>
  <definedNames>
    <definedName name="_xlnm.Print_Area" localSheetId="0">Tabelle1!$A$1:$F$35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0" i="1"/>
  <c r="C11" i="1"/>
  <c r="C4" i="1"/>
  <c r="C7" i="1"/>
  <c r="C18" i="1"/>
  <c r="C15" i="1"/>
  <c r="C16" i="1"/>
  <c r="C17" i="1"/>
  <c r="C31" i="1"/>
</calcChain>
</file>

<file path=xl/sharedStrings.xml><?xml version="1.0" encoding="utf-8"?>
<sst xmlns="http://schemas.openxmlformats.org/spreadsheetml/2006/main" count="68" uniqueCount="59">
  <si>
    <t>IT INFRASTRUCTURE</t>
  </si>
  <si>
    <t>name</t>
  </si>
  <si>
    <t>costs in Pounds (total)</t>
  </si>
  <si>
    <t>amount</t>
  </si>
  <si>
    <t>link</t>
  </si>
  <si>
    <t xml:space="preserve">additional information </t>
  </si>
  <si>
    <t xml:space="preserve">SAP ERP License </t>
  </si>
  <si>
    <t>https://eur02.safelinks.protection.outlook.com/?url=https%3A%2F%2Fwww.business-one-consultancy.com%2Fsap-business-one%2Fprices-and-costs.html&amp;data=04%7C01%7Cjan.pilar%40northumbria.ac.uk%7C4cb7585f198341fc4dc408d9a2ef3f69%7Ce757cfdd1f354457af8f7c9c6b1437e3%7C0%7C0%7C637719970706801874%7CUnknown%7CTWFpbGZsb3d8eyJWIjoiMC4wLjAwMDAiLCJQIjoiV2luMzIiLCJBTiI6Ik1haWwiLCJXVCI6Mn0%3D%7C1000&amp;sdata=K0wZ010JSiaRgDfvG8s8djybjtczOoj4FwOndTrJDw8%3D&amp;reserved=0</t>
  </si>
  <si>
    <t>professional users 2700 each</t>
  </si>
  <si>
    <t>PC HP All in One</t>
  </si>
  <si>
    <t>https://www.hp.com/gb-en/shop/product.aspx?id=1P0J1EA&amp;opt=ABU&amp;sel=DTP</t>
  </si>
  <si>
    <t>850 each</t>
  </si>
  <si>
    <t>Windows Server OEM</t>
  </si>
  <si>
    <t>https://www.microsoft.com/en-us/windows-server/pricing</t>
  </si>
  <si>
    <t>501 Dollar converted to 373 pounds on google</t>
  </si>
  <si>
    <t>Server Dell</t>
  </si>
  <si>
    <t>https://www.ballicom.co.uk/0gfn0-dell-precision-5820-tower.p1504245.html?ref=PLA&amp;of_tid=MFRWG5B5GQTGMZLFMREWIPJZEZYHE33EJFSD2MZUG43DSMI&amp;adGroupId=15716980633&amp;device=c&amp;gclid=Cj0KCQiA-K2MBhC-ARIsAMtLKRscH_H0XMO70LZpYwGXVPxZCMokO6i0B7QoUNS1YLNuPph24hS2sh8aApYCEALw_wcB</t>
  </si>
  <si>
    <t>2127 each</t>
  </si>
  <si>
    <t>Internet connection</t>
  </si>
  <si>
    <t>https://business.bt.com/products/broadband-and-internet/deals/?msgtype=03&amp;s_cid=btb_ppc_essence_google_generics_core_sme-c-12972478258-130409763508-kwd-19452491-&amp;gclid=Cj0KCQiA-K2MBhC-ARIsAMtLKRuI8asgEHsvccJ9LJuUnMlJVJ4tl8v8gaAT7oVYe_802waafH1Wf9IaAup-EALw_wcB&amp;gclsrc=aw.ds</t>
  </si>
  <si>
    <t>£27.50 for the first 12 months, £65 for the next 12 months. (ex VAT). 24 month contract</t>
  </si>
  <si>
    <t>Total Infrastructure</t>
  </si>
  <si>
    <t>WAREHOUSE</t>
  </si>
  <si>
    <t>costs</t>
  </si>
  <si>
    <t xml:space="preserve">Property </t>
  </si>
  <si>
    <t>https://www.zoopla.co.uk/for-sale/commercial/details/54778357/?search_identifier=42288be1c3c3c3169d1fc85469bfd778</t>
  </si>
  <si>
    <t>one time payment</t>
  </si>
  <si>
    <t>Shelves</t>
  </si>
  <si>
    <t>https://www.amazon.co.uk/Monster-Racking-Steel-Shelving-Units/dp/B00CP3C7XI/ref=sr_1_6?keywords=Warehouse+shelves&amp;qid=1637325743&amp;s=diy&amp;sr=1-6</t>
  </si>
  <si>
    <t>50 each</t>
  </si>
  <si>
    <t>Pallet Truck</t>
  </si>
  <si>
    <t>https://www.amazon.co.uk/LiftMate-Standard-Pallet-Truck-Capacity/dp/B07ZP9DTSN/ref=sr_1_1_sspa?keywords=Pallet+truck&amp;qid=1637325844&amp;s=diy&amp;sr=1-1-spons&amp;psc=1&amp;spLa=ZW5jcnlwdGVkUXVhbGlmaWVyPUFKVzRIR01OUVlJVEsmZW5jcnlwdGVkSWQ9QTAxOTM1NDBLTE5SMFZSU0pJV0EmZW5jcnlwdGVkQWRJZD1BMDc4NDYyNEVRVDA0OFM2SFdIWSZ3aWRnZXROYW1lPXNwX2F0ZiZhY3Rpb249Y2xpY2tSZWRpcmVjdCZkb05vdExvZ0NsaWNrPXRydWU=</t>
  </si>
  <si>
    <t>350 each</t>
  </si>
  <si>
    <t>forklifts</t>
  </si>
  <si>
    <t>https://www.trucksdirectuk.co.uk/p/new-ep-efl302-electric-forklift-3707</t>
  </si>
  <si>
    <r>
      <t xml:space="preserve">£26,124 </t>
    </r>
    <r>
      <rPr>
        <sz val="7.5"/>
        <color theme="1"/>
        <rFont val="Calibri"/>
        <family val="2"/>
        <scheme val="minor"/>
      </rPr>
      <t>Inc VAT</t>
    </r>
  </si>
  <si>
    <t>warehouse scale</t>
  </si>
  <si>
    <t>https://www.inscale-scales.co.uk/nfb-kern-drive-through-weighing-scale</t>
  </si>
  <si>
    <t>1980 inc VAT 	NFB 1.5T0.5LM
Capacity : 1500kg, Readability : 0.5kg,</t>
  </si>
  <si>
    <t xml:space="preserve">Total Warehouse </t>
  </si>
  <si>
    <t>operating costs</t>
  </si>
  <si>
    <t>TOTAL</t>
  </si>
  <si>
    <t>Total + 10%</t>
  </si>
  <si>
    <t xml:space="preserve">STAFF </t>
  </si>
  <si>
    <t>SW Developer</t>
  </si>
  <si>
    <t>https://www.glassdoor.co.uk/Salaries/software-developer-salary-SRCH_KO0,18.htm</t>
  </si>
  <si>
    <t xml:space="preserve">39943 yr </t>
  </si>
  <si>
    <t>Analyst</t>
  </si>
  <si>
    <t>https://www.glassdoor.co.uk/Salaries/analysts-salary-SRCH_KO0,8.htm?clickSource=searchBtn</t>
  </si>
  <si>
    <t>36496 yr</t>
  </si>
  <si>
    <t>Warehouse Worker</t>
  </si>
  <si>
    <t>https://www.glassdoor.co.uk/Salaries/warehouse-worker-salary-SRCH_KO0,16.htm?clickSource=searchBtn</t>
  </si>
  <si>
    <t>21293 per year each worker</t>
  </si>
  <si>
    <t>Warehouse Manager</t>
  </si>
  <si>
    <t>https://www.glassdoor.co.uk/Salaries/warehouse-manager-salary-SRCH_KO0,17.htm?clickSource=searchBtn</t>
  </si>
  <si>
    <r>
      <t>29,980</t>
    </r>
    <r>
      <rPr>
        <sz val="12"/>
        <color rgb="FF505863"/>
        <rFont val="Calibri"/>
      </rPr>
      <t> /yr</t>
    </r>
  </si>
  <si>
    <t>Network Administrator</t>
  </si>
  <si>
    <t>https://www.glassdoor.co.uk/Salaries/network-administrator-salary-SRCH_KO0,21.htm</t>
  </si>
  <si>
    <t>31007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</si>
</sst>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</font>
    <font>
      <sz val="12"/>
      <color rgb="FF434343"/>
      <name val="Calibri"/>
    </font>
    <font>
      <u/>
      <sz val="12"/>
      <color theme="10"/>
      <name val="Calibri"/>
    </font>
    <font>
      <sz val="12"/>
      <color rgb="FF20262E"/>
      <name val="Calibri"/>
    </font>
    <font>
      <sz val="12"/>
      <color rgb="FF505863"/>
      <name val="Calibri"/>
    </font>
    <font>
      <sz val="12"/>
      <color rgb="FF000000"/>
      <name val="Calibri"/>
    </font>
    <font>
      <i/>
      <sz val="12"/>
      <color rgb="FFFF0000"/>
      <name val="Calibri"/>
    </font>
    <font>
      <b/>
      <sz val="12"/>
      <color theme="1"/>
      <name val="Calibri"/>
    </font>
    <font>
      <sz val="7.5"/>
      <color theme="1"/>
      <name val="Calibri"/>
      <family val="2"/>
      <scheme val="minor"/>
    </font>
    <font>
      <b/>
      <sz val="12"/>
      <color rgb="FFFF0000"/>
      <name val="Calibri"/>
    </font>
    <font>
      <b/>
      <i/>
      <sz val="12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4" fillId="0" borderId="1" xfId="1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2" fillId="0" borderId="0" xfId="0" applyFont="1" applyAlignment="1">
      <alignment wrapText="1"/>
    </xf>
    <xf numFmtId="0" fontId="4" fillId="0" borderId="0" xfId="1" applyFont="1" applyAlignment="1">
      <alignment wrapText="1"/>
    </xf>
    <xf numFmtId="164" fontId="2" fillId="0" borderId="0" xfId="0" applyNumberFormat="1" applyFont="1"/>
    <xf numFmtId="164" fontId="3" fillId="0" borderId="0" xfId="0" applyNumberFormat="1" applyFont="1"/>
    <xf numFmtId="0" fontId="1" fillId="0" borderId="0" xfId="1"/>
    <xf numFmtId="164" fontId="9" fillId="0" borderId="0" xfId="0" applyNumberFormat="1" applyFont="1"/>
    <xf numFmtId="0" fontId="11" fillId="0" borderId="0" xfId="0" applyFont="1"/>
    <xf numFmtId="0" fontId="9" fillId="0" borderId="0" xfId="0" applyFont="1"/>
    <xf numFmtId="0" fontId="12" fillId="0" borderId="0" xfId="0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llicom.co.uk/0gfn0-dell-precision-5820-tower.p1504245.html?ref=PLA&amp;of_tid=MFRWG5B5GQTGMZLFMREWIPJZEZYHE33EJFSD2MZUG43DSMI&amp;adGroupId=15716980633&amp;device=c&amp;gclid=Cj0KCQiA-K2MBhC-ARIsAMtLKRscH_H0XMO70LZpYwGXVPxZCMokO6i0B7QoUNS1YLNuPph24hS2sh8aApYCEALw_wcB" TargetMode="External"/><Relationship Id="rId13" Type="http://schemas.openxmlformats.org/officeDocument/2006/relationships/hyperlink" Target="https://www.amazon.co.uk/LiftMate-Standard-Pallet-Truck-Capacity/dp/B07ZP9DTSN/ref=sr_1_1_sspa?keywords=Pallet+truck&amp;qid=1637325844&amp;s=diy&amp;sr=1-1-spons&amp;psc=1&amp;spLa=ZW5jcnlwdGVkUXVhbGlmaWVyPUFKVzRIR01OUVlJVEsmZW5jcnlwdGVkSWQ9QTAxOTM1NDBLTE5SMFZSU0pJV0EmZW5jcnlwdGVkQWRJZD1BMDc4NDYyNEVRVDA0OFM2SFdIWSZ3aWRnZXROYW1lPXNwX2F0ZiZhY3Rpb249Y2xpY2tSZWRpcmVjdCZkb05vdExvZ0NsaWNrPXRydWU=" TargetMode="External"/><Relationship Id="rId3" Type="http://schemas.openxmlformats.org/officeDocument/2006/relationships/hyperlink" Target="https://www.hp.com/gb-en/shop/product.aspx?id=1P0J1EA&amp;opt=ABU&amp;sel=DTP" TargetMode="External"/><Relationship Id="rId7" Type="http://schemas.openxmlformats.org/officeDocument/2006/relationships/hyperlink" Target="https://business.bt.com/products/broadband-and-internet/deals/?msgtype=03&amp;s_cid=btb_ppc_essence_google_generics_core_sme-c-12972478258-130409763508-kwd-19452491-&amp;gclid=Cj0KCQiA-K2MBhC-ARIsAMtLKRuI8asgEHsvccJ9LJuUnMlJVJ4tl8v8gaAT7oVYe_802waafH1Wf9IaAup-EALw_wcB&amp;gclsrc=aw.ds" TargetMode="External"/><Relationship Id="rId12" Type="http://schemas.openxmlformats.org/officeDocument/2006/relationships/hyperlink" Target="https://www.amazon.co.uk/Monster-Racking-Steel-Shelving-Units/dp/B00CP3C7XI/ref=sr_1_6?keywords=Warehouse+shelves&amp;qid=1637325743&amp;s=diy&amp;sr=1-6" TargetMode="External"/><Relationship Id="rId2" Type="http://schemas.openxmlformats.org/officeDocument/2006/relationships/hyperlink" Target="https://www.microsoft.com/en-us/windows-server/prici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eur02.safelinks.protection.outlook.com/?url=https%3A%2F%2Fwww.business-one-consultancy.com%2Fsap-business-one%2Fprices-and-costs.html&amp;data=04%7C01%7Cjan.pilar%40northumbria.ac.uk%7C4cb7585f198341fc4dc408d9a2ef3f69%7Ce757cfdd1f354457af8f7c9c6b1437e3%7C0%7C0%7C637719970706801874%7CUnknown%7CTWFpbGZsb3d8eyJWIjoiMC4wLjAwMDAiLCJQIjoiV2luMzIiLCJBTiI6Ik1haWwiLCJXVCI6Mn0%3D%7C1000&amp;sdata=K0wZ010JSiaRgDfvG8s8djybjtczOoj4FwOndTrJDw8%3D&amp;reserved=0" TargetMode="External"/><Relationship Id="rId6" Type="http://schemas.openxmlformats.org/officeDocument/2006/relationships/hyperlink" Target="https://www.glassdoor.co.uk/Salaries/warehouse-manager-salary-SRCH_KO0,17.htm?clickSource=searchBtn" TargetMode="External"/><Relationship Id="rId11" Type="http://schemas.openxmlformats.org/officeDocument/2006/relationships/hyperlink" Target="https://www.zoopla.co.uk/for-sale/commercial/details/54778357/?search_identifier=42288be1c3c3c3169d1fc85469bfd778" TargetMode="External"/><Relationship Id="rId5" Type="http://schemas.openxmlformats.org/officeDocument/2006/relationships/hyperlink" Target="https://www.glassdoor.co.uk/Salaries/network-administrator-salary-SRCH_KO0,21.htm" TargetMode="External"/><Relationship Id="rId15" Type="http://schemas.openxmlformats.org/officeDocument/2006/relationships/hyperlink" Target="https://www.inscale-scales.co.uk/nfb-kern-drive-through-weighing-scale" TargetMode="External"/><Relationship Id="rId10" Type="http://schemas.openxmlformats.org/officeDocument/2006/relationships/hyperlink" Target="https://www.glassdoor.co.uk/Salaries/software-developer-salary-SRCH_KO0,18.htm" TargetMode="External"/><Relationship Id="rId4" Type="http://schemas.openxmlformats.org/officeDocument/2006/relationships/hyperlink" Target="https://www.glassdoor.co.uk/Salaries/warehouse-worker-salary-SRCH_KO0,16.htm?clickSource=searchBtn" TargetMode="External"/><Relationship Id="rId9" Type="http://schemas.openxmlformats.org/officeDocument/2006/relationships/hyperlink" Target="https://www.glassdoor.co.uk/Salaries/analysts-salary-SRCH_KO0,8.htm?clickSource=searchBtn" TargetMode="External"/><Relationship Id="rId14" Type="http://schemas.openxmlformats.org/officeDocument/2006/relationships/hyperlink" Target="https://www.trucksdirectuk.co.uk/p/new-ep-efl302-electric-forklift-37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4"/>
  <sheetViews>
    <sheetView tabSelected="1" workbookViewId="0">
      <selection sqref="A1:F35"/>
    </sheetView>
  </sheetViews>
  <sheetFormatPr baseColWidth="10" defaultColWidth="9" defaultRowHeight="16" x14ac:dyDescent="0.2"/>
  <cols>
    <col min="1" max="1" width="30.33203125" style="1" bestFit="1" customWidth="1"/>
    <col min="2" max="2" width="21.5" style="1" bestFit="1" customWidth="1"/>
    <col min="3" max="3" width="20.6640625" style="1" bestFit="1" customWidth="1"/>
    <col min="4" max="4" width="9" style="1"/>
    <col min="5" max="5" width="26.5" style="1" customWidth="1"/>
    <col min="6" max="6" width="84.1640625" style="1" bestFit="1" customWidth="1"/>
    <col min="7" max="16384" width="9" style="1"/>
  </cols>
  <sheetData>
    <row r="1" spans="1:6" x14ac:dyDescent="0.2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3" spans="1:6" x14ac:dyDescent="0.2">
      <c r="B3" s="1" t="s">
        <v>6</v>
      </c>
      <c r="C3" s="13">
        <v>36260</v>
      </c>
      <c r="D3" s="1">
        <v>16</v>
      </c>
      <c r="E3" s="14" t="s">
        <v>7</v>
      </c>
      <c r="F3" s="1" t="s">
        <v>8</v>
      </c>
    </row>
    <row r="4" spans="1:6" x14ac:dyDescent="0.2">
      <c r="B4" s="1" t="s">
        <v>9</v>
      </c>
      <c r="C4" s="12">
        <f>1378.8*D4</f>
        <v>22060.799999999999</v>
      </c>
      <c r="D4" s="1">
        <v>16</v>
      </c>
      <c r="E4" s="14" t="s">
        <v>10</v>
      </c>
      <c r="F4" s="1" t="s">
        <v>11</v>
      </c>
    </row>
    <row r="5" spans="1:6" ht="22.25" customHeight="1" x14ac:dyDescent="0.2">
      <c r="B5" s="1" t="s">
        <v>12</v>
      </c>
      <c r="C5" s="12">
        <v>373</v>
      </c>
      <c r="D5" s="1">
        <v>1</v>
      </c>
      <c r="E5" s="4" t="s">
        <v>13</v>
      </c>
      <c r="F5" s="1" t="s">
        <v>14</v>
      </c>
    </row>
    <row r="6" spans="1:6" ht="20.75" customHeight="1" x14ac:dyDescent="0.2">
      <c r="B6" s="1" t="s">
        <v>15</v>
      </c>
      <c r="C6" s="12">
        <v>2127</v>
      </c>
      <c r="D6" s="1">
        <v>1</v>
      </c>
      <c r="E6" s="4" t="s">
        <v>16</v>
      </c>
      <c r="F6" s="1" t="s">
        <v>17</v>
      </c>
    </row>
    <row r="7" spans="1:6" x14ac:dyDescent="0.2">
      <c r="B7" s="1" t="s">
        <v>18</v>
      </c>
      <c r="C7" s="12">
        <f>779*D7*1.2</f>
        <v>14956.8</v>
      </c>
      <c r="D7" s="1">
        <v>16</v>
      </c>
      <c r="E7" s="3" t="s">
        <v>19</v>
      </c>
      <c r="F7" s="5" t="s">
        <v>20</v>
      </c>
    </row>
    <row r="8" spans="1:6" x14ac:dyDescent="0.2">
      <c r="C8" s="12"/>
      <c r="E8" s="3"/>
    </row>
    <row r="9" spans="1:6" x14ac:dyDescent="0.2">
      <c r="C9" s="12"/>
      <c r="E9" s="3"/>
    </row>
    <row r="10" spans="1:6" x14ac:dyDescent="0.2">
      <c r="C10" s="12"/>
    </row>
    <row r="11" spans="1:6" x14ac:dyDescent="0.2">
      <c r="B11" s="1" t="s">
        <v>21</v>
      </c>
      <c r="C11" s="12">
        <f>SUM(C3:C7)</f>
        <v>75777.600000000006</v>
      </c>
    </row>
    <row r="12" spans="1:6" x14ac:dyDescent="0.2">
      <c r="C12" s="12"/>
    </row>
    <row r="13" spans="1:6" x14ac:dyDescent="0.2">
      <c r="A13" s="16" t="s">
        <v>22</v>
      </c>
      <c r="B13" s="17" t="s">
        <v>1</v>
      </c>
      <c r="C13" s="15" t="s">
        <v>23</v>
      </c>
      <c r="D13" s="17" t="s">
        <v>3</v>
      </c>
      <c r="E13" s="17" t="s">
        <v>4</v>
      </c>
      <c r="F13" s="17" t="s">
        <v>5</v>
      </c>
    </row>
    <row r="14" spans="1:6" x14ac:dyDescent="0.2">
      <c r="B14" s="1" t="s">
        <v>24</v>
      </c>
      <c r="C14" s="12">
        <v>399000</v>
      </c>
      <c r="D14" s="1">
        <v>1</v>
      </c>
      <c r="E14" s="3" t="s">
        <v>25</v>
      </c>
      <c r="F14" s="1" t="s">
        <v>26</v>
      </c>
    </row>
    <row r="15" spans="1:6" x14ac:dyDescent="0.2">
      <c r="B15" s="1" t="s">
        <v>27</v>
      </c>
      <c r="C15" s="12">
        <f>50*D15</f>
        <v>2500</v>
      </c>
      <c r="D15" s="1">
        <v>50</v>
      </c>
      <c r="E15" s="14" t="s">
        <v>28</v>
      </c>
      <c r="F15" s="1" t="s">
        <v>29</v>
      </c>
    </row>
    <row r="16" spans="1:6" x14ac:dyDescent="0.2">
      <c r="B16" s="1" t="s">
        <v>30</v>
      </c>
      <c r="C16" s="12">
        <f>350*D16</f>
        <v>2100</v>
      </c>
      <c r="D16" s="1">
        <v>6</v>
      </c>
      <c r="E16" s="14" t="s">
        <v>31</v>
      </c>
      <c r="F16" s="1" t="s">
        <v>32</v>
      </c>
    </row>
    <row r="17" spans="1:6" x14ac:dyDescent="0.2">
      <c r="B17" t="s">
        <v>33</v>
      </c>
      <c r="C17" s="12">
        <f>26124*D17</f>
        <v>52248</v>
      </c>
      <c r="D17" s="1">
        <v>2</v>
      </c>
      <c r="E17" s="14" t="s">
        <v>34</v>
      </c>
      <c r="F17" t="s">
        <v>35</v>
      </c>
    </row>
    <row r="18" spans="1:6" ht="34" x14ac:dyDescent="0.2">
      <c r="B18" s="1" t="s">
        <v>36</v>
      </c>
      <c r="C18" s="12">
        <f>1980*D18</f>
        <v>1980</v>
      </c>
      <c r="D18" s="1">
        <v>1</v>
      </c>
      <c r="E18" s="14" t="s">
        <v>37</v>
      </c>
      <c r="F18" s="10" t="s">
        <v>38</v>
      </c>
    </row>
    <row r="20" spans="1:6" x14ac:dyDescent="0.2">
      <c r="B20" s="1" t="s">
        <v>39</v>
      </c>
      <c r="C20" s="12">
        <f>SUM(C14:C18)</f>
        <v>457828</v>
      </c>
    </row>
    <row r="22" spans="1:6" x14ac:dyDescent="0.2">
      <c r="A22" s="18" t="s">
        <v>40</v>
      </c>
      <c r="B22" s="7"/>
      <c r="C22" s="12">
        <v>60963</v>
      </c>
    </row>
    <row r="23" spans="1:6" x14ac:dyDescent="0.2">
      <c r="A23" s="7"/>
      <c r="B23" s="7"/>
      <c r="C23" s="12"/>
    </row>
    <row r="24" spans="1:6" x14ac:dyDescent="0.2">
      <c r="A24" s="7"/>
      <c r="B24" s="7"/>
      <c r="C24" s="12"/>
    </row>
    <row r="25" spans="1:6" x14ac:dyDescent="0.2">
      <c r="A25" s="18" t="s">
        <v>41</v>
      </c>
      <c r="B25" s="7"/>
      <c r="C25" s="12">
        <f>C20+C11+C22</f>
        <v>594568.6</v>
      </c>
    </row>
    <row r="26" spans="1:6" x14ac:dyDescent="0.2">
      <c r="A26" s="17" t="s">
        <v>42</v>
      </c>
      <c r="C26" s="12">
        <f>C25*1.1</f>
        <v>654025.46000000008</v>
      </c>
    </row>
    <row r="29" spans="1:6" x14ac:dyDescent="0.2">
      <c r="A29" s="7"/>
      <c r="B29" s="7"/>
    </row>
    <row r="30" spans="1:6" x14ac:dyDescent="0.2">
      <c r="A30" s="16" t="s">
        <v>43</v>
      </c>
      <c r="B30" s="17" t="s">
        <v>1</v>
      </c>
      <c r="C30" s="15" t="s">
        <v>23</v>
      </c>
      <c r="D30" s="17" t="s">
        <v>3</v>
      </c>
      <c r="E30" s="17" t="s">
        <v>4</v>
      </c>
      <c r="F30" s="17" t="s">
        <v>5</v>
      </c>
    </row>
    <row r="31" spans="1:6" x14ac:dyDescent="0.2">
      <c r="B31" s="1" t="s">
        <v>44</v>
      </c>
      <c r="C31" s="12">
        <f>39943</f>
        <v>39943</v>
      </c>
      <c r="D31" s="1">
        <v>1</v>
      </c>
      <c r="E31" s="3" t="s">
        <v>45</v>
      </c>
      <c r="F31" s="1" t="s">
        <v>46</v>
      </c>
    </row>
    <row r="32" spans="1:6" x14ac:dyDescent="0.2">
      <c r="B32" s="1" t="s">
        <v>47</v>
      </c>
      <c r="C32" s="12">
        <v>36496</v>
      </c>
      <c r="D32" s="1">
        <v>1</v>
      </c>
      <c r="E32" s="3" t="s">
        <v>48</v>
      </c>
      <c r="F32" s="1" t="s">
        <v>49</v>
      </c>
    </row>
    <row r="33" spans="1:6" x14ac:dyDescent="0.2">
      <c r="B33" s="1" t="s">
        <v>50</v>
      </c>
      <c r="C33" s="12">
        <v>127758</v>
      </c>
      <c r="D33" s="1">
        <v>6</v>
      </c>
      <c r="E33" s="3" t="s">
        <v>51</v>
      </c>
      <c r="F33" s="1" t="s">
        <v>52</v>
      </c>
    </row>
    <row r="34" spans="1:6" x14ac:dyDescent="0.2">
      <c r="B34" s="1" t="s">
        <v>53</v>
      </c>
      <c r="C34" s="12">
        <v>29980</v>
      </c>
      <c r="D34" s="1">
        <v>1</v>
      </c>
      <c r="E34" s="3" t="s">
        <v>54</v>
      </c>
      <c r="F34" s="6" t="s">
        <v>55</v>
      </c>
    </row>
    <row r="35" spans="1:6" x14ac:dyDescent="0.2">
      <c r="B35" s="1" t="s">
        <v>56</v>
      </c>
      <c r="C35" s="12">
        <v>31007</v>
      </c>
      <c r="D35" s="1">
        <v>1</v>
      </c>
      <c r="E35" s="3" t="s">
        <v>57</v>
      </c>
      <c r="F35" s="1" t="s">
        <v>58</v>
      </c>
    </row>
    <row r="38" spans="1:6" x14ac:dyDescent="0.2">
      <c r="A38" s="8"/>
      <c r="B38" s="9"/>
      <c r="C38" s="8"/>
    </row>
    <row r="39" spans="1:6" x14ac:dyDescent="0.2">
      <c r="A39" s="2"/>
    </row>
    <row r="40" spans="1:6" x14ac:dyDescent="0.2">
      <c r="A40" s="2"/>
    </row>
    <row r="53" spans="5:5" x14ac:dyDescent="0.2">
      <c r="E53" s="10"/>
    </row>
    <row r="54" spans="5:5" x14ac:dyDescent="0.2">
      <c r="E54" s="11"/>
    </row>
  </sheetData>
  <hyperlinks>
    <hyperlink ref="E3" r:id="rId1" display="https://eur02.safelinks.protection.outlook.com/?url=https%3A%2F%2Fwww.business-one-consultancy.com%2Fsap-business-one%2Fprices-and-costs.html&amp;data=04%7C01%7Cjan.pilar%40northumbria.ac.uk%7C4cb7585f198341fc4dc408d9a2ef3f69%7Ce757cfdd1f354457af8f7c9c6b1437e3%7C0%7C0%7C637719970706801874%7CUnknown%7CTWFpbGZsb3d8eyJWIjoiMC4wLjAwMDAiLCJQIjoiV2luMzIiLCJBTiI6Ik1haWwiLCJXVCI6Mn0%3D%7C1000&amp;sdata=K0wZ010JSiaRgDfvG8s8djybjtczOoj4FwOndTrJDw8%3D&amp;reserved=0" xr:uid="{AC0E30C6-4364-4981-96FB-B9797D997BF9}"/>
    <hyperlink ref="E5" r:id="rId2" xr:uid="{AE1BBC08-F4AE-4420-91D4-06F3CC230A00}"/>
    <hyperlink ref="E4" r:id="rId3" xr:uid="{B838BACF-DED8-4A6C-9A4A-8A5876E22D13}"/>
    <hyperlink ref="E33" r:id="rId4" xr:uid="{4AB9E693-DE74-4D6A-B59B-01F522DD2E3B}"/>
    <hyperlink ref="E35" r:id="rId5" xr:uid="{E5B6DFC0-C166-4EFA-82D0-5CF4719924A9}"/>
    <hyperlink ref="E34" r:id="rId6" xr:uid="{4BEAB2E3-DE79-4190-8712-DD8BF55F4601}"/>
    <hyperlink ref="E7" r:id="rId7" display="https://business.bt.com/products/broadband-and-internet/deals/?msgtype=03&amp;s_cid=btb_ppc_essence_google_generics_core_sme-c-12972478258-130409763508-kwd-19452491-&amp;gclid=Cj0KCQiA-K2MBhC-ARIsAMtLKRuI8asgEHsvccJ9LJuUnMlJVJ4tl8v8gaAT7oVYe_802waafH1Wf9IaAup-EALw_wcB&amp;gclsrc=aw.ds" xr:uid="{05BDDD10-F416-4BCA-B8F3-5B5F70A7E2BA}"/>
    <hyperlink ref="E6" r:id="rId8" display="https://www.ballicom.co.uk/0gfn0-dell-precision-5820-tower.p1504245.html?ref=PLA&amp;of_tid=MFRWG5B5GQTGMZLFMREWIPJZEZYHE33EJFSD2MZUG43DSMI&amp;adGroupId=15716980633&amp;device=c&amp;gclid=Cj0KCQiA-K2MBhC-ARIsAMtLKRscH_H0XMO70LZpYwGXVPxZCMokO6i0B7QoUNS1YLNuPph24hS2sh8aApYCEALw_wcB" xr:uid="{A6DAFB1B-D379-4340-B52D-9F14E20C671B}"/>
    <hyperlink ref="E32" r:id="rId9" xr:uid="{1407A2C7-95E4-4B9A-9B9A-EC7166D11DB2}"/>
    <hyperlink ref="E31" r:id="rId10" xr:uid="{D0615336-A6F7-4C5E-871E-8989C72AFF2E}"/>
    <hyperlink ref="E14" r:id="rId11" xr:uid="{4FE1E2CC-0F2C-4D04-A440-9A1C64E3213F}"/>
    <hyperlink ref="E15" r:id="rId12" xr:uid="{F3BB2BEB-9683-48AD-80A5-55E211B0FF85}"/>
    <hyperlink ref="E16" r:id="rId13" display="https://www.amazon.co.uk/LiftMate-Standard-Pallet-Truck-Capacity/dp/B07ZP9DTSN/ref=sr_1_1_sspa?keywords=Pallet+truck&amp;qid=1637325844&amp;s=diy&amp;sr=1-1-spons&amp;psc=1&amp;spLa=ZW5jcnlwdGVkUXVhbGlmaWVyPUFKVzRIR01OUVlJVEsmZW5jcnlwdGVkSWQ9QTAxOTM1NDBLTE5SMFZSU0pJV0EmZW5jcnlwdGVkQWRJZD1BMDc4NDYyNEVRVDA0OFM2SFdIWSZ3aWRnZXROYW1lPXNwX2F0ZiZhY3Rpb249Y2xpY2tSZWRpcmVjdCZkb05vdExvZ0NsaWNrPXRydWU=" xr:uid="{A77AFBBA-A717-442B-881D-F274E44EE90F}"/>
    <hyperlink ref="E17" r:id="rId14" xr:uid="{3866D306-6AF8-4332-B723-7555279B9D8F}"/>
    <hyperlink ref="E18" r:id="rId15" xr:uid="{C77183D6-239A-4DF5-9230-F8EABDDF557D}"/>
  </hyperlinks>
  <pageMargins left="0.7" right="0.7" top="0.75" bottom="0.75" header="0.3" footer="0.3"/>
  <pageSetup paperSize="9" scale="64" fitToHeight="0" orientation="landscape" horizontalDpi="1200" verticalDpi="1200"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447CBBD9E2D44C8F0457E184EC3C25" ma:contentTypeVersion="8" ma:contentTypeDescription="Create a new document." ma:contentTypeScope="" ma:versionID="cf851dd4e348709eb7ee522e2b112b29">
  <xsd:schema xmlns:xsd="http://www.w3.org/2001/XMLSchema" xmlns:xs="http://www.w3.org/2001/XMLSchema" xmlns:p="http://schemas.microsoft.com/office/2006/metadata/properties" xmlns:ns2="25abbe03-80e0-46cf-aebf-af37a5d1b450" targetNamespace="http://schemas.microsoft.com/office/2006/metadata/properties" ma:root="true" ma:fieldsID="8edee589a0b468008bf5605a42f85be7" ns2:_="">
    <xsd:import namespace="25abbe03-80e0-46cf-aebf-af37a5d1b4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abbe03-80e0-46cf-aebf-af37a5d1b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A97056-BFEF-4A29-84D9-296F00788C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6E35FE-A767-43F8-A086-DFB3B22BE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abbe03-80e0-46cf-aebf-af37a5d1b4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FA94D8-E15F-4B76-8867-4397963202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Koralp Soy</dc:creator>
  <cp:keywords/>
  <dc:description/>
  <cp:lastModifiedBy>Microsoft Office User</cp:lastModifiedBy>
  <cp:revision/>
  <cp:lastPrinted>2021-11-22T19:50:17Z</cp:lastPrinted>
  <dcterms:created xsi:type="dcterms:W3CDTF">2015-06-05T18:19:34Z</dcterms:created>
  <dcterms:modified xsi:type="dcterms:W3CDTF">2021-11-22T19:50:34Z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0x01010027447CBBD9E2D44C8F0457E184EC3C25</vt:lpwstr>
  </property>
</Properties>
</file>