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c/Desktop/INVOICES/ENKA INVOICES MAY 2025/"/>
    </mc:Choice>
  </mc:AlternateContent>
  <xr:revisionPtr revIDLastSave="0" documentId="10_ncr:8100000_{474D0CA4-5B37-4442-82C4-E004D720AD7A}" xr6:coauthVersionLast="33" xr6:coauthVersionMax="33" xr10:uidLastSave="{00000000-0000-0000-0000-000000000000}"/>
  <workbookProtection workbookAlgorithmName="SHA-512" workbookHashValue="jhT5LQZlgIZtdh8s7MyNlB8HTuwSSBUR96SyTZpYFOtTAREDxJ7eYrPXmW00iQC8GOyf6+q9i4Aw70JGyP4Xvw==" workbookSaltValue="1UxhNY5KQNuCa27SNh7Xkw==" workbookSpinCount="100000" lockStructure="1"/>
  <bookViews>
    <workbookView xWindow="18940" yWindow="1220" windowWidth="21240" windowHeight="19260" activeTab="2" xr2:uid="{3F452A5F-51B1-7849-B954-9E68B391C1F0}"/>
  </bookViews>
  <sheets>
    <sheet name="ALGHAITH WORKERS" sheetId="1" r:id="rId1"/>
    <sheet name="PaySlip" sheetId="2" r:id="rId2"/>
    <sheet name="Total Hours" sheetId="3" r:id="rId3"/>
  </sheets>
  <definedNames>
    <definedName name="OKKKK">'Total Hours'!#REF!+'Total Hours'!#REF!</definedName>
    <definedName name="_xlnm.Print_Area" localSheetId="2">'Total Hours'!$A$1:$N$42</definedName>
    <definedName name="SUM">'Total Hours'!$D$31:$J$31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3" l="1"/>
  <c r="N38" i="3"/>
  <c r="N47" i="3"/>
  <c r="N37" i="3"/>
  <c r="N36" i="3"/>
  <c r="L38" i="3" l="1"/>
  <c r="K38" i="3"/>
  <c r="L35" i="3"/>
  <c r="L34" i="3"/>
  <c r="L33" i="3"/>
  <c r="L32" i="3"/>
  <c r="L37" i="3"/>
  <c r="K37" i="3"/>
  <c r="L36" i="3"/>
  <c r="K36" i="3"/>
  <c r="K30" i="3" l="1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7" i="3"/>
  <c r="N6" i="3"/>
  <c r="N8" i="3"/>
  <c r="N5" i="3"/>
  <c r="N4" i="3"/>
  <c r="N3" i="3"/>
  <c r="K34" i="3" l="1"/>
  <c r="K35" i="3"/>
  <c r="K32" i="3"/>
  <c r="K33" i="3"/>
  <c r="K20" i="3"/>
  <c r="L31" i="3" l="1"/>
  <c r="K31" i="3"/>
  <c r="L30" i="3"/>
  <c r="K29" i="3" l="1"/>
  <c r="L29" i="3"/>
  <c r="K28" i="3"/>
  <c r="L28" i="3"/>
  <c r="L27" i="3"/>
  <c r="K27" i="3"/>
  <c r="K10" i="3"/>
  <c r="K4" i="3"/>
  <c r="K3" i="3"/>
  <c r="K5" i="3"/>
  <c r="K6" i="3"/>
  <c r="K7" i="3"/>
  <c r="K8" i="3"/>
  <c r="K9" i="3"/>
  <c r="K11" i="3"/>
  <c r="K12" i="3"/>
  <c r="K13" i="3"/>
  <c r="K19" i="3"/>
  <c r="K16" i="3"/>
  <c r="K14" i="3"/>
  <c r="K15" i="3"/>
  <c r="K17" i="3"/>
  <c r="K18" i="3"/>
  <c r="K21" i="3"/>
  <c r="K22" i="3"/>
  <c r="K23" i="3"/>
  <c r="K24" i="3"/>
  <c r="K26" i="3"/>
  <c r="K25" i="3"/>
  <c r="L20" i="3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1" i="3"/>
  <c r="L22" i="3"/>
  <c r="L23" i="3"/>
  <c r="L24" i="3"/>
  <c r="L25" i="3"/>
  <c r="L26" i="3"/>
  <c r="B10" i="2" l="1"/>
  <c r="B6" i="2" l="1"/>
  <c r="B5" i="2" l="1"/>
  <c r="B4" i="2"/>
  <c r="B7" i="2" s="1"/>
  <c r="B8" i="2" s="1"/>
  <c r="B9" i="2" s="1"/>
  <c r="B3" i="2"/>
  <c r="B2" i="2"/>
</calcChain>
</file>

<file path=xl/sharedStrings.xml><?xml version="1.0" encoding="utf-8"?>
<sst xmlns="http://schemas.openxmlformats.org/spreadsheetml/2006/main" count="121" uniqueCount="95">
  <si>
    <t>NO</t>
  </si>
  <si>
    <t>ID NO</t>
  </si>
  <si>
    <t>NAME</t>
  </si>
  <si>
    <t>Job Title</t>
  </si>
  <si>
    <t>ABDENNACEUR OULED SLIMENE</t>
  </si>
  <si>
    <t>Fire Truck Driver</t>
  </si>
  <si>
    <t>TAREK NOUMI</t>
  </si>
  <si>
    <t xml:space="preserve">Tractor Operator </t>
  </si>
  <si>
    <t>AMINE ELASWAD</t>
  </si>
  <si>
    <t>WAREHOUSE WORKER</t>
  </si>
  <si>
    <t>MOHAMED AMINE BEN AFIA</t>
  </si>
  <si>
    <t>Mechnical Helper</t>
  </si>
  <si>
    <t>MOHAMED ALI DHBIBI</t>
  </si>
  <si>
    <t>AZIZ TABABI</t>
  </si>
  <si>
    <t>Camp Worker</t>
  </si>
  <si>
    <t>WALID GUESMI</t>
  </si>
  <si>
    <t>PLUMBER</t>
  </si>
  <si>
    <t>RIDHA BEN AHMED</t>
  </si>
  <si>
    <t>FORKLIFT OPERATOR</t>
  </si>
  <si>
    <t>KITCHEN   WORKER</t>
  </si>
  <si>
    <t>SALAH  ABDERRAHMENE</t>
  </si>
  <si>
    <t>SALEM  BADRI</t>
  </si>
  <si>
    <t>ILYES  BADRI</t>
  </si>
  <si>
    <t>AKRAM BOUKHRIS</t>
  </si>
  <si>
    <t>MOBILE CRANE OPERATOR</t>
  </si>
  <si>
    <t>ROSO  MIAH</t>
  </si>
  <si>
    <t>ALGHAITH DISPATCH CREW</t>
  </si>
  <si>
    <t>ALGHAITH WAREHOUSE CREW</t>
  </si>
  <si>
    <t>ALGHAITH MECHANICAL WORKS CREW</t>
  </si>
  <si>
    <t>ALGHAITH CAMP CREW</t>
  </si>
  <si>
    <t>ALGHAITH KITCHEN CREW</t>
  </si>
  <si>
    <t>Hourly Wage</t>
  </si>
  <si>
    <t xml:space="preserve">Work Start </t>
  </si>
  <si>
    <t>Team (EN)</t>
  </si>
  <si>
    <t xml:space="preserve">Name </t>
  </si>
  <si>
    <t>Hourly wage</t>
  </si>
  <si>
    <t>Overtime</t>
  </si>
  <si>
    <t>Month Wage in EURO</t>
  </si>
  <si>
    <t xml:space="preserve">Equivalent Month Wage in LYD </t>
  </si>
  <si>
    <t>EX Rate Euro</t>
  </si>
  <si>
    <t>Al Ghaith Fee In LD @ 18%</t>
  </si>
  <si>
    <t>Total  Working Hours</t>
  </si>
  <si>
    <t>Total  Equivalent Hours</t>
  </si>
  <si>
    <t xml:space="preserve">Paid without 
work(W) </t>
  </si>
  <si>
    <t>Paid without
 Work(P)</t>
  </si>
  <si>
    <t>Public holiday 
work</t>
  </si>
  <si>
    <t>Weekend 
Work</t>
  </si>
  <si>
    <t>Normal 
Work</t>
  </si>
  <si>
    <t xml:space="preserve">Equivalent Month
 Wage in LYD </t>
  </si>
  <si>
    <t>Total Payment
 Hours</t>
  </si>
  <si>
    <t>Total
 Hours</t>
  </si>
  <si>
    <t>Exchange Rate Euro !!!!</t>
  </si>
  <si>
    <t xml:space="preserve">TAUQEER ABBAS </t>
  </si>
  <si>
    <t>PIPE WELDER</t>
  </si>
  <si>
    <t xml:space="preserve"> RACHID NAOURA</t>
  </si>
  <si>
    <t>ARGON WELDER</t>
  </si>
  <si>
    <t>Service Fees in Euro</t>
  </si>
  <si>
    <t>LYD</t>
  </si>
  <si>
    <t xml:space="preserve">  Workers ' Wages in Euro</t>
  </si>
  <si>
    <t>ALGHAITH HUMAN RESOURCES (HR) COMPANY</t>
  </si>
  <si>
    <t>ZIED SOUIDI</t>
  </si>
  <si>
    <t>HASSEN OMRI</t>
  </si>
  <si>
    <t>ILYES BADRI</t>
  </si>
  <si>
    <t>SALEM BADRI</t>
  </si>
  <si>
    <t>SALAH ABDERRAHMENE</t>
  </si>
  <si>
    <t>MOHAMED MNASRI</t>
  </si>
  <si>
    <t>MOHAMED ALI DBIBI</t>
  </si>
  <si>
    <t>CHAWKI RAISSI</t>
  </si>
  <si>
    <t>ROSO MIAH</t>
  </si>
  <si>
    <t>BILEL HDIDI</t>
  </si>
  <si>
    <t>KHALED DAGHESNI</t>
  </si>
  <si>
    <t>MOHAMED TIZAOUI</t>
  </si>
  <si>
    <t>NIDHAL MSIHLI</t>
  </si>
  <si>
    <t>Al Ghaith Fee 
In LYD @ 18%</t>
  </si>
  <si>
    <t>ADNAN GULDOGAN</t>
  </si>
  <si>
    <t>Paid without Work (Status Code)</t>
  </si>
  <si>
    <t>HAITHEM DRIDI</t>
  </si>
  <si>
    <t>ABDELAZIZ LOKCHIRI</t>
  </si>
  <si>
    <t>MOHAMED ROCHDI ALIOUA</t>
  </si>
  <si>
    <t>EL HABIB BENTAIEB</t>
  </si>
  <si>
    <t>ABDESSALEM ZAAIRI</t>
  </si>
  <si>
    <t>MONDHER SAID</t>
  </si>
  <si>
    <t>AHMED LOULACHI</t>
  </si>
  <si>
    <t>IMED RIAHI</t>
  </si>
  <si>
    <t>ANOUAR MHAMEDI</t>
  </si>
  <si>
    <t>YASSER TLICH</t>
  </si>
  <si>
    <t>YOUNES ALLOUCHE</t>
  </si>
  <si>
    <t>FAYCAL NEMMOUCHI</t>
  </si>
  <si>
    <t>ABDENNACEUR OULED SLIMEN</t>
  </si>
  <si>
    <t>Hamza Jendoubi</t>
  </si>
  <si>
    <t>Ramzi Boujouna</t>
  </si>
  <si>
    <t>HAMDI BECHERIFIA</t>
  </si>
  <si>
    <t>Various</t>
  </si>
  <si>
    <t>EXCHANGE Rate  Euro / LYD May  2025</t>
  </si>
  <si>
    <r>
      <rPr>
        <b/>
        <sz val="20"/>
        <color theme="1"/>
        <rFont val="Georgia"/>
        <family val="1"/>
      </rPr>
      <t>MAY</t>
    </r>
    <r>
      <rPr>
        <sz val="20"/>
        <color theme="1"/>
        <rFont val="Georgia"/>
        <family val="1"/>
      </rPr>
      <t xml:space="preserve"> </t>
    </r>
    <r>
      <rPr>
        <b/>
        <sz val="20"/>
        <color theme="1"/>
        <rFont val="Bangla MN"/>
      </rPr>
      <t>2025</t>
    </r>
    <r>
      <rPr>
        <sz val="20"/>
        <color theme="1"/>
        <rFont val="Georgia"/>
        <family val="1"/>
      </rPr>
      <t xml:space="preserve"> </t>
    </r>
    <r>
      <rPr>
        <b/>
        <sz val="20"/>
        <color theme="1"/>
        <rFont val="Georgia"/>
        <family val="1"/>
      </rPr>
      <t xml:space="preserve">GRAND TOTAL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</si>
</sst>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[$-409]dd/mmm/yy;@"/>
    <numFmt numFmtId="165" formatCode="_([$€-2]\ * #,##0.00_);_([$€-2]\ * \(#,##0.00\);_([$€-2]\ * &quot;-&quot;??_);_(@_)"/>
    <numFmt numFmtId="166" formatCode="0.000"/>
    <numFmt numFmtId="167" formatCode="#,##0.000"/>
    <numFmt numFmtId="168" formatCode="#,##0.00000"/>
    <numFmt numFmtId="169" formatCode="[$€-2]\ #,##0.00"/>
  </numFmts>
  <fonts count="43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Al Bayan Plain"/>
    </font>
    <font>
      <b/>
      <sz val="12"/>
      <color theme="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0"/>
      <color theme="1"/>
      <name val="Bangla MN"/>
    </font>
    <font>
      <b/>
      <sz val="11"/>
      <color theme="1"/>
      <name val="Bangla MN"/>
    </font>
    <font>
      <b/>
      <sz val="20"/>
      <color theme="1"/>
      <name val="Georgia"/>
      <family val="1"/>
    </font>
    <font>
      <b/>
      <sz val="14"/>
      <color theme="1"/>
      <name val="Georgia"/>
      <family val="1"/>
    </font>
    <font>
      <b/>
      <sz val="16"/>
      <color rgb="FFFF0000"/>
      <name val="Bangla MN"/>
    </font>
    <font>
      <b/>
      <sz val="14"/>
      <color theme="1"/>
      <name val="Georgia Bold"/>
    </font>
    <font>
      <sz val="18"/>
      <color theme="1"/>
      <name val="Calibri"/>
      <family val="2"/>
      <scheme val="minor"/>
    </font>
    <font>
      <sz val="20"/>
      <color theme="1"/>
      <name val="Georgia"/>
      <family val="1"/>
    </font>
    <font>
      <b/>
      <sz val="20"/>
      <color theme="1"/>
      <name val="Bangla MN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name val="Bangla MN"/>
    </font>
    <font>
      <b/>
      <sz val="36"/>
      <color theme="4" tint="-0.249977111117893"/>
      <name val="Calibri (Body)_x0000_"/>
    </font>
    <font>
      <sz val="20"/>
      <color theme="4" tint="-0.249977111117893"/>
      <name val="Calibri"/>
      <family val="2"/>
      <scheme val="minor"/>
    </font>
    <font>
      <b/>
      <sz val="10"/>
      <color rgb="FF000000"/>
      <name val="Bangla MN"/>
    </font>
    <font>
      <b/>
      <sz val="12"/>
      <color rgb="FF000000"/>
      <name val="Calibri Light"/>
      <family val="2"/>
    </font>
    <font>
      <b/>
      <sz val="11"/>
      <color rgb="FF000000"/>
      <name val="Bangla MN"/>
    </font>
    <font>
      <b/>
      <sz val="16"/>
      <color rgb="FFFF0000"/>
      <name val="Bangla MN Bold"/>
    </font>
    <font>
      <b/>
      <sz val="13"/>
      <color theme="4" tint="-0.249977111117893"/>
      <name val="Georgia"/>
      <family val="1"/>
    </font>
    <font>
      <b/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14"/>
      <color theme="1"/>
      <name val="Bangla MN"/>
    </font>
    <font>
      <b/>
      <sz val="13"/>
      <color theme="1"/>
      <name val="Georgia"/>
      <family val="1"/>
    </font>
    <font>
      <b/>
      <sz val="13"/>
      <color theme="1"/>
      <name val="Calibri (Body)"/>
    </font>
    <font>
      <b/>
      <sz val="18"/>
      <color rgb="FFFF0000"/>
      <name val="Bangla MN"/>
    </font>
  </fonts>
  <fills count="2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70AD47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7F7F7F"/>
      </right>
      <top/>
      <bottom/>
      <diagonal/>
    </border>
    <border>
      <left style="thin">
        <color rgb="FFB2B2B2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3" fillId="2" borderId="0" applyNumberFormat="0" applyBorder="0" applyAlignment="0" applyProtection="0"/>
    <xf numFmtId="0" fontId="26" fillId="16" borderId="0" applyNumberFormat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26" fillId="19" borderId="0" applyNumberFormat="0" applyBorder="0" applyAlignment="0" applyProtection="0"/>
    <xf numFmtId="44" fontId="26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3" borderId="2" xfId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0" fontId="4" fillId="7" borderId="2" xfId="2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8" borderId="2" xfId="2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" fontId="8" fillId="4" borderId="4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11" borderId="2" xfId="0" applyFont="1" applyFill="1" applyBorder="1" applyAlignment="1">
      <alignment horizontal="center" vertical="center"/>
    </xf>
    <xf numFmtId="167" fontId="8" fillId="5" borderId="4" xfId="0" applyNumberFormat="1" applyFont="1" applyFill="1" applyBorder="1" applyAlignment="1">
      <alignment horizontal="center" vertical="center"/>
    </xf>
    <xf numFmtId="0" fontId="13" fillId="0" borderId="0" xfId="0" applyFont="1"/>
    <xf numFmtId="164" fontId="0" fillId="0" borderId="7" xfId="0" applyNumberForma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ont="1"/>
    <xf numFmtId="0" fontId="15" fillId="12" borderId="2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/>
    </xf>
    <xf numFmtId="166" fontId="0" fillId="0" borderId="0" xfId="0" applyNumberFormat="1" applyFont="1"/>
    <xf numFmtId="0" fontId="16" fillId="0" borderId="0" xfId="0" applyFont="1"/>
    <xf numFmtId="0" fontId="17" fillId="14" borderId="20" xfId="2" applyFont="1" applyFill="1" applyBorder="1" applyAlignment="1">
      <alignment horizontal="center"/>
    </xf>
    <xf numFmtId="0" fontId="17" fillId="14" borderId="15" xfId="2" applyFont="1" applyFill="1" applyBorder="1" applyAlignment="1">
      <alignment horizontal="center"/>
    </xf>
    <xf numFmtId="0" fontId="17" fillId="14" borderId="15" xfId="0" applyFont="1" applyFill="1" applyBorder="1" applyAlignment="1">
      <alignment horizontal="center"/>
    </xf>
    <xf numFmtId="0" fontId="18" fillId="12" borderId="21" xfId="0" applyFont="1" applyFill="1" applyBorder="1" applyAlignment="1">
      <alignment horizontal="center" vertical="center" wrapText="1"/>
    </xf>
    <xf numFmtId="0" fontId="18" fillId="7" borderId="21" xfId="1" applyFont="1" applyFill="1" applyBorder="1" applyAlignment="1">
      <alignment horizontal="center" vertical="top"/>
    </xf>
    <xf numFmtId="0" fontId="18" fillId="12" borderId="1" xfId="0" applyFont="1" applyFill="1" applyBorder="1" applyAlignment="1">
      <alignment horizontal="center" vertical="center" wrapText="1"/>
    </xf>
    <xf numFmtId="0" fontId="18" fillId="7" borderId="1" xfId="1" applyFont="1" applyFill="1" applyBorder="1" applyAlignment="1">
      <alignment horizontal="center" vertical="top"/>
    </xf>
    <xf numFmtId="0" fontId="18" fillId="12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top"/>
    </xf>
    <xf numFmtId="0" fontId="23" fillId="0" borderId="0" xfId="0" applyFont="1"/>
    <xf numFmtId="0" fontId="14" fillId="12" borderId="1" xfId="0" applyFont="1" applyFill="1" applyBorder="1" applyAlignment="1">
      <alignment horizontal="center" vertical="center"/>
    </xf>
    <xf numFmtId="4" fontId="18" fillId="15" borderId="22" xfId="0" applyNumberFormat="1" applyFont="1" applyFill="1" applyBorder="1" applyAlignment="1">
      <alignment horizontal="center" vertical="center"/>
    </xf>
    <xf numFmtId="4" fontId="18" fillId="15" borderId="16" xfId="0" applyNumberFormat="1" applyFont="1" applyFill="1" applyBorder="1" applyAlignment="1">
      <alignment horizontal="center" vertical="center"/>
    </xf>
    <xf numFmtId="0" fontId="13" fillId="13" borderId="0" xfId="0" applyFont="1" applyFill="1"/>
    <xf numFmtId="0" fontId="13" fillId="13" borderId="0" xfId="0" applyFont="1" applyFill="1" applyBorder="1"/>
    <xf numFmtId="0" fontId="31" fillId="13" borderId="0" xfId="0" applyFont="1" applyFill="1" applyBorder="1"/>
    <xf numFmtId="0" fontId="31" fillId="13" borderId="0" xfId="0" applyFont="1" applyFill="1"/>
    <xf numFmtId="0" fontId="30" fillId="13" borderId="0" xfId="0" applyFont="1" applyFill="1" applyBorder="1" applyAlignment="1">
      <alignment horizontal="left" indent="29"/>
    </xf>
    <xf numFmtId="0" fontId="18" fillId="12" borderId="24" xfId="0" applyFont="1" applyFill="1" applyBorder="1" applyAlignment="1">
      <alignment horizontal="center" vertical="center" wrapText="1"/>
    </xf>
    <xf numFmtId="0" fontId="18" fillId="12" borderId="25" xfId="0" applyFont="1" applyFill="1" applyBorder="1" applyAlignment="1">
      <alignment horizontal="center" vertical="center" wrapText="1"/>
    </xf>
    <xf numFmtId="0" fontId="18" fillId="19" borderId="26" xfId="6" applyFont="1" applyBorder="1" applyAlignment="1">
      <alignment horizontal="center"/>
    </xf>
    <xf numFmtId="0" fontId="18" fillId="19" borderId="1" xfId="6" applyFont="1" applyBorder="1" applyAlignment="1">
      <alignment horizontal="center"/>
    </xf>
    <xf numFmtId="0" fontId="18" fillId="12" borderId="17" xfId="0" applyFont="1" applyFill="1" applyBorder="1" applyAlignment="1">
      <alignment horizontal="center" vertical="center" wrapText="1"/>
    </xf>
    <xf numFmtId="0" fontId="15" fillId="12" borderId="17" xfId="0" applyFont="1" applyFill="1" applyBorder="1" applyAlignment="1">
      <alignment horizontal="center" vertical="center"/>
    </xf>
    <xf numFmtId="0" fontId="17" fillId="14" borderId="27" xfId="0" applyFont="1" applyFill="1" applyBorder="1" applyAlignment="1">
      <alignment horizontal="center"/>
    </xf>
    <xf numFmtId="0" fontId="17" fillId="14" borderId="1" xfId="0" applyFont="1" applyFill="1" applyBorder="1" applyAlignment="1">
      <alignment horizontal="center"/>
    </xf>
    <xf numFmtId="0" fontId="29" fillId="16" borderId="1" xfId="3" applyFont="1" applyBorder="1" applyAlignment="1">
      <alignment horizontal="center"/>
    </xf>
    <xf numFmtId="0" fontId="32" fillId="20" borderId="1" xfId="0" applyFont="1" applyFill="1" applyBorder="1" applyAlignment="1">
      <alignment horizontal="center"/>
    </xf>
    <xf numFmtId="0" fontId="15" fillId="12" borderId="25" xfId="0" applyFont="1" applyFill="1" applyBorder="1" applyAlignment="1">
      <alignment horizontal="center" vertical="center"/>
    </xf>
    <xf numFmtId="0" fontId="18" fillId="19" borderId="32" xfId="6" applyFont="1" applyBorder="1" applyAlignment="1">
      <alignment horizontal="center"/>
    </xf>
    <xf numFmtId="0" fontId="32" fillId="20" borderId="31" xfId="0" applyFont="1" applyFill="1" applyBorder="1" applyAlignment="1">
      <alignment horizontal="center"/>
    </xf>
    <xf numFmtId="0" fontId="33" fillId="21" borderId="36" xfId="0" applyFont="1" applyFill="1" applyBorder="1" applyAlignment="1">
      <alignment horizontal="center" vertical="center"/>
    </xf>
    <xf numFmtId="0" fontId="34" fillId="21" borderId="36" xfId="0" applyFont="1" applyFill="1" applyBorder="1" applyAlignment="1">
      <alignment horizontal="center" vertical="center" wrapText="1"/>
    </xf>
    <xf numFmtId="0" fontId="34" fillId="21" borderId="36" xfId="0" applyFont="1" applyFill="1" applyBorder="1" applyAlignment="1">
      <alignment horizontal="center"/>
    </xf>
    <xf numFmtId="0" fontId="29" fillId="23" borderId="36" xfId="0" applyFont="1" applyFill="1" applyBorder="1" applyAlignment="1">
      <alignment horizontal="center"/>
    </xf>
    <xf numFmtId="0" fontId="36" fillId="14" borderId="2" xfId="1" applyFont="1" applyFill="1" applyBorder="1" applyAlignment="1">
      <alignment horizontal="center" vertical="center" wrapText="1"/>
    </xf>
    <xf numFmtId="0" fontId="36" fillId="14" borderId="2" xfId="1" applyFont="1" applyFill="1" applyBorder="1" applyAlignment="1">
      <alignment horizontal="center" vertical="center"/>
    </xf>
    <xf numFmtId="167" fontId="18" fillId="4" borderId="1" xfId="0" applyNumberFormat="1" applyFont="1" applyFill="1" applyBorder="1" applyAlignment="1">
      <alignment horizontal="center" vertical="top"/>
    </xf>
    <xf numFmtId="167" fontId="18" fillId="4" borderId="0" xfId="0" applyNumberFormat="1" applyFont="1" applyFill="1" applyAlignment="1">
      <alignment horizontal="center" vertical="top"/>
    </xf>
    <xf numFmtId="167" fontId="29" fillId="4" borderId="1" xfId="4" applyNumberFormat="1" applyFont="1" applyFill="1" applyBorder="1" applyAlignment="1">
      <alignment horizontal="center"/>
    </xf>
    <xf numFmtId="167" fontId="29" fillId="4" borderId="33" xfId="4" applyNumberFormat="1" applyFont="1" applyFill="1" applyBorder="1" applyAlignment="1">
      <alignment horizontal="center"/>
    </xf>
    <xf numFmtId="167" fontId="29" fillId="22" borderId="1" xfId="0" applyNumberFormat="1" applyFont="1" applyFill="1" applyBorder="1" applyAlignment="1">
      <alignment horizontal="center"/>
    </xf>
    <xf numFmtId="4" fontId="18" fillId="15" borderId="16" xfId="7" applyNumberFormat="1" applyFont="1" applyFill="1" applyBorder="1" applyAlignment="1">
      <alignment horizontal="center" vertical="center"/>
    </xf>
    <xf numFmtId="4" fontId="18" fillId="15" borderId="16" xfId="0" applyNumberFormat="1" applyFont="1" applyFill="1" applyBorder="1" applyAlignment="1">
      <alignment horizontal="center"/>
    </xf>
    <xf numFmtId="4" fontId="29" fillId="18" borderId="19" xfId="5" applyNumberFormat="1" applyFont="1" applyBorder="1" applyAlignment="1">
      <alignment horizontal="center"/>
    </xf>
    <xf numFmtId="4" fontId="29" fillId="18" borderId="1" xfId="5" applyNumberFormat="1" applyFont="1" applyBorder="1" applyAlignment="1">
      <alignment horizontal="center"/>
    </xf>
    <xf numFmtId="4" fontId="29" fillId="18" borderId="34" xfId="5" applyNumberFormat="1" applyFont="1" applyBorder="1" applyAlignment="1">
      <alignment horizontal="center"/>
    </xf>
    <xf numFmtId="4" fontId="29" fillId="24" borderId="36" xfId="0" applyNumberFormat="1" applyFont="1" applyFill="1" applyBorder="1" applyAlignment="1">
      <alignment horizontal="center"/>
    </xf>
    <xf numFmtId="0" fontId="37" fillId="16" borderId="30" xfId="3" applyFont="1" applyBorder="1" applyAlignment="1">
      <alignment horizontal="center"/>
    </xf>
    <xf numFmtId="0" fontId="37" fillId="16" borderId="23" xfId="3" applyFont="1" applyBorder="1" applyAlignment="1">
      <alignment horizontal="center"/>
    </xf>
    <xf numFmtId="0" fontId="37" fillId="16" borderId="29" xfId="3" applyFont="1" applyBorder="1" applyAlignment="1">
      <alignment horizontal="center"/>
    </xf>
    <xf numFmtId="0" fontId="37" fillId="16" borderId="28" xfId="3" applyFont="1" applyBorder="1" applyAlignment="1">
      <alignment horizontal="center"/>
    </xf>
    <xf numFmtId="0" fontId="37" fillId="16" borderId="35" xfId="3" applyFont="1" applyBorder="1" applyAlignment="1">
      <alignment horizontal="center"/>
    </xf>
    <xf numFmtId="0" fontId="38" fillId="23" borderId="29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 vertical="center"/>
    </xf>
    <xf numFmtId="4" fontId="21" fillId="3" borderId="18" xfId="0" applyNumberFormat="1" applyFont="1" applyFill="1" applyBorder="1" applyAlignment="1">
      <alignment horizontal="center"/>
    </xf>
    <xf numFmtId="168" fontId="20" fillId="3" borderId="8" xfId="0" applyNumberFormat="1" applyFont="1" applyFill="1" applyBorder="1" applyAlignment="1">
      <alignment horizontal="center" vertical="center"/>
    </xf>
    <xf numFmtId="0" fontId="39" fillId="4" borderId="9" xfId="0" applyFont="1" applyFill="1" applyBorder="1" applyAlignment="1">
      <alignment horizontal="center" vertical="center" wrapText="1"/>
    </xf>
    <xf numFmtId="0" fontId="39" fillId="4" borderId="5" xfId="0" applyFont="1" applyFill="1" applyBorder="1" applyAlignment="1">
      <alignment horizontal="center" vertical="center" wrapText="1"/>
    </xf>
    <xf numFmtId="0" fontId="39" fillId="4" borderId="10" xfId="0" applyFont="1" applyFill="1" applyBorder="1" applyAlignment="1">
      <alignment horizontal="center" vertical="center" wrapText="1"/>
    </xf>
    <xf numFmtId="0" fontId="39" fillId="4" borderId="13" xfId="0" applyFont="1" applyFill="1" applyBorder="1" applyAlignment="1">
      <alignment horizontal="center" vertical="center" wrapText="1"/>
    </xf>
    <xf numFmtId="0" fontId="39" fillId="4" borderId="6" xfId="0" applyFont="1" applyFill="1" applyBorder="1" applyAlignment="1">
      <alignment horizontal="center" vertical="center" wrapText="1"/>
    </xf>
    <xf numFmtId="0" fontId="39" fillId="4" borderId="14" xfId="0" applyFont="1" applyFill="1" applyBorder="1" applyAlignment="1">
      <alignment horizontal="center" vertical="center" wrapText="1"/>
    </xf>
    <xf numFmtId="0" fontId="24" fillId="7" borderId="9" xfId="1" applyFont="1" applyFill="1" applyBorder="1" applyAlignment="1">
      <alignment horizontal="center" vertical="center" wrapText="1"/>
    </xf>
    <xf numFmtId="0" fontId="24" fillId="7" borderId="5" xfId="1" applyFont="1" applyFill="1" applyBorder="1" applyAlignment="1">
      <alignment horizontal="center" vertical="center" wrapText="1"/>
    </xf>
    <xf numFmtId="0" fontId="24" fillId="7" borderId="10" xfId="1" applyFont="1" applyFill="1" applyBorder="1" applyAlignment="1">
      <alignment horizontal="center" vertical="center" wrapText="1"/>
    </xf>
    <xf numFmtId="0" fontId="24" fillId="7" borderId="11" xfId="1" applyFont="1" applyFill="1" applyBorder="1" applyAlignment="1">
      <alignment horizontal="center" vertical="center" wrapText="1"/>
    </xf>
    <xf numFmtId="0" fontId="24" fillId="7" borderId="0" xfId="1" applyFont="1" applyFill="1" applyBorder="1" applyAlignment="1">
      <alignment horizontal="center" vertical="center" wrapText="1"/>
    </xf>
    <xf numFmtId="0" fontId="24" fillId="7" borderId="12" xfId="1" applyFont="1" applyFill="1" applyBorder="1" applyAlignment="1">
      <alignment horizontal="center" vertical="center" wrapText="1"/>
    </xf>
    <xf numFmtId="0" fontId="24" fillId="7" borderId="13" xfId="1" applyFont="1" applyFill="1" applyBorder="1" applyAlignment="1">
      <alignment horizontal="center" vertical="center" wrapText="1"/>
    </xf>
    <xf numFmtId="0" fontId="24" fillId="7" borderId="6" xfId="1" applyFont="1" applyFill="1" applyBorder="1" applyAlignment="1">
      <alignment horizontal="center" vertical="center" wrapText="1"/>
    </xf>
    <xf numFmtId="0" fontId="24" fillId="7" borderId="14" xfId="1" applyFont="1" applyFill="1" applyBorder="1" applyAlignment="1">
      <alignment horizontal="center" vertical="center" wrapText="1"/>
    </xf>
    <xf numFmtId="167" fontId="22" fillId="3" borderId="7" xfId="0" applyNumberFormat="1" applyFont="1" applyFill="1" applyBorder="1" applyAlignment="1">
      <alignment horizontal="center" vertical="center" wrapText="1"/>
    </xf>
    <xf numFmtId="167" fontId="22" fillId="3" borderId="8" xfId="0" applyNumberFormat="1" applyFont="1" applyFill="1" applyBorder="1" applyAlignment="1">
      <alignment horizontal="center" vertical="center" wrapText="1"/>
    </xf>
    <xf numFmtId="167" fontId="40" fillId="3" borderId="7" xfId="0" applyNumberFormat="1" applyFont="1" applyFill="1" applyBorder="1" applyAlignment="1">
      <alignment horizontal="center" vertical="center" wrapText="1"/>
    </xf>
    <xf numFmtId="167" fontId="40" fillId="3" borderId="8" xfId="0" applyNumberFormat="1" applyFont="1" applyFill="1" applyBorder="1" applyAlignment="1">
      <alignment horizontal="center" vertical="center" wrapText="1"/>
    </xf>
    <xf numFmtId="169" fontId="35" fillId="3" borderId="7" xfId="0" applyNumberFormat="1" applyFont="1" applyFill="1" applyBorder="1" applyAlignment="1">
      <alignment vertical="center"/>
    </xf>
    <xf numFmtId="169" fontId="35" fillId="3" borderId="8" xfId="0" applyNumberFormat="1" applyFont="1" applyFill="1" applyBorder="1" applyAlignment="1">
      <alignment vertical="center"/>
    </xf>
    <xf numFmtId="169" fontId="35" fillId="3" borderId="7" xfId="0" applyNumberFormat="1" applyFont="1" applyFill="1" applyBorder="1" applyAlignment="1">
      <alignment horizontal="center" vertical="center"/>
    </xf>
    <xf numFmtId="169" fontId="35" fillId="3" borderId="8" xfId="0" applyNumberFormat="1" applyFont="1" applyFill="1" applyBorder="1" applyAlignment="1">
      <alignment horizontal="center" vertical="center"/>
    </xf>
    <xf numFmtId="167" fontId="21" fillId="3" borderId="18" xfId="0" applyNumberFormat="1" applyFont="1" applyFill="1" applyBorder="1" applyAlignment="1">
      <alignment horizontal="center"/>
    </xf>
    <xf numFmtId="0" fontId="37" fillId="4" borderId="21" xfId="0" applyFont="1" applyFill="1" applyBorder="1" applyAlignment="1">
      <alignment vertical="center"/>
    </xf>
    <xf numFmtId="0" fontId="37" fillId="4" borderId="1" xfId="0" applyFont="1" applyFill="1" applyBorder="1" applyAlignment="1">
      <alignment vertical="center"/>
    </xf>
    <xf numFmtId="0" fontId="37" fillId="4" borderId="1" xfId="0" applyFont="1" applyFill="1" applyBorder="1" applyAlignment="1">
      <alignment horizontal="left" vertical="center"/>
    </xf>
    <xf numFmtId="0" fontId="37" fillId="4" borderId="1" xfId="0" applyFont="1" applyFill="1" applyBorder="1"/>
    <xf numFmtId="0" fontId="41" fillId="4" borderId="1" xfId="0" applyFont="1" applyFill="1" applyBorder="1"/>
    <xf numFmtId="0" fontId="37" fillId="4" borderId="17" xfId="0" applyFont="1" applyFill="1" applyBorder="1" applyAlignment="1">
      <alignment vertical="center"/>
    </xf>
    <xf numFmtId="0" fontId="37" fillId="4" borderId="25" xfId="0" applyFont="1" applyFill="1" applyBorder="1" applyAlignment="1">
      <alignment vertical="center"/>
    </xf>
    <xf numFmtId="0" fontId="38" fillId="22" borderId="36" xfId="0" applyFont="1" applyFill="1" applyBorder="1" applyAlignment="1">
      <alignment vertical="center"/>
    </xf>
    <xf numFmtId="0" fontId="42" fillId="3" borderId="7" xfId="0" applyFont="1" applyFill="1" applyBorder="1" applyAlignment="1">
      <alignment horizontal="center" vertical="center"/>
    </xf>
    <xf numFmtId="0" fontId="42" fillId="3" borderId="8" xfId="0" applyFont="1" applyFill="1" applyBorder="1" applyAlignment="1">
      <alignment horizontal="center" vertical="center"/>
    </xf>
  </cellXfs>
  <cellStyles count="8">
    <cellStyle name="20% - Accent6" xfId="6" builtinId="50"/>
    <cellStyle name="40% - Accent1 2" xfId="2" xr:uid="{D6A5AA55-EC0C-D948-8B67-6F425857927C}"/>
    <cellStyle name="40% - Accent2" xfId="3" builtinId="35"/>
    <cellStyle name="Accent6" xfId="5" builtinId="49"/>
    <cellStyle name="Currency" xfId="7" builtinId="4"/>
    <cellStyle name="Neutral" xfId="4" builtinId="28"/>
    <cellStyle name="Normal" xfId="0" builtinId="0"/>
    <cellStyle name="Normal 2" xfId="1" xr:uid="{C3DB6EAC-E7B5-C241-B5FF-A09AAC731438}"/>
  </cellStyles>
  <dxfs count="13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10</xdr:row>
      <xdr:rowOff>305468</xdr:rowOff>
    </xdr:to>
    <xdr:sp macro="" textlink="">
      <xdr:nvSpPr>
        <xdr:cNvPr id="1025" name="AutoShape 1" descr="data:image/jpeg;base64,/9j/4AAQSkZJRgABAQEAZABkAAD/2wBDAAgGBgcGBQgHBwcJCQgKDBQNDAsLDBkSEw8UHRofHh0aHBwgJC4nICIsIxwcKDcpLDAxNDQ0Hyc5PTgyPC4zNDL/2wBDAQkJCQwLDBgNDRgyIRwhMjIyMjIyMjIyMjIyMjIyMjIyMjIyMjIyMjIyMjIyMjIyMjIyMjIyMjIyMjIyMjIyMjL/wAARCAM8BJ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870bX/GGq6Hp+o/2hocf2u2jn2HS5W27lDYz9oGevXAq99v8Yf9BTQ//BTN/wDJNX7OXYj2ke521Fedy6/4wj1y007+0NDPn200+/8AsuXjy2iXGPtHOfN657d88Xvt/jD/AKCmh/8Agpm/+SaPZy7B7SPc7aiuJ+3+MP8AoKaH/wCCmb/5Jo+3+MP+gpof/gpm/wDkmn7KXYPaR7nbUVxP2/xh/wBBTQ//AAUzf/JNUbHX/GF5eanB/aGhr9iuVgz/AGXKd+Yo5M/8fHH+sxjnp74C9nLsHtI9z0SiuJ+3+MP+gpof/gpm/wDkmj7f4w/6Cmh/+Cmb/wCSafspdg9pHudtRXE/b/GH/QU0P/wUzf8AyTR9v8Yf9BTQ/wDwUzf/ACTR7KXYPaR7nbUV53quv+MNNs45/wC0NDk33NvBj+y5RjzJUjz/AMfB6b84747davfb/GH/AEFND/8ABTN/8k0vZy7B7SPc7aiuJ+3+MP8AoKaH/wCCmb/5Jo+3+MP+gpof/gpm/wDkmn7KXYPaR7nbUVxP2/xh/wBBTQ//AAUzf/JNH2/xh/0FND/8FM3/AMk0eyl2D2ke521FcT9v8Yf9BTQ//BTN/wDJNH2/xh/0FND/APBTN/8AJNHspdg9pHudtRXnela/4w1Kzkn/ALQ0OPZc3EGP7LlOfLlePP8Ax8Drszjtnv1q99v8Yf8AQU0P/wAFM3/yTS9nLsHtI9ztqK4n7f4w/wCgpof/AIKZv/kmj7f4w/6Cmh/+Cmb/AOSafspdg9pHudtRXE/b/GH/AEFND/8ABTN/8k0fb/GH/QU0P/wUzf8AyTR7KXYPaR7nbUVxP2/xh/0FND/8FM3/AMk0fb/GH/QU0P8A8FM3/wAk0eyl2D2ke521FcT9v8Yf9BTQ/wDwUzf/ACTVGXX/ABhHrlpp39oaGfPtpp9/9ly8eW0S4x9o5z5vXPbvnhezl2D2ke56JRXE/b/GH/QU0P8A8FM3/wAk0fb/ABh/0FND/wDBTN/8k0/ZS7B7SPc7aiuJ+3+MP+gpof8A4KZv/kmj7f4w/wCgpof/AIKZv/kmj2Uuwe0j3O2orift/jD/AKCmh/8Agpm/+SaPt/jD/oKaH/4KZv8A5Jo9lLsHtI9ztqK4n7f4w/6Cmh/+Cmb/AOSaPt/jD/oKaH/4KZv/AJJo9lLsHtI9ztqK4n7f4w/6Cmh/+Cmb/wCSaPt/jD/oKaH/AOCmb/5Jo9lLsHtI9ztqK4n7f4w/6Cmh/wDgpm/+Saoy6/4wj1y007+0NDPn200+/wDsuXjy2iXGPtHOfN657d88L2cuwe0j3PRKK4n7f4w/6Cmh/wDgpm/+SaPt/jD/AKCmh/8Agpm/+Safspdg9pHudtRXE/b/ABh/0FND/wDBTN/8k1R1XX/GGm2cc/8AaGhyb7m3gx/Zcox5kqR5/wCPg9N+cd8dutL2cuwe0j3PRKK4n7f4w/6Cmh/+Cmb/AOSaPt/jD/oKaH/4KZv/AJJp+yl2D2ke521FcT9v8Yf9BTQ//BTN/wDJNH2/xh/0FND/APBTN/8AJNHspdg9pHudtRXE/b/GH/QU0P8A8FM3/wAk1Rsdf8YXl5qcH9oaGv2K5WDP9lynfmKOTP8Ax8cf6zGOenvgL2cuwe0j3PRKK4n7f4w/6Cmh/wDgpm/+SaPt/jD/AKCmh/8Agpm/+Safspdg9pHudtRXE/b/ABh/0FND/wDBTN/8k0fb/GH/AEFND/8ABTN/8k0eyl2D2ke521FcT9v8Yf8AQU0P/wAFM3/yTVGx1/xheXmpwf2hoa/YrlYM/wBlynfmKOTP/Hxx/rMY56e+AvZy7B7SPc9Eorift/jD/oKaH/4KZv8A5Jo+3+MP+gpof/gpm/8Akmn7KXYPaR7nbUVxP2/xh/0FND/8FM3/AMk0fb/GH/QU0P8A8FM3/wAk0eyl2D2ke521FcT9v8Yf9BTQ/wDwUzf/ACTR9v8AGH/QU0P/AMFM3/yTR7KXYPaR7nbUV53Lr/jCPXLTTv7Q0M+fbTT7/wCy5ePLaJcY+0c583rnt3zxe+3+MP8AoKaH/wCCmb/5Jpezl2D2ke521FcT9v8AGH/QU0P/AMFM3/yTR9v8Yf8AQU0P/wAFM3/yTT9lLsHtI9ztqK4n7f4w/wCgpof/AIKZv/kmj7f4w/6Cmh/+Cmb/AOSaPZS7B7SPc7aiuJ+3+MP+gpof/gpm/wDkmqOja/4w1XQ9P1H+0NDj+120c+w6XK23cobGftAz164FL2cuwe0j3PRKK4n7f4w/6Cmh/wDgpm/+SaPt/jD/AKCmh/8Agpm/+Safspdg9pHudtRXE/b/ABh/0FND/wDBTN/8k1NoM/jDWvDumar/AGxocX220iufLOkSts3oGxn7SM4z1wKmUXHccZKWx2FFc/8AY/GH/Qd0P/wTTf8AyVR9j8Yf9B3Q/wDwTTf/ACVUlHQUVz/2Pxh/0HdD/wDBNN/8lUfY/GH/AEHdD/8ABNN/8lUAdBRXP/Y/GH/Qd0P/AME03/yVR9j8Yf8AQd0P/wAE03/yVQB0FFcdps3jC+v9YtzrOiL9gvFtwTpEp3ZgilyP9JGP9ZjHPTOecDR+x+MP+g7of/gmm/8AkqgDoKK5/wCx+MP+g7of/gmm/wDkqj7H4w/6Duh/+Cab/wCSqAOgorn/ALH4w/6Duh/+Cab/AOSqztSm8YWN/o9uNZ0Rvt941uSNIlG3EEsuT/pJz/q8Y465zxggHY0Vz/2Pxh/0HdD/APBNN/8AJVH2Pxh/0HdD/wDBNN/8lUAdBRXP/Y/GH/Qd0P8A8E03/wAlUfY/GH/Qd0P/AME03/yVQB0FFc/9j8Yf9B3Q/wDwTTf/ACVWdok3jDVbCW4Os6Imy8urfB0iVv8AVTyRZ4uR12Zx2zjJ6kA7Giuf+x+MP+g7of8A4Jpv/kqj7H4w/wCg7of/AIJpv/kqgDoKK5/7H4w/6Duh/wDgmm/+SqPsfjD/AKDuh/8Agmm/+SqAOgorjoZvGEviS+0v+2dEAt7O3uN/9kS4PmPMuMfaeMeV1yc56DHOj9j8Yf8AQd0P/wAE03/yVQB0FFc/9j8Yf9B3Q/8AwTTf/JVH2Pxh/wBB3Q//AATTf/JVAHQUVz/2Pxh/0HdD/wDBNN/8lUfY/GH/AEHdD/8ABNN/8lUAdBRXP/Y/GH/Qd0P/AME03/yVR9j8Yf8AQd0P/wAE03/yVQB0FFcdps3jC+v9YtzrOiL9gvFtwTpEp3ZgilyP9JGP9ZjHPTOecDR+x+MP+g7of/gmm/8AkqgDoKK5/wCx+MP+g7of/gmm/wDkqj7H4w/6Duh/+Cab/wCSqAOgorn/ALH4w/6Duh/+Cab/AOSqzvD83jDWfDel6odZ0SM3tnFcFDpErFd6BsZFyM9euB9BQB2NFc/9j8Yf9B3Q/wDwTTf/ACVR9j8Yf9B3Q/8AwTTf/JVAHQUVz/2Pxh/0HdD/APBNN/8AJVc7fa14wsvElxpf9p6I4is4Ljf/AGVKB87yrjH2j/pl1z36DHOOIxFPD03Vqu0V/wAN0LhCVSXLHc9Corz7+3PGH/QR0P8A8Fc3/wAk0f254w/6COh/+Cub/wCSa83+3sv/AOfn4S/yN/qVf+X8Ueg0V59/bnjD/oI6H/4K5v8A5Jo/tzxh/wBBHQ//AAVzf/JNH9vZf/z8/CX+QfUq/wDL+KPQaK8+/tzxh/0EdD/8Fc3/AMk1SvvFPjC1u9NhF/oh+13JhJGmSjGIpHyf9IOfue3Xr2NRz3ASdlU/CX+QPBV1vH8UenUV59/bnjD/AKCOh/8Agrm/+SaP7c8Yf9BHQ/8AwVzf/JNT/b2X/wDPz8Jf5B9Sr/y/ij0GivPv7c8Yf9BHQ/8AwVzf/JNH9ueMP+gjof8A4K5v/kmj+3sv/wCfn4S/yD6lX/l/FHoNFeff254w/wCgjof/AIK5v/kmj+3PGH/QR0P/AMFc3/yTR/b2X/8APz8Jf5B9Sr/y/ij0GivPv7c8Yf8AQR0P/wAFc3/yTVKXxT4wj1y1sft+iYmtppt39mS4GxohjH2j/pp69uhzxUc9wEnZVPwl/kDwVdbx/FHp1Feff254w/6COh/+Cub/AOSaP7c8Yf8AQR0P/wAFc3/yTU/29l//AD8/CX+QfUq/8v4o9Borz7+3PGH/AEEdD/8ABXN/8k0f254w/wCgjof/AIK5v/kmj+3sv/5+fhL/ACD6lX/l/FHoNFeff254w/6COh/+Cub/AOSapWPinxhdXepQm/0QfZLkQgnTJTnMUb5H+kDH3/fp17ClnuAabVTbyl/kDwVdfZ/FHp1Feff254w/6COh/wDgrm/+SaP7c8Yf9BHQ/wDwVzf/ACTU/wBvZf8A8/Pwl/kH1Kv/AC/ij0GivPv7c8Yf9BHQ/wDwVzf/ACTR/bnjD/oI6H/4K5v/AJJo/t7L/wDn5+Ev8g+pV/5fxR6DRXn39ueMP+gjof8A4K5v/kmj+3PGH/QR0P8A8Fc3/wAk0f29l/8Az8/CX+QfUq/8v4o9Borz7+3PGH/QR0P/AMFc3/yTR/bnjD/oI6H/AOCub/5Jo/t7L/8An5+Ev8g+pV/5fxR6DRXAWXiHxL/wkmiWl9eaZLa3lzJFIttYvE+BbyyD5mlfjKDt+Pr39ejhsVSxNP2lF3Xz/UwqU5U5cslqFFeD+IPH/iiy8Sapa2+qskEN3LHGvkxnaocgDlfQUVg8fTTtZn01PhLGTgpqcddd3/kdj4O/5EjQP+wbb/8Aota2qxfB3/IkaB/2Dbf/ANFrW1XtrY+Je5i3X/I76V/2Dbz/ANGW1bVYt1/yO+lf9g28/wDRltW1QgYUUUUwCsXQ/wDkL+JP+wkn/pJb1tVi6H/yF/En/YST/wBJLekxo2qKKKYgooooAxfFP/IIg/7CVh/6VxVtVi+Kf+QRB/2ErD/0rirapdR9AooopiCiiigAooooAxfC3/IIn/7CV/8A+lctbVYvhb/kET/9hK//APSuWtqktge4UUUUwCiiigAooooAKxbr/kd9K/7Bt5/6Mtq2qxbr/kd9K/7Bt5/6MtqTBG1RRRTAKKKKACiiigAooooAKKKKACsW6/5HfSv+wbef+jLatqsW6/5HfSv+wbef+jLakwRtUUUUwCsXxT/yCIP+wlYf+lcVbVYvin/kEQf9hKw/9K4qT2GtzaooopiCiiigArF0P/kL+JP+wkn/AKSW9bVYuh/8hfxJ/wBhJP8A0kt6TGjaooopiCiiigArF0P/AJC/iT/sJJ/6SW9bVYuh/wDIX8Sf9hJP/SS3pMaNqiiimIKKKKACiiigDFuv+R30r/sG3n/oy2rarFuv+R30r/sG3n/oy2rapIGFFFFMAooooAKxfB3/ACJGgf8AYNt//Ra1tVi+Dv8AkSNA/wCwbb/+i1pdQ6G1RRRTAKu+BP8Aknnhr/sFWv8A6KWqVXfAn/JPPDX/AGCrX/0UtYVuhtR6nQUUUVgbhRRRQAUUUUAc/wCHv+Q54s/7Csf/AKRWtdBXP+Hv+Q54s/7Csf8A6RWtdBQAUUUUAFc/4h/5DnhP/sKyf+kV1XQVz/iH/kOeE/8AsKyf+kV1QB0FFFFABRRRQAVz/g3/AJAdz/2FdS/9LZq6Cuf8G/8AIDuf+wrqX/pbNQB0FFFFABRRRQBz9n/yUPWf+wVYf+jbuugrn7P/AJKHrP8A2CrD/wBG3ddBQAUUUUAFFFFABRRRQBz/AIe/5Dniz/sKx/8ApFa10Fc/4e/5Dniz/sKx/wDpFa10FABRRRQAVz/gT/knnhr/ALBVr/6KWugrn/An/JPPDX/YKtf/AEUtAHQUUUUAFefa5/yUO/8A+wVZ/wDo26r0GvPtc/5KHf8A/YKs/wD0bdV4+ff8i+p8v/SkdWC/jx+f5CUUUV+cH0AUUUUAFY+s/wDIU8Pf9hB//SWetisfWf8AkKeHv+wg/wD6Sz1tQ+J+j/JkT2+78zYooorEsKKKKACiiigArHuf+Rx0z/sH3f8A6Mt62Kx7n/kcdM/7B93/AOjLetqHxP0f5Mie33fmbFFFFYlhRRRQAVj6N/yFPEP/AGEE/wDSWCtisfRv+Qp4h/7CCf8ApLBW1L4Z+n6oiW6/rozYooorEsKKKKACiiigAooooAgT/kbfC/8A2EJf/SS4r0mvNk/5G3wv/wBhCX/0kuK9Jr9B4c/3FerPCx/8Y+YvFP8AyN+tf9f8/wD6MaijxT/yN+tf9f8AP/6MaisZ/Ez9dwv8CHovyPVvB3/IkaB/2Dbf/wBFrW1XH+FLbwq3g7RDcQeLTObCAyGBNW8st5a527Pk256bflx04rY+y+D/APn38af98a1X1irLsfhzpPuNuv8Akd9K/wCwbef+jLatquPubbwr/wAJjpoWDxb5BsLsuCmreZu8y327c/Ptxuzj5c7d3O2tj7L4P/59/Gn/AHxrVHtl2D2T7mxRWP8AZfB//Pv40/741qj7L4P/AOffxp/3xrVHtl2F7F9zYrF0P/kL+JP+wkn/AKSW9O+y+D/+ffxp/wB8a1WPo9t4VOqeIBLB4tKC/QReWmrbgv2aD7+3ndu3ff8Amxt/h20e2XYfsn3OworH+y+D/wDn38af98a1R9l8H/8APv40/wC+Nao9suwvYvubFFY/2Xwf/wA+/jT/AL41qj7L4P8A+ffxp/3xrVHtl2D2L7jfFP8AyCIP+wlYf+lcVbVcf4ktvCq6XCYIPFof7fZA+cmrbdv2mLdjfxu25xj5s42/Nitj7L4P/wCffxp/3xrVHtl2H7J9zYorH+y+D/8An38af98a1R9l8H/8+/jT/vjWqPbLsL2L7mxRWP8AZfB//Pv40/741qj7L4P/AOffxp/3xrVHtl2D2L7mxRWP9l8H/wDPv40/741qj7L4P/59/Gn/AHxrVHtl2D2L7jfC3/IIn/7CV/8A+lctbVcf4btvCraXMZ4PFpf7fegeSmrbdv2mXbnZxu24zn5s53fNmtj7L4P/AOffxp/3xrVCrLsN0n3Niisf7L4P/wCffxp/3xrVH2Xwf/z7+NP++Nao9suwvYvubFFY/wBl8H/8+/jT/vjWqPsvg/8A59/Gn/fGtUe2XYPYvubFFY/2Xwf/AM+/jT/vjWqPsvg//n38af8AfGtUe2XYPYvubFYt1/yO+lf9g28/9GW1O+y+D/8An38af98a1WPc23hX/hMdNCweLfINhdlwU1bzN3mW+3bn59uN2cfLnbu520Osuw1Sfc7Cisf7L4P/AOffxp/3xrVH2Xwf/wA+/jT/AL41qj2y7C9i+5sUVj/ZfB//AD7+NP8AvjWqPsvg/wD59/Gn/fGtUe2XYPYvubFFY/2Xwf8A8+/jT/vjWqPsvg//AJ9/Gn/fGtUe2XYPYvubFFY/2Xwf/wA+/jT/AL41qj7L4P8A+ffxp/3xrVHtl2D2L7mxRWP9l8H/APPv40/741qj7L4P/wCffxp/3xrVHtl2D2L7mxWLdf8AI76V/wBg28/9GW1O+y+D/wDn38af98a1WPc23hX/AITHTQsHi3yDYXZcFNW8zd5lvt25+fbjdnHy527udtDrLsNUn3OworH+y+D/APn38af98a1R9l8H/wDPv40/741qj2y7C9i+5sVi+Kf+QRB/2ErD/wBK4qd9l8H/APPv40/741qsfxJbeFV0uEwQeLQ/2+yB85NW27ftMW7G/jdtzjHzZxt+bFDrLsNUn3OworH+y+D/APn38af98a1R9l8H/wDPv40/741qj2y7C9i+5sUVj/ZfB/8Az7+NP++Nao+y+D/+ffxp/wB8a1R7Zdg9i+5sVi6H/wAhfxJ/2Ek/9JLenfZfB/8Az7+NP++NarH0e28KnVPEAlg8WlBfoIvLTVtwX7NB9/bzu3bvv/Njb/Dto9suw/ZPudhRWP8AZfB//Pv40/741qj7L4P/AOffxp/3xrVHtl2F7F9zYorH+y+D/wDn38af98a1R9l8H/8APv40/wC+Nao9suwexfc2KxdD/wCQv4k/7CSf+klvTvsvg/8A59/Gn/fGtVj6PbeFTqniASweLSgv0EXlpq24L9mg+/t53bt33/mxt/h20e2XYfsn3OworH+y+D/+ffxp/wB8a1R9l8H/APPv40/741qj2y7C9i+5sUVj/ZfB/wDz7+NP++Nao+y+D/8An38af98a1R7Zdg9i+5sUVj/ZfB//AD7+NP8AvjWqPsvg/wD59/Gn/fGtUe2XYPYvuNuv+R30r/sG3n/oy2rarj7m28K/8JjpoWDxb5BsLsuCmreZu8y327c/Ptxuzj5c7d3O2tj7L4P/AOffxp/3xrVHtl2H7J9zYorH+y+D/wDn38af98a1R9l8H/8APv40/wC+Nao9suwvYvubFFY/2Xwf/wA+/jT/AL41qj7L4P8A+ffxp/3xrVHtl2D2L7mxWL4O/wCRI0D/ALBtv/6LWnfZfB//AD7+NP8AvjWqx/Clt4VbwdohuIPFpnNhAZDAmreWW8tc7dnybc9Nvy46cUe2XYfsn3OworH+y+D/APn38af98a1R9l8H/wDPv40/741qj2y7C9i+5sVd8Cf8k88Nf9gq1/8ARS1zX2Xwf/z7+NP++NarN8H+EPCk+gFl8O2Eka3t4kRu7IGURrcyqgbzF35CgDDcjGDXkZxm0MBRjWlFu7t+Df6G9Ci22rnq9FcN/wAIX4V/6FnRv/ACL/4mj/hC/Cv/AELOjf8AgBF/8TXzn+uVD/n0/vR0/V33O5orhv8AhC/Cv/Qs6N/4ARf/ABNH/CF+Ff8AoWdG/wDACL/4mj/XKh/z6f3oPq77nc0Vw3/CF+Ff+hZ0b/wAi/8AiaP+EL8K/wDQs6N/4ARf/E0f65UP+fT+9B9Xfc2fD3/Ic8Wf9hWP/wBIrWugrz3wv4N8L3F/4kWbw3o8iw6mqRh7GJgi/ZbdsDK8DLMcDuSe9dF/wgng/wD6FTQ//BdD/wDE19Zhqyr0YVkrcyT+9XMGrOx0FFc//wAIJ4P/AOhU0P8A8F0P/wATR/wgng//AKFTQ/8AwXQ//E1sI6Cuf8Q/8hzwn/2FZP8A0iuqP+EE8H/9Cpof/guh/wDiaP8AhBPB/wD0Kmh/+C6H/wCJoA6Ciuf/AOEE8H/9Cpof/guh/wDiaP8AhBPB/wD0Kmh/+C6H/wCJoA6Ciuf/AOEE8H/9Cpof/guh/wDiaP8AhBPB/wD0Kmh/+C6H/wCJoA6Cuf8ABv8AyA7n/sK6l/6WzUf8IJ4P/wChU0P/AMF0P/xNcFqHhTw4mpXSJoGlKqzOABZxgAZPtXNicSqCTavczqVFA9dorxn/AIRfw9/0AtM/8BI/8KP+EX8Pf9ALTP8AwEj/AMK4/wC1Yfysz+sLsezUV4z/AMIv4e/6AWmf+Akf+FH/AAi/h7/oBaZ/4CR/4Uf2rD+Vh9YXY9Gs/wDkoes/9gqw/wDRt3XQVwvhjwX4VuNNkebwzo0jCYgF7CInGF9Vra/4QTwf/wBCpof/AILof/ia9GlUVSCmuptGXMrnQUVz/wDwgng//oVND/8ABdD/APE0f8IJ4P8A+hU0P/wXQ/8AxNaFHQUVz/8Awgng/wD6FTQ//BdD/wDE0f8ACCeD/wDoVND/APBdD/8AE0AdBRXP/wDCCeD/APoVND/8F0P/AMTR/wAIJ4P/AOhU0P8A8F0P/wATQAeHv+Q54s/7Csf/AKRWtdBXP/8ACCeD/wDoVND/APBdD/8AE0f8IJ4P/wChU0P/AMF0P/xNAHQUVz//AAgng/8A6FTQ/wDwXQ//ABNH/CCeD/8AoVND/wDBdD/8TQB0Fc/4E/5J54a/7BVr/wCilo/4QTwf/wBCpof/AILof/iaP+EE8H/9Cpof/guh/wDiaAOgorn/APhBPB//AEKmh/8Aguh/+Jo/4QTwf/0Kmh/+C6H/AOJoA6CvPtc/5KHf/wDYKs//AEbdV0P/AAgng/8A6FTQ/wDwXQ//ABNcnc6J4L0rx1qNvd+FLSWA6ZZvFHa6E1yqMZbkMSIo2CkgIMnGdo64448fhPreHlQva9td9mma0Kvsqina9i1RTvs3w8/6Er/y0bj/AOR6Ps3w8/6Er/y0bj/5Hr5v/VT/AKff+S//AGx6H9p/3fx/4A2infZvh5/0JX/lo3H/AMj0fZvh5/0JX/lo3H/yPR/qp/0+/wDJf/tg/tP+7+P/AABtY+s/8hTw9/2EH/8ASWetr7N8PP8AoSv/AC0bj/5HrH1m38CDVfDwg8I+XGdQcTr/AMIvOnmJ9lnwuDAN/wA21toz93djCki4cL8jv7Xo/s91buKWZXXw/j/wDWop32b4ef8AQlf+Wjcf/I9H2b4ef9CV/wCWjcf/ACPUf6qf9Pv/ACX/AO2H/af938f+ANop32b4ef8AQlf+Wjcf/I9H2b4ef9CV/wCWjcf/ACPR/qp/0+/8l/8Atg/tP+7+P/AG0U77N8PP+hK/8tG4/wDkej7N8PP+hK/8tG4/+R6P9VP+n3/kv/2wf2n/AHfx/wCANrHuf+Rx0z/sH3f/AKMt62vs3w8/6Er/AMtG4/8Akese5t/An/CZaYF8I4tTp92ZIf8AhF5xufzLba2zyMtgbxuwdu7GRuGbhwvyO/tej+z3Vu4pZldfD+P/AADWop32b4ef9CV/5aNx/wDI9H2b4ef9CV/5aNx/8j1H+qn/AE+/8l/+2H/af938f+ANop32b4ef9CV/5aNx/wDI9H2b4ef9CV/5aNx/8j0f6qf9Pv8AyX/7YP7T/u/j/wAAbWPo3/IU8Q/9hBP/AElgra+zfDz/AKEr/wAtG4/+R65qyg8E/wBteIA/hTdEL5PIT/hGpm8tPs0GV2+T8nzbjg4+9uxhgTy43I/qOHlU53K9lZR13T7+Q45hzyXu/j/wDo6KzPs/gP8A6FD/AMtaf/4xR9n8B/8AQof+WtP/APGK+f5P7s//AAH/AIJt9c8vx/4Bp0VmfZ/Af/Qof+WtP/8AGKPs/gP/AKFD/wAtaf8A+MUcn92f/gP/AAQ+ueX4/wDANOisz7P4D/6FD/y1p/8A4xR9n8B/9Ch/5a0//wAYo5P7s/8AwH/gh9c8vx/4Bp0VmfZ/Af8A0KH/AJa0/wD8Yo+z+A/+hQ/8taf/AOMUcn92f/gP/BD655fj/wAAuJ/yNvhf/sIS/wDpJcV6TXlVjF4aTxl4YOjaF9guft0u6X+xZLTKfZLjK72jUHnBxntnHFeq199w8rYJaNavdWZ5mKqe0qcx8xeKf+Rv1r/r/n/9GNRR4p/5G/Wv+v8An/8ARjUVzz+Jn7Dhf4EPRfkew+C7rxUvgXw8tvo2jSQDTLYRvJq0qMy+UuCVFsQDjtk49TW59s8Yf9ALQ/8Awczf/ItcP4TuPAi+DdDF54u8i6Gn24mh/wCEoni8t/LXcuwTgJg5G0AY6YFbH2n4ef8AQ6/+Xdcf/JFfSH4qSXV14q/4TrSWbRtGE40y9CINWlKlfNtdxLfZsgg7cDBzk8jHO59s8Yf9ALQ//BzN/wDItcPc3HgT/hMtMK+Ls2o0+7Ek3/CUTna/mW21d/n5XI3nbkbtucHaMbH2n4ef9Dr/AOXdcf8AyRQB0H2zxh/0AtD/APBzN/8AItH2zxh/0AtD/wDBzN/8i1z/ANp+Hn/Q6/8Al3XH/wAkUfafh5/0Ov8A5d1x/wDJFAHQfbPGH/QC0P8A8HM3/wAi1h6FdeKhrHicxaNozOdTQyhtWlUK32S34U/ZjuG3acnHJIxxkx/afh5/0Ov/AJd1x/8AJFY+jXHgQar4hM/i7y4zqCGBv+EonTzE+ywZbInG/wCbcu45+7tzhQAAdx9s8Yf9ALQ//BzN/wDItH2zxh/0AtD/APBzN/8AItc/9p+Hn/Q6/wDl3XH/AMkUfafh5/0Ov/l3XH/yRQB0H2zxh/0AtD/8HM3/AMi0fbPGH/QC0P8A8HM3/wAi1z/2n4ef9Dr/AOXdcf8AyRR9p+Hn/Q6/+Xdcf/JFAEniy68VNo9uJ9G0ZE/tOwIKatKx3fa4dowbYcFsAnsCTg4wdz7Z4w/6AWh/+Dmb/wCRa4fxLceBDpUAtfF3nSf2hZEr/wAJRPLhPtUW9sGc4wu5t38ONwIIyNj7T8PP+h1/8u64/wDkigDoPtnjD/oBaH/4OZv/AJFo+2eMP+gFof8A4OZv/kWuf+0/Dz/odf8Ay7rj/wCSKPtPw8/6HX/y7rj/AOSKAOg+2eMP+gFof/g5m/8AkWj7Z4w/6AWh/wDg5m/+Ra5/7T8PP+h1/wDLuuP/AJIo+0/Dz/odf/LuuP8A5IoA6D7Z4w/6AWh/+Dmb/wCRaPtnjD/oBaH/AODmb/5Frn/tPw8/6HX/AMu64/8Akij7T8PP+h1/8u64/wDkigCTwndeKl0e4EGjaM6f2nfkl9WlU7vtc24YFseA2QD3ABwM4G59s8Yf9ALQ/wDwczf/ACLXD+GrjwINKnF14u8mT+0L0hf+Eoniyn2qXY2BOM5Xa27+LO4kk5Ox9p+Hn/Q6/wDl3XH/AMkUAdB9s8Yf9ALQ/wDwczf/ACLR9s8Yf9ALQ/8Awczf/Itc/wDafh5/0Ov/AJd1x/8AJFH2n4ef9Dr/AOXdcf8AyRQB0H2zxh/0AtD/APBzN/8AItH2zxh/0AtD/wDBzN/8i1z/ANp+Hn/Q6/8Al3XH/wAkUfafh5/0Ov8A5d1x/wDJFAHQfbPGH/QC0P8A8HM3/wAi0fbPGH/QC0P/AMHM3/yLXP8A2n4ef9Dr/wCXdcf/ACRR9p+Hn/Q6/wDl3XH/AMkUAdB9s8Yf9ALQ/wDwczf/ACLWHdXXir/hOtJZtG0YTjTL0Ig1aUqV8213Et9myCDtwMHOTyMcx/afh5/0Ov8A5d1x/wDJFY9zceBP+Ey0wr4uzajT7sSTf8JROdr+ZbbV3+flcjeduRu25wdowAdx9s8Yf9ALQ/8Awczf/ItH2zxh/wBALQ//AAczf/Itc/8Aafh5/wBDr/5d1x/8kUfafh5/0Ov/AJd1x/8AJFAHQfbPGH/QC0P/AMHM3/yLR9s8Yf8AQC0P/wAHM3/yLXP/AGn4ef8AQ6/+Xdcf/JFH2n4ef9Dr/wCXdcf/ACRQB0H2zxh/0AtD/wDBzN/8i0fbPGH/AEAtD/8ABzN/8i1z/wBp+Hn/AEOv/l3XH/yRR9p+Hn/Q6/8Al3XH/wAkUAdB9s8Yf9ALQ/8Awczf/ItH2zxh/wBALQ//AAczf/Itc/8Aafh5/wBDr/5d1x/8kUfafh5/0Ov/AJd1x/8AJFAHQfbPGH/QC0P/AMHM3/yLR9s8Yf8AQC0P/wAHM3/yLXP/AGn4ef8AQ6/+Xdcf/JFH2n4ef9Dr/wCXdcf/ACRQB0H2zxh/0AtD/wDBzN/8i1h3V14q/wCE60lm0bRhONMvQiDVpSpXzbXcS32bIIO3Awc5PIxzH9p+Hn/Q6/8Al3XH/wAkVj3Nx4E/4TLTCvi7NqNPuxJN/wAJROdr+ZbbV3+flcjeduRu25wdowAdx9s8Yf8AQC0P/wAHM3/yLR9s8Yf9ALQ//BzN/wDItc/9p+Hn/Q6/+Xdcf/JFH2n4ef8AQ6/+Xdcf/JFAHQfbPGH/AEAtD/8ABzN/8i1h+LLrxU2j24n0bRkT+07Agpq0rHd9rh2jBthwWwCewJODjBj+0/Dz/odf/LuuP/kisfxLceBDpUAtfF3nSf2hZEr/AMJRPLhPtUW9sGc4wu5t38ONwIIyADuPtnjD/oBaH/4OZv8A5Fo+2eMP+gFof/g5m/8AkWuf+0/Dz/odf/LuuP8A5Io+0/Dz/odf/LuuP/kigDoPtnjD/oBaH/4OZv8A5Fo+2eMP+gFof/g5m/8AkWuf+0/Dz/odf/LuuP8A5Io+0/Dz/odf/LuuP/kigDoPtnjD/oBaH/4OZv8A5FrD0K68VDWPE5i0bRmc6mhlDatKoVvslvwp+zHcNu05OOSRjjJj+0/Dz/odf/LuuP8A5IrH0a48CDVfEJn8XeXGdQQwN/wlE6eYn2WDLZE43/NuXcc/d25woAAO4+2eMP8AoBaH/wCDmb/5Fo+2eMP+gFof/g5m/wDkWuf+0/Dz/odf/LuuP/kij7T8PP8Aodf/AC7rj/5IoA6D7Z4w/wCgFof/AIOZv/kWj7Z4w/6AWh/+Dmb/AORa5/7T8PP+h1/8u64/+SKPtPw8/wCh1/8ALuuP/kigDoPtnjD/AKAWh/8Ag5m/+Raw9CuvFQ1jxOYtG0ZnOpoZQ2rSqFb7Jb8Kfsx3DbtOTjkkY4yY/tPw8/6HX/y7rj/5IrH0a48CDVfEJn8XeXGdQQwN/wAJROnmJ9lgy2RON/zbl3HP3ducKAADuPtnjD/oBaH/AODmb/5Fo+2eMP8AoBaH/wCDmb/5Frn/ALT8PP8Aodf/AC7rj/5Io+0/Dz/odf8Ay7rj/wCSKAOg+2eMP+gFof8A4OZv/kWj7Z4w/wCgFof/AIOZv/kWuf8AtPw8/wCh1/8ALuuP/kij7T8PP+h1/wDLuuP/AJIoA6D7Z4w/6AWh/wDg5m/+RaPtnjD/AKAWh/8Ag5m/+Ra5/wC0/Dz/AKHX/wAu64/+SKPtPw8/6HX/AMu64/8AkigCS6uvFX/CdaSzaNownGmXoRBq0pUr5truJb7NkEHbgYOcnkY53PtnjD/oBaH/AODmb/5Frh7m48Cf8JlphXxdm1Gn3Ykm/wCEonO1/Mttq7/PyuRvO3I3bc4O0Y2PtPw8/wCh1/8ALuuP/kigDoPtnjD/AKAWh/8Ag5m/+RaPtnjD/oBaH/4OZv8A5Frn/tPw8/6HX/y7rj/5Io+0/Dz/AKHX/wAu64/+SKAOg+2eMP8AoBaH/wCDmb/5Fo+2eMP+gFof/g5m/wDkWuf+0/Dz/odf/LuuP/kij7T8PP8Aodf/AC7rj/5IoA6D7Z4w/wCgFof/AIOZv/kWsPwXdeKl8C+Hlt9G0aSAaZbCN5NWlRmXylwSotiAcdsnHqaj+0/Dz/odf/LuuP8A5IrH8J3HgRfBuhi88XeRdDT7cTQ/8JRPF5b+Wu5dgnATByNoAx0wKAO4+2eMP+gFof8A4OZv/kWj7Z4w/wCgFof/AIOZv/kWuf8AtPw8/wCh1/8ALuuP/kij7T8PP+h1/wDLuuP/AJIoA6D7Z4w/6AWh/wDg5m/+RaxfCRmbRp2uI445zqeoGRI3Lqrfa5sgMQCRnvgZ9BUP2n4ef9Dr/wCXdcf/ACRTvBZt28OubOfz7U6hfGGXzjL5ifa5drbySXyMHcSc9cmvlOMP9xh/jX5SN8P8R0NFFFfnB2BRRRQAUUUUAVfCP/IR8U/9hVP/AEjtq6euY8I/8hHxT/2FU/8ASO2rp6/ZMr/3Gj/gj+SPOn8TCiiiu4kKKKKACiiigAooooAK851P/kK3n/Xd/wD0I16NXnOp/wDIVvP+u7/+hGvKzX4I+pz4jZFWiiivEOQKKKKAOy8Jf8gqX/ruf/QVrerB8Jf8gqX/AK7n/wBBWt6vp8H/AAI+h6FL4EFFFFdJYUUUUAFFFFABRRRQAUUUUAFFFFABRRRQAVx9xNrEXxD1T+ybGxus6VY+Z9rvHt9v727xjbE+e/XGMDrnjsK8/wBbk8Ox/EO//t/Wv7MzpVn5P/E3ksfM/e3W77kib8fL1zjPbNAHQfbPGH/QC0P/AMHM3/yLR9s8Yf8AQC0P/wAHM3/yLXP/AGn4ef8AQ6/+Xdcf/JFH2n4ef9Dr/wCXdcf/ACRQB0H2zxh/0AtD/wDBzN/8i0fbPGH/AEAtD/8ABzN/8i1z/wBp+Hn/AEOv/l3XH/yRR9p+Hn/Q6/8Al3XH/wAkUAdB9s8Yf9ALQ/8Awczf/ItYeu3Xio6x4YMujaMrjU3MQXVpWDN9kuOGP2YbRt3HIzyAMc5Ef2n4ef8AQ6/+Xdcf/JFY+s3HgQ6r4eMHi7zIxqDmdv8AhKJ38tPss+GyZzs+bau4Y+9tzhiCAdx9s8Yf9ALQ/wDwczf/ACLR9s8Yf9ALQ/8Awczf/Itc/wDafh5/0Ov/AJd1x/8AJFH2n4ef9Dr/AOXdcf8AyRQB0H2zxh/0AtD/APBzN/8AItH2zxh/0AtD/wDBzN/8i1z/ANp+Hn/Q6/8Al3XH/wAkUfafh5/0Ov8A5d1x/wDJFAHQfbPGH/QC0P8A8HM3/wAi0fbPGH/QC0P/AMHM3/yLXP8A2n4ef9Dr/wCXdcf/ACRR9p+Hn/Q6/wDl3XH/AMkUAdB9s8Yf9ALQ/wDwczf/ACLWHdXXir/hOtJZtG0YTjTL0Ig1aUqV8213Et9myCDtwMHOTyMcx/afh5/0Ov8A5d1x/wDJFY9zceBP+Ey0wr4uzajT7sSTf8JROdr+ZbbV3+flcjeduRu25wdowAdx9s8Yf9ALQ/8Awczf/ItH2zxh/wBALQ//AAczf/Itc/8Aafh5/wBDr/5d1x/8kUfafh5/0Ov/AJd1x/8AJFAHQfbPGH/QC0P/AMHM3/yLR9s8Yf8AQC0P/wAHM3/yLXP/AGn4ef8AQ6/+Xdcf/JFH2n4ef9Dr/wCXdcf/ACRQB0H2zxh/0AtD/wDBzN/8i1ydhc+Jhr/iUrpGkGQ6ghlU6pIArfZLfhT9n+YY2nJA5JGOMm59p+Hn/Q6/+Xdcf/JFc1ZT+Cf7a8QF/Fe2I3yeQ/8Awksy+Yn2aDLbvO+f5twyc/d25woA8LiKKlgWmr6ro3+TX5mtH4jrPtXir/oDaN/4Npf/AJGo+1eKv+gNo3/g2l/+Rqw/tHgP/ob/APy6Z/8A4/R9o8B/9Df/AOXTP/8AH6+A9jD/AJ9P/wABl/8AJnVfzNz7V4q/6A2jf+DaX/5Go+1eKv8AoDaN/wCDaX/5GrD+0eA/+hv/APLpn/8Aj9H2jwH/ANDf/wCXTP8A/H6PYw/59P8A8Bl/8mF/M3PtXir/AKA2jf8Ag2l/+RqPtXir/oDaN/4Npf8A5GrD+0eA/wDob/8Ay6Z//j9H2jwH/wBDf/5dM/8A8fo9jD/n0/8AwGX/AMmF/M3PtXir/oDaN/4Npf8A5Go+1eKv+gNo3/g2l/8AkasP7R4D/wChv/8ALpn/APj9H2jwH/0N/wD5dM//AMfo9jD/AJ9P/wABl/8AJhfzNEz61J4r8LDUtP0+3h/tCQq9tfPMxb7HccbWiQAYzzn8PT0SvKrGXw0/jLwwNG137fc/bpd0X9tSXeE+yXGW2NIwHOBnHfGea9Vr7/h2KjgUkravo1+bf5nLW+I+YvFP/I361/1/z/8AoxqKPFP/ACN+tf8AX/P/AOjGorCfxM/ZcL/Ah6L8j2HwXdeKl8C+Hlt9G0aSAaZbCN5NWlRmXylwSotiAcdsnHqa3PtnjD/oBaH/AODmb/5Frh/CeraPH4N0OOX4pfYpF0+3DWv2nTx5JEa5TDwlhjp8xJ45Oa2P7a0P/orv/k3pn/xmvpD8VJLq68Vf8J1pLNo2jCcaZehEGrSlSvm2u4lvs2QQduBg5yeRjnc+2eMP+gFof/g5m/8AkWuHudW0c+MtMkHxS3xrp92GuvtOn/uyZLbCZEO35sE8jP7vggbs7H9taH/0V3/yb0z/AOM0AdB9s8Yf9ALQ/wDwczf/ACLR9s8Yf9ALQ/8Awczf/Itc/wD21of/AEV3/wAm9M/+M0f21of/AEV3/wAm9M/+M0AdB9s8Yf8AQC0P/wAHM3/yLWHoV14qGseJzFo2jM51NDKG1aVQrfZLfhT9mO4bdpycckjHGTH/AG1of/RXf/JvTP8A4zWPo2raOmq+IS/xS8hX1BCkn2nTx9oH2WAb+YcHBBT5cD5OmckgHcfbPGH/AEAtD/8ABzN/8i0fbPGH/QC0P/wczf8AyLXP/wBtaH/0V3/yb0z/AOM0f21of/RXf/JvTP8A4zQB0H2zxh/0AtD/APBzN/8AItH2zxh/0AtD/wDBzN/8i1z/APbWh/8ARXf/ACb0z/4zR/bWh/8ARXf/ACb0z/4zQBJ4suvFTaPbifRtGRP7TsCCmrSsd32uHaMG2HBbAJ7Ak4OMHc+2eMP+gFof/g5m/wDkWuH8S6to8mlQCP4pfa2GoWRMf2nTztAuoiX+WEH5AC/p8vIIyK2P7a0P/orv/k3pn/xmgDoPtnjD/oBaH/4OZv8A5Fo+2eMP+gFof/g5m/8AkWuf/trQ/wDorv8A5N6Z/wDGaP7a0P8A6K7/AOTemf8AxmgDoPtnjD/oBaH/AODmb/5Fo+2eMP8AoBaH/wCDmb/5Frn/AO2tD/6K7/5N6Z/8Zo/trQ/+iu/+Temf/GaAOg+2eMP+gFof/g5m/wDkWj7Z4w/6AWh/+Dmb/wCRa5/+2tD/AOiu/wDk3pn/AMZo/trQ/wDorv8A5N6Z/wDGaAJPCd14qXR7gQaNozp/ad+SX1aVTu+1zbhgWx4DZAPcAHAzgbn2zxh/0AtD/wDBzN/8i1w/hrVtHj0qcSfFL7Ix1C9Ij+06eNwN1KQ/zQk/OCH9Pm4AGBWx/bWh/wDRXf8Ayb0z/wCM0AdB9s8Yf9ALQ/8Awczf/ItH2zxh/wBALQ//AAczf/Itc/8A21of/RXf/JvTP/jNH9taH/0V3/yb0z/4zQB0H2zxh/0AtD/8HM3/AMi0fbPGH/QC0P8A8HM3/wAi1z/9taH/ANFd/wDJvTP/AIzR/bWh/wDRXf8Ayb0z/wCM0AdB9s8Yf9ALQ/8Awczf/ItH2zxh/wBALQ//AAczf/Itc/8A21of/RXf/JvTP/jNH9taH/0V3/yb0z/4zQB0H2zxh/0AtD/8HM3/AMi1h3V14q/4TrSWbRtGE40y9CINWlKlfNtdxLfZsgg7cDBzk8jHMf8AbWh/9Fd/8m9M/wDjNY9zq2jnxlpkg+KW+NdPuw119p0/92TJbYTIh2/NgnkZ/d8EDdkA7j7Z4w/6AWh/+Dmb/wCRaPtnjD/oBaH/AODmb/5Frn/7a0P/AKK7/wCTemf/ABmj+2tD/wCiu/8Ak3pn/wAZoA6D7Z4w/wCgFof/AIOZv/kWj7Z4w/6AWh/+Dmb/AORa5/8AtrQ/+iu/+Temf/GaP7a0P/orv/k3pn/xmgDoPtnjD/oBaH/4OZv/AJFo+2eMP+gFof8A4OZv/kWuf/trQ/8Aorv/AJN6Z/8AGaP7a0P/AKK7/wCTemf/ABmgDoPtnjD/AKAWh/8Ag5m/+RaPtnjD/oBaH/4OZv8A5Frn/wC2tD/6K7/5N6Z/8Zo/trQ/+iu/+Temf/GaAOg+2eMP+gFof/g5m/8AkWj7Z4w/6AWh/wDg5m/+Ra5/+2tD/wCiu/8Ak3pn/wAZo/trQ/8Aorv/AJN6Z/8AGaAOg+2eMP8AoBaH/wCDmb/5FrDurrxV/wAJ1pLNo2jCcaZehEGrSlSvm2u4lvs2QQduBg5yeRjmP+2tD/6K7/5N6Z/8ZrHudW0c+MtMkHxS3xrp92GuvtOn/uyZLbCZEO35sE8jP7vggbsgHcfbPGH/AEAtD/8ABzN/8i0fbPGH/QC0P/wczf8AyLXP/wBtaH/0V3/yb0z/AOM0f21of/RXf/JvTP8A4zQB0H2zxh/0AtD/APBzN/8AItYfiy68VNo9uJ9G0ZE/tOwIKatKx3fa4dowbYcFsAnsCTg4wY/7a0P/AKK7/wCTemf/ABmsfxLq2jyaVAI/il9rYahZEx/adPO0C6iJf5YQfkAL+ny8gjIoA7j7Z4w/6AWh/wDg5m/+RaPtnjD/AKAWh/8Ag5m/+Ra5/wDtrQ/+iu/+Temf/GaP7a0P/orv/k3pn/xmgDoPtnjD/oBaH/4OZv8A5Fo+2eMP+gFof/g5m/8AkWuf/trQ/wDorv8A5N6Z/wDGaP7a0P8A6K7/AOTemf8AxmgDoPtnjD/oBaH/AODmb/5FrD0K68VDWPE5i0bRmc6mhlDatKoVvslvwp+zHcNu05OOSRjjJj/trQ/+iu/+Temf/Gax9G1bR01XxCX+KXkK+oIUk+06ePtA+ywDfzDg4IKfLgfJ0zkkA7j7Z4w/6AWh/wDg5m/+RaPtnjD/AKAWh/8Ag5m/+Ra5/wDtrQ/+iu/+Temf/GaP7a0P/orv/k3pn/xmgDoPtnjD/oBaH/4OZv8A5Fo+2eMP+gFof/g5m/8AkWuf/trQ/wDorv8A5N6Z/wDGaP7a0P8A6K7/AOTemf8AxmgDoPtnjD/oBaH/AODmb/5FrD0K68VDWPE5i0bRmc6mhlDatKoVvslvwp+zHcNu05OOSRjjJj/trQ/+iu/+Temf/Gax9G1bR01XxCX+KXkK+oIUk+06ePtA+ywDfzDg4IKfLgfJ0zkkA7j7Z4w/6AWh/wDg5m/+RaPtnjD/AKAWh/8Ag5m/+Ra5/wDtrQ/+iu/+Temf/GaP7a0P/orv/k3pn/xmgDoPtnjD/oBaH/4OZv8A5Fo+2eMP+gFof/g5m/8AkWuf/trQ/wDorv8A5N6Z/wDGaP7a0P8A6K7/AOTemf8AxmgDoPtnjD/oBaH/AODmb/5Fo+2eMP8AoBaH/wCDmb/5Frn/AO2tD/6K7/5N6Z/8Zo/trQ/+iu/+Temf/GaAJLq68Vf8J1pLNo2jCcaZehEGrSlSvm2u4lvs2QQduBg5yeRjnc+2eMP+gFof/g5m/wDkWuHudW0c+MtMkHxS3xrp92GuvtOn/uyZLbCZEO35sE8jP7vggbs7H9taH/0V3/yb0z/4zQB0H2zxh/0AtD/8HM3/AMi0fbPGH/QC0P8A8HM3/wAi1z/9taH/ANFd/wDJvTP/AIzR/bWh/wDRXf8Ayb0z/wCM0AdB9s8Yf9ALQ/8Awczf/ItH2zxh/wBALQ//AAczf/Itc/8A21of/RXf/JvTP/jNH9taH/0V3/yb0z/4zQB0H2zxh/0AtD/8HM3/AMi1h+C7rxUvgXw8tvo2jSQDTLYRvJq0qMy+UuCVFsQDjtk49TUf9taH/wBFd/8AJvTP/jNY/hPVtHj8G6HHL8UvsUi6fbhrX7Tp48kiNcph4Swx0+Yk8cnNAHcfbPGH/QC0P/wczf8AyLR9s8Yf9ALQ/wDwczf/ACLXP/21of8A0V3/AMm9M/8AjNH9taH/ANFd/wDJvTP/AIzQB0H2zxh/0AtD/wDBzN/8i1i+EjM2jTtcRxxznU9QMiRuXVW+1zZAYgEjPfAz6Cof7a0P/orv/k3pn/xmneC3STw68kV59tjbUL4rdZU+cDdy4fKAKc9flAHPAxXynGH+4w/xr8pG+H+I6Giiivzg7AooooAKKKKAKvhH/kI+Kf8AsKp/6R21dPXMeEf+Qj4p/wCwqn/pHbV09fsmV/7jR/wR/JHnT+JhRRRXcSFFFFABRRRQAUUUUAFec6n/AMhW8/67v/6Ea9GrznU/+Qref9d3/wDQjXlZr8EfU58RsirRRRXiHIFFFFAHZeEv+QVL/wBdz/6Ctb1YPhL/AJBUv/Xc/wDoK1vV9Pg/4EfQ9Cl8CCiiiuksKKKKACiiigAooooAKKKKACiiigAooooAK4+4m1iL4h6p/ZNjY3WdKsfM+13j2+397d4xtifPfrjGB1zx2Fef63e2Nn8Q7/7b4v8A+Ee3aVZ7P3tsnn4lus/69Gzt4+7j73PagDoPtnjD/oBaH/4OZv8A5Fo+2eMP+gFof/g5m/8AkWuf/trQ/wDorv8A5N6Z/wDGaP7a0P8A6K7/AOTemf8AxmgDoPtnjD/oBaH/AODmb/5Fo+2eMP8AoBaH/wCDmb/5Frn/AO2tD/6K7/5N6Z/8Zo/trQ/+iu/+Temf/GaAOg+2eMP+gFof/g5m/wDkWsPXbrxUdY8MGXRtGVxqbmILq0rBm+yXHDH7MNo27jkZ5AGOciP+2tD/AOiu/wDk3pn/AMZrH1nVtHfVfDxT4peeqag5eT7Tp5+zj7LON/EOBkkJ82R8/TOCADuPtnjD/oBaH/4OZv8A5Fo+2eMP+gFof/g5m/8AkWuf/trQ/wDorv8A5N6Z/wDGaP7a0P8A6K7/AOTemf8AxmgDoPtnjD/oBaH/AODmb/5Fo+2eMP8AoBaH/wCDmb/5Frn/AO2tD/6K7/5N6Z/8Zo/trQ/+iu/+Temf/GaAOg+2eMP+gFof/g5m/wDkWj7Z4w/6AWh/+Dmb/wCRa5/+2tD/AOiu/wDk3pn/AMZo/trQ/wDorv8A5N6Z/wDGaAOg+2eMP+gFof8A4OZv/kWsO6uvFX/CdaSzaNownGmXoRBq0pUr5truJb7NkEHbgYOcnkY5j/trQ/8Aorv/AJN6Z/8AGax7nVtHPjLTJB8Ut8a6fdhrr7Tp/wC7JktsJkQ7fmwTyM/u+CBuyAdx9s8Yf9ALQ/8Awczf/ItH2zxh/wBALQ//AAczf/Itc/8A21of/RXf/JvTP/jNH9taH/0V3/yb0z/4zQB0H2zxh/0AtD/8HM3/AMi0fbPGH/QC0P8A8HM3/wAi1z/9taH/ANFd/wDJvTP/AIzR/bWh/wDRXf8Ayb0z/wCM0AdB9s8Yf9ALQ/8Awczf/ItcnYXPiYa/4lK6RpBkOoIZVOqSAK32S34U/Z/mGNpyQOSRjjJuf21of/RXf/JvTP8A4zXNWWq6SNa8QMfiX5avfIUl+02H78fZoBv5iwcEFPlwPk9ck+FxFDnwLVr6rv8Apqa0XaR1n2rxV/0BtG/8G0v/AMjUfavFX/QG0b/wbS//ACNWH/a+jf8ARU//ACa07/4zR/a+jf8ARU//ACa07/4zXwH1V/yL7qh1c3n+RufavFX/AEBtG/8ABtL/API1H2rxV/0BtG/8G0v/AMjVh/2vo3/RU/8Aya07/wCM0f2vo3/RU/8Aya07/wCM0fVX/IvuqBzef5G59q8Vf9AbRv8AwbS//I1H2rxV/wBAbRv/AAbS/wDyNWH/AGvo3/RU/wDya07/AOM0f2vo3/RU/wDya07/AOM0fVX/ACL7qgc3n+RufavFX/QG0b/wbS//ACNR9q8Vf9AbRv8AwbS//I1Yf9r6N/0VP/ya07/4zR/a+jf9FT/8mtO/+M0fVX/IvuqBzef5GiZ9ak8V+FhqWn6fbw/2hIVe2vnmYt9juONrRIAMZ5z+Hp6JXlVjfWFz4y8MJa+NP7bkF9KTbedavtH2S4+fEUatxwOTj5vpXqtff8Ow5MCla2r7/rqctZ+8fMXin/kb9a/6/wCf/wBGNRR4p/5G/Wv+v+f/ANGNRWE/iZ+y4X+BD0X5HsPgvXdRh8C+Hok8J6zOiaZbKssctmFcCJfmG6cHB68gH1Arc/4SHVP+hM1z/v8AWX/yRWH4L0LUZvAvh6VPFmswI+mWzLFHFZlUBiX5RugJwOnJJ9Sa3P8AhHtU/wChz1z/AL82X/yPX0h+KmHda7qJ8daTKfCesh10y9URGWz3MDLa5Yfv8YGADkg/MMA843P+Eh1T/oTNc/7/AFl/8kVh3WhaiPHWkxHxZrJdtMvWEpis9ygS2uVH7jGDkE5BPyjBHOdz/hHtU/6HPXP+/Nl/8j0AH/CQ6p/0Jmuf9/rL/wCSKP8AhIdU/wChM1z/AL/WX/yRR/wj2qf9Dnrn/fmy/wDkej/hHtU/6HPXP+/Nl/8AI9AB/wAJDqn/AEJmuf8Af6y/+SKw9C13UU1jxOy+E9ZkL6mjMqy2eYz9ktxtbM4GcAHjIww5zkDc/wCEe1T/AKHPXP8AvzZf/I9YehaFqL6x4nVfFmsxlNTRWZYrPMh+yW53NmAjOCBxgYUcZySAbn/CQ6p/0Jmuf9/rL/5Io/4SHVP+hM1z/v8AWX/yRR/wj2qf9Dnrn/fmy/8Akej/AIR7VP8Aoc9c/wC/Nl/8j0AH/CQ6p/0Jmuf9/rL/AOSKP+Eh1T/oTNc/7/WX/wAkUf8ACPap/wBDnrn/AH5sv/kej/hHtU/6HPXP+/Nl/wDI9AGH4s13UZdHt1fwnrMIGp2DbnlsyCRdwkL8s5OSRgdskZIGSNz/AISHVP8AoTNc/wC/1l/8kVh+LNC1GLR7dn8WazMDqdgu14rMAE3cIDfLADkE5HbIGQRkHc/4R7VP+hz1z/vzZf8AyPQAf8JDqn/Qma5/3+sv/kij/hIdU/6EzXP+/wBZf/JFH/CPap/0Oeuf9+bL/wCR6P8AhHtU/wChz1z/AL82X/yPQAf8JDqn/Qma5/3+sv8A5Io/4SHVP+hM1z/v9Zf/ACRR/wAI9qn/AEOeuf8Afmy/+R6P+Ee1T/oc9c/782X/AMj0AH/CQ6p/0Jmuf9/rL/5Io/4SHVP+hM1z/v8AWX/yRR/wj2qf9Dnrn/fmy/8Akej/AIR7VP8Aoc9c/wC/Nl/8j0AYfhPXdRi0e4VPCeszA6nftuSWzABN3MSvzTg5BOD2yDgkYJ3P+Eh1T/oTNc/7/WX/AMkVh+E9C1GXR7hk8WazCBqd+u1IrMgkXcwLfNATkkZPbJOABgDc/wCEe1T/AKHPXP8AvzZf/I9AB/wkOqf9CZrn/f6y/wDkij/hIdU/6EzXP+/1l/8AJFH/AAj2qf8AQ565/wB+bL/5Ho/4R7VP+hz1z/vzZf8AyPQAf8JDqn/Qma5/3+sv/kij/hIdU/6EzXP+/wBZf/JFH/CPap/0Oeuf9+bL/wCR6P8AhHtU/wChz1z/AL82X/yPQAf8JDqn/Qma5/3+sv8A5Io/4SHVP+hM1z/v9Zf/ACRR/wAI9qn/AEOeuf8Afmy/+R6P+Ee1T/oc9c/782X/AMj0AH/CQ6p/0Jmuf9/rL/5IrDutd1E+OtJlPhPWQ66ZeqIjLZ7mBltcsP3+MDAByQfmGAecbn/CPap/0Oeuf9+bL/5HrDutC1EeOtJiPizWS7aZesJTFZ7lAltcqP3GMHIJyCflGCOcgG5/wkOqf9CZrn/f6y/+SKP+Eh1T/oTNc/7/AFl/8kUf8I9qn/Q565/35sv/AJHo/wCEe1T/AKHPXP8AvzZf/I9AB/wkOqf9CZrn/f6y/wDkij/hIdU/6EzXP+/1l/8AJFH/AAj2qf8AQ565/wB+bL/5Ho/4R7VP+hz1z/vzZf8AyPQAf8JDqn/Qma5/3+sv/kij/hIdU/6EzXP+/wBZf/JFH/CPap/0Oeuf9+bL/wCR6P8AhHtU/wChz1z/AL82X/yPQAf8JDqn/Qma5/3+sv8A5Io/4SHVP+hM1z/v9Zf/ACRR/wAI9qn/AEOeuf8Afmy/+R6P+Ee1T/oc9c/782X/AMj0AH/CQ6p/0Jmuf9/rL/5Io/4SHVP+hM1z/v8AWX/yRR/wj2qf9Dnrn/fmy/8Akej/AIR7VP8Aoc9c/wC/Nl/8j0AH/CQ6p/0Jmuf9/rL/AOSKw7rXdRPjrSZT4T1kOumXqiIy2e5gZbXLD9/jAwAckH5hgHnG5/wj2qf9Dnrn/fmy/wDkesO60LUR460mI+LNZLtpl6wlMVnuUCW1yo/cYwcgnIJ+UYI5yAbn/CQ6p/0Jmuf9/rL/AOSKP+Eh1T/oTNc/7/WX/wAkUf8ACPap/wBDnrn/AH5sv/kej/hHtU/6HPXP+/Nl/wDI9AB/wkOqf9CZrn/f6y/+SKw/Fmu6jLo9ur+E9ZhA1Owbc8tmQSLuEhflnJySMDtkjJAyRuf8I9qn/Q565/35sv8A5HrD8WaFqMWj27P4s1mYHU7BdrxWYAJu4QG+WAHIJyO2QMgjIIBuf8JDqn/Qma5/3+sv/kij/hIdU/6EzXP+/wBZf/JFH/CPap/0Oeuf9+bL/wCR6P8AhHtU/wChz1z/AL82X/yPQAf8JDqn/Qma5/3+sv8A5Io/4SHVP+hM1z/v9Zf/ACRR/wAI9qn/AEOeuf8Afmy/+R6P+Ee1T/oc9c/782X/AMj0AH/CQ6p/0Jmuf9/rL/5IrD0LXdRTWPE7L4T1mQvqaMyrLZ5jP2S3G1szgZwAeMjDDnOQNz/hHtU/6HPXP+/Nl/8AI9YehaFqL6x4nVfFmsxlNTRWZYrPMh+yW53NmAjOCBxgYUcZySAbn/CQ6p/0Jmuf9/rL/wCSKP8AhIdU/wChM1z/AL/WX/yRR/wj2qf9Dnrn/fmy/wDkej/hHtU/6HPXP+/Nl/8AI9AB/wAJDqn/AEJmuf8Af6y/+SKP+Eh1T/oTNc/7/WX/AMkUf8I9qn/Q565/35sv/kej/hHtU/6HPXP+/Nl/8j0AH/CQ6p/0Jmuf9/rL/wCSKw9C13UU1jxOy+E9ZkL6mjMqy2eYz9ktxtbM4GcAHjIww5zkDc/4R7VP+hz1z/vzZf8AyPWHoWhai+seJ1XxZrMZTU0VmWKzzIfsludzZgIzggcYGFHGckgG5/wkOqf9CZrn/f6y/wDkij/hIdU/6EzXP+/1l/8AJFH/AAj2qf8AQ565/wB+bL/5Ho/4R7VP+hz1z/vzZf8AyPQAf8JDqn/Qma5/3+sv/kij/hIdU/6EzXP+/wBZf/JFH/CPap/0Oeuf9+bL/wCR6P8AhHtU/wChz1z/AL82X/yPQAf8JDqn/Qma5/3+sv8A5Io/4SHVP+hM1z/v9Zf/ACRR/wAI9qn/AEOeuf8Afmy/+R6P+Ee1T/oc9c/782X/AMj0AYd1ruonx1pMp8J6yHXTL1REZbPcwMtrlh+/xgYAOSD8wwDzjc/4SHVP+hM1z/v9Zf8AyRWHdaFqI8daTEfFmsl20y9YSmKz3KBLa5UfuMYOQTkE/KMEc53P+Ee1T/oc9c/782X/AMj0AH/CQ6p/0Jmuf9/rL/5Io/4SHVP+hM1z/v8AWX/yRR/wj2qf9Dnrn/fmy/8Akej/AIR7VP8Aoc9c/wC/Nl/8j0AH/CQ6p/0Jmuf9/rL/AOSKP+Eh1T/oTNc/7/WX/wAkUf8ACPap/wBDnrn/AH5sv/kej/hHtU/6HPXP+/Nl/wDI9AB/wkOqf9CZrn/f6y/+SKw/Beu6jD4F8PRJ4T1mdE0y2VZY5bMK4ES/MN04OD15APqBW5/wj2qf9Dnrn/fmy/8AkesPwXoWozeBfD0qeLNZgR9MtmWKOKzKoDEvyjdATgdOST6k0Abn/CQ6p/0Jmuf9/rL/AOSKP+Eh1T/oTNc/7/WX/wAkUf8ACPap/wBDnrn/AH5sv/kej/hHtU/6HPXP+/Nl/wDI9AB/wkOqf9CZrn/f6y/+SKxfCUjTaNPK8MkDvqeoM0UhUshN3N8p2kjI6cEj0Jra/wCEe1T/AKHPXP8AvzZf/I9YvhKNodGnieaSd01PUFaWQKGci7m+Y7QBk9eAB6AV8pxh/uMP8a/KRvh/iN2iiivzg7AooooAKKKKAKvhH/kI+Kf+wqn/AKR21dPXMeEf+Qj4p/7Cqf8ApHbV09fsmV/7jR/wR/JHnT+JhRRRXcSFFFFABRRRQAUUUUAFec6n/wAhW8/67v8A+hGvRq851P8A5Ct5/wBd3/8AQjXlZr8EfU58RsirRRRXiHIFFFFAHZeEv+QVL/13P/oK1vVg+Ev+QVL/ANdz/wCgrW9X0+D/AIEfQ9Cl8CCiiiuksKKKKACiiigAooooAKKKKACiiigAooooAK4+41G6sPiHqn2bRr7Ut+lWO77I8C+XiW7xnzZE657Z6HOOM9hXH3GnXV/8Q9U+zazfabs0qx3fZEgbzMy3eM+bG/THbHU5zxgA0P8AhIdU/wChM1z/AL/WX/yRR/wkOqf9CZrn/f6y/wDkij/hHtU/6HPXP+/Nl/8AI9H/AAj2qf8AQ565/wB+bL/5HoAP+Eh1T/oTNc/7/WX/AMkUf8JDqn/Qma5/3+sv/kij/hHtU/6HPXP+/Nl/8j0f8I9qn/Q565/35sv/AJHoAP8AhIdU/wChM1z/AL/WX/yRWHruu6i+seGGbwnrMZTU3ZVaWzzIfslwNq4nIzgk84GFPOcA7n/CPap/0Oeuf9+bL/5HrD13QtRTWPDCt4s1mQvqbqrNFZ5jP2S4O5cQAZwCOcjDHjOCADc/4SHVP+hM1z/v9Zf/ACRR/wAJDqn/AEJmuf8Af6y/+SKP+Ee1T/oc9c/782X/AMj0f8I9qn/Q565/35sv/kegA/4SHVP+hM1z/v8AWX/yRR/wkOqf9CZrn/f6y/8Akij/AIR7VP8Aoc9c/wC/Nl/8j0f8I9qn/Q565/35sv8A5HoAP+Eh1T/oTNc/7/WX/wAkUf8ACQ6p/wBCZrn/AH+sv/kij/hHtU/6HPXP+/Nl/wDI9H/CPap/0Oeuf9+bL/5HoAP+Eh1T/oTNc/7/AFl/8kVh3Wu6ifHWkynwnrIddMvVERls9zAy2uWH7/GBgA5IPzDAPONz/hHtU/6HPXP+/Nl/8j1h3WhaiPHWkxHxZrJdtMvWEpis9ygS2uVH7jGDkE5BPyjBHOQDc/4SHVP+hM1z/v8AWX/yRR/wkOqf9CZrn/f6y/8Akij/AIR7VP8Aoc9c/wC/Nl/8j0f8I9qn/Q565/35sv8A5HoAP+Eh1T/oTNc/7/WX/wAkUf8ACQ6p/wBCZrn/AH+sv/kij/hHtU/6HPXP+/Nl/wDI9H/CPap/0Oeuf9+bL/5HoAP+Eh1T/oTNc/7/AFl/8kVydhreoLr/AIlYeFtXYvqCMyCW0zGfsluNrZnxnAB4JGGHOcgdZ/wj2qf9Dnrn/fmy/wDkeuTsNE1Btf8AEqjxTq6lNQRWcRWmZD9ktzubMGM4IHAAwo4zknwOJeX6g+a263vb8NTWj8Rp/wBvaj/0KWs/9/bP/wCP0f29qP8A0KWs/wDf2z/+P0f2DqP/AENus/8Afqz/APjFH9g6j/0Nus/9+rP/AOMV+dfuf7n/AJOdev8AVg/t7Uf+hS1n/v7Z/wDx+j+3tR/6FLWf+/tn/wDH6P7B1H/obdZ/79Wf/wAYo/sHUf8AobdZ/wC/Vn/8Yo/c/wBz/wAnDX+rB/b2o/8AQpaz/wB/bP8A+P0f29qP/Qpaz/39s/8A4/R/YOo/9DbrP/fqz/8AjFH9g6j/ANDbrP8A36s//jFH7n+5/wCThr/Vg/t7Uf8AoUtZ/wC/tn/8fo/t7Uf+hS1n/v7Z/wDx+j+wdR/6G3Wf+/Vn/wDGKP7B1H/obdZ/79Wf/wAYo/c/3P8AycNf6sVDqd3eeK/C0c+h6hYINQkYS3LwFSfsdx8v7uVjnnPTHHWvRK87OmXdn4r8LST65qF+h1CRRFcpAFB+x3Hzfu4lOeMdcc9K9Er9F4a5fqC5bbva9vx1OSt8R8xeKf8Akb9a/wCv+f8A9GNRR4p/5G/Wv+v+f/0Y1FZT+Jn7Lhf4EPRfkei+E9J0eTwbockvwt+2yNp9uWuvs2nnziY1y+XmDHPX5gDzyM1sf2Lof/RIv/JTTP8A49Ungu18VN4F8PNb6zo0cB0y2MaSaTK7KvlLgFhcgE474GfQVufY/GH/AEHdD/8ABNN/8lV9Ifipw9zpOjjxlpkY+FuyNtPuy1r9m0/94RJbYfAm2/Lkjk5/ecAjdjY/sXQ/+iRf+Smmf/HqkurXxV/wnWkq2s6MZzpl6UcaTKFC+ba7gV+05JJ24ORjB4OeNz7H4w/6Duh/+Cab/wCSqAOf/sXQ/wDokX/kppn/AMeo/sXQ/wDokX/kppn/AMeroPsfjD/oO6H/AOCab/5Ko+x+MP8AoO6H/wCCab/5KoA5/wDsXQ/+iRf+Smmf/Hqx9G0nR31XxCH+FvnqmoIEj+zaefs4+ywHZzNgZJL/AC5Hz9c5A7j7H4w/6Duh/wDgmm/+Sqw9CtfFR1jxOItZ0ZXGpoJS2kysGb7Jb8qPtI2jbtGDnkE55wACP+xdD/6JF/5KaZ/8eo/sXQ/+iRf+Smmf/Hq6D7H4w/6Duh/+Cab/AOSqPsfjD/oO6H/4Jpv/AJKoA5/+xdD/AOiRf+Smmf8Ax6j+xdD/AOiRf+Smmf8Ax6ug+x+MP+g7of8A4Jpv/kqj7H4w/wCg7of/AIJpv/kqgDh/Euk6PHpUBj+Fv2RjqFkDJ9m08bgbqIFPlmJ+cEp6fNyQMmtj+xdD/wCiRf8Akppn/wAeqTxZa+Kl0e3M+s6M6f2nYABNJlU7vtcO05NyeA2CR3AIyM5G59j8Yf8AQd0P/wAE03/yVQBz/wDYuh/9Ei/8lNM/+PUf2Lof/RIv/JTTP/j1dB9j8Yf9B3Q//BNN/wDJVH2Pxh/0HdD/APBNN/8AJVAHP/2Lof8A0SL/AMlNM/8Aj1H9i6H/ANEi/wDJTTP/AI9XQfY/GH/Qd0P/AME03/yVR9j8Yf8AQd0P/wAE03/yVQBz/wDYuh/9Ei/8lNM/+PUf2Lof/RIv/JTTP/j1dB9j8Yf9B3Q//BNN/wDJVH2Pxh/0HdD/APBNN/8AJVAHD+GtJ0eTSpzJ8LftbDUL0CT7Np52gXUoCfNMD8gAT0+XgkYNbH9i6H/0SL/yU0z/AOPVJ4TtfFTaPcGDWdGRP7TvwQ+kysd32ubcci5HBbJA7AgZOMnc+x+MP+g7of8A4Jpv/kqgDn/7F0P/AKJF/wCSmmf/AB6j+xdD/wCiRf8Akppn/wAeroPsfjD/AKDuh/8Agmm/+SqPsfjD/oO6H/4Jpv8A5KoA5/8AsXQ/+iRf+Smmf/HqP7F0P/okX/kppn/x6ug+x+MP+g7of/gmm/8Akqj7H4w/6Duh/wDgmm/+SqAOf/sXQ/8AokX/AJKaZ/8AHqP7F0P/AKJF/wCSmmf/AB6ug+x+MP8AoO6H/wCCab/5Ko+x+MP+g7of/gmm/wDkqgDn/wCxdD/6JF/5KaZ/8erHudJ0ceMtMjHwt2Rtp92Wtfs2n/vCJLbD4E235ckcnP7zgEbsdx9j8Yf9B3Q//BNN/wDJVYd1a+Kv+E60lW1nRjOdMvSjjSZQoXzbXcCv2nJJO3ByMYPBzwAR/wBi6H/0SL/yU0z/AOPUf2Lof/RIv/JTTP8A49XQfY/GH/Qd0P8A8E03/wAlUfY/GH/Qd0P/AME03/yVQBz/APYuh/8ARIv/ACU0z/49R/Yuh/8ARIv/ACU0z/49XQfY/GH/AEHdD/8ABNN/8lUfY/GH/Qd0P/wTTf8AyVQBz/8AYuh/9Ei/8lNM/wDj1H9i6H/0SL/yU0z/AOPV0H2Pxh/0HdD/APBNN/8AJVH2Pxh/0HdD/wDBNN/8lUAc/wD2Lof/AESL/wAlNM/+PUf2Lof/AESL/wAlNM/+PV0H2Pxh/wBB3Q//AATTf/JVH2Pxh/0HdD/8E03/AMlUAc//AGLof/RIv/JTTP8A49R/Yuh/9Ei/8lNM/wDj1dB9j8Yf9B3Q/wDwTTf/ACVR9j8Yf9B3Q/8AwTTf/JVAHP8A9i6H/wBEi/8AJTTP/j1Y9zpOjjxlpkY+FuyNtPuy1r9m0/8AeESW2HwJtvy5I5Of3nAI3Y7j7H4w/wCg7of/AIJpv/kqsO6tfFX/AAnWkq2s6MZzpl6UcaTKFC+ba7gV+05JJ24ORjB4OeACP+xdD/6JF/5KaZ/8eo/sXQ/+iRf+Smmf/Hq6D7H4w/6Duh/+Cab/AOSqPsfjD/oO6H/4Jpv/AJKoA5/+xdD/AOiRf+Smmf8Ax6sfxLpOjx6VAY/hb9kY6hZAyfZtPG4G6iBT5ZifnBKenzckDJruPsfjD/oO6H/4Jpv/AJKrD8WWvipdHtzPrOjOn9p2AATSZVO77XDtOTcngNgkdwCMjOQAR/2Lof8A0SL/AMlNM/8Aj1H9i6H/ANEi/wDJTTP/AI9XQfY/GH/Qd0P/AME03/yVR9j8Yf8AQd0P/wAE03/yVQBz/wDYuh/9Ei/8lNM/+PUf2Lof/RIv/JTTP/j1dB9j8Yf9B3Q//BNN/wDJVH2Pxh/0HdD/APBNN/8AJVAHP/2Lof8A0SL/AMlNM/8Aj1Y+jaTo76r4hD/C3z1TUECR/ZtPP2cfZYDs5mwMkl/lyPn65yB3H2Pxh/0HdD/8E03/AMlVh6Fa+KjrHicRazoyuNTQSltJlYM32S35UfaRtG3aMHPIJzzgAEf9i6H/ANEi/wDJTTP/AI9R/Yuh/wDRIv8AyU0z/wCPV0H2Pxh/0HdD/wDBNN/8lUfY/GH/AEHdD/8ABNN/8lUAc/8A2Lof/RIv/JTTP/j1H9i6H/0SL/yU0z/49XQfY/GH/Qd0P/wTTf8AyVR9j8Yf9B3Q/wDwTTf/ACVQBz/9i6H/ANEi/wDJTTP/AI9WPo2k6O+q+IQ/wt89U1BAkf2bTz9nH2WA7OZsDJJf5cj5+ucgdx9j8Yf9B3Q//BNN/wDJVYehWvio6x4nEWs6MrjU0EpbSZWDN9kt+VH2kbRt2jBzyCc84ABH/Yuh/wDRIv8AyU0z/wCPUf2Lof8A0SL/AMlNM/8Aj1dB9j8Yf9B3Q/8AwTTf/JVH2Pxh/wBB3Q//AATTf/JVAHP/ANi6H/0SL/yU0z/49R/Yuh/9Ei/8lNM/+PV0H2Pxh/0HdD/8E03/AMlUfY/GH/Qd0P8A8E03/wAlUAc//Yuh/wDRIv8AyU0z/wCPUf2Lof8A0SL/AMlNM/8Aj1dB9j8Yf9B3Q/8AwTTf/JVH2Pxh/wBB3Q//AATTf/JVAHD3Ok6OPGWmRj4W7I20+7LWv2bT/wB4RJbYfAm2/Lkjk5/ecAjdjY/sXQ/+iRf+Smmf/HqkurXxV/wnWkq2s6MZzpl6UcaTKFC+ba7gV+05JJ24ORjB4OeNz7H4w/6Duh/+Cab/AOSqAOf/ALF0P/okX/kppn/x6j+xdD/6JF/5KaZ/8eroPsfjD/oO6H/4Jpv/AJKo+x+MP+g7of8A4Jpv/kqgDn/7F0P/AKJF/wCSmmf/AB6j+xdD/wCiRf8Akppn/wAeroPsfjD/AKDuh/8Agmm/+SqPsfjD/oO6H/4Jpv8A5KoA5/8AsXQ/+iRf+Smmf/Hqx/Cek6PJ4N0OSX4W/bZG0+3LXX2bTz5xMa5fLzBjnr8wB55Ga7j7H4w/6Duh/wDgmm/+Sqw/Bdr4qbwL4ea31nRo4DplsY0k0mV2VfKXALC5AJx3wM+goAj/ALF0P/okX/kppn/x6j+xdD/6JF/5KaZ/8eroPsfjD/oO6H/4Jpv/AJKo+x+MP+g7of8A4Jpv/kqgDn/7F0P/AKJF/wCSmmf/AB6neC0SPw68cVn9ijXUL4La4UeSBdy4TCEqMdPlJHHBxW99j8Yf9B3Q/wDwTTf/ACVWL4SEy6NOtxJHJONT1ASPGhRWb7XNkhSSQM9snHqa+U4w/wBxh/jX5SN8P8Ru0UUV+cHYFFFFABRRRQBV8I/8hHxT/wBhVP8A0jtq6euY8I/8hHxT/wBhVP8A0jtq6ev2TK/9xo/4I/kjzp/EwoooruJCiiigAooooAKKKKACvOdT/wCQref9d3/9CNejV5zqf/IVvP8Aru//AKEa8rNfgj6nPiNkVaKKK8Q5AooooA7Lwl/yCpf+u5/9BWt6sHwl/wAgqX/ruf8A0Fa3q+nwf8CPoehS+BBRRRXSWFFFFABRRRQAUUUUAFFFFABRRRQAUUUUAFef63ZWN58Q7/7b4Q/4SHbpVns/dWz+RmW6z/r3XG7j7ufu89q9Arj7iHWJfiHqn9k31ja40qx8z7XZvcbv3t3jG2VMd+uc5HTHIBn/ANi6H/0SL/yU0z/49R/Yuh/9Ei/8lNM/+PV0H2Pxh/0HdD/8E03/AMlUfY/GH/Qd0P8A8E03/wAlUAc//Yuh/wDRIv8AyU0z/wCPUf2Lof8A0SL/AMlNM/8Aj1dB9j8Yf9B3Q/8AwTTf/JVH2Pxh/wBB3Q//AATTf/JVAHP/ANi6H/0SL/yU0z/49WPrOk6Omq+Hgnwt8hX1Bw8f2bTx9oH2Wc7OJsHBAf5sD5OucA9x9j8Yf9B3Q/8AwTTf/JVYeu2vioax4YEus6MznU3ERXSZVCt9kuOWH2k7ht3DAxyQc8YIBH/Yuh/9Ei/8lNM/+PUf2Lof/RIv/JTTP/j1dB9j8Yf9B3Q//BNN/wDJVH2Pxh/0HdD/APBNN/8AJVAHP/2Lof8A0SL/AMlNM/8Aj1H9i6H/ANEi/wDJTTP/AI9XQfY/GH/Qd0P/AME03/yVR9j8Yf8AQd0P/wAE03/yVQBz/wDYuh/9Ei/8lNM/+PUf2Lof/RIv/JTTP/j1dB9j8Yf9B3Q//BNN/wDJVH2Pxh/0HdD/APBNN/8AJVAHP/2Lof8A0SL/AMlNM/8Aj1Y9zpOjjxlpkY+FuyNtPuy1r9m0/wDeESW2HwJtvy5I5Of3nAI3Y7j7H4w/6Duh/wDgmm/+Sqw7q18Vf8J1pKtrOjGc6ZelHGkyhQvm2u4FftOSSduDkYweDngAj/sXQ/8AokX/AJKaZ/8AHqP7F0P/AKJF/wCSmmf/AB6ug+x+MP8AoO6H/wCCab/5Ko+x+MP+g7of/gmm/wDkqgDn/wCxdD/6JF/5KaZ/8eo/sXQ/+iRf+Smmf/Hq6D7H4w/6Duh/+Cab/wCSqPsfjD/oO6H/AOCab/5KoA5/+xdD/wCiRf8Akppn/wAermrLStJOteIFPw08xUvkCRfZrD9wPs0B2cy4GSS/y5Hz+uQPRfsfjD/oO6H/AOCab/5Krk7C28THX/EoXV9IEg1BBKx0uQhm+yW/Kj7R8oxtGCTyCc84HhcRT5MC3e2q7/pqa0VeRW/sjRv+iWf+Sunf/HqP7I0b/oln/krp3/x6tz7L4q/6DOjf+CmX/wCSaPsvir/oM6N/4KZf/kmvgPrT/nX31Dq5fL8jD/sjRv8Aoln/AJK6d/8AHqP7I0b/AKJZ/wCSunf/AB6tz7L4q/6DOjf+CmX/AOSaPsvir/oM6N/4KZf/AJJo+tP+dffUDl8vyMP+yNG/6JZ/5K6d/wDHqP7I0b/oln/krp3/AMerc+y+Kv8AoM6N/wCCmX/5Jo+y+Kv+gzo3/gpl/wDkmj60/wCdffUDl8vyMP8AsjRv+iWf+Sunf/HqP7I0b/oln/krp3/x6tz7L4q/6DOjf+CmX/5Jo+y+Kv8AoM6N/wCCmX/5Jo+tP+dffUDl8vyMOxsbC28ZeGHtfBf9iSG+lBufJtU3D7JcfJmKRm54PIx8v0r1WvOzBrUfivwsdS1DT7iH+0JAqW1i8LBvsdxzuaVwRjPGPx9fRK+/4dnz4FO99X3/AF1OWsvePmLxT/yN+tf9f8//AKMaijxT/wAjfrX/AF/z/wDoxqKwn8TP2XC/wIei/I9F8J/8I5/whuh+f/wmXnf2fb7/ALP/AGv5e7y1zs8v5Nuem35cdOK2P+KY/wCp5/8AK3Ungu68VL4F8PLb6No0kA0y2EbyatKjMvlLglRbEA47ZOPU1ufbPGH/AEAtD/8ABzN/8i19Ifipw9z/AMI5/wAJlpmP+Ey8n+z7vdu/tfzN3mW2Nufn243Zx8udu7nbWx/xTH/U8/8AlbqS6uvFX/CdaSzaNownGmXoRBq0pUr5truJb7NkEHbgYOcnkY53PtnjD/oBaH/4OZv/AJFoA5//AIpj/qef/K3R/wAUx/1PP/lbroPtnjD/AKAWh/8Ag5m/+RaPtnjD/oBaH/4OZv8A5FoA5/8A4pj/AKnn/wArdY+jf8I5/aviHzP+Ey2/2gnl+V/a+7b9lg+/t53Zz9/5tu3+HbXcfbPGH/QC0P8A8HM3/wAi1h6FdeKhrHicxaNozOdTQyhtWlUK32S34U/ZjuG3acnHJIxxkgEf/FMf9Tz/AOVuj/imP+p5/wDK3XQfbPGH/QC0P/wczf8AyLR9s8Yf9ALQ/wDwczf/ACLQBz//ABTH/U8/+Vuj/imP+p5/8rddB9s8Yf8AQC0P/wAHM3/yLR9s8Yf9ALQ//BzN/wDItAHD+Jf+Ec/sqDyf+Ey3f2hZZ8/+19u37VFuxv43Yztx827G35sVsf8AFMf9Tz/5W6k8WXXiptHtxPo2jIn9p2BBTVpWO77XDtGDbDgtgE9gScHGDufbPGH/AEAtD/8ABzN/8i0Ac/8A8Ux/1PP/AJW6P+KY/wCp5/8AK3XQfbPGH/QC0P8A8HM3/wAi0fbPGH/QC0P/AMHM3/yLQBz/APxTH/U8/wDlbo/4pj/qef8Ayt10H2zxh/0AtD/8HM3/AMi0fbPGH/QC0P8A8HM3/wAi0Ac//wAUx/1PP/lbo/4pj/qef/K3XQfbPGH/AEAtD/8ABzN/8i0fbPGH/QC0P/wczf8AyLQBw/hr/hHP7Kn87/hMt39oXuPI/tfbt+1S7c7ON2Mbs/Nuzu+bNbH/ABTH/U8/+VupPCd14qXR7gQaNozp/ad+SX1aVTu+1zbhgWx4DZAPcAHAzgbn2zxh/wBALQ//AAczf/ItAHP/APFMf9Tz/wCVuj/imP8Aqef/ACt10H2zxh/0AtD/APBzN/8AItH2zxh/0AtD/wDBzN/8i0Ac/wD8Ux/1PP8A5W6P+KY/6nn/AMrddB9s8Yf9ALQ//BzN/wDItH2zxh/0AtD/APBzN/8AItAHP/8AFMf9Tz/5W6P+KY/6nn/yt10H2zxh/wBALQ//AAczf/ItH2zxh/0AtD/8HM3/AMi0Ac//AMUx/wBTz/5W6x7n/hHP+Ey0zH/CZeT/AGfd7t39r+Zu8y2xtz8+3G7OPlzt3c7a7j7Z4w/6AWh/+Dmb/wCRaw7q68Vf8J1pLNo2jCcaZehEGrSlSvm2u4lvs2QQduBg5yeRjkAj/wCKY/6nn/yt0f8AFMf9Tz/5W66D7Z4w/wCgFof/AIOZv/kWj7Z4w/6AWh/+Dmb/AORaAOf/AOKY/wCp5/8AK3R/xTH/AFPP/lbroPtnjD/oBaH/AODmb/5Fo+2eMP8AoBaH/wCDmb/5FoA5/wD4pj/qef8Ayt0f8Ux/1PP/AJW66D7Z4w/6AWh/+Dmb/wCRaPtnjD/oBaH/AODmb/5FoA5//imP+p5/8rdH/FMf9Tz/AOVuug+2eMP+gFof/g5m/wDkWj7Z4w/6AWh/+Dmb/wCRaAOf/wCKY/6nn/yt0f8AFMf9Tz/5W66D7Z4w/wCgFof/AIOZv/kWj7Z4w/6AWh/+Dmb/AORaAOf/AOKY/wCp5/8AK3WPc/8ACOf8JlpmP+Ey8n+z7vdu/tfzN3mW2Nufn243Zx8udu7nbXcfbPGH/QC0P/wczf8AyLWHdXXir/hOtJZtG0YTjTL0Ig1aUqV8213Et9myCDtwMHOTyMcgEf8AxTH/AFPP/lbo/wCKY/6nn/yt10H2zxh/0AtD/wDBzN/8i0fbPGH/AEAtD/8ABzN/8i0Ac/8A8Ux/1PP/AJW6x/Ev/COf2VB5P/CZbv7Qss+f/a+3b9qi3Y38bsZ24+bdjb82K7j7Z4w/6AWh/wDg5m/+Raw/Fl14qbR7cT6NoyJ/adgQU1aVju+1w7Rg2w4LYBPYEnBxggEf/FMf9Tz/AOVuj/imP+p5/wDK3XQfbPGH/QC0P/wczf8AyLR9s8Yf9ALQ/wDwczf/ACLQBz//ABTH/U8/+Vuj/imP+p5/8rddB9s8Yf8AQC0P/wAHM3/yLR9s8Yf9ALQ//BzN/wDItAHP/wDFMf8AU8/+VusfRv8AhHP7V8Q+Z/wmW3+0E8vyv7X3bfssH39vO7Ofv/Nt2/w7a7j7Z4w/6AWh/wDg5m/+Raw9CuvFQ1jxOYtG0ZnOpoZQ2rSqFb7Jb8Kfsx3DbtOTjkkY4yQCP/imP+p5/wDK3R/xTH/U8/8AlbroPtnjD/oBaH/4OZv/AJFo+2eMP+gFof8A4OZv/kWgDn/+KY/6nn/yt0f8Ux/1PP8A5W66D7Z4w/6AWh/+Dmb/AORaPtnjD/oBaH/4OZv/AJFoA5//AIpj/qef/K3WPo3/AAjn9q+IfM/4TLb/AGgnl+V/a+7b9lg+/t53Zz9/5tu3+HbXcfbPGH/QC0P/AMHM3/yLWHoV14qGseJzFo2jM51NDKG1aVQrfZLfhT9mO4bdpycckjHGSAR/8Ux/1PP/AJW6P+KY/wCp5/8AK3XQfbPGH/QC0P8A8HM3/wAi0fbPGH/QC0P/AMHM3/yLQBz/APxTH/U8/wDlbo/4pj/qef8Ayt10H2zxh/0AtD/8HM3/AMi0fbPGH/QC0P8A8HM3/wAi0Ac//wAUx/1PP/lbo/4pj/qef/K3XQfbPGH/AEAtD/8ABzN/8i0fbPGH/QC0P/wczf8AyLQBw9z/AMI5/wAJlpmP+Ey8n+z7vdu/tfzN3mW2Nufn243Zx8udu7nbWx/xTH/U8/8AlbqS6uvFX/CdaSzaNownGmXoRBq0pUr5truJb7NkEHbgYOcnkY53PtnjD/oBaH/4OZv/AJFoA5//AIpj/qef/K3R/wAUx/1PP/lbroPtnjD/AKAWh/8Ag5m/+RaPtnjD/oBaH/4OZv8A5FoA5/8A4pj/AKnn/wArdH/FMf8AU8/+Vuug+2eMP+gFof8A4OZv/kWj7Z4w/wCgFof/AIOZv/kWgDn/APimP+p5/wDK3WP4T/4Rz/hDdD8//hMvO/s+33/Z/wC1/L3eWudnl/Jtz02/LjpxXcfbPGH/AEAtD/8ABzN/8i1h+C7rxUvgXw8tvo2jSQDTLYRvJq0qMy+UuCVFsQDjtk49TQBH/wAUx/1PP/lbo/4pj/qef/K3XQfbPGH/AEAtD/8ABzN/8i0fbPGH/QC0P/wczf8AyLQBz/8AxTH/AFPP/lbp3gvyv+EdfyPP8n+0L7Z9o3+Zt+1y43+Z8+7HXd82evNb32zxh/0AtD/8HM3/AMi1i+EjM2jTtcRxxznU9QMiRuXVW+1zZAYgEjPfAz6CvlOMP9xh/jX5SN8P8Ru0UUV+cHYFFFFABRRRQBV8I/8AIR8U/wDYVT/0jtq6euY8I/8AIR8U/wDYVT/0jtq6ev2TK/8AcaP+CP5I86fxMKKKK7iQooooAKKKKACiiigArznU/wDkK3n/AF3f/wBCNejV5zqf/IVvP+u7/wDoRrys1+CPqc+I2RVooorxDkCiiigDsvCX/IKl/wCu5/8AQVrerB8Jf8gqX/ruf/QVrer6fB/wI+h6FL4EFFFFdJYUUUUAFFFFABRRRQAUUUUAFFFFABRRRQAV5/rf9l/8LDv/AO0v7c/5BVn5f9lfbf8AnrdZ3/Zvwxu98d69Arj7ibWIviHqn9k2NjdZ0qx8z7XePb7f3t3jG2J89+uMYHXPABn/APFMf9Tz/wCVuj/imP8Aqef/ACt10H2zxh/0AtD/APBzN/8AItH2zxh/0AtD/wDBzN/8i0Ac/wD8Ux/1PP8A5W6P+KY/6nn/AMrddB9s8Yf9ALQ//BzN/wDItH2zxh/0AtD/APBzN/8AItAHP/8AFMf9Tz/5W6x9Z/4Rz+1fD3l/8Jlt/tB/M83+19237LP9zdzuzj7nzbd38O6u4+2eMP8AoBaH/wCDmb/5FrD1268VHWPDBl0bRlcam5iC6tKwZvslxwx+zDaNu45GeQBjnIAI/wDimP8Aqef/ACt0f8Ux/wBTz/5W66D7Z4w/6AWh/wDg5m/+RaPtnjD/AKAWh/8Ag5m/+RaAOf8A+KY/6nn/AMrdH/FMf9Tz/wCVuug+2eMP+gFof/g5m/8AkWj7Z4w/6AWh/wDg5m/+RaAOf/4pj/qef/K3R/xTH/U8/wDlbroPtnjD/oBaH/4OZv8A5Fo+2eMP+gFof/g5m/8AkWgDn/8AimP+p5/8rdY9z/wjn/CZaZj/AITLyf7Pu927+1/M3eZbY25+fbjdnHy527udtdx9s8Yf9ALQ/wDwczf/ACLWHdXXir/hOtJZtG0YTjTL0Ig1aUqV8213Et9myCDtwMHOTyMcgEf/ABTH/U8/+Vuj/imP+p5/8rddB9s8Yf8AQC0P/wAHM3/yLR9s8Yf9ALQ//BzN/wDItAHP/wDFMf8AU8/+Vuj/AIpj/qef/K3XQfbPGH/QC0P/AMHM3/yLR9s8Yf8AQC0P/wAHM3/yLQBz/wDxTH/U8/8AlbrmrL/hH/7a8Qbv+Eu2fbk8vb/au7b9mg+/jndnP3+du3+HbXov2zxh/wBALQ//AAczf/ItcnYXPiYa/wCJSukaQZDqCGVTqkgCt9kt+FP2f5hjackDkkY4yfC4ibWBdn1XVR/FmtH4it/xTn/U5f8AlYo/4pz/AKnL/wArFbn2rxV/0BtG/wDBtL/8jUfavFX/AEBtG/8ABtL/API1fAc8/wCZ/wDgyJ1W/qxh/wDFOf8AU5f+Vij/AIpz/qcv/KxW59q8Vf8AQG0b/wAG0v8A8jUfavFX/QG0b/wbS/8AyNRzz/mf/gyIW/qxh/8AFOf9Tl/5WKP+Kc/6nL/ysVufavFX/QG0b/wbS/8AyNR9q8Vf9AbRv/BtL/8AI1HPP+Z/+DIhb+rGH/xTn/U5f+Vij/inP+py/wDKxW59q8Vf9AbRv/BtL/8AI1H2rxV/0BtG/wDBtL/8jUc8/wCZ/wDgyIW/qxh2P9k/8Jl4Y+wf2/5v26XP9o/b/L2/ZLjp9o+Xd06c4z2zXqtedmfWpPFfhYalp+n28P8AaEhV7a+eZi32O442tEgAxnnP4enolff8OtvAq76vqpfijlrfEfMXin/kb9a/6/5//RjUUeKf+Rv1r/r/AJ//AEY1FYT+Jn7Lhf4EPRfkei+E7jwIvg3QxeeLvIuhp9uJof8AhKJ4vLfy13LsE4CYORtAGOmBWx9p+Hn/AEOv/l3XH/yRVfwfF4qPgjQDb6XozwHTrfy2k1SVGZfLXBKi3IBx2ycepra8nxh/0CND/wDBvN/8jV0yx2ZKTUcJdf44/wCR+M8sP5vwOVubjwJ/wmWmFfF2bUafdiSb/hKJztfzLbau/wA/K5G87cjdtzg7RjY+0/Dz/odf/LuuP/kimM3iq38daWzaToxnOmXoRBqsu0r5truJb7PkEHbgYOcnkY56P7Z4w/6AWh/+Dmb/AORa9TDVKtSkpVockuqve3zX3kSST0Of+0/Dz/odf/LuuP8A5Io+0/Dz/odf/LuuP/kiug+2eMP+gFof/g5m/wDkWj7Z4w/6AWh/+Dmb/wCRa3Ec/wDafh5/0Ov/AJd1x/8AJFY+jXHgQar4hM/i7y4zqCGBv+EonTzE+ywZbInG/wCbcu45+7tzhQB3H2zxh/0AtD/8HM3/AMi1h6FdeKhrHicxaNozOdTQyhtWlUK32S34U/ZjuG3acnHJIxxkgEf2n4ef9Dr/AOXdcf8AyRR9p+Hn/Q6/+Xdcf/JFdB9s8Yf9ALQ//BzN/wDItH2zxh/0AtD/APBzN/8AItAHP/afh5/0Ov8A5d1x/wDJFH2n4ef9Dr/5d1x/8kV0H2zxh/0AtD/8HM3/AMi0fbPGH/QC0P8A8HM3/wAi0AcP4luPAh0qAWvi7zpP7QsiV/4SieXCfaot7YM5xhdzbv4cbgQRkbH2n4ef9Dr/AOXdcf8AyRUniy68VNo9uJ9G0ZE/tOwIKatKx3fa4dowbYcFsAnsCTg4wdz7Z4w/6AWh/wDg5m/+RaAOf+0/Dz/odf8Ay7rj/wCSKPtPw8/6HX/y7rj/AOSK6D7Z4w/6AWh/+Dmb/wCRaPtnjD/oBaH/AODmb/5FoA5/7T8PP+h1/wDLuuP/AJIo+0/Dz/odf/LuuP8A5IroPtnjD/oBaH/4OZv/AJFo+2eMP+gFof8A4OZv/kWgDn/tPw8/6HX/AMu64/8Akij7T8PP+h1/8u64/wDkiug+2eMP+gFof/g5m/8AkWj7Z4w/6AWh/wDg5m/+RaAOH8NXHgQaVOLrxd5Mn9oXpC/8JRPFlPtUuxsCcZyu1t38WdxJJydj7T8PP+h1/wDLuuP/AJIqTwndeKl0e4EGjaM6f2nfkl9WlU7vtc24YFseA2QD3ABwM4G59s8Yf9ALQ/8Awczf/ItAHP8A2n4ef9Dr/wCXdcf/ACRR9p+Hn/Q6/wDl3XH/AMkV0H2zxh/0AtD/APBzN/8AItH2zxh/0AtD/wDBzN/8i0Ac/wDafh5/0Ov/AJd1x/8AJFH2n4ef9Dr/AOXdcf8AyRXQfbPGH/QC0P8A8HM3/wAi0fbPGH/QC0P/AMHM3/yLQBz/ANp+Hn/Q6/8Al3XH/wAkUfafh5/0Ov8A5d1x/wDJFdB9s8Yf9ALQ/wDwczf/ACLR9s8Yf9ALQ/8Awczf/ItAHP8A2n4ef9Dr/wCXdcf/ACRWPc3HgT/hMtMK+Ls2o0+7Ek3/AAlE52v5lttXf5+VyN525G7bnB2jHcfbPGH/AEAtD/8ABzN/8i1h3V14q/4TrSWbRtGE40y9CINWlKlfNtdxLfZsgg7cDBzk8jHIBH9p+Hn/AEOv/l3XH/yRR9p+Hn/Q6/8Al3XH/wAkV0H2zxh/0AtD/wDBzN/8i0fbPGH/AEAtD/8ABzN/8i0Ac/8Aafh5/wBDr/5d1x/8kUfafh5/0Ov/AJd1x/8AJFdB9s8Yf9ALQ/8Awczf/ItH2zxh/wBALQ//AAczf/ItAHP/AGn4ef8AQ6/+Xdcf/JFH2n4ef9Dr/wCXdcf/ACRXQfbPGH/QC0P/AMHM3/yLR9s8Yf8AQC0P/wAHM3/yLQBz/wBp+Hn/AEOv/l3XH/yRR9p+Hn/Q6/8Al3XH/wAkV0H2zxh/0AtD/wDBzN/8i0fbPGH/AEAtD/8ABzN/8i0Ac/8Aafh5/wBDr/5d1x/8kUfafh5/0Ov/AJd1x/8AJFdB9s8Yf9ALQ/8Awczf/ItH2zxh/wBALQ//AAczf/ItAHP/AGn4ef8AQ6/+Xdcf/JFY9zceBP8AhMtMK+Ls2o0+7Ek3/CUTna/mW21d/n5XI3nbkbtucHaMdx9s8Yf9ALQ//BzN/wDItYd1deKv+E60lm0bRhONMvQiDVpSpXzbXcS32bIIO3Awc5PIxyAR/afh5/0Ov/l3XH/yRR9p+Hn/AEOv/l3XH/yRXQfbPGH/AEAtD/8ABzN/8i0fbPGH/QC0P/wczf8AyLQBz/2n4ef9Dr/5d1x/8kVj+JbjwIdKgFr4u86T+0LIlf8AhKJ5cJ9qi3tgznGF3Nu/hxuBBGR3H2zxh/0AtD/8HM3/AMi1h+LLrxU2j24n0bRkT+07Agpq0rHd9rh2jBthwWwCewJODjBAI/tPw8/6HX/y7rj/AOSKPtPw8/6HX/y7rj/5IroPtnjD/oBaH/4OZv8A5Fo+2eMP+gFof/g5m/8AkWgDn/tPw8/6HX/y7rj/AOSKPtPw8/6HX/y7rj/5IroPtnjD/oBaH/4OZv8A5Fo+2eMP+gFof/g5m/8AkWgDn/tPw8/6HX/y7rj/AOSKx9GuPAg1XxCZ/F3lxnUEMDf8JROnmJ9lgy2RON/zbl3HP3ducKAO4+2eMP8AoBaH/wCDmb/5FrD0K68VDWPE5i0bRmc6mhlDatKoVvslvwp+zHcNu05OOSRjjJAI/tPw8/6HX/y7rj/5Io+0/Dz/AKHX/wAu64/+SK6D7Z4w/wCgFof/AIOZv/kWj7Z4w/6AWh/+Dmb/AORaAOf+0/Dz/odf/LuuP/kij7T8PP8Aodf/AC7rj/5IroPtnjD/AKAWh/8Ag5m/+RaPtnjD/oBaH/4OZv8A5FoA5/7T8PP+h1/8u64/+SKx9GuPAg1XxCZ/F3lxnUEMDf8ACUTp5ifZYMtkTjf825dxz93bnCgDuPtnjD/oBaH/AODmb/5FrD0K68VDWPE5i0bRmc6mhlDatKoVvslvwp+zHcNu05OOSRjjJAI/tPw8/wCh1/8ALuuP/kij7T8PP+h1/wDLuuP/AJIroPtnjD/oBaH/AODmb/5Fo+2eMP8AoBaH/wCDmb/5FoA5/wC0/Dz/AKHX/wAu64/+SKPtPw8/6HX/AMu64/8Akiug+2eMP+gFof8A4OZv/kWj7Z4w/wCgFof/AIOZv/kWgDn/ALT8PP8Aodf/AC7rj/5Io+0/Dz/odf8Ay7rj/wCSK6D7Z4w/6AWh/wDg5m/+RaPtnjD/AKAWh/8Ag5m/+RaAOHubjwJ/wmWmFfF2bUafdiSb/hKJztfzLbau/wA/K5G87cjdtzg7RjY+0/Dz/odf/LuuP/kipLq68Vf8J1pLNo2jCcaZehEGrSlSvm2u4lvs2QQduBg5yeRjnc+2eMP+gFof/g5m/wDkWgDn/tPw8/6HX/y7rj/5Io+0/Dz/AKHX/wAu64/+SK6D7Z4w/wCgFof/AIOZv/kWj7Z4w/6AWh/+Dmb/AORaAOf+0/Dz/odf/LuuP/kij7T8PP8Aodf/AC7rj/5IroPtnjD/AKAWh/8Ag5m/+RaPtnjD/oBaH/4OZv8A5FoA5/7T8PP+h1/8u64/+SKx/Cdx4EXwboYvPF3kXQ0+3E0P/CUTxeW/lruXYJwEwcjaAMdMCu4+2eMP+gFof/g5m/8AkWsPwXdeKl8C+Hlt9G0aSAaZbCN5NWlRmXylwSotiAcdsnHqaAI/tPw8/wCh1/8ALuuP/kij7T8PP+h1/wDLuuP/AJIroPtnjD/oBaH/AODmb/5Fo+2eMP8AoBaH/wCDmb/5FoA5/wC0/Dz/AKHX/wAu64/+SKd4LNu3h1zZz+fanUL4wy+cZfMT7XLtbeSS+Rg7iTnrk1vfbPGH/QC0P/wczf8AyLWL4SMzaNO1xHHHOdT1AyJG5dVb7XNkBiASM98DPoK+U4w/3GH+NflI3w/xG7RRRX5wdgUUUUAFFFFAFXwj/wAhHxT/ANhVP/SO2rp65jwj/wAhHxT/ANhVP/SO2rp6/ZMr/wBxo/4I/kjzp/EwoooruJCiiigAooooAKKKKACvOdT/AOQref8AXd//AEI16NXnOp/8hW8/67v/AOhGvKzX4I+pz4jZFWiiivEOQKKKKAOy8Jf8gqX/AK7n/wBBWt6sHwl/yCpf+u5/9BWt6vp8H/Aj6HoUvgQUUUV0lhRRRQAUUUUAFFFFABRRRQAUUUUAFFFFABXn+tyeHY/iHf8A9v61/ZmdKs/J/wCJvJY+Z+9ut33JE34+XrnGe2a9Arj7ibWIviHqn9k2NjdZ0qx8z7XePb7f3t3jG2J89+uMYHXPABn/AGn4ef8AQ6/+Xdcf/JFH2n4ef9Dr/wCXdcf/ACRXQfbPGH/QC0P/AMHM3/yLR9s8Yf8AQC0P/wAHM3/yLQBz/wBp+Hn/AEOv/l3XH/yRR9p+Hn/Q6/8Al3XH/wAkV0H2zxh/0AtD/wDBzN/8i0fbPGH/AEAtD/8ABzN/8i0Ac/8Aafh5/wBDr/5d1x/8kVj6zceBDqvh4weLvMjGoOZ2/wCEonfy0+yz4bJnOz5tq7hj723OGIPcfbPGH/QC0P8A8HM3/wAi1h67deKjrHhgy6NoyuNTcxBdWlYM32S44Y/ZhtG3ccjPIAxzkAEf2n4ef9Dr/wCXdcf/ACRR9p+Hn/Q6/wDl3XH/AMkV0H2zxh/0AtD/APBzN/8AItH2zxh/0AtD/wDBzN/8i0Ac/wDafh5/0Ov/AJd1x/8AJFH2n4ef9Dr/AOXdcf8AyRXQfbPGH/QC0P8A8HM3/wAi0fbPGH/QC0P/AMHM3/yLQBz/ANp+Hn/Q6/8Al3XH/wAkUfafh5/0Ov8A5d1x/wDJFdB9s8Yf9ALQ/wDwczf/ACLR9s8Yf9ALQ/8Awczf/ItAHP8A2n4ef9Dr/wCXdcf/ACRWPc3HgT/hMtMK+Ls2o0+7Ek3/AAlE52v5lttXf5+VyN525G7bnB2jHcfbPGH/AEAtD/8ABzN/8i1h3V14q/4TrSWbRtGE40y9CINWlKlfNtdxLfZsgg7cDBzk8jHIBH9p+Hn/AEOv/l3XH/yRR9p+Hn/Q6/8Al3XH/wAkV0H2zxh/0AtD/wDBzN/8i0fbPGH/AEAtD/8ABzN/8i0Ac/8Aafh5/wBDr/5d1x/8kUfafh5/0Ov/AJd1x/8AJFdB9s8Yf9ALQ/8Awczf/ItH2zxh/wBALQ//AAczf/ItAHP/AGn4ef8AQ6/+Xdcf/JFc1ZT+Cf7a8QF/Fe2I3yeQ/wDwksy+Yn2aDLbvO+f5twyc/d25woA9F+2eMP8AoBaH/wCDmb/5Frk7C58TDX/EpXSNIMh1BDKp1SQBW+yW/Cn7P8wxtOSBySMcZPhcRNrAuz6rqo/izWj8RW+0eA/+hv8A/Lpn/wDj9H2jwH/0N/8A5dM//wAfrc+1eKv+gNo3/g2l/wDkaj7V4q/6A2jf+DaX/wCRq+A55/zP/wAGROq39WMP7R4D/wChv/8ALpn/APj9H2jwH/0N/wD5dM//AMfrc+1eKv8AoDaN/wCDaX/5Go+1eKv+gNo3/g2l/wDkajnn/M//AAZELf1Yw/tHgP8A6G//AMumf/4/R9o8B/8AQ3/+XTP/APH63PtXir/oDaN/4Npf/kaj7V4q/wCgNo3/AINpf/kajnn/ADP/AMGRC39WMP7R4D/6G/8A8umf/wCP0faPAf8A0N//AJdM/wD8frc+1eKv+gNo3/g2l/8Akaj7V4q/6A2jf+DaX/5Go55/zP8A8GRC39WMOxl8NP4y8MDRtd+33P26XdF/bUl3hPslxltjSMBzgZx3xnmvVa87M+tSeK/Cw1LT9Pt4f7QkKvbXzzMW+x3HG1okAGM85/D09Er7/h1t4FXfV9VL8Uctb4j5i8U/8jfrX/X/AD/+jGoo8U/8jfrX/X/P/wCjGorCfxM/ZcL/AAIei/I9F8J6to8fg3Q45fil9ikXT7cNa/adPHkkRrlMPCWGOnzEnjk5rY/trQ/+iu/+Temf/Gak8F67qMPgXw9EnhPWZ0TTLZVljlswrgRL8w3Tg4PXkA+oFbn/AAkOqf8AQma5/wB/rL/5Ir6Q/FTh7nVtHPjLTJB8Ut8a6fdhrr7Tp/7smS2wmRDt+bBPIz+74IG7Ox/bWh/9Fd/8m9M/+M1Jda7qJ8daTKfCesh10y9URGWz3MDLa5Yfv8YGADkg/MMA843P+Eh1T/oTNc/7/WX/AMkUAc//AG1of/RXf/JvTP8A4zR/bWh/9Fd/8m9M/wDjNdB/wkOqf9CZrn/f6y/+SKP+Eh1T/oTNc/7/AFl/8kUAc/8A21of/RXf/JvTP/jNY+jato6ar4hL/FLyFfUEKSfadPH2gfZYBv5hwcEFPlwPk6ZyT3H/AAkOqf8AQma5/wB/rL/5IrD0LXdRTWPE7L4T1mQvqaMyrLZ5jP2S3G1szgZwAeMjDDnOQACP+2tD/wCiu/8Ak3pn/wAZo/trQ/8Aorv/AJN6Z/8AGa6D/hIdU/6EzXP+/wBZf/JFH/CQ6p/0Jmuf9/rL/wCSKAOf/trQ/wDorv8A5N6Z/wDGaP7a0P8A6K7/AOTemf8Axmug/wCEh1T/AKEzXP8Av9Zf/JFH/CQ6p/0Jmuf9/rL/AOSKAOH8S6to8mlQCP4pfa2GoWRMf2nTztAuoiX+WEH5AC/p8vIIyK2P7a0P/orv/k3pn/xmpPFmu6jLo9ur+E9ZhA1Owbc8tmQSLuEhflnJySMDtkjJAyRuf8JDqn/Qma5/3+sv/kigDn/7a0P/AKK7/wCTemf/ABmj+2tD/wCiu/8Ak3pn/wAZroP+Eh1T/oTNc/7/AFl/8kUf8JDqn/Qma5/3+sv/AJIoA5/+2tD/AOiu/wDk3pn/AMZo/trQ/wDorv8A5N6Z/wDGa6D/AISHVP8AoTNc/wC/1l/8kUf8JDqn/Qma5/3+sv8A5IoA5/8AtrQ/+iu/+Temf/GaP7a0P/orv/k3pn/xmug/4SHVP+hM1z/v9Zf/ACRR/wAJDqn/AEJmuf8Af6y/+SKAOH8Nato8elTiT4pfZGOoXpEf2nTxuBupSH+aEn5wQ/p83AAwK2P7a0P/AKK7/wCTemf/ABmpPCeu6jFo9wqeE9ZmB1O/bcktmACbuYlfmnByCcHtkHBIwTuf8JDqn/Qma5/3+sv/AJIoA5/+2tD/AOiu/wDk3pn/AMZo/trQ/wDorv8A5N6Z/wDGa6D/AISHVP8AoTNc/wC/1l/8kUf8JDqn/Qma5/3+sv8A5IoA5/8AtrQ/+iu/+Temf/GaP7a0P/orv/k3pn/xmug/4SHVP+hM1z/v9Zf/ACRR/wAJDqn/AEJmuf8Af6y/+SKAOf8A7a0P/orv/k3pn/xmj+2tD/6K7/5N6Z/8ZroP+Eh1T/oTNc/7/WX/AMkUf8JDqn/Qma5/3+sv/kigDn/7a0P/AKK7/wCTemf/ABmse51bRz4y0yQfFLfGun3Ya6+06f8AuyZLbCZEO35sE8jP7vggbs9x/wAJDqn/AEJmuf8Af6y/+SK5jW/EPiJPGWjzab4Jv57pdPvU+z3V9aw7kMlsS4ZZHHBCjBx98Yzg00ruwE/9taH/ANFd/wDJvTP/AIzR/bWh/wDRXf8Ayb0z/wCM07/hLPiD/wBEyb/we2/+FH/CWfEH/omTf+D23/wq/Zvy+9f5iuN/trQ/+iu/+Temf/GaP7a0P/orv/k3pn/xmnf8JZ8Qf+iZN/4Pbf8Awq3p3ijxhLcMup/Dy8todmVe21W1nYtkcFWdABjPOew454Tg0r6feh3KX9taH/0V3/yb0z/4zR/bWh/9Fd/8m9M/+M10H/CQ6p/0Jmuf9/rL/wCSKP8AhIdU/wChM1z/AL/WX/yRUAc//bWh/wDRXf8Ayb0z/wCM0f21of8A0V3/AMm9M/8AjNdB/wAJDqn/AEJmuf8Af6y/+SKP+Eh1T/oTNc/7/WX/AMkUAc//AG1of/RXf/JvTP8A4zR/bWh/9Fd/8m9M/wDjNdB/wkOqf9CZrn/f6y/+SKP+Eh1T/oTNc/7/AFl/8kUAc/8A21of/RXf/JvTP/jNY9zq2jnxlpkg+KW+NdPuw119p0/92TJbYTIh2/NgnkZ/d8EDdnuP+Eh1T/oTNc/7/WX/AMkVh3Wu6ifHWkynwnrIddMvVERls9zAy2uWH7/GBgA5IPzDAPOACP8AtrQ/+iu/+Temf/GaP7a0P/orv/k3pn/xmug/4SHVP+hM1z/v9Zf/ACRR/wAJDqn/AEJmuf8Af6y/+SKAOf8A7a0P/orv/k3pn/xmsfxLq2jyaVAI/il9rYahZEx/adPO0C6iJf5YQfkAL+ny8gjIruP+Eh1T/oTNc/7/AFl/8kVh+LNd1GXR7dX8J6zCBqdg255bMgkXcJC/LOTkkYHbJGSBkgAj/trQ/wDorv8A5N6Z/wDGaP7a0P8A6K7/AOTemf8Axmug/wCEh1T/AKEzXP8Av9Zf/JFH/CQ6p/0Jmuf9/rL/AOSKAOf/ALa0P/orv/k3pn/xmj+2tD/6K7/5N6Z/8ZroP+Eh1T/oTNc/7/WX/wAkUf8ACQ6p/wBCZrn/AH+sv/kigDn/AO2tD/6K7/5N6Z/8ZrH0bVtHTVfEJf4peQr6ghST7Tp4+0D7LAN/MODggp8uB8nTOSe4/wCEh1T/AKEzXP8Av9Zf/JFYeha7qKax4nZfCesyF9TRmVZbPMZ+yW42tmcDOADxkYYc5yAAR/21of8A0V3/AMm9M/8AjNH9taH/ANFd/wDJvTP/AIzXQf8ACQ6p/wBCZrn/AH+sv/kij/hIdU/6EzXP+/1l/wDJFAHP/wBtaH/0V3/yb0z/AOM0f21of/RXf/JvTP8A4zXQf8JDqn/Qma5/3+sv/kij/hIdU/6EzXP+/wBZf/JFAHP/ANtaH/0V3/yb0z/4zWPo2raOmq+IS/xS8hX1BCkn2nTx9oH2WAb+YcHBBT5cD5Omck9x/wAJDqn/AEJmuf8Af6y/+SKw9C13UU1jxOy+E9ZkL6mjMqy2eYz9ktxtbM4GcAHjIww5zkAAj/trQ/8Aorv/AJN6Z/8AGaP7a0P/AKK7/wCTemf/ABmug/4SHVP+hM1z/v8AWX/yRR/wkOqf9CZrn/f6y/8AkigDn/7a0P8A6K7/AOTemf8Axmj+2tD/AOiu/wDk3pn/AMZroP8AhIdU/wChM1z/AL/WX/yRR/wkOqf9CZrn/f6y/wDkigDn/wC2tD/6K7/5N6Z/8Zo/trQ/+iu/+Temf/Ga6D/hIdU/6EzXP+/1l/8AJFH/AAkOqf8AQma5/wB/rL/5IoA4e51bRz4y0yQfFLfGun3Ya6+06f8AuyZLbCZEO35sE8jP7vggbs7H9taH/wBFd/8AJvTP/jNSXWu6ifHWkynwnrIddMvVERls9zAy2uWH7/GBgA5IPzDAPONz/hIdU/6EzXP+/wBZf/JFAHP/ANtaH/0V3/yb0z/4zR/bWh/9Fd/8m9M/+M10H/CQ6p/0Jmuf9/rL/wCSKP8AhIdU/wChM1z/AL/WX/yRQBz/APbWh/8ARXf/ACb0z/4zR/bWh/8ARXf/ACb0z/4zXQf8JDqn/Qma5/3+sv8A5Io/4SHVP+hM1z/v9Zf/ACRQBz/9taH/ANFd/wDJvTP/AIzWP4T1bR4/Buhxy/FL7FIun24a1+06ePJIjXKYeEsMdPmJPHJzXcf8JDqn/Qma5/3+sv8A5IrD8F67qMPgXw9EnhPWZ0TTLZVljlswrgRL8w3Tg4PXkA+oFAEf9taH/wBFd/8AJvTP/jNH9taH/wBFd/8AJvTP/jNdB/wkOqf9CZrn/f6y/wDkij/hIdU/6EzXP+/1l/8AJFAHP/21of8A0V3/AMm9M/8AjNO8Fuknh15Irz7bG2oXxW6yp84G7lw+UAU56/KAOeBit7/hIdU/6EzXP+/1l/8AJFYvhKRptGnleGSB31PUGaKQqWQm7m+U7SRkdOCR6E18pxh/uMP8a/KRvh/iN2iiivzg7AooooAKKKKAKvhH/kI+Kf8AsKp/6R21dPXMeEf+Qj4p/wCwqn/pHbV09fsmV/7jR/wR/JHnT+JhRRRXcSFFFFABRRRQAUUUUAFec6n/AMhW8/67v/6Ea9GrznU/+Qref9d3/wDQjXlZr8EfU58RsirRRRXiHIFFFFAHZeEv+QVL/wBdz/6Ctb1YPhL/AJBUv/Xc/wDoK1vV9Pg/4EfQ9Cl8CCiiiuksKKKKACiiigAooooAKKKKACiiigAooooAK8/1u9sbP4h3/wBt8X/8I9u0qz2fvbZPPxLdZ/16Nnbx93H3ue1egVx9xqN1YfEPVPs2jX2pb9Ksd32R4F8vEt3jPmyJ1z2z0OccZAM/+2tD/wCiu/8Ak3pn/wAZo/trQ/8Aorv/AJN6Z/8AGa6D/hIdU/6EzXP+/wBZf/JFH/CQ6p/0Jmuf9/rL/wCSKAOf/trQ/wDorv8A5N6Z/wDGaP7a0P8A6K7/AOTemf8Axmug/wCEh1T/AKEzXP8Av9Zf/JFH/CQ6p/0Jmuf9/rL/AOSKAOf/ALa0P/orv/k3pn/xmsfWdW0d9V8PFPil56pqDl5PtOnn7OPss438Q4GSQnzZHz9M4I7j/hIdU/6EzXP+/wBZf/JFYeu67qL6x4YZvCesxlNTdlVpbPMh+yXA2ricjOCTzgYU85wCAR/21of/AEV3/wAm9M/+M0f21of/AEV3/wAm9M/+M10H/CQ6p/0Jmuf9/rL/AOSKP+Eh1T/oTNc/7/WX/wAkUAc//bWh/wDRXf8Ayb0z/wCM0f21of8A0V3/AMm9M/8AjNdB/wAJDqn/AEJmuf8Af6y/+SKP+Eh1T/oTNc/7/WX/AMkUAc//AG1of/RXf/JvTP8A4zR/bWh/9Fd/8m9M/wDjNdB/wkOqf9CZrn/f6y/+SKP+Eh1T/oTNc/7/AFl/8kUAc/8A21of/RXf/JvTP/jNY9zq2jnxlpkg+KW+NdPuw119p0/92TJbYTIh2/NgnkZ/d8EDdnuP+Eh1T/oTNc/7/WX/AMkVh3Wu6ifHWkynwnrIddMvVERls9zAy2uWH7/GBgA5IPzDAPOACP8AtrQ/+iu/+Temf/GaP7a0P/orv/k3pn/xmug/4SHVP+hM1z/v9Zf/ACRR/wAJDqn/AEJmuf8Af6y/+SKAOf8A7a0P/orv/k3pn/xmj+2tD/6K7/5N6Z/8ZroP+Eh1T/oTNc/7/WX/AMkUf8JDqn/Qma5/3+sv/kigDn/7a0P/AKK7/wCTemf/ABmuastV0ka14gY/Evy1e+QpL9psP34+zQDfzFg4IKfLgfJ65J9F/wCEh1T/AKEzXP8Av9Zf/JFcnYa3qC6/4lYeFtXYvqCMyCW0zGfsluNrZnxnAB4JGGHOcgeFxE7YF6X1XZfmmjWj8RW/tfRv+ip/+TWnf/GaP7X0b/oqf/k1p3/xmtz+3tR/6FLWf+/tn/8AH6P7e1H/AKFLWf8Av7Z//H6+A5l/Kv8AwKn/APInV/XUw/7X0b/oqf8A5Nad/wDGaP7X0b/oqf8A5Nad/wDGa3P7e1H/AKFLWf8Av7Z//H6P7e1H/oUtZ/7+2f8A8fo5l/Kv/Aqf/wAiH9dTD/tfRv8Aoqf/AJNad/8AGaP7X0b/AKKn/wCTWnf/ABmtz+3tR/6FLWf+/tn/APH6P7e1H/oUtZ/7+2f/AMfo5l/Kv/Aqf/yIf11MP+19G/6Kn/5Nad/8Zo/tfRv+ip/+TWnf/Ga3P7e1H/oUtZ/7+2f/AMfo/t7Uf+hS1n/v7Z//AB+jmX8q/wDAqf8A8iH9dTDsb6wufGXhhLXxp/bcgvpSbbzrV9o+yXHz4ijVuOBycfN9K9Vrzs6nd3nivwtHPoeoWCDUJGEty8BUn7HcfL+7lY55z0xx1r0Svv8Ah13wK0tq+z/JJHLW+I+YvFP/ACN+tf8AX/P/AOjGoo8U/wDI361/1/z/APoxqKwn8TP2XC/wIei/I9h8F6FqM3gXw9KnizWYEfTLZlijisyqAxL8o3QE4HTkk+pNbn/CPap/0Oeuf9+bL/5Hrh/Cek6PJ4N0OSX4W/bZG0+3LXX2bTz5xMa5fLzBjnr8wB55Ga2P7F0P/okX/kppn/x6vpD8VJLrQtRHjrSYj4s1ku2mXrCUxWe5QJbXKj9xjByCcgn5RgjnO5/wj2qf9Dnrn/fmy/8AkeuHudJ0ceMtMjHwt2Rtp92Wtfs2n/vCJLbD4E235ckcnP7zgEbsbH9i6H/0SL/yU0z/AOPUAdB/wj2qf9Dnrn/fmy/+R6P+Ee1T/oc9c/782X/yPXP/ANi6H/0SL/yU0z/49R/Yuh/9Ei/8lNM/+PUAdB/wj2qf9Dnrn/fmy/8AkesPQtC1F9Y8TqvizWYymporMsVnmQ/ZLc7mzARnBA4wMKOM5Jj/ALF0P/okX/kppn/x6sfRtJ0d9V8Qh/hb56pqCBI/s2nn7OPssB2czYGSS/y5Hz9c5AAO4/4R7VP+hz1z/vzZf/I9H/CPap/0Oeuf9+bL/wCR65/+xdD/AOiRf+Smmf8Ax6j+xdD/AOiRf+Smmf8Ax6gDoP8AhHtU/wChz1z/AL82X/yPR/wj2qf9Dnrn/fmy/wDkeuf/ALF0P/okX/kppn/x6j+xdD/6JF/5KaZ/8eoAk8WaFqMWj27P4s1mYHU7BdrxWYAJu4QG+WAHIJyO2QMgjIO5/wAI9qn/AEOeuf8Afmy/+R64fxLpOjx6VAY/hb9kY6hZAyfZtPG4G6iBT5ZifnBKenzckDJrY/sXQ/8AokX/AJKaZ/8AHqAOg/4R7VP+hz1z/vzZf/I9H/CPap/0Oeuf9+bL/wCR65/+xdD/AOiRf+Smmf8Ax6j+xdD/AOiRf+Smmf8Ax6gDoP8AhHtU/wChz1z/AL82X/yPR/wj2qf9Dnrn/fmy/wDkeuf/ALF0P/okX/kppn/x6j+xdD/6JF/5KaZ/8eoA6D/hHtU/6HPXP+/Nl/8AI9H/AAj2qf8AQ565/wB+bL/5Hrn/AOxdD/6JF/5KaZ/8eo/sXQ/+iRf+Smmf/HqAJPCehajLo9wyeLNZhA1O/XakVmQSLuYFvmgJySMntknAAwBuf8I9qn/Q565/35sv/keuH8NaTo8mlTmT4W/a2GoXoEn2bTztAupQE+aYH5AAnp8vBIwa2P7F0P8A6JF/5KaZ/wDHqAOg/wCEe1T/AKHPXP8AvzZf/I9H/CPap/0Oeuf9+bL/AOR65/8AsXQ/+iRf+Smmf/HqP7F0P/okX/kppn/x6gDoP+Ee1T/oc9c/782X/wAj0f8ACPap/wBDnrn/AH5sv/keuf8A7F0P/okX/kppn/x6j+xdD/6JF/5KaZ/8eoA6D/hHtU/6HPXP+/Nl/wDI9H/CPap/0Oeuf9+bL/5Hrn/7F0P/AKJF/wCSmmf/AB6j+xdD/wCiRf8Akppn/wAeoA6D/hHtU/6HPXP+/Nl/8j1xvizRYYvFWjJrfj7WbCBrK8KXZu7azYMHtvkDpEgIYEkg5+4CMYOdL+xdD/6JF/5KaZ/8erIuNI0b/hMtNj/4VeI4zp92Tam10/8AekSW2HwJdvy5I5IP7zgEbsXD4v8Ag2BkX9jeE/8Aosmuf+FND/hR/Y3hP/osmuf+FND/AIVvf2HoX/RJV/8AATTf/j1H9h6F/wBElX/wE03/AOPV0cz7v/wJEmD/AGN4T/6LJrn/AIU0P+FH9jeE/wDosmuf+FND/hW9/Yehf9ElX/wE03/49R/Yehf9ElX/AMBNN/8Aj1HM+7/8CQGD/Y3hP/osmuf+FND/AIUf2N4T/wCiya5/4U0P+Fb39h6F/wBElX/wE03/AOPUf2HoX/RJV/8AATTf/j1HM+7/APAkBBZXWg2FoltD8Xbho0zgz6jYTOcnPLvEWPXufbpWlpxt9XuGt9M+Jl5ezKm9o7aTTpGC5AyQsBOMkc+4qp/Yehf9ElX/AMBNN/8Aj1IdE0If80jB+lppv/x6spRVm/1Qzf8A+Ee1T/oc9c/782X/AMj0f8I9qn/Q565/35sv/keuf/sXQ/8AokX/AJKaZ/8AHqP7F0P/AKJF/wCSmmf/AB6sRnQf8I9qn/Q565/35sv/AJHrDutC1EeOtJiPizWS7aZesJTFZ7lAltcqP3GMHIJyCflGCOcx/wBi6H/0SL/yU0z/AOPVj3Ok6OPGWmRj4W7I20+7LWv2bT/3hElth8Cbb8uSOTn95wCN2ADuP+Ee1T/oc9c/782X/wAj0f8ACPap/wBDnrn/AH5sv/keuf8A7F0P/okX/kppn/x6j+xdD/6JF/5KaZ/8eoA6D/hHtU/6HPXP+/Nl/wDI9YfizQtRi0e3Z/FmszA6nYLteKzABN3CA3ywA5BOR2yBkEZBj/sXQ/8AokX/AJKaZ/8AHqx/Euk6PHpUBj+Fv2RjqFkDJ9m08bgbqIFPlmJ+cEp6fNyQMmgDuP8AhHtU/wChz1z/AL82X/yPR/wj2qf9Dnrn/fmy/wDkeuf/ALF0P/okX/kppn/x6j+xdD/6JF/5KaZ/8eoA6D/hHtU/6HPXP+/Nl/8AI9H/AAj2qf8AQ565/wB+bL/5Hrn/AOxdD/6JF/5KaZ/8eo/sXQ/+iRf+Smmf/HqAOg/4R7VP+hz1z/vzZf8AyPWHoWhai+seJ1XxZrMZTU0VmWKzzIfsludzZgIzggcYGFHGckx/2Lof/RIv/JTTP/j1Y+jaTo76r4hD/C3z1TUECR/ZtPP2cfZYDs5mwMkl/lyPn65yAAdx/wAI9qn/AEOeuf8Afmy/+R6P+Ee1T/oc9c/782X/AMj1z/8AYuh/9Ei/8lNM/wDj1H9i6H/0SL/yU0z/AOPUAdB/wj2qf9Dnrn/fmy/+R6P+Ee1T/oc9c/782X/yPXP/ANi6H/0SL/yU0z/49R/Yuh/9Ei/8lNM/+PUAdB/wj2qf9Dnrn/fmy/8AkesPQtC1F9Y8TqvizWYymporMsVnmQ/ZLc7mzARnBA4wMKOM5Jj/ALF0P/okX/kppn/x6sfRtJ0d9V8Qh/hb56pqCBI/s2nn7OPssB2czYGSS/y5Hz9c5AAO4/4R7VP+hz1z/vzZf/I9H/CPap/0Oeuf9+bL/wCR65/+xdD/AOiRf+Smmf8Ax6j+xdD/AOiRf+Smmf8Ax6gDoP8AhHtU/wChz1z/AL82X/yPR/wj2qf9Dnrn/fmy/wDkeuf/ALF0P/okX/kppn/x6j+xdD/6JF/5KaZ/8eoA6D/hHtU/6HPXP+/Nl/8AI9H/AAj2qf8AQ565/wB+bL/5Hrn/AOxdD/6JF/5KaZ/8eo/sXQ/+iRf+Smmf/HqAJLrQtRHjrSYj4s1ku2mXrCUxWe5QJbXKj9xjByCcgn5RgjnO5/wj2qf9Dnrn/fmy/wDkeuHudJ0ceMtMjHwt2Rtp92Wtfs2n/vCJLbD4E235ckcnP7zgEbsbH9i6H/0SL/yU0z/49QB0H/CPap/0Oeuf9+bL/wCR6P8AhHtU/wChz1z/AL82X/yPXP8A9i6H/wBEi/8AJTTP/j1H9i6H/wBEi/8AJTTP/j1AHQf8I9qn/Q565/35sv8A5Ho/4R7VP+hz1z/vzZf/ACPXP/2Lof8A0SL/AMlNM/8Aj1H9i6H/ANEi/wDJTTP/AI9QB0H/AAj2qf8AQ565/wB+bL/5HrD8F6FqM3gXw9KnizWYEfTLZlijisyqAxL8o3QE4HTkk+pNR/2Lof8A0SL/AMlNM/8Aj1Y/hPSdHk8G6HJL8Lftsjafblrr7Np584mNcvl5gxz1+YA88jNAHcf8I9qn/Q565/35sv8A5Ho/4R7VP+hz1z/vzZf/ACPXP/2Lof8A0SL/AMlNM/8Aj1H9i6H/ANEi/wDJTTP/AI9QB0H/AAj2qf8AQ565/wB+bL/5HrF8JRtDo08TzSTump6grSyBQzkXc3zHaAMnrwAPQCof7F0P/okX/kppn/x6neC0SPw68cVn9ijXUL4La4UeSBdy4TCEqMdPlJHHBxXynGH+4w/xr8pG+H+I6Giiivzg7AooooAKKKKAKvhH/kI+Kf8AsKp/6R21dPXMeEf+Qj4p/wCwqn/pHbV09fsmV/7jR/wR/JHnT+JhRRRXcSFFFFABRRRQAUUUUAFec6n/AMhW8/67v/6Ea9GrznU/+Qref9d3/wDQjXlZr8EfU58RsirRRRXiHIFFFFAHZeEv+QVL/wBdz/6Ctb1YPhL/AJBUv/Xc/wDoK1vV9Pg/4EfQ9Cl8CCiiiuksKKKKACiiigAooooAKKKKACiiigAooooAK4+4066v/iHqn2bWb7TdmlWO77IkDeZmW7xnzY36Y7Y6nOeMdhXn+t2VjefEO/8AtvhD/hIdulWez91bP5GZbrP+vdcbuPu5+7z2oA6D/hHtU/6HPXP+/Nl/8j0f8I9qn/Q565/35sv/AJHrn/7F0P8A6JF/5KaZ/wDHqP7F0P8A6JF/5KaZ/wDHqAOg/wCEe1T/AKHPXP8AvzZf/I9H/CPap/0Oeuf9+bL/AOR65/8AsXQ/+iRf+Smmf/HqP7F0P/okX/kppn/x6gDoP+Ee1T/oc9c/782X/wAj1h67oWoprHhhW8WazIX1N1Vmis8xn7JcHcuIAM4BHORhjxnBEf8AYuh/9Ei/8lNM/wDj1Y+s6To6ar4eCfC3yFfUHDx/ZtPH2gfZZzs4mwcEB/mwPk65wCAdx/wj2qf9Dnrn/fmy/wDkej/hHtU/6HPXP+/Nl/8AI9c//Yuh/wDRIv8AyU0z/wCPUf2Lof8A0SL/AMlNM/8Aj1AHQf8ACPap/wBDnrn/AH5sv/kej/hHtU/6HPXP+/Nl/wDI9c//AGLof/RIv/JTTP8A49R/Yuh/9Ei/8lNM/wDj1AHQf8I9qn/Q565/35sv/kej/hHtU/6HPXP+/Nl/8j1z/wDYuh/9Ei/8lNM/+PUf2Lof/RIv/JTTP/j1AHQf8I9qn/Q565/35sv/AJHrDutC1EeOtJiPizWS7aZesJTFZ7lAltcqP3GMHIJyCflGCOcx/wBi6H/0SL/yU0z/AOPVj3Ok6OPGWmRj4W7I20+7LWv2bT/3hElth8Cbb8uSOTn95wCN2ADuP+Ee1T/oc9c/782X/wAj0f8ACPap/wBDnrn/AH5sv/keuf8A7F0P/okX/kppn/x6j+xdD/6JF/5KaZ/8eoA6D/hHtU/6HPXP+/Nl/wDI9H/CPap/0Oeuf9+bL/5Hrn/7F0P/AKJF/wCSmmf/AB6j+xdD/wCiRf8Akppn/wAeoA6D/hHtU/6HPXP+/Nl/8j1ydhomoNr/AIlUeKdXUpqCKziK0zIfsludzZgxnBA4AGFHGck3P7F0P/okX/kppn/x6uastK0k614gU/DTzFS+QJF9msP3A+zQHZzLgZJL/LkfP65A8LiJXwL1tquz/NpGtH4jrP7B1H/obdZ/79Wf/wAYo/sHUf8AobdZ/wC/Vn/8YrD/ALI0b/oln/krp3/x6j+yNG/6JZ/5K6d/8er4DlX8y/8AAaf/AMkdX9dTc/sHUf8AobdZ/wC/Vn/8Yo/sHUf+ht1n/v1Z/wDxisP+yNG/6JZ/5K6d/wDHqP7I0b/oln/krp3/AMeo5V/Mv/Aaf/yQf11Nz+wdR/6G3Wf+/Vn/APGKP7B1H/obdZ/79Wf/AMYrD/sjRv8Aoln/AJK6d/8AHqP7I0b/AKJZ/wCSunf/AB6jlX8y/wDAaf8A8kH9dTc/sHUf+ht1n/v1Z/8Axij+wdR/6G3Wf+/Vn/8AGKw/7I0b/oln/krp3/x6j+yNG/6JZ/5K6d/8eo5V/Mv/AAGn/wDJB/XU0Tpl3Z+K/C0k+uahfodQkURXKQBQfsdx837uJTnjHXHPSvRK8qsbGwtvGXhh7XwX/YkhvpQbnybVNw+yXHyZikZueDyMfL9K9Vr7/h1WwK1vq+y/JtHLW+I+YvFP/I361/1/z/8AoxqKPFP/ACN+tf8AX/P/AOjGorCfxM/ZcL/Ah6L8j2HwXa+Km8C+Hmt9Z0aOA6ZbGNJNJldlXylwCwuQCcd8DPoK3PsfjD/oO6H/AOCab/5Kri/DVh4KtvCukQap4LkOoR2UKXRk8K3DsZQgD5byDuO7POTmtT7N8PP+hK/8tG4/+R6+kPxUkurXxV/wnWkq2s6MZzpl6UcaTKFC+ba7gV+05JJ24ORjB4OeNz7H4w/6Duh/+Cab/wCSq4uew8FN4q0+ePwXJ/Z6WVyk4HhW4C+azwGPK+Rydqy4OOOemedT7N8PP+hK/wDLRuP/AJHoA6D7H4w/6Duh/wDgmm/+SqPsfjD/AKDuh/8Agmm/+Sq5/wCzfDz/AKEr/wAtG4/+R6Ps3w8/6Er/AMtG4/8AkegDoPsfjD/oO6H/AOCab/5KrD0K18VHWPE4i1nRlcamglLaTKwZvslvyo+0jaNu0YOeQTnnAj+zfDz/AKEr/wAtG4/+R6y9KsPBUWo64934LkMEt6r2e7wrcMBF9nhU7R5HyjzFk445ye+SAdp9j8Yf9B3Q/wDwTTf/ACVR9j8Yf9B3Q/8AwTTf/JVc/wDZvh5/0JX/AJaNx/8AI9H2b4ef9CV/5aNx/wDI9AHQfY/GH/Qd0P8A8E03/wAlUfY/GH/Qd0P/AME03/yVXP8A2b4ef9CV/wCWjcf/ACPR9m+Hn/Qlf+Wjcf8AyPQBJ4stfFS6PbmfWdGdP7TsAAmkyqd32uHacm5PAbBI7gEZGcjc+x+MP+g7of8A4Jpv/kquL1+w8FT6dEmneC5BOL20dtnhW4Q+UtxG0vPkDjyw+R3GRznFan2b4ef9CV/5aNx/8j0AdB9j8Yf9B3Q//BNN/wDJVH2Pxh/0HdD/APBNN/8AJVc/9m+Hn/Qlf+Wjcf8AyPR9m+Hn/Qlf+Wjcf/I9AHQfY/GH/Qd0P/wTTf8AyVR9j8Yf9B3Q/wDwTTf/ACVXP/Zvh5/0JX/lo3H/AMj0fZvh5/0JX/lo3H/yPQB0H2Pxh/0HdD/8E03/AMlUfY/GH/Qd0P8A8E03/wAlVz/2b4ef9CV/5aNx/wDI9H2b4ef9CV/5aNx/8j0ASeE7XxU2j3Bg1nRkT+078EPpMrHd9rm3HIuRwWyQOwIGTjJ3PsfjD/oO6H/4Jpv/AJKri9AsPBUGnSpqPguQzm9u3Xf4VuHPlNcSNFz5B48spgdhgcYxWp9m+Hn/AEJX/lo3H/yPQB0H2Pxh/wBB3Q//AATTf/JVH2Pxh/0HdD/8E03/AMlVz/2b4ef9CV/5aNx/8j0fZvh5/wBCV/5aNx/8j0AdB9j8Yf8AQd0P/wAE03/yVR9j8Yf9B3Q//BNN/wDJVc/9m+Hn/Qlf+Wjcf/I9H2b4ef8AQlf+Wjcf/I9AHQfY/GH/AEHdD/8ABNN/8lUfY/GH/Qd0P/wTTf8AyVXP/Zvh5/0JX/lo3H/yPR9m+Hn/AEJX/lo3H/yPQB0H2Pxh/wBB3Q//AATTf/JVcxrek+ML3xlo8MPiuwsLr+z711uLXR8/IJLYMhWSZwckocjGNp654n+zfDz/AKEr/wAtG4/+R6y57DwU3irT54/Bcn9npZXKTgeFbgL5rPAY8r5HJ2rLg4456Z5adncDW/4RT4hf9FMX/wAEEH/xVH/CKfEL/opi/wDggg/+Kpv2b4ef9CV/5aNx/wDI9H2b4ef9CV/5aNx/8j1ftH5fcv8AIVh3/CKfEL/opi/+CCD/AOKo/wCEU+IX/RTF/wDBBB/8VTfs3w8/6Er/AMtG4/8Akej7N8PP+hK/8tG4/wDkej2j8vuX+QWHf8Ip8Qv+imL/AOCCD/4qj/hFPiF/0Uxf/BBB/wDFU37N8PP+hK/8tG4/+R6Ps3w8/wChK/8ALRuP/kej2j8vuX+QWHf8Ip8Qv+imL/4IIP8A4qrenaB47srhpLjx1Z36FNoiudDVVByPmHlyoc8Y645PHSqX2b4ef9CV/wCWjcf/ACPR9m+Hn/Qlf+Wjcf8AyPSc21bT7kOx0H2Pxh/0HdD/APBNN/8AJVH2Pxh/0HdD/wDBNN/8lVz/ANm+Hn/Qlf8Alo3H/wAj0fZvh5/0JX/lo3H/AMj1AHQfY/GH/Qd0P/wTTf8AyVWHdWvir/hOtJVtZ0YznTL0o40mUKF8213Ar9pySTtwcjGDwc8R/Zvh5/0JX/lo3H/yPWXPYeCm8VafPH4Lk/s9LK5ScDwrcBfNZ4DHlfI5O1ZcHHHPTPIB2n2Pxh/0HdD/APBNN/8AJVH2Pxh/0HdD/wDBNN/8lVz/ANm+Hn/Qlf8Alo3H/wAj0fZvh5/0JX/lo3H/AMj0AdB9j8Yf9B3Q/wDwTTf/ACVWH4stfFS6PbmfWdGdP7TsAAmkyqd32uHacm5PAbBI7gEZGciP7N8PP+hK/wDLRuP/AJHrL1+w8FT6dEmneC5BOL20dtnhW4Q+UtxG0vPkDjyw+R3GRznFAHafY/GH/Qd0P/wTTf8AyVR9j8Yf9B3Q/wDwTTf/ACVXP/Zvh5/0JX/lo3H/AMj0fZvh5/0JX/lo3H/yPQB0H2Pxh/0HdD/8E03/AMlUfY/GH/Qd0P8A8E03/wAlVz/2b4ef9CV/5aNx/wDI9H2b4ef9CV/5aNx/8j0AdB9j8Yf9B3Q//BNN/wDJVYehWvio6x4nEWs6MrjU0EpbSZWDN9kt+VH2kbRt2jBzyCc84Ef2b4ef9CV/5aNx/wDI9ZelWHgqLUdce78FyGCW9V7Pd4VuGAi+zwqdo8j5R5iyccc5PfJAO0+x+MP+g7of/gmm/wDkqj7H4w/6Duh/+Cab/wCSq5/7N8PP+hK/8tG4/wDkej7N8PP+hK/8tG4/+R6AOg+x+MP+g7of/gmm/wDkqj7H4w/6Duh/+Cab/wCSq5/7N8PP+hK/8tG4/wDkej7N8PP+hK/8tG4/+R6AOg+x+MP+g7of/gmm/wDkqsPQrXxUdY8TiLWdGVxqaCUtpMrBm+yW/Kj7SNo27Rg55BOecCP7N8PP+hK/8tG4/wDkesvSrDwVFqOuPd+C5DBLeq9nu8K3DARfZ4VO0eR8o8xZOOOcnvkgHafY/GH/AEHdD/8ABNN/8lUfY/GH/Qd0P/wTTf8AyVXP/Zvh5/0JX/lo3H/yPR9m+Hn/AEJX/lo3H/yPQB0H2Pxh/wBB3Q//AATTf/JVH2Pxh/0HdD/8E03/AMlVz/2b4ef9CV/5aNx/8j0fZvh5/wBCV/5aNx/8j0AdB9j8Yf8AQd0P/wAE03/yVR9j8Yf9B3Q//BNN/wDJVc/9m+Hn/Qlf+Wjcf/I9H2b4ef8AQlf+Wjcf/I9AEl1a+Kv+E60lW1nRjOdMvSjjSZQoXzbXcCv2nJJO3ByMYPBzxufY/GH/AEHdD/8ABNN/8lVxc9h4KbxVp88fguT+z0srlJwPCtwF81ngMeV8jk7Vlwccc9M86n2b4ef9CV/5aNx/8j0AdB9j8Yf9B3Q//BNN/wDJVH2Pxh/0HdD/APBNN/8AJVc/9m+Hn/Qlf+Wjcf8AyPR9m+Hn/Qlf+Wjcf/I9AHQfY/GH/Qd0P/wTTf8AyVR9j8Yf9B3Q/wDwTTf/ACVXP/Zvh5/0JX/lo3H/AMj0fZvh5/0JX/lo3H/yPQB0H2Pxh/0HdD/8E03/AMlVh+C7XxU3gXw81vrOjRwHTLYxpJpMrsq+UuAWFyATjvgZ9BUf2b4ef9CV/wCWjcf/ACPWX4asPBVt4V0iDVPBch1COyhS6MnhW4djKEAfLeQdx3Z5yc0Adp9j8Yf9B3Q//BNN/wDJVH2Pxh/0HdD/APBNN/8AJVc/9m+Hn/Qlf+Wjcf8AyPR9m+Hn/Qlf+Wjcf/I9AHQfY/GH/Qd0P/wTTf8AyVWL4SEy6NOtxJHJONT1ASPGhRWb7XNkhSSQM9snHqah+zfDz/oSv/LRuP8A5HpnhC5sLfw6n2YJDaS3NzcWqRx7VEEk8kkWFA+UbGU44x0wMYr5vinDVsRg4xowcnzLRJvo+xrRnGMrydjpqKrf2ha/89f/AB0/4Uf2ha/89f8Ax0/4V8F/ZGY/8+J/+Ay/yOn29L+ZfeWaKrf2ha/89f8Ax0/4Uf2ha/8APX/x0/4Uf2RmP/Pif/gMv8g9vS/mX3lmiq39oWv/AD1/8dP+FH9oWv8Az1/8dP8AhR/ZGY/8+J/+Ay/yD29L+ZfeJ4R/5CPin/sKp/6R21dPXF+FtWsYNS8TiSfaW1RGHyMcj7JbD09jXR/27pv/AD8/+ON/hX6vl1GpDB0oyi01GN9PJHDOpDmepo0Vnf27pv8Az8/+ON/hR/bum/8APz/443+Fdvs59ieePc0aKzv7d03/AJ+f/HG/wqGbxPo9vLbxS3m17iQxRDynO5grPjpx8qMefSjkl2Dnj3Neis7+3dN/5+f/ABxv8KP7d03/AJ+f/HG/wo9nPsHPHuaNFZ39u6b/AM/P/jjf4Uf27pv/AD8/+ON/hR7OfYOePc0a851P/kK3n/Xd/wD0I12v9u6b/wA/P/jjf4VwstzFqV3dXNo/mQm5mQNgjlZGVuDzwQRXmZlQqzjFRi38mYV5JpWZFRT/ACX/ALv60eS/939a8j6niP8An3L7mcoyin+S/wDd/WjyX/u/rR9TxH/PuX3MDr/CX/IKl/67n/0Fa3q5Lw3rWn2aXGnz3Gy6QrO0exjhHyqnIGOTG/5e4rc/t3Tf+fn/AMcb/CvosJSqKjFOL+47qc4qKTZo0Vnf27pv/Pz/AOON/hR/bum/8/P/AI43+FdHs59i+ePc0aKzv7d03/n5/wDHG/wo/t3Tf+fn/wAcb/Cj2c+wc8e5o0Vnf27pv/Pz/wCON/hR/bum/wDPz/443+FHs59g549zRorIh8T6PcS3EUV5ue3kEUo8pxtYqr46c/K6nj1qb+3dN/5+f/HG/wAKOSXYOePc0aKzv7d03/n5/wDHG/wo/t3Tf+fn/wAcb/Cj2c+wc8e5o0Vnf27pv/Pz/wCON/hUNp4n0e+s4Lu2vN8E8ayxv5TjcrDIOCMjg0ckuwc8e5r0Vnf27pv/AD8/+ON/hR/bum/8/P8A443+FHs59g549zRrj7iHWJfiHqn9k31ja40qx8z7XZvcbv3t3jG2VMd+uc5HTHO//bum/wDPz/443+FcNq994QufH1/Jrumx6in9l2awF9JkvNh8253fdjbbnK9cZx3xwnCS3QKcX1Oq+x+MP+g7of8A4Jpv/kqj7H4w/wCg7of/AIJpv/kquX8/4X/9CrB/4Ss3/wAYo8/4X/8AQqwf+ErN/wDGKXK+w+ZdzqPsfjD/AKDuh/8Agmm/+SqPsfjD/oO6H/4Jpv8A5Krl/P8Ahf8A9CrB/wCErN/8Yo8/4X/9CrB/4Ss3/wAYo5X2DmXc6j7H4w/6Duh/+Cab/wCSqw9dtfFQ1jwwJdZ0ZnOpuIiukyqFb7JccsPtJ3DbuGBjkg54wafn/C//AKFWD/wlZv8A4xWRrE3w5OqeH/s/huBIhfv9oUeGpk3p9mnwMeSN/wA+w7RnpnHy5ByvsHMu53/2Pxh/0HdD/wDBNN/8lUfY/GH/AEHdD/8ABNN/8lVy/n/C/wD6FWD/AMJWb/4xR5/wv/6FWD/wlZv/AIxRyvsHMu51H2Pxh/0HdD/8E03/AMlUfY/GH/Qd0P8A8E03/wAlVy/n/C//AKFWD/wlZv8A4xR5/wAL/wDoVYP/AAlZv/jFHK+wcy7nUfY/GH/Qd0P/AME03/yVR9j8Yf8AQd0P/wAE03/yVXL+f8L/APoVYP8AwlZv/jFHn/C//oVYP/CVm/8AjFHK+wcy7nUfY/GH/Qd0P/wTTf8AyVWHdWvir/hOtJVtZ0YznTL0o40mUKF8213Ar9pySTtwcjGDwc8U/P8Ahf8A9CrB/wCErN/8YrIuJvhz/wAJhppTw3ALT7Bd+bH/AMI1MAz+Zb7Ds8nLYG/5sHG7GRuGTlfYOZdzv/sfjD/oO6H/AOCab/5Ko+x+MP8AoO6H/wCCab/5Krl/P+F//Qqwf+ErN/8AGKPP+F//AEKsH/hKzf8AxijlfYOZdzqPsfjD/oO6H/4Jpv8A5Ko+x+MP+g7of/gmm/8AkquX8/4X/wDQqwf+ErN/8Yo8/wCF/wD0KsH/AISs3/xijlfYOZdzqPsfjD/oO6H/AOCab/5Krk7C28THX/EoXV9IEg1BBKx0uQhm+yW/Kj7R8oxtGCTyCc84Enn/AAv/AOhVg/8ACVm/+MVzti3gFtZ18t4bieD7cn2dR4dlbYn2aDIx5PyfNvODjrnHzZPi8QUalTBOMItu62jzP7jSlKKludj9l8Vf9BnRv/BTL/8AJNH2XxV/0GdG/wDBTL/8k1z2fh5/0K8f/hMzf/GaM/Dz/oV4/wDwmZv/AIzXwn1DF/8APmf/AIKR1e0h3X3nQ/ZfFX/QZ0b/AMFMv/yTR9l8Vf8AQZ0b/wAFMv8A8k1z2fh5/wBCvH/4TM3/AMZoz8PP+hXj/wDCZm/+M0fUMX/z5n/4KQe0h3X3nQ/ZfFX/AEGdG/8ABTL/APJNH2XxV/0GdG/8FMv/AMk1z2fh5/0K8f8A4TM3/wAZoz8PP+hXj/8ACZm/+M0fUMX/AM+Z/wDgpB7SHdfedD9l8Vf9BnRv/BTL/wDJNH2XxV/0GdG/8FMv/wAk1z2fh5/0K8f/AITM3/xmjPw8/wChXj/8Jmb/AOM0fUMX/wA+Z/8AgpB7SHdfeaxg1qPxX4WOpahp9xD/AGhIFS2sXhYN9juOdzSuCMZ4x+Pr6JXk+nHwr/wmfhj+w9GSyuvt0u6QaPJaZT7JcZG9o1B5xxntnHFesV91kFKdLBqNSLTu9HHlf3HNVacro+YvFP8AyN+tf9f8/wD6Maiuo1/4eeKb3xHql3b6Xvgnu5ZI2+0RDcrOSDgtnoaKynRqcz91/cfrOGzLBKjBOtHZfaXb1PdaKKK98/IgooooAKKKKACiiigAooooAKKKKACiiigAooooAKKKKACiiigAooooAKKKKACiiigAooooAKKKKACiiigAooooAKKKKACiiigAooooAKKKKACiiigAooooAKKKKACiiigAooooAKKKKACiiigAooooAKKKKACiiigAooooAKKKKACiiigAooooAKKKKACiiigArzLSfCnjDS9GsdP+x6HL9lt44PM/tOZd21QucfZzjOK9NoqozlHYmUFLc8+/sLxh/wBA/Q//AAaTf/I9H9heMP8AoH6H/wCDSb/5Hr0Gir9vU7kexh2PPv7C8Yf9A/Q//BpN/wDI9H9heMP+gfof/g0m/wDkevQaKPb1O4exh2PPv7C8Yf8AQP0P/wAGk3/yPR/YXjD/AKB+h/8Ag0m/+R69Boo9vU7h7GHY8ys/CnjC0utQn+x6G/2y4E+P7TmGzEUceP8Aj35/1efx9quf2F4w/wCgfof/AINJv/kevQaKPbT7h7GHY8+/sLxh/wBA/Q//AAaTf/I9H9heMP8AoH6H/wCDSb/5Hr0Gij29TuHsYdjz7+wvGH/QP0P/AMGk3/yPVO88KeMLu60+f7HoafY7gz4/tOY78xSR4/49+P8AWZ/D3r02ij20+4exh2PPv7C8Yf8AQP0P/wAGk3/yPR/YXjD/AKB+h/8Ag0m/+R69Boo9vU7h7GHY8+/sLxh/0D9D/wDBpN/8j0f2F4w/6B+h/wDg0m/+R69Boo9vU7h7GHY8+/sLxh/0D9D/APBpN/8AI9U9N8KeMNOtXg+x6HJuuJ58/wBpzDHmStJj/j37bse+K9Noo9tPuHsYdjz7+wvGH/QP0P8A8Gk3/wAj0f2F4w/6B+h/+DSb/wCR69Boo9vU7h7GHY8+/sLxh/0D9D/8Gk3/AMj0f2F4w/6B+h/+DSb/AOR69Boo9vU7h7GHY8yj8KeMI9ZudQ+x6GfPt4YPL/tOb5djSNnP2fv5n6e9XP7C8Yf9A/Q//BpN/wDI9eg0Ue2n3D2MOx59/YXjD/oH6H/4NJv/AJHo/sLxh/0D9D/8Gk3/AMj16DRR7ep3D2MOx59/YXjD/oH6H/4NJv8A5Ho/sLxh/wBA/Q//AAaTf/I9eg0Ue3qdw9jDseff2F4w/wCgfof/AINJv/kej+wvGH/QP0P/AMGk3/yPXoNFHt6ncPYw7HmVn4U8YWl1qE/2PQ3+2XAnx/acw2Yijjx/x78/6vP4+1XP7C8Yf9A/Q/8AwaTf/I9eg0Ue2n3D2MOx59/YXjD/AKB+h/8Ag0m/+R6P7C8Yf9A/Q/8AwaTf/I9eg0Ue3qdw9jDseff2F4w/6B+h/wDg0m/+R6p6T4U8YaXo1jp/2PQ5fstvHB5n9pzLu2qFzj7OcZxXptFHtp9w9jDseff2F4w/6B+h/wDg0m/+R6P7C8Yf9A/Q/wDwaTf/ACPXoNFHt6ncPYw7Hn39heMP+gfof/g0m/8AkeqcfhTxhHrNzqH2PQz59vDB5f8Aac3y7GkbOfs/fzP0969Noo9tPuHsYdjz7+wvGH/QP0P/AMGk3/yPR/YXjD/oH6H/AODSb/5Hr0Gij29TuHsYdjz7+wvGH/QP0P8A8Gk3/wAj0f2F4w/6B+h/+DSb/wCR69Boo9vU7h7GHY8+/sLxh/0D9D/8Gk3/AMj1TvPCnjC7utPn+x6Gn2O4M+P7TmO/MUkeP+Pfj/WZ/D3r02ij20+4exh2PPv7C8Yf9A/Q/wDwaTf/ACPR/YXjD/oH6H/4NJv/AJHr0Gij29TuHsYdjz7+wvGH/QP0P/waTf8AyPR/YXjD/oH6H/4NJv8A5Hr0Gij29TuHsYdjz7+wvGH/AED9D/8ABpN/8j0f2F4w/wCgfof/AINJv/kevQaKPb1O4exh2PPv7C8Yf9A/Q/8AwaTf/I9U5PCnjCTWbbUPsehjyLeaDy/7Tm+be0bZz9n7eX+vtXptFHtp9w9jDseff2F4w/6B+h/+DSb/AOR6P7C8Yf8AQP0P/wAGk3/yPXoNFHt6ncPYw7Hn39heMP8AoH6H/wCDSb/5Ho/sLxh/0D9D/wDBpN/8j16DRR7ep3D2MOx59/YXjD/oH6H/AODSb/5HqnZ+FPGFpdahP9j0N/tlwJ8f2nMNmIo48f8AHvz/AKvP4+1em0Ue2n3D2MOx59/YXjD/AKB+h/8Ag0m/+R6P7C8Yf9A/Q/8AwaTf/I9eg0Ue3qdw9jDseff2F4w/6B+h/wDg0m/+R6P7C8Yf9A/Q/wDwaTf/ACPXoNFHt6ncPYw7Hn39heMP+gfof/g0m/8Akej+wvGH/QP0P/waTf8AyPXoNFHt6ncPYw7Hn39heMP+gfof/g0m/wDkej+wvGH/AED9D/8ABpN/8j16DRR7ep3D2MOxw2l+GtefX9NvdUj022gsJXnX7LdPO0jGJ4tpDRIFGJC2cn7oGOcjuaKKiUnJ3ZcYqKsgoooqSg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vAvCXxw8S69qdlbXVjpKJPqlpZsYopAQku/cRmQ8/KMfjwa99p20v/AF0/zAKKKKQ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ZculXkkzuuv6jErMSI0jt9qj0GYicD3JNFYOvFHqRymtJJpr8f8AI//Z">
          <a:extLst>
            <a:ext uri="{FF2B5EF4-FFF2-40B4-BE49-F238E27FC236}">
              <a16:creationId xmlns:a16="http://schemas.microsoft.com/office/drawing/2014/main" id="{FBE655BE-9F89-1C46-9AAE-4F1922ED7C82}"/>
            </a:ext>
          </a:extLst>
        </xdr:cNvPr>
        <xdr:cNvSpPr>
          <a:spLocks noChangeAspect="1" noChangeArrowheads="1"/>
        </xdr:cNvSpPr>
      </xdr:nvSpPr>
      <xdr:spPr bwMode="auto">
        <a:xfrm>
          <a:off x="20739100" y="350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266700</xdr:colOff>
      <xdr:row>5</xdr:row>
      <xdr:rowOff>114300</xdr:rowOff>
    </xdr:from>
    <xdr:to>
      <xdr:col>12</xdr:col>
      <xdr:colOff>571500</xdr:colOff>
      <xdr:row>6</xdr:row>
      <xdr:rowOff>31416</xdr:rowOff>
    </xdr:to>
    <xdr:sp macro="" textlink="">
      <xdr:nvSpPr>
        <xdr:cNvPr id="1026" name="AutoShape 2" descr="data:image/jpeg;base64,/9j/4AAQSkZJRgABAQEAZABkAAD/2wBDAAgGBgcGBQgHBwcJCQgKDBQNDAsLDBkSEw8UHRofHh0aHBwgJC4nICIsIxwcKDcpLDAxNDQ0Hyc5PTgyPC4zNDL/2wBDAQkJCQwLDBgNDRgyIRwhMjIyMjIyMjIyMjIyMjIyMjIyMjIyMjIyMjIyMjIyMjIyMjIyMjIyMjIyMjIyMjIyMjL/wAARCAM8BJ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870bX/GGq6Hp+o/2hocf2u2jn2HS5W27lDYz9oGevXAq99v8Yf9BTQ//BTN/wDJNX7OXYj2ke521Fedy6/4wj1y007+0NDPn200+/8AsuXjy2iXGPtHOfN657d88Xvt/jD/AKCmh/8Agpm/+SaPZy7B7SPc7aiuJ+3+MP8AoKaH/wCCmb/5Jo+3+MP+gpof/gpm/wDkmn7KXYPaR7nbUVxP2/xh/wBBTQ//AAUzf/JNUbHX/GF5eanB/aGhr9iuVgz/AGXKd+Yo5M/8fHH+sxjnp74C9nLsHtI9z0SiuJ+3+MP+gpof/gpm/wDkmj7f4w/6Cmh/+Cmb/wCSafspdg9pHudtRXE/b/GH/QU0P/wUzf8AyTR9v8Yf9BTQ/wDwUzf/ACTR7KXYPaR7nbUV53quv+MNNs45/wC0NDk33NvBj+y5RjzJUjz/AMfB6b84747davfb/GH/AEFND/8ABTN/8k0vZy7B7SPc7aiuJ+3+MP8AoKaH/wCCmb/5Jo+3+MP+gpof/gpm/wDkmn7KXYPaR7nbUVxP2/xh/wBBTQ//AAUzf/JNH2/xh/0FND/8FM3/AMk0eyl2D2ke521FcT9v8Yf9BTQ//BTN/wDJNH2/xh/0FND/APBTN/8AJNHspdg9pHudtRXnela/4w1Kzkn/ALQ0OPZc3EGP7LlOfLlePP8Ax8Drszjtnv1q99v8Yf8AQU0P/wAFM3/yTS9nLsHtI9ztqK4n7f4w/wCgpof/AIKZv/kmj7f4w/6Cmh/+Cmb/AOSafspdg9pHudtRXE/b/GH/AEFND/8ABTN/8k0fb/GH/QU0P/wUzf8AyTR7KXYPaR7nbUVxP2/xh/0FND/8FM3/AMk0fb/GH/QU0P8A8FM3/wAk0eyl2D2ke521FcT9v8Yf9BTQ/wDwUzf/ACTVGXX/ABhHrlpp39oaGfPtpp9/9ly8eW0S4x9o5z5vXPbvnhezl2D2ke56JRXE/b/GH/QU0P8A8FM3/wAk0fb/ABh/0FND/wDBTN/8k0/ZS7B7SPc7aiuJ+3+MP+gpof8A4KZv/kmj7f4w/wCgpof/AIKZv/kmj2Uuwe0j3O2orift/jD/AKCmh/8Agpm/+SaPt/jD/oKaH/4KZv8A5Jo9lLsHtI9ztqK4n7f4w/6Cmh/+Cmb/AOSaPt/jD/oKaH/4KZv/AJJo9lLsHtI9ztqK4n7f4w/6Cmh/+Cmb/wCSaPt/jD/oKaH/AOCmb/5Jo9lLsHtI9ztqK4n7f4w/6Cmh/wDgpm/+Saoy6/4wj1y007+0NDPn200+/wDsuXjy2iXGPtHOfN657d88L2cuwe0j3PRKK4n7f4w/6Cmh/wDgpm/+SaPt/jD/AKCmh/8Agpm/+Safspdg9pHudtRXE/b/ABh/0FND/wDBTN/8k1R1XX/GGm2cc/8AaGhyb7m3gx/Zcox5kqR5/wCPg9N+cd8dutL2cuwe0j3PRKK4n7f4w/6Cmh/+Cmb/AOSaPt/jD/oKaH/4KZv/AJJp+yl2D2ke521FcT9v8Yf9BTQ//BTN/wDJNH2/xh/0FND/APBTN/8AJNHspdg9pHudtRXE/b/GH/QU0P8A8FM3/wAk1Rsdf8YXl5qcH9oaGv2K5WDP9lynfmKOTP8Ax8cf6zGOenvgL2cuwe0j3PRKK4n7f4w/6Cmh/wDgpm/+SaPt/jD/AKCmh/8Agpm/+Safspdg9pHudtRXE/b/ABh/0FND/wDBTN/8k0fb/GH/AEFND/8ABTN/8k0eyl2D2ke521FcT9v8Yf8AQU0P/wAFM3/yTVGx1/xheXmpwf2hoa/YrlYM/wBlynfmKOTP/Hxx/rMY56e+AvZy7B7SPc9Eorift/jD/oKaH/4KZv8A5Jo+3+MP+gpof/gpm/8Akmn7KXYPaR7nbUVxP2/xh/0FND/8FM3/AMk0fb/GH/QU0P8A8FM3/wAk0eyl2D2ke521FcT9v8Yf9BTQ/wDwUzf/ACTR9v8AGH/QU0P/AMFM3/yTR7KXYPaR7nbUV53Lr/jCPXLTTv7Q0M+fbTT7/wCy5ePLaJcY+0c583rnt3zxe+3+MP8AoKaH/wCCmb/5Jpezl2D2ke521FcT9v8AGH/QU0P/AMFM3/yTR9v8Yf8AQU0P/wAFM3/yTT9lLsHtI9ztqK4n7f4w/wCgpof/AIKZv/kmj7f4w/6Cmh/+Cmb/AOSaPZS7B7SPc7aiuJ+3+MP+gpof/gpm/wDkmqOja/4w1XQ9P1H+0NDj+120c+w6XK23cobGftAz164FL2cuwe0j3PRKK4n7f4w/6Cmh/wDgpm/+SaPt/jD/AKCmh/8Agpm/+Safspdg9pHudtRXE/b/ABh/0FND/wDBTN/8k1NoM/jDWvDumar/AGxocX220iufLOkSts3oGxn7SM4z1wKmUXHccZKWx2FFc/8AY/GH/Qd0P/wTTf8AyVR9j8Yf9B3Q/wDwTTf/ACVUlHQUVz/2Pxh/0HdD/wDBNN/8lUfY/GH/AEHdD/8ABNN/8lUAdBRXP/Y/GH/Qd0P/AME03/yVR9j8Yf8AQd0P/wAE03/yVQB0FFcdps3jC+v9YtzrOiL9gvFtwTpEp3ZgilyP9JGP9ZjHPTOecDR+x+MP+g7of/gmm/8AkqgDoKK5/wCx+MP+g7of/gmm/wDkqj7H4w/6Duh/+Cab/wCSqAOgorn/ALH4w/6Duh/+Cab/AOSqztSm8YWN/o9uNZ0Rvt941uSNIlG3EEsuT/pJz/q8Y465zxggHY0Vz/2Pxh/0HdD/APBNN/8AJVH2Pxh/0HdD/wDBNN/8lUAdBRXP/Y/GH/Qd0P8A8E03/wAlUfY/GH/Qd0P/AME03/yVQB0FFc/9j8Yf9B3Q/wDwTTf/ACVWdok3jDVbCW4Os6Imy8urfB0iVv8AVTyRZ4uR12Zx2zjJ6kA7Giuf+x+MP+g7of8A4Jpv/kqj7H4w/wCg7of/AIJpv/kqgDoKK5/7H4w/6Duh/wDgmm/+SqPsfjD/AKDuh/8Agmm/+SqAOgorjoZvGEviS+0v+2dEAt7O3uN/9kS4PmPMuMfaeMeV1yc56DHOj9j8Yf8AQd0P/wAE03/yVQB0FFc/9j8Yf9B3Q/8AwTTf/JVH2Pxh/wBB3Q//AATTf/JVAHQUVz/2Pxh/0HdD/wDBNN/8lUfY/GH/AEHdD/8ABNN/8lUAdBRXP/Y/GH/Qd0P/AME03/yVR9j8Yf8AQd0P/wAE03/yVQB0FFcdps3jC+v9YtzrOiL9gvFtwTpEp3ZgilyP9JGP9ZjHPTOecDR+x+MP+g7of/gmm/8AkqgDoKK5/wCx+MP+g7of/gmm/wDkqj7H4w/6Duh/+Cab/wCSqAOgorn/ALH4w/6Duh/+Cab/AOSqzvD83jDWfDel6odZ0SM3tnFcFDpErFd6BsZFyM9euB9BQB2NFc/9j8Yf9B3Q/wDwTTf/ACVR9j8Yf9B3Q/8AwTTf/JVAHQUVz/2Pxh/0HdD/APBNN/8AJVc7fa14wsvElxpf9p6I4is4Ljf/AGVKB87yrjH2j/pl1z36DHOOIxFPD03Vqu0V/wAN0LhCVSXLHc9Corz7+3PGH/QR0P8A8Fc3/wAk0f254w/6COh/+Cub/wCSa83+3sv/AOfn4S/yN/qVf+X8Ueg0V59/bnjD/oI6H/4K5v8A5Jo/tzxh/wBBHQ//AAVzf/JNH9vZf/z8/CX+QfUq/wDL+KPQaK8+/tzxh/0EdD/8Fc3/AMk1SvvFPjC1u9NhF/oh+13JhJGmSjGIpHyf9IOfue3Xr2NRz3ASdlU/CX+QPBV1vH8UenUV59/bnjD/AKCOh/8Agrm/+SaP7c8Yf9BHQ/8AwVzf/JNT/b2X/wDPz8Jf5B9Sr/y/ij0GivPv7c8Yf9BHQ/8AwVzf/JNH9ueMP+gjof8A4K5v/kmj+3sv/wCfn4S/yD6lX/l/FHoNFeff254w/wCgjof/AIK5v/kmj+3PGH/QR0P/AMFc3/yTR/b2X/8APz8Jf5B9Sr/y/ij0GivPv7c8Yf8AQR0P/wAFc3/yTVKXxT4wj1y1sft+iYmtppt39mS4GxohjH2j/pp69uhzxUc9wEnZVPwl/kDwVdbx/FHp1Feff254w/6COh/+Cub/AOSaP7c8Yf8AQR0P/wAFc3/yTU/29l//AD8/CX+QfUq/8v4o9Borz7+3PGH/AEEdD/8ABXN/8k0f254w/wCgjof/AIK5v/kmj+3sv/5+fhL/ACD6lX/l/FHoNFeff254w/6COh/+Cub/AOSapWPinxhdXepQm/0QfZLkQgnTJTnMUb5H+kDH3/fp17ClnuAabVTbyl/kDwVdfZ/FHp1Feff254w/6COh/wDgrm/+SaP7c8Yf9BHQ/wDwVzf/ACTU/wBvZf8A8/Pwl/kH1Kv/AC/ij0GivPv7c8Yf9BHQ/wDwVzf/ACTR/bnjD/oI6H/4K5v/AJJo/t7L/wDn5+Ev8g+pV/5fxR6DRXn39ueMP+gjof8A4K5v/kmj+3PGH/QR0P8A8Fc3/wAk0f29l/8Az8/CX+QfUq/8v4o9Borz7+3PGH/QR0P/AMFc3/yTR/bnjD/oI6H/AOCub/5Jo/t7L/8An5+Ev8g+pV/5fxR6DRXAWXiHxL/wkmiWl9eaZLa3lzJFIttYvE+BbyyD5mlfjKDt+Pr39ejhsVSxNP2lF3Xz/UwqU5U5cslqFFeD+IPH/iiy8Sapa2+qskEN3LHGvkxnaocgDlfQUVg8fTTtZn01PhLGTgpqcddd3/kdj4O/5EjQP+wbb/8Aota2qxfB3/IkaB/2Dbf/ANFrW1XtrY+Je5i3X/I76V/2Dbz/ANGW1bVYt1/yO+lf9g28/wDRltW1QgYUUUUwCsXQ/wDkL+JP+wkn/pJb1tVi6H/yF/En/YST/wBJLekxo2qKKKYgooooAxfFP/IIg/7CVh/6VxVtVi+Kf+QRB/2ErD/0rirapdR9AooopiCiiigAooooAxfC3/IIn/7CV/8A+lctbVYvhb/kET/9hK//APSuWtqktge4UUUUwCiiigAooooAKxbr/kd9K/7Bt5/6Mtq2qxbr/kd9K/7Bt5/6MtqTBG1RRRTAKKKKACiiigAooooAKKKKACsW6/5HfSv+wbef+jLatqsW6/5HfSv+wbef+jLakwRtUUUUwCsXxT/yCIP+wlYf+lcVbVYvin/kEQf9hKw/9K4qT2GtzaooopiCiiigArF0P/kL+JP+wkn/AKSW9bVYuh/8hfxJ/wBhJP8A0kt6TGjaooopiCiiigArF0P/AJC/iT/sJJ/6SW9bVYuh/wDIX8Sf9hJP/SS3pMaNqiiimIKKKKACiiigDFuv+R30r/sG3n/oy2rarFuv+R30r/sG3n/oy2rapIGFFFFMAooooAKxfB3/ACJGgf8AYNt//Ra1tVi+Dv8AkSNA/wCwbb/+i1pdQ6G1RRRTAKu+BP8Aknnhr/sFWv8A6KWqVXfAn/JPPDX/AGCrX/0UtYVuhtR6nQUUUVgbhRRRQAUUUUAc/wCHv+Q54s/7Csf/AKRWtdBXP+Hv+Q54s/7Csf8A6RWtdBQAUUUUAFc/4h/5DnhP/sKyf+kV1XQVz/iH/kOeE/8AsKyf+kV1QB0FFFFABRRRQAVz/g3/AJAdz/2FdS/9LZq6Cuf8G/8AIDuf+wrqX/pbNQB0FFFFABRRRQBz9n/yUPWf+wVYf+jbuugrn7P/AJKHrP8A2CrD/wBG3ddBQAUUUUAFFFFABRRRQBz/AIe/5Dniz/sKx/8ApFa10Fc/4e/5Dniz/sKx/wDpFa10FABRRRQAVz/gT/knnhr/ALBVr/6KWugrn/An/JPPDX/YKtf/AEUtAHQUUUUAFefa5/yUO/8A+wVZ/wDo26r0GvPtc/5KHf8A/YKs/wD0bdV4+ff8i+p8v/SkdWC/jx+f5CUUUV+cH0AUUUUAFY+s/wDIU8Pf9hB//SWetisfWf8AkKeHv+wg/wD6Sz1tQ+J+j/JkT2+78zYooorEsKKKKACiiigArHuf+Rx0z/sH3f8A6Mt62Kx7n/kcdM/7B93/AOjLetqHxP0f5Mie33fmbFFFFYlhRRRQAVj6N/yFPEP/AGEE/wDSWCtisfRv+Qp4h/7CCf8ApLBW1L4Z+n6oiW6/rozYooorEsKKKKACiiigAooooAgT/kbfC/8A2EJf/SS4r0mvNk/5G3wv/wBhCX/0kuK9Jr9B4c/3FerPCx/8Y+YvFP8AyN+tf9f8/wD6MaijxT/yN+tf9f8AP/6MaisZ/Ez9dwv8CHovyPVvB3/IkaB/2Dbf/wBFrW1XH+FLbwq3g7RDcQeLTObCAyGBNW8st5a527Pk256bflx04rY+y+D/APn38af98a1X1irLsfhzpPuNuv8Akd9K/wCwbef+jLatquPubbwr/wAJjpoWDxb5BsLsuCmreZu8y327c/Ptxuzj5c7d3O2tj7L4P/59/Gn/AHxrVHtl2D2T7mxRWP8AZfB//Pv40/741qj7L4P/AOffxp/3xrVHtl2F7F9zYrF0P/kL+JP+wkn/AKSW9O+y+D/+ffxp/wB8a1WPo9t4VOqeIBLB4tKC/QReWmrbgv2aD7+3ndu3ff8Amxt/h20e2XYfsn3OworH+y+D/wDn38af98a1R9l8H/8APv40/wC+Nao9suwvYvubFFY/2Xwf/wA+/jT/AL41qj7L4P8A+ffxp/3xrVHtl2D2L7jfFP8AyCIP+wlYf+lcVbVcf4ktvCq6XCYIPFof7fZA+cmrbdv2mLdjfxu25xj5s42/Nitj7L4P/wCffxp/3xrVHtl2H7J9zYorH+y+D/8An38af98a1R9l8H/8+/jT/vjWqPbLsL2L7mxRWP8AZfB//Pv40/741qj7L4P/AOffxp/3xrVHtl2D2L7mxRWP9l8H/wDPv40/741qj7L4P/59/Gn/AHxrVHtl2D2L7jfC3/IIn/7CV/8A+lctbVcf4btvCraXMZ4PFpf7fegeSmrbdv2mXbnZxu24zn5s53fNmtj7L4P/AOffxp/3xrVCrLsN0n3Niisf7L4P/wCffxp/3xrVH2Xwf/z7+NP++Nao9suwvYvubFFY/wBl8H/8+/jT/vjWqPsvg/8A59/Gn/fGtUe2XYPYvubFFY/2Xwf/AM+/jT/vjWqPsvg//n38af8AfGtUe2XYPYvubFYt1/yO+lf9g28/9GW1O+y+D/8An38af98a1WPc23hX/hMdNCweLfINhdlwU1bzN3mW+3bn59uN2cfLnbu520Osuw1Sfc7Cisf7L4P/AOffxp/3xrVH2Xwf/wA+/jT/AL41qj2y7C9i+5sUVj/ZfB//AD7+NP8AvjWqPsvg/wD59/Gn/fGtUe2XYPYvubFFY/2Xwf8A8+/jT/vjWqPsvg//AJ9/Gn/fGtUe2XYPYvubFFY/2Xwf/wA+/jT/AL41qj7L4P8A+ffxp/3xrVHtl2D2L7mxRWP9l8H/APPv40/741qj7L4P/wCffxp/3xrVHtl2D2L7mxWLdf8AI76V/wBg28/9GW1O+y+D/wDn38af98a1WPc23hX/AITHTQsHi3yDYXZcFNW8zd5lvt25+fbjdnHy527udtDrLsNUn3OworH+y+D/APn38af98a1R9l8H/wDPv40/741qj2y7C9i+5sVi+Kf+QRB/2ErD/wBK4qd9l8H/APPv40/741qsfxJbeFV0uEwQeLQ/2+yB85NW27ftMW7G/jdtzjHzZxt+bFDrLsNUn3OworH+y+D/APn38af98a1R9l8H/wDPv40/741qj2y7C9i+5sUVj/ZfB/8Az7+NP++Nao+y+D/+ffxp/wB8a1R7Zdg9i+5sVi6H/wAhfxJ/2Ek/9JLenfZfB/8Az7+NP++NarH0e28KnVPEAlg8WlBfoIvLTVtwX7NB9/bzu3bvv/Njb/Dto9suw/ZPudhRWP8AZfB//Pv40/741qj7L4P/AOffxp/3xrVHtl2F7F9zYorH+y+D/wDn38af98a1R9l8H/8APv40/wC+Nao9suwexfc2KxdD/wCQv4k/7CSf+klvTvsvg/8A59/Gn/fGtVj6PbeFTqniASweLSgv0EXlpq24L9mg+/t53bt33/mxt/h20e2XYfsn3OworH+y+D/+ffxp/wB8a1R9l8H/APPv40/741qj2y7C9i+5sUVj/ZfB/wDz7+NP++Nao+y+D/8An38af98a1R7Zdg9i+5sUVj/ZfB//AD7+NP8AvjWqPsvg/wD59/Gn/fGtUe2XYPYvuNuv+R30r/sG3n/oy2rarj7m28K/8JjpoWDxb5BsLsuCmreZu8y327c/Ptxuzj5c7d3O2tj7L4P/AOffxp/3xrVHtl2H7J9zYorH+y+D/wDn38af98a1R9l8H/8APv40/wC+Nao9suwvYvubFFY/2Xwf/wA+/jT/AL41qj7L4P8A+ffxp/3xrVHtl2D2L7mxWL4O/wCRI0D/ALBtv/6LWnfZfB//AD7+NP8AvjWqx/Clt4VbwdohuIPFpnNhAZDAmreWW8tc7dnybc9Nvy46cUe2XYfsn3OworH+y+D/APn38af98a1R9l8H/wDPv40/741qj2y7C9i+5sVd8Cf8k88Nf9gq1/8ARS1zX2Xwf/z7+NP++NarN8H+EPCk+gFl8O2Eka3t4kRu7IGURrcyqgbzF35CgDDcjGDXkZxm0MBRjWlFu7t+Df6G9Ci22rnq9FcN/wAIX4V/6FnRv/ACL/4mj/hC/Cv/AELOjf8AgBF/8TXzn+uVD/n0/vR0/V33O5orhv8AhC/Cv/Qs6N/4ARf/ABNH/CF+Ff8AoWdG/wDACL/4mj/XKh/z6f3oPq77nc0Vw3/CF+Ff+hZ0b/wAi/8AiaP+EL8K/wDQs6N/4ARf/E0f65UP+fT+9B9Xfc2fD3/Ic8Wf9hWP/wBIrWugrz3wv4N8L3F/4kWbw3o8iw6mqRh7GJgi/ZbdsDK8DLMcDuSe9dF/wgng/wD6FTQ//BdD/wDE19Zhqyr0YVkrcyT+9XMGrOx0FFc//wAIJ4P/AOhU0P8A8F0P/wATR/wgng//AKFTQ/8AwXQ//E1sI6Cuf8Q/8hzwn/2FZP8A0iuqP+EE8H/9Cpof/guh/wDiaP8AhBPB/wD0Kmh/+C6H/wCJoA6Ciuf/AOEE8H/9Cpof/guh/wDiaP8AhBPB/wD0Kmh/+C6H/wCJoA6Ciuf/AOEE8H/9Cpof/guh/wDiaP8AhBPB/wD0Kmh/+C6H/wCJoA6Cuf8ABv8AyA7n/sK6l/6WzUf8IJ4P/wChU0P/AMF0P/xNcFqHhTw4mpXSJoGlKqzOABZxgAZPtXNicSqCTavczqVFA9dorxn/AIRfw9/0AtM/8BI/8KP+EX8Pf9ALTP8AwEj/AMK4/wC1Yfysz+sLsezUV4z/AMIv4e/6AWmf+Akf+FH/AAi/h7/oBaZ/4CR/4Uf2rD+Vh9YXY9Gs/wDkoes/9gqw/wDRt3XQVwvhjwX4VuNNkebwzo0jCYgF7CInGF9Vra/4QTwf/wBCpof/AILof/ia9GlUVSCmuptGXMrnQUVz/wDwgng//oVND/8ABdD/APE0f8IJ4P8A+hU0P/wXQ/8AxNaFHQUVz/8Awgng/wD6FTQ//BdD/wDE0f8ACCeD/wDoVND/APBdD/8AE0AdBRXP/wDCCeD/APoVND/8F0P/AMTR/wAIJ4P/AOhU0P8A8F0P/wATQAeHv+Q54s/7Csf/AKRWtdBXP/8ACCeD/wDoVND/APBdD/8AE0f8IJ4P/wChU0P/AMF0P/xNAHQUVz//AAgng/8A6FTQ/wDwXQ//ABNH/CCeD/8AoVND/wDBdD/8TQB0Fc/4E/5J54a/7BVr/wCilo/4QTwf/wBCpof/AILof/iaP+EE8H/9Cpof/guh/wDiaAOgorn/APhBPB//AEKmh/8Aguh/+Jo/4QTwf/0Kmh/+C6H/AOJoA6CvPtc/5KHf/wDYKs//AEbdV0P/AAgng/8A6FTQ/wDwXQ//ABNcnc6J4L0rx1qNvd+FLSWA6ZZvFHa6E1yqMZbkMSIo2CkgIMnGdo64448fhPreHlQva9td9mma0Kvsqina9i1RTvs3w8/6Er/y0bj/AOR6Ps3w8/6Er/y0bj/5Hr5v/VT/AKff+S//AGx6H9p/3fx/4A2infZvh5/0JX/lo3H/AMj0fZvh5/0JX/lo3H/yPR/qp/0+/wDJf/tg/tP+7+P/AABtY+s/8hTw9/2EH/8ASWetr7N8PP8AoSv/AC0bj/5HrH1m38CDVfDwg8I+XGdQcTr/AMIvOnmJ9lnwuDAN/wA21toz93djCki4cL8jv7Xo/s91buKWZXXw/j/wDWop32b4ef8AQlf+Wjcf/I9H2b4ef9CV/wCWjcf/ACPUf6qf9Pv/ACX/AO2H/af938f+ANop32b4ef8AQlf+Wjcf/I9H2b4ef9CV/wCWjcf/ACPR/qp/0+/8l/8Atg/tP+7+P/AG0U77N8PP+hK/8tG4/wDkej7N8PP+hK/8tG4/+R6P9VP+n3/kv/2wf2n/AHfx/wCANrHuf+Rx0z/sH3f/AKMt62vs3w8/6Er/AMtG4/8Akese5t/An/CZaYF8I4tTp92ZIf8AhF5xufzLba2zyMtgbxuwdu7GRuGbhwvyO/tej+z3Vu4pZldfD+P/AADWop32b4ef9CV/5aNx/wDI9H2b4ef9CV/5aNx/8j1H+qn/AE+/8l/+2H/af938f+ANop32b4ef9CV/5aNx/wDI9H2b4ef9CV/5aNx/8j0f6qf9Pv8AyX/7YP7T/u/j/wAAbWPo3/IU8Q/9hBP/AElgra+zfDz/AKEr/wAtG4/+R65qyg8E/wBteIA/hTdEL5PIT/hGpm8tPs0GV2+T8nzbjg4+9uxhgTy43I/qOHlU53K9lZR13T7+Q45hzyXu/j/wDo6KzPs/gP8A6FD/AMtaf/4xR9n8B/8AQof+WtP/APGK+f5P7s//AAH/AIJt9c8vx/4Bp0VmfZ/Af/Qof+WtP/8AGKPs/gP/AKFD/wAtaf8A+MUcn92f/gP/AAQ+ueX4/wDANOisz7P4D/6FD/y1p/8A4xR9n8B/9Ch/5a0//wAYo5P7s/8AwH/gh9c8vx/4Bp0VmfZ/Af8A0KH/AJa0/wD8Yo+z+A/+hQ/8taf/AOMUcn92f/gP/BD655fj/wAAuJ/yNvhf/sIS/wDpJcV6TXlVjF4aTxl4YOjaF9guft0u6X+xZLTKfZLjK72jUHnBxntnHFeq199w8rYJaNavdWZ5mKqe0qcx8xeKf+Rv1r/r/n/9GNRR4p/5G/Wv+v8An/8ARjUVzz+Jn7Dhf4EPRfkew+C7rxUvgXw8tvo2jSQDTLYRvJq0qMy+UuCVFsQDjtk49TW59s8Yf9ALQ/8Awczf/ItcP4TuPAi+DdDF54u8i6Gn24mh/wCEoni8t/LXcuwTgJg5G0AY6YFbH2n4ef8AQ6/+Xdcf/JFfSH4qSXV14q/4TrSWbRtGE40y9CINWlKlfNtdxLfZsgg7cDBzk8jHO59s8Yf9ALQ//BzN/wDItcPc3HgT/hMtMK+Ls2o0+7Ek3/CUTna/mW21d/n5XI3nbkbtucHaMbH2n4ef9Dr/AOXdcf8AyRQB0H2zxh/0AtD/APBzN/8AItH2zxh/0AtD/wDBzN/8i1z/ANp+Hn/Q6/8Al3XH/wAkUfafh5/0Ov8A5d1x/wDJFAHQfbPGH/QC0P8A8HM3/wAi1h6FdeKhrHicxaNozOdTQyhtWlUK32S34U/ZjuG3acnHJIxxkx/afh5/0Ov/AJd1x/8AJFY+jXHgQar4hM/i7y4zqCGBv+EonTzE+ywZbInG/wCbcu45+7tzhQAAdx9s8Yf9ALQ//BzN/wDItH2zxh/0AtD/APBzN/8AItc/9p+Hn/Q6/wDl3XH/AMkUfafh5/0Ov/l3XH/yRQB0H2zxh/0AtD/8HM3/AMi0fbPGH/QC0P8A8HM3/wAi1z/2n4ef9Dr/AOXdcf8AyRR9p+Hn/Q6/+Xdcf/JFAEniy68VNo9uJ9G0ZE/tOwIKatKx3fa4dowbYcFsAnsCTg4wdz7Z4w/6AWh/+Dmb/wCRa4fxLceBDpUAtfF3nSf2hZEr/wAJRPLhPtUW9sGc4wu5t38ONwIIyNj7T8PP+h1/8u64/wDkigDoPtnjD/oBaH/4OZv/AJFo+2eMP+gFof8A4OZv/kWuf+0/Dz/odf8Ay7rj/wCSKPtPw8/6HX/y7rj/AOSKAOg+2eMP+gFof/g5m/8AkWj7Z4w/6AWh/wDg5m/+Ra5/7T8PP+h1/wDLuuP/AJIo+0/Dz/odf/LuuP8A5IoA6D7Z4w/6AWh/+Dmb/wCRaPtnjD/oBaH/AODmb/5Frn/tPw8/6HX/AMu64/8Akij7T8PP+h1/8u64/wDkigCTwndeKl0e4EGjaM6f2nfkl9WlU7vtc24YFseA2QD3ABwM4G59s8Yf9ALQ/wDwczf/ACLXD+GrjwINKnF14u8mT+0L0hf+Eoniyn2qXY2BOM5Xa27+LO4kk5Ox9p+Hn/Q6/wDl3XH/AMkUAdB9s8Yf9ALQ/wDwczf/ACLR9s8Yf9ALQ/8Awczf/Itc/wDafh5/0Ov/AJd1x/8AJFH2n4ef9Dr/AOXdcf8AyRQB0H2zxh/0AtD/APBzN/8AItH2zxh/0AtD/wDBzN/8i1z/ANp+Hn/Q6/8Al3XH/wAkUfafh5/0Ov8A5d1x/wDJFAHQfbPGH/QC0P8A8HM3/wAi0fbPGH/QC0P/AMHM3/yLXP8A2n4ef9Dr/wCXdcf/ACRR9p+Hn/Q6/wDl3XH/AMkUAdB9s8Yf9ALQ/wDwczf/ACLWHdXXir/hOtJZtG0YTjTL0Ig1aUqV8213Et9myCDtwMHOTyMcx/afh5/0Ov8A5d1x/wDJFY9zceBP+Ey0wr4uzajT7sSTf8JROdr+ZbbV3+flcjeduRu25wdowAdx9s8Yf9ALQ/8Awczf/ItH2zxh/wBALQ//AAczf/Itc/8Aafh5/wBDr/5d1x/8kUfafh5/0Ov/AJd1x/8AJFAHQfbPGH/QC0P/AMHM3/yLR9s8Yf8AQC0P/wAHM3/yLXP/AGn4ef8AQ6/+Xdcf/JFH2n4ef9Dr/wCXdcf/ACRQB0H2zxh/0AtD/wDBzN/8i0fbPGH/AEAtD/8ABzN/8i1z/wBp+Hn/AEOv/l3XH/yRR9p+Hn/Q6/8Al3XH/wAkUAdB9s8Yf9ALQ/8Awczf/ItH2zxh/wBALQ//AAczf/Itc/8Aafh5/wBDr/5d1x/8kUfafh5/0Ov/AJd1x/8AJFAHQfbPGH/QC0P/AMHM3/yLR9s8Yf8AQC0P/wAHM3/yLXP/AGn4ef8AQ6/+Xdcf/JFH2n4ef9Dr/wCXdcf/ACRQB0H2zxh/0AtD/wDBzN/8i1h3V14q/wCE60lm0bRhONMvQiDVpSpXzbXcS32bIIO3Awc5PIxzH9p+Hn/Q6/8Al3XH/wAkVj3Nx4E/4TLTCvi7NqNPuxJN/wAJROdr+ZbbV3+flcjeduRu25wdowAdx9s8Yf8AQC0P/wAHM3/yLR9s8Yf9ALQ//BzN/wDItc/9p+Hn/Q6/+Xdcf/JFH2n4ef8AQ6/+Xdcf/JFAHQfbPGH/AEAtD/8ABzN/8i1h+LLrxU2j24n0bRkT+07Agpq0rHd9rh2jBthwWwCewJODjBj+0/Dz/odf/LuuP/kisfxLceBDpUAtfF3nSf2hZEr/AMJRPLhPtUW9sGc4wu5t38ONwIIyADuPtnjD/oBaH/4OZv8A5Fo+2eMP+gFof/g5m/8AkWuf+0/Dz/odf/LuuP8A5Io+0/Dz/odf/LuuP/kigDoPtnjD/oBaH/4OZv8A5Fo+2eMP+gFof/g5m/8AkWuf+0/Dz/odf/LuuP8A5Io+0/Dz/odf/LuuP/kigDoPtnjD/oBaH/4OZv8A5FrD0K68VDWPE5i0bRmc6mhlDatKoVvslvwp+zHcNu05OOSRjjJj+0/Dz/odf/LuuP8A5IrH0a48CDVfEJn8XeXGdQQwN/wlE6eYn2WDLZE43/NuXcc/d25woAAO4+2eMP8AoBaH/wCDmb/5Fo+2eMP+gFof/g5m/wDkWuf+0/Dz/odf/LuuP/kij7T8PP8Aodf/AC7rj/5IoA6D7Z4w/wCgFof/AIOZv/kWj7Z4w/6AWh/+Dmb/AORa5/7T8PP+h1/8u64/+SKPtPw8/wCh1/8ALuuP/kigDoPtnjD/AKAWh/8Ag5m/+Raw9CuvFQ1jxOYtG0ZnOpoZQ2rSqFb7Jb8Kfsx3DbtOTjkkY4yY/tPw8/6HX/y7rj/5IrH0a48CDVfEJn8XeXGdQQwN/wAJROnmJ9lgy2RON/zbl3HP3ducKAADuPtnjD/oBaH/AODmb/5Fo+2eMP8AoBaH/wCDmb/5Frn/ALT8PP8Aodf/AC7rj/5Io+0/Dz/odf8Ay7rj/wCSKAOg+2eMP+gFof8A4OZv/kWj7Z4w/wCgFof/AIOZv/kWuf8AtPw8/wCh1/8ALuuP/kij7T8PP+h1/wDLuuP/AJIoA6D7Z4w/6AWh/wDg5m/+RaPtnjD/AKAWh/8Ag5m/+Ra5/wC0/Dz/AKHX/wAu64/+SKPtPw8/6HX/AMu64/8AkigCS6uvFX/CdaSzaNownGmXoRBq0pUr5truJb7NkEHbgYOcnkY53PtnjD/oBaH/AODmb/5Frh7m48Cf8JlphXxdm1Gn3Ykm/wCEonO1/Mttq7/PyuRvO3I3bc4O0Y2PtPw8/wCh1/8ALuuP/kigDoPtnjD/AKAWh/8Ag5m/+RaPtnjD/oBaH/4OZv8A5Frn/tPw8/6HX/y7rj/5Io+0/Dz/AKHX/wAu64/+SKAOg+2eMP8AoBaH/wCDmb/5Fo+2eMP+gFof/g5m/wDkWuf+0/Dz/odf/LuuP/kij7T8PP8Aodf/AC7rj/5IoA6D7Z4w/wCgFof/AIOZv/kWsPwXdeKl8C+Hlt9G0aSAaZbCN5NWlRmXylwSotiAcdsnHqaj+0/Dz/odf/LuuP8A5IrH8J3HgRfBuhi88XeRdDT7cTQ/8JRPF5b+Wu5dgnATByNoAx0wKAO4+2eMP+gFof8A4OZv/kWj7Z4w/wCgFof/AIOZv/kWuf8AtPw8/wCh1/8ALuuP/kij7T8PP+h1/wDLuuP/AJIoA6D7Z4w/6AWh/wDg5m/+RaxfCRmbRp2uI445zqeoGRI3Lqrfa5sgMQCRnvgZ9BUP2n4ef9Dr/wCXdcf/ACRTvBZt28OubOfz7U6hfGGXzjL5ifa5drbySXyMHcSc9cmvlOMP9xh/jX5SN8P8R0NFFFfnB2BRRRQAUUUUAVfCP/IR8U/9hVP/AEjtq6euY8I/8hHxT/2FU/8ASO2rp6/ZMr/3Gj/gj+SPOn8TCiiiu4kKKKKACiiigAooooAK851P/kK3n/Xd/wD0I16NXnOp/wDIVvP+u7/+hGvKzX4I+pz4jZFWiiivEOQKKKKAOy8Jf8gqX/ruf/QVrerB8Jf8gqX/AK7n/wBBWt6vp8H/AAI+h6FL4EFFFFdJYUUUUAFFFFABRRRQAUUUUAFFFFABRRRQAVx9xNrEXxD1T+ybGxus6VY+Z9rvHt9v727xjbE+e/XGMDrnjsK8/wBbk8Ox/EO//t/Wv7MzpVn5P/E3ksfM/e3W77kib8fL1zjPbNAHQfbPGH/QC0P/AMHM3/yLR9s8Yf8AQC0P/wAHM3/yLXP/AGn4ef8AQ6/+Xdcf/JFH2n4ef9Dr/wCXdcf/ACRQB0H2zxh/0AtD/wDBzN/8i0fbPGH/AEAtD/8ABzN/8i1z/wBp+Hn/AEOv/l3XH/yRR9p+Hn/Q6/8Al3XH/wAkUAdB9s8Yf9ALQ/8Awczf/ItYeu3Xio6x4YMujaMrjU3MQXVpWDN9kuOGP2YbRt3HIzyAMc5Ef2n4ef8AQ6/+Xdcf/JFY+s3HgQ6r4eMHi7zIxqDmdv8AhKJ38tPss+GyZzs+bau4Y+9tzhiCAdx9s8Yf9ALQ/wDwczf/ACLR9s8Yf9ALQ/8Awczf/Itc/wDafh5/0Ov/AJd1x/8AJFH2n4ef9Dr/AOXdcf8AyRQB0H2zxh/0AtD/APBzN/8AItH2zxh/0AtD/wDBzN/8i1z/ANp+Hn/Q6/8Al3XH/wAkUfafh5/0Ov8A5d1x/wDJFAHQfbPGH/QC0P8A8HM3/wAi0fbPGH/QC0P/AMHM3/yLXP8A2n4ef9Dr/wCXdcf/ACRR9p+Hn/Q6/wDl3XH/AMkUAdB9s8Yf9ALQ/wDwczf/ACLWHdXXir/hOtJZtG0YTjTL0Ig1aUqV8213Et9myCDtwMHOTyMcx/afh5/0Ov8A5d1x/wDJFY9zceBP+Ey0wr4uzajT7sSTf8JROdr+ZbbV3+flcjeduRu25wdowAdx9s8Yf9ALQ/8Awczf/ItH2zxh/wBALQ//AAczf/Itc/8Aafh5/wBDr/5d1x/8kUfafh5/0Ov/AJd1x/8AJFAHQfbPGH/QC0P/AMHM3/yLR9s8Yf8AQC0P/wAHM3/yLXP/AGn4ef8AQ6/+Xdcf/JFH2n4ef9Dr/wCXdcf/ACRQB0H2zxh/0AtD/wDBzN/8i1ydhc+Jhr/iUrpGkGQ6ghlU6pIArfZLfhT9n+YY2nJA5JGOMm59p+Hn/Q6/+Xdcf/JFc1ZT+Cf7a8QF/Fe2I3yeQ/8Awksy+Yn2aDLbvO+f5twyc/d25woA8LiKKlgWmr6ro3+TX5mtH4jrPtXir/oDaN/4Npf/AJGo+1eKv+gNo3/g2l/+Rqw/tHgP/ob/APy6Z/8A4/R9o8B/9Df/AOXTP/8AH6+A9jD/AJ9P/wABl/8AJnVfzNz7V4q/6A2jf+DaX/5Go+1eKv8AoDaN/wCDaX/5GrD+0eA/+hv/APLpn/8Aj9H2jwH/ANDf/wCXTP8A/H6PYw/59P8A8Bl/8mF/M3PtXir/AKA2jf8Ag2l/+RqPtXir/oDaN/4Npf8A5GrD+0eA/wDob/8Ay6Z//j9H2jwH/wBDf/5dM/8A8fo9jD/n0/8AwGX/AMmF/M3PtXir/oDaN/4Npf8A5Go+1eKv+gNo3/g2l/8AkasP7R4D/wChv/8ALpn/APj9H2jwH/0N/wD5dM//AMfo9jD/AJ9P/wABl/8AJhfzNEz61J4r8LDUtP0+3h/tCQq9tfPMxb7HccbWiQAYzzn8PT0SvKrGXw0/jLwwNG137fc/bpd0X9tSXeE+yXGW2NIwHOBnHfGea9Vr7/h2KjgUkravo1+bf5nLW+I+YvFP/I361/1/z/8AoxqKPFP/ACN+tf8AX/P/AOjGorCfxM/ZcL/Ah6L8j2HwXdeKl8C+Hlt9G0aSAaZbCN5NWlRmXylwSotiAcdsnHqa3PtnjD/oBaH/AODmb/5Frh/CeraPH4N0OOX4pfYpF0+3DWv2nTx5JEa5TDwlhjp8xJ45Oa2P7a0P/orv/k3pn/xmvpD8VJLq68Vf8J1pLNo2jCcaZehEGrSlSvm2u4lvs2QQduBg5yeRjnc+2eMP+gFof/g5m/8AkWuHudW0c+MtMkHxS3xrp92GuvtOn/uyZLbCZEO35sE8jP7vggbs7H9taH/0V3/yb0z/AOM0AdB9s8Yf9ALQ/wDwczf/ACLR9s8Yf9ALQ/8Awczf/Itc/wD21of/AEV3/wAm9M/+M0f21of/AEV3/wAm9M/+M0AdB9s8Yf8AQC0P/wAHM3/yLWHoV14qGseJzFo2jM51NDKG1aVQrfZLfhT9mO4bdpycckjHGTH/AG1of/RXf/JvTP8A4zWPo2raOmq+IS/xS8hX1BCkn2nTx9oH2WAb+YcHBBT5cD5OmckgHcfbPGH/AEAtD/8ABzN/8i0fbPGH/QC0P/wczf8AyLXP/wBtaH/0V3/yb0z/AOM0f21of/RXf/JvTP8A4zQB0H2zxh/0AtD/APBzN/8AItH2zxh/0AtD/wDBzN/8i1z/APbWh/8ARXf/ACb0z/4zR/bWh/8ARXf/ACb0z/4zQBJ4suvFTaPbifRtGRP7TsCCmrSsd32uHaMG2HBbAJ7Ak4OMHc+2eMP+gFof/g5m/wDkWuH8S6to8mlQCP4pfa2GoWRMf2nTztAuoiX+WEH5AC/p8vIIyK2P7a0P/orv/k3pn/xmgDoPtnjD/oBaH/4OZv8A5Fo+2eMP+gFof/g5m/8AkWuf/trQ/wDorv8A5N6Z/wDGaP7a0P8A6K7/AOTemf8AxmgDoPtnjD/oBaH/AODmb/5Fo+2eMP8AoBaH/wCDmb/5Frn/AO2tD/6K7/5N6Z/8Zo/trQ/+iu/+Temf/GaAOg+2eMP+gFof/g5m/wDkWj7Z4w/6AWh/+Dmb/wCRa5/+2tD/AOiu/wDk3pn/AMZo/trQ/wDorv8A5N6Z/wDGaAJPCd14qXR7gQaNozp/ad+SX1aVTu+1zbhgWx4DZAPcAHAzgbn2zxh/0AtD/wDBzN/8i1w/hrVtHj0qcSfFL7Ix1C9Ij+06eNwN1KQ/zQk/OCH9Pm4AGBWx/bWh/wDRXf8Ayb0z/wCM0AdB9s8Yf9ALQ/8Awczf/ItH2zxh/wBALQ//AAczf/Itc/8A21of/RXf/JvTP/jNH9taH/0V3/yb0z/4zQB0H2zxh/0AtD/8HM3/AMi0fbPGH/QC0P8A8HM3/wAi1z/9taH/ANFd/wDJvTP/AIzR/bWh/wDRXf8Ayb0z/wCM0AdB9s8Yf9ALQ/8Awczf/ItH2zxh/wBALQ//AAczf/Itc/8A21of/RXf/JvTP/jNH9taH/0V3/yb0z/4zQB0H2zxh/0AtD/8HM3/AMi1h3V14q/4TrSWbRtGE40y9CINWlKlfNtdxLfZsgg7cDBzk8jHMf8AbWh/9Fd/8m9M/wDjNY9zq2jnxlpkg+KW+NdPuw119p0/92TJbYTIh2/NgnkZ/d8EDdkA7j7Z4w/6AWh/+Dmb/wCRaPtnjD/oBaH/AODmb/5Frn/7a0P/AKK7/wCTemf/ABmj+2tD/wCiu/8Ak3pn/wAZoA6D7Z4w/wCgFof/AIOZv/kWj7Z4w/6AWh/+Dmb/AORa5/8AtrQ/+iu/+Temf/GaP7a0P/orv/k3pn/xmgDoPtnjD/oBaH/4OZv/AJFo+2eMP+gFof8A4OZv/kWuf/trQ/8Aorv/AJN6Z/8AGaP7a0P/AKK7/wCTemf/ABmgDoPtnjD/AKAWh/8Ag5m/+RaPtnjD/oBaH/4OZv8A5Frn/wC2tD/6K7/5N6Z/8Zo/trQ/+iu/+Temf/GaAOg+2eMP+gFof/g5m/8AkWj7Z4w/6AWh/wDg5m/+Ra5/+2tD/wCiu/8Ak3pn/wAZo/trQ/8Aorv/AJN6Z/8AGaAOg+2eMP8AoBaH/wCDmb/5FrDurrxV/wAJ1pLNo2jCcaZehEGrSlSvm2u4lvs2QQduBg5yeRjmP+2tD/6K7/5N6Z/8ZrHudW0c+MtMkHxS3xrp92GuvtOn/uyZLbCZEO35sE8jP7vggbsgHcfbPGH/AEAtD/8ABzN/8i0fbPGH/QC0P/wczf8AyLXP/wBtaH/0V3/yb0z/AOM0f21of/RXf/JvTP8A4zQB0H2zxh/0AtD/APBzN/8AItYfiy68VNo9uJ9G0ZE/tOwIKatKx3fa4dowbYcFsAnsCTg4wY/7a0P/AKK7/wCTemf/ABmsfxLq2jyaVAI/il9rYahZEx/adPO0C6iJf5YQfkAL+ny8gjIoA7j7Z4w/6AWh/wDg5m/+RaPtnjD/AKAWh/8Ag5m/+Ra5/wDtrQ/+iu/+Temf/GaP7a0P/orv/k3pn/xmgDoPtnjD/oBaH/4OZv8A5Fo+2eMP+gFof/g5m/8AkWuf/trQ/wDorv8A5N6Z/wDGaP7a0P8A6K7/AOTemf8AxmgDoPtnjD/oBaH/AODmb/5FrD0K68VDWPE5i0bRmc6mhlDatKoVvslvwp+zHcNu05OOSRjjJj/trQ/+iu/+Temf/Gax9G1bR01XxCX+KXkK+oIUk+06ePtA+ywDfzDg4IKfLgfJ0zkkA7j7Z4w/6AWh/wDg5m/+RaPtnjD/AKAWh/8Ag5m/+Ra5/wDtrQ/+iu/+Temf/GaP7a0P/orv/k3pn/xmgDoPtnjD/oBaH/4OZv8A5Fo+2eMP+gFof/g5m/8AkWuf/trQ/wDorv8A5N6Z/wDGaP7a0P8A6K7/AOTemf8AxmgDoPtnjD/oBaH/AODmb/5FrD0K68VDWPE5i0bRmc6mhlDatKoVvslvwp+zHcNu05OOSRjjJj/trQ/+iu/+Temf/Gax9G1bR01XxCX+KXkK+oIUk+06ePtA+ywDfzDg4IKfLgfJ0zkkA7j7Z4w/6AWh/wDg5m/+RaPtnjD/AKAWh/8Ag5m/+Ra5/wDtrQ/+iu/+Temf/GaP7a0P/orv/k3pn/xmgDoPtnjD/oBaH/4OZv8A5Fo+2eMP+gFof/g5m/8AkWuf/trQ/wDorv8A5N6Z/wDGaP7a0P8A6K7/AOTemf8AxmgDoPtnjD/oBaH/AODmb/5Fo+2eMP8AoBaH/wCDmb/5Frn/AO2tD/6K7/5N6Z/8Zo/trQ/+iu/+Temf/GaAJLq68Vf8J1pLNo2jCcaZehEGrSlSvm2u4lvs2QQduBg5yeRjnc+2eMP+gFof/g5m/wDkWuHudW0c+MtMkHxS3xrp92GuvtOn/uyZLbCZEO35sE8jP7vggbs7H9taH/0V3/yb0z/4zQB0H2zxh/0AtD/8HM3/AMi0fbPGH/QC0P8A8HM3/wAi1z/9taH/ANFd/wDJvTP/AIzR/bWh/wDRXf8Ayb0z/wCM0AdB9s8Yf9ALQ/8Awczf/ItH2zxh/wBALQ//AAczf/Itc/8A21of/RXf/JvTP/jNH9taH/0V3/yb0z/4zQB0H2zxh/0AtD/8HM3/AMi1h+C7rxUvgXw8tvo2jSQDTLYRvJq0qMy+UuCVFsQDjtk49TUf9taH/wBFd/8AJvTP/jNY/hPVtHj8G6HHL8UvsUi6fbhrX7Tp48kiNcph4Swx0+Yk8cnNAHcfbPGH/QC0P/wczf8AyLR9s8Yf9ALQ/wDwczf/ACLXP/21of8A0V3/AMm9M/8AjNH9taH/ANFd/wDJvTP/AIzQB0H2zxh/0AtD/wDBzN/8i1i+EjM2jTtcRxxznU9QMiRuXVW+1zZAYgEjPfAz6Cof7a0P/orv/k3pn/xmneC3STw68kV59tjbUL4rdZU+cDdy4fKAKc9flAHPAxXynGH+4w/xr8pG+H+I6Giiivzg7AooooAKKKKAKvhH/kI+Kf8AsKp/6R21dPXMeEf+Qj4p/wCwqn/pHbV09fsmV/7jR/wR/JHnT+JhRRRXcSFFFFABRRRQAUUUUAFec6n/AMhW8/67v/6Ea9GrznU/+Qref9d3/wDQjXlZr8EfU58RsirRRRXiHIFFFFAHZeEv+QVL/wBdz/6Ctb1YPhL/AJBUv/Xc/wDoK1vV9Pg/4EfQ9Cl8CCiiiuksKKKKACiiigAooooAKKKKACiiigAooooAK4+4m1iL4h6p/ZNjY3WdKsfM+13j2+397d4xtifPfrjGB1zx2Fef63e2Nn8Q7/7b4v8A+Ee3aVZ7P3tsnn4lus/69Gzt4+7j73PagDoPtnjD/oBaH/4OZv8A5Fo+2eMP+gFof/g5m/8AkWuf/trQ/wDorv8A5N6Z/wDGaP7a0P8A6K7/AOTemf8AxmgDoPtnjD/oBaH/AODmb/5Fo+2eMP8AoBaH/wCDmb/5Frn/AO2tD/6K7/5N6Z/8Zo/trQ/+iu/+Temf/GaAOg+2eMP+gFof/g5m/wDkWsPXbrxUdY8MGXRtGVxqbmILq0rBm+yXHDH7MNo27jkZ5AGOciP+2tD/AOiu/wDk3pn/AMZrH1nVtHfVfDxT4peeqag5eT7Tp5+zj7LON/EOBkkJ82R8/TOCADuPtnjD/oBaH/4OZv8A5Fo+2eMP+gFof/g5m/8AkWuf/trQ/wDorv8A5N6Z/wDGaP7a0P8A6K7/AOTemf8AxmgDoPtnjD/oBaH/AODmb/5Fo+2eMP8AoBaH/wCDmb/5Frn/AO2tD/6K7/5N6Z/8Zo/trQ/+iu/+Temf/GaAOg+2eMP+gFof/g5m/wDkWj7Z4w/6AWh/+Dmb/wCRa5/+2tD/AOiu/wDk3pn/AMZo/trQ/wDorv8A5N6Z/wDGaAOg+2eMP+gFof8A4OZv/kWsO6uvFX/CdaSzaNownGmXoRBq0pUr5truJb7NkEHbgYOcnkY5j/trQ/8Aorv/AJN6Z/8AGax7nVtHPjLTJB8Ut8a6fdhrr7Tp/wC7JktsJkQ7fmwTyM/u+CBuyAdx9s8Yf9ALQ/8Awczf/ItH2zxh/wBALQ//AAczf/Itc/8A21of/RXf/JvTP/jNH9taH/0V3/yb0z/4zQB0H2zxh/0AtD/8HM3/AMi0fbPGH/QC0P8A8HM3/wAi1z/9taH/ANFd/wDJvTP/AIzR/bWh/wDRXf8Ayb0z/wCM0AdB9s8Yf9ALQ/8Awczf/ItcnYXPiYa/4lK6RpBkOoIZVOqSAK32S34U/Z/mGNpyQOSRjjJuf21of/RXf/JvTP8A4zXNWWq6SNa8QMfiX5avfIUl+02H78fZoBv5iwcEFPlwPk9ck+FxFDnwLVr6rv8Apqa0XaR1n2rxV/0BtG/8G0v/AMjUfavFX/QG0b/wbS//ACNWH/a+jf8ARU//ACa07/4zR/a+jf8ARU//ACa07/4zXwH1V/yL7qh1c3n+RufavFX/AEBtG/8ABtL/API1H2rxV/0BtG/8G0v/AMjVh/2vo3/RU/8Aya07/wCM0f2vo3/RU/8Aya07/wCM0fVX/IvuqBzef5G59q8Vf9AbRv8AwbS//I1H2rxV/wBAbRv/AAbS/wDyNWH/AGvo3/RU/wDya07/AOM0f2vo3/RU/wDya07/AOM0fVX/ACL7qgc3n+RufavFX/QG0b/wbS//ACNR9q8Vf9AbRv8AwbS//I1Yf9r6N/0VP/ya07/4zR/a+jf9FT/8mtO/+M0fVX/IvuqBzef5GiZ9ak8V+FhqWn6fbw/2hIVe2vnmYt9juONrRIAMZ5z+Hp6JXlVjfWFz4y8MJa+NP7bkF9KTbedavtH2S4+fEUatxwOTj5vpXqtff8Ow5MCla2r7/rqctZ+8fMXin/kb9a/6/wCf/wBGNRR4p/5G/Wv+v+f/ANGNRWE/iZ+y4X+BD0X5HsPgvXdRh8C+Hok8J6zOiaZbKssctmFcCJfmG6cHB68gH1Arc/4SHVP+hM1z/v8AWX/yRWH4L0LUZvAvh6VPFmswI+mWzLFHFZlUBiX5RugJwOnJJ9Sa3P8AhHtU/wChz1z/AL82X/yPX0h+KmHda7qJ8daTKfCesh10y9URGWz3MDLa5Yfv8YGADkg/MMA843P+Eh1T/oTNc/7/AFl/8kVh3WhaiPHWkxHxZrJdtMvWEpis9ygS2uVH7jGDkE5BPyjBHOdz/hHtU/6HPXP+/Nl/8j0AH/CQ6p/0Jmuf9/rL/wCSKP8AhIdU/wChM1z/AL/WX/yRR/wj2qf9Dnrn/fmy/wDkej/hHtU/6HPXP+/Nl/8AI9AB/wAJDqn/AEJmuf8Af6y/+SKw9C13UU1jxOy+E9ZkL6mjMqy2eYz9ktxtbM4GcAHjIww5zkDc/wCEe1T/AKHPXP8AvzZf/I9YehaFqL6x4nVfFmsxlNTRWZYrPMh+yW53NmAjOCBxgYUcZySAbn/CQ6p/0Jmuf9/rL/5Io/4SHVP+hM1z/v8AWX/yRR/wj2qf9Dnrn/fmy/8Akej/AIR7VP8Aoc9c/wC/Nl/8j0AH/CQ6p/0Jmuf9/rL/AOSKP+Eh1T/oTNc/7/WX/wAkUf8ACPap/wBDnrn/AH5sv/kej/hHtU/6HPXP+/Nl/wDI9AGH4s13UZdHt1fwnrMIGp2DbnlsyCRdwkL8s5OSRgdskZIGSNz/AISHVP8AoTNc/wC/1l/8kVh+LNC1GLR7dn8WazMDqdgu14rMAE3cIDfLADkE5HbIGQRkHc/4R7VP+hz1z/vzZf8AyPQAf8JDqn/Qma5/3+sv/kij/hIdU/6EzXP+/wBZf/JFH/CPap/0Oeuf9+bL/wCR6P8AhHtU/wChz1z/AL82X/yPQAf8JDqn/Qma5/3+sv8A5Io/4SHVP+hM1z/v9Zf/ACRR/wAI9qn/AEOeuf8Afmy/+R6P+Ee1T/oc9c/782X/AMj0AH/CQ6p/0Jmuf9/rL/5Io/4SHVP+hM1z/v8AWX/yRR/wj2qf9Dnrn/fmy/8Akej/AIR7VP8Aoc9c/wC/Nl/8j0AYfhPXdRi0e4VPCeszA6nftuSWzABN3MSvzTg5BOD2yDgkYJ3P+Eh1T/oTNc/7/WX/AMkVh+E9C1GXR7hk8WazCBqd+u1IrMgkXcwLfNATkkZPbJOABgDc/wCEe1T/AKHPXP8AvzZf/I9AB/wkOqf9CZrn/f6y/wDkij/hIdU/6EzXP+/1l/8AJFH/AAj2qf8AQ565/wB+bL/5Ho/4R7VP+hz1z/vzZf8AyPQAf8JDqn/Qma5/3+sv/kij/hIdU/6EzXP+/wBZf/JFH/CPap/0Oeuf9+bL/wCR6P8AhHtU/wChz1z/AL82X/yPQAf8JDqn/Qma5/3+sv8A5Io/4SHVP+hM1z/v9Zf/ACRR/wAI9qn/AEOeuf8Afmy/+R6P+Ee1T/oc9c/782X/AMj0AH/CQ6p/0Jmuf9/rL/5IrDutd1E+OtJlPhPWQ66ZeqIjLZ7mBltcsP3+MDAByQfmGAecbn/CPap/0Oeuf9+bL/5HrDutC1EeOtJiPizWS7aZesJTFZ7lAltcqP3GMHIJyCflGCOcgG5/wkOqf9CZrn/f6y/+SKP+Eh1T/oTNc/7/AFl/8kUf8I9qn/Q565/35sv/AJHo/wCEe1T/AKHPXP8AvzZf/I9AB/wkOqf9CZrn/f6y/wDkij/hIdU/6EzXP+/1l/8AJFH/AAj2qf8AQ565/wB+bL/5Ho/4R7VP+hz1z/vzZf8AyPQAf8JDqn/Qma5/3+sv/kij/hIdU/6EzXP+/wBZf/JFH/CPap/0Oeuf9+bL/wCR6P8AhHtU/wChz1z/AL82X/yPQAf8JDqn/Qma5/3+sv8A5Io/4SHVP+hM1z/v9Zf/ACRR/wAI9qn/AEOeuf8Afmy/+R6P+Ee1T/oc9c/782X/AMj0AH/CQ6p/0Jmuf9/rL/5Io/4SHVP+hM1z/v8AWX/yRR/wj2qf9Dnrn/fmy/8Akej/AIR7VP8Aoc9c/wC/Nl/8j0AH/CQ6p/0Jmuf9/rL/AOSKw7rXdRPjrSZT4T1kOumXqiIy2e5gZbXLD9/jAwAckH5hgHnG5/wj2qf9Dnrn/fmy/wDkesO60LUR460mI+LNZLtpl6wlMVnuUCW1yo/cYwcgnIJ+UYI5yAbn/CQ6p/0Jmuf9/rL/AOSKP+Eh1T/oTNc/7/WX/wAkUf8ACPap/wBDnrn/AH5sv/kej/hHtU/6HPXP+/Nl/wDI9AB/wkOqf9CZrn/f6y/+SKw/Fmu6jLo9ur+E9ZhA1Owbc8tmQSLuEhflnJySMDtkjJAyRuf8I9qn/Q565/35sv8A5HrD8WaFqMWj27P4s1mYHU7BdrxWYAJu4QG+WAHIJyO2QMgjIIBuf8JDqn/Qma5/3+sv/kij/hIdU/6EzXP+/wBZf/JFH/CPap/0Oeuf9+bL/wCR6P8AhHtU/wChz1z/AL82X/yPQAf8JDqn/Qma5/3+sv8A5Io/4SHVP+hM1z/v9Zf/ACRR/wAI9qn/AEOeuf8Afmy/+R6P+Ee1T/oc9c/782X/AMj0AH/CQ6p/0Jmuf9/rL/5IrD0LXdRTWPE7L4T1mQvqaMyrLZ5jP2S3G1szgZwAeMjDDnOQNz/hHtU/6HPXP+/Nl/8AI9YehaFqL6x4nVfFmsxlNTRWZYrPMh+yW53NmAjOCBxgYUcZySAbn/CQ6p/0Jmuf9/rL/wCSKP8AhIdU/wChM1z/AL/WX/yRR/wj2qf9Dnrn/fmy/wDkej/hHtU/6HPXP+/Nl/8AI9AB/wAJDqn/AEJmuf8Af6y/+SKP+Eh1T/oTNc/7/WX/AMkUf8I9qn/Q565/35sv/kej/hHtU/6HPXP+/Nl/8j0AH/CQ6p/0Jmuf9/rL/wCSKw9C13UU1jxOy+E9ZkL6mjMqy2eYz9ktxtbM4GcAHjIww5zkDc/4R7VP+hz1z/vzZf8AyPWHoWhai+seJ1XxZrMZTU0VmWKzzIfsludzZgIzggcYGFHGckgG5/wkOqf9CZrn/f6y/wDkij/hIdU/6EzXP+/1l/8AJFH/AAj2qf8AQ565/wB+bL/5Ho/4R7VP+hz1z/vzZf8AyPQAf8JDqn/Qma5/3+sv/kij/hIdU/6EzXP+/wBZf/JFH/CPap/0Oeuf9+bL/wCR6P8AhHtU/wChz1z/AL82X/yPQAf8JDqn/Qma5/3+sv8A5Io/4SHVP+hM1z/v9Zf/ACRR/wAI9qn/AEOeuf8Afmy/+R6P+Ee1T/oc9c/782X/AMj0AYd1ruonx1pMp8J6yHXTL1REZbPcwMtrlh+/xgYAOSD8wwDzjc/4SHVP+hM1z/v9Zf8AyRWHdaFqI8daTEfFmsl20y9YSmKz3KBLa5UfuMYOQTkE/KMEc53P+Ee1T/oc9c/782X/AMj0AH/CQ6p/0Jmuf9/rL/5Io/4SHVP+hM1z/v8AWX/yRR/wj2qf9Dnrn/fmy/8Akej/AIR7VP8Aoc9c/wC/Nl/8j0AH/CQ6p/0Jmuf9/rL/AOSKP+Eh1T/oTNc/7/WX/wAkUf8ACPap/wBDnrn/AH5sv/kej/hHtU/6HPXP+/Nl/wDI9AB/wkOqf9CZrn/f6y/+SKw/Beu6jD4F8PRJ4T1mdE0y2VZY5bMK4ES/MN04OD15APqBW5/wj2qf9Dnrn/fmy/8AkesPwXoWozeBfD0qeLNZgR9MtmWKOKzKoDEvyjdATgdOST6k0Abn/CQ6p/0Jmuf9/rL/AOSKP+Eh1T/oTNc/7/WX/wAkUf8ACPap/wBDnrn/AH5sv/kej/hHtU/6HPXP+/Nl/wDI9AB/wkOqf9CZrn/f6y/+SKxfCUjTaNPK8MkDvqeoM0UhUshN3N8p2kjI6cEj0Jra/wCEe1T/AKHPXP8AvzZf/I9YvhKNodGnieaSd01PUFaWQKGci7m+Y7QBk9eAB6AV8pxh/uMP8a/KRvh/iN2iiivzg7AooooAKKKKAKvhH/kI+Kf+wqn/AKR21dPXMeEf+Qj4p/7Cqf8ApHbV09fsmV/7jR/wR/JHnT+JhRRRXcSFFFFABRRRQAUUUUAFec6n/wAhW8/67v8A+hGvRq851P8A5Ct5/wBd3/8AQjXlZr8EfU58RsirRRRXiHIFFFFAHZeEv+QVL/13P/oK1vVg+Ev+QVL/ANdz/wCgrW9X0+D/AIEfQ9Cl8CCiiiuksKKKKACiiigAooooAKKKKACiiigAooooAK4+41G6sPiHqn2bRr7Ut+lWO77I8C+XiW7xnzZE657Z6HOOM9hXH3GnXV/8Q9U+zazfabs0qx3fZEgbzMy3eM+bG/THbHU5zxgA0P8AhIdU/wChM1z/AL/WX/yRR/wkOqf9CZrn/f6y/wDkij/hHtU/6HPXP+/Nl/8AI9H/AAj2qf8AQ565/wB+bL/5HoAP+Eh1T/oTNc/7/WX/AMkUf8JDqn/Qma5/3+sv/kij/hHtU/6HPXP+/Nl/8j0f8I9qn/Q565/35sv/AJHoAP8AhIdU/wChM1z/AL/WX/yRWHruu6i+seGGbwnrMZTU3ZVaWzzIfslwNq4nIzgk84GFPOcA7n/CPap/0Oeuf9+bL/5HrD13QtRTWPDCt4s1mQvqbqrNFZ5jP2S4O5cQAZwCOcjDHjOCADc/4SHVP+hM1z/v9Zf/ACRR/wAJDqn/AEJmuf8Af6y/+SKP+Ee1T/oc9c/782X/AMj0f8I9qn/Q565/35sv/kegA/4SHVP+hM1z/v8AWX/yRR/wkOqf9CZrn/f6y/8Akij/AIR7VP8Aoc9c/wC/Nl/8j0f8I9qn/Q565/35sv8A5HoAP+Eh1T/oTNc/7/WX/wAkUf8ACQ6p/wBCZrn/AH+sv/kij/hHtU/6HPXP+/Nl/wDI9H/CPap/0Oeuf9+bL/5HoAP+Eh1T/oTNc/7/AFl/8kVh3Wu6ifHWkynwnrIddMvVERls9zAy2uWH7/GBgA5IPzDAPONz/hHtU/6HPXP+/Nl/8j1h3WhaiPHWkxHxZrJdtMvWEpis9ygS2uVH7jGDkE5BPyjBHOQDc/4SHVP+hM1z/v8AWX/yRR/wkOqf9CZrn/f6y/8Akij/AIR7VP8Aoc9c/wC/Nl/8j0f8I9qn/Q565/35sv8A5HoAP+Eh1T/oTNc/7/WX/wAkUf8ACQ6p/wBCZrn/AH+sv/kij/hHtU/6HPXP+/Nl/wDI9H/CPap/0Oeuf9+bL/5HoAP+Eh1T/oTNc/7/AFl/8kVydhreoLr/AIlYeFtXYvqCMyCW0zGfsluNrZnxnAB4JGGHOcgdZ/wj2qf9Dnrn/fmy/wDkeuTsNE1Btf8AEqjxTq6lNQRWcRWmZD9ktzubMGM4IHAAwo4zknwOJeX6g+a263vb8NTWj8Rp/wBvaj/0KWs/9/bP/wCP0f29qP8A0KWs/wDf2z/+P0f2DqP/AENus/8Afqz/APjFH9g6j/0Nus/9+rP/AOMV+dfuf7n/AJOdev8AVg/t7Uf+hS1n/v7Z/wDx+j+3tR/6FLWf+/tn/wDH6P7B1H/obdZ/79Wf/wAYo/sHUf8AobdZ/wC/Vn/8Yo/c/wBz/wAnDX+rB/b2o/8AQpaz/wB/bP8A+P0f29qP/Qpaz/39s/8A4/R/YOo/9DbrP/fqz/8AjFH9g6j/ANDbrP8A36s//jFH7n+5/wCThr/Vg/t7Uf8AoUtZ/wC/tn/8fo/t7Uf+hS1n/v7Z/wDx+j+wdR/6G3Wf+/Vn/wDGKP7B1H/obdZ/79Wf/wAYo/c/3P8AycNf6sVDqd3eeK/C0c+h6hYINQkYS3LwFSfsdx8v7uVjnnPTHHWvRK87OmXdn4r8LST65qF+h1CRRFcpAFB+x3Hzfu4lOeMdcc9K9Er9F4a5fqC5bbva9vx1OSt8R8xeKf8Akb9a/wCv+f8A9GNRR4p/5G/Wv+v+f/0Y1FZT+Jn7Lhf4EPRfkei+E9J0eTwbockvwt+2yNp9uWuvs2nnziY1y+XmDHPX5gDzyM1sf2Lof/RIv/JTTP8A49Ungu18VN4F8PNb6zo0cB0y2MaSaTK7KvlLgFhcgE474GfQVufY/GH/AEHdD/8ABNN/8lV9Ifipw9zpOjjxlpkY+FuyNtPuy1r9m0/94RJbYfAm2/Lkjk5/ecAjdjY/sXQ/+iRf+Smmf/HqkurXxV/wnWkq2s6MZzpl6UcaTKFC+ba7gV+05JJ24ORjB4OeNz7H4w/6Duh/+Cab/wCSqAOf/sXQ/wDokX/kppn/AMeo/sXQ/wDokX/kppn/AMeroPsfjD/oO6H/AOCab/5Ko+x+MP8AoO6H/wCCab/5KoA5/wDsXQ/+iRf+Smmf/Hqx9G0nR31XxCH+FvnqmoIEj+zaefs4+ywHZzNgZJL/AC5Hz9c5A7j7H4w/6Duh/wDgmm/+Sqw9CtfFR1jxOItZ0ZXGpoJS2kysGb7Jb8qPtI2jbtGDnkE55wACP+xdD/6JF/5KaZ/8eo/sXQ/+iRf+Smmf/Hq6D7H4w/6Duh/+Cab/AOSqPsfjD/oO6H/4Jpv/AJKoA5/+xdD/AOiRf+Smmf8Ax6j+xdD/AOiRf+Smmf8Ax6ug+x+MP+g7of8A4Jpv/kqj7H4w/wCg7of/AIJpv/kqgDh/Euk6PHpUBj+Fv2RjqFkDJ9m08bgbqIFPlmJ+cEp6fNyQMmtj+xdD/wCiRf8Akppn/wAeqTxZa+Kl0e3M+s6M6f2nYABNJlU7vtcO05NyeA2CR3AIyM5G59j8Yf8AQd0P/wAE03/yVQBz/wDYuh/9Ei/8lNM/+PUf2Lof/RIv/JTTP/j1dB9j8Yf9B3Q//BNN/wDJVH2Pxh/0HdD/APBNN/8AJVAHP/2Lof8A0SL/AMlNM/8Aj1H9i6H/ANEi/wDJTTP/AI9XQfY/GH/Qd0P/AME03/yVR9j8Yf8AQd0P/wAE03/yVQBz/wDYuh/9Ei/8lNM/+PUf2Lof/RIv/JTTP/j1dB9j8Yf9B3Q//BNN/wDJVH2Pxh/0HdD/APBNN/8AJVAHD+GtJ0eTSpzJ8LftbDUL0CT7Np52gXUoCfNMD8gAT0+XgkYNbH9i6H/0SL/yU0z/AOPVJ4TtfFTaPcGDWdGRP7TvwQ+kysd32ubcci5HBbJA7AgZOMnc+x+MP+g7of8A4Jpv/kqgDn/7F0P/AKJF/wCSmmf/AB6j+xdD/wCiRf8Akppn/wAeroPsfjD/AKDuh/8Agmm/+SqPsfjD/oO6H/4Jpv8A5KoA5/8AsXQ/+iRf+Smmf/HqP7F0P/okX/kppn/x6ug+x+MP+g7of/gmm/8Akqj7H4w/6Duh/wDgmm/+SqAOf/sXQ/8AokX/AJKaZ/8AHqP7F0P/AKJF/wCSmmf/AB6ug+x+MP8AoO6H/wCCab/5Ko+x+MP+g7of/gmm/wDkqgDn/wCxdD/6JF/5KaZ/8erHudJ0ceMtMjHwt2Rtp92Wtfs2n/vCJLbD4E235ckcnP7zgEbsdx9j8Yf9B3Q//BNN/wDJVYd1a+Kv+E60lW1nRjOdMvSjjSZQoXzbXcCv2nJJO3ByMYPBzwAR/wBi6H/0SL/yU0z/AOPUf2Lof/RIv/JTTP8A49XQfY/GH/Qd0P8A8E03/wAlUfY/GH/Qd0P/AME03/yVQBz/APYuh/8ARIv/ACU0z/49R/Yuh/8ARIv/ACU0z/49XQfY/GH/AEHdD/8ABNN/8lUfY/GH/Qd0P/wTTf8AyVQBz/8AYuh/9Ei/8lNM/wDj1H9i6H/0SL/yU0z/AOPV0H2Pxh/0HdD/APBNN/8AJVH2Pxh/0HdD/wDBNN/8lUAc/wD2Lof/AESL/wAlNM/+PUf2Lof/AESL/wAlNM/+PV0H2Pxh/wBB3Q//AATTf/JVH2Pxh/0HdD/8E03/AMlUAc//AGLof/RIv/JTTP8A49R/Yuh/9Ei/8lNM/wDj1dB9j8Yf9B3Q/wDwTTf/ACVR9j8Yf9B3Q/8AwTTf/JVAHP8A9i6H/wBEi/8AJTTP/j1Y9zpOjjxlpkY+FuyNtPuy1r9m0/8AeESW2HwJtvy5I5Of3nAI3Y7j7H4w/wCg7of/AIJpv/kqsO6tfFX/AAnWkq2s6MZzpl6UcaTKFC+ba7gV+05JJ24ORjB4OeACP+xdD/6JF/5KaZ/8eo/sXQ/+iRf+Smmf/Hq6D7H4w/6Duh/+Cab/AOSqPsfjD/oO6H/4Jpv/AJKoA5/+xdD/AOiRf+Smmf8Ax6sfxLpOjx6VAY/hb9kY6hZAyfZtPG4G6iBT5ZifnBKenzckDJruPsfjD/oO6H/4Jpv/AJKrD8WWvipdHtzPrOjOn9p2AATSZVO77XDtOTcngNgkdwCMjOQAR/2Lof8A0SL/AMlNM/8Aj1H9i6H/ANEi/wDJTTP/AI9XQfY/GH/Qd0P/AME03/yVR9j8Yf8AQd0P/wAE03/yVQBz/wDYuh/9Ei/8lNM/+PUf2Lof/RIv/JTTP/j1dB9j8Yf9B3Q//BNN/wDJVH2Pxh/0HdD/APBNN/8AJVAHP/2Lof8A0SL/AMlNM/8Aj1Y+jaTo76r4hD/C3z1TUECR/ZtPP2cfZYDs5mwMkl/lyPn65yB3H2Pxh/0HdD/8E03/AMlVh6Fa+KjrHicRazoyuNTQSltJlYM32S35UfaRtG3aMHPIJzzgAEf9i6H/ANEi/wDJTTP/AI9R/Yuh/wDRIv8AyU0z/wCPV0H2Pxh/0HdD/wDBNN/8lUfY/GH/AEHdD/8ABNN/8lUAc/8A2Lof/RIv/JTTP/j1H9i6H/0SL/yU0z/49XQfY/GH/Qd0P/wTTf8AyVR9j8Yf9B3Q/wDwTTf/ACVQBz/9i6H/ANEi/wDJTTP/AI9WPo2k6O+q+IQ/wt89U1BAkf2bTz9nH2WA7OZsDJJf5cj5+ucgdx9j8Yf9B3Q//BNN/wDJVYehWvio6x4nEWs6MrjU0EpbSZWDN9kt+VH2kbRt2jBzyCc84ABH/Yuh/wDRIv8AyU0z/wCPUf2Lof8A0SL/AMlNM/8Aj1dB9j8Yf9B3Q/8AwTTf/JVH2Pxh/wBB3Q//AATTf/JVAHP/ANi6H/0SL/yU0z/49R/Yuh/9Ei/8lNM/+PV0H2Pxh/0HdD/8E03/AMlUfY/GH/Qd0P8A8E03/wAlUAc//Yuh/wDRIv8AyU0z/wCPUf2Lof8A0SL/AMlNM/8Aj1dB9j8Yf9B3Q/8AwTTf/JVH2Pxh/wBB3Q//AATTf/JVAHD3Ok6OPGWmRj4W7I20+7LWv2bT/wB4RJbYfAm2/Lkjk5/ecAjdjY/sXQ/+iRf+Smmf/HqkurXxV/wnWkq2s6MZzpl6UcaTKFC+ba7gV+05JJ24ORjB4OeNz7H4w/6Duh/+Cab/AOSqAOf/ALF0P/okX/kppn/x6j+xdD/6JF/5KaZ/8eroPsfjD/oO6H/4Jpv/AJKo+x+MP+g7of8A4Jpv/kqgDn/7F0P/AKJF/wCSmmf/AB6j+xdD/wCiRf8Akppn/wAeroPsfjD/AKDuh/8Agmm/+SqPsfjD/oO6H/4Jpv8A5KoA5/8AsXQ/+iRf+Smmf/Hqx/Cek6PJ4N0OSX4W/bZG0+3LXX2bTz5xMa5fLzBjnr8wB55Ga7j7H4w/6Duh/wDgmm/+Sqw/Bdr4qbwL4ea31nRo4DplsY0k0mV2VfKXALC5AJx3wM+goAj/ALF0P/okX/kppn/x6j+xdD/6JF/5KaZ/8eroPsfjD/oO6H/4Jpv/AJKo+x+MP+g7of8A4Jpv/kqgDn/7F0P/AKJF/wCSmmf/AB6neC0SPw68cVn9ijXUL4La4UeSBdy4TCEqMdPlJHHBxW99j8Yf9B3Q/wDwTTf/ACVWL4SEy6NOtxJHJONT1ASPGhRWb7XNkhSSQM9snHqa+U4w/wBxh/jX5SN8P8Ru0UUV+cHYFFFFABRRRQBV8I/8hHxT/wBhVP8A0jtq6euY8I/8hHxT/wBhVP8A0jtq6ev2TK/9xo/4I/kjzp/EwoooruJCiiigAooooAKKKKACvOdT/wCQref9d3/9CNejV5zqf/IVvP8Aru//AKEa8rNfgj6nPiNkVaKKK8Q5AooooA7Lwl/yCpf+u5/9BWt6sHwl/wAgqX/ruf8A0Fa3q+nwf8CPoehS+BBRRRXSWFFFFABRRRQAUUUUAFFFFABRRRQAUUUUAFef63ZWN58Q7/7b4Q/4SHbpVns/dWz+RmW6z/r3XG7j7ufu89q9Arj7iHWJfiHqn9k31ja40qx8z7XZvcbv3t3jG2VMd+uc5HTHIBn/ANi6H/0SL/yU0z/49R/Yuh/9Ei/8lNM/+PV0H2Pxh/0HdD/8E03/AMlUfY/GH/Qd0P8A8E03/wAlUAc//Yuh/wDRIv8AyU0z/wCPUf2Lof8A0SL/AMlNM/8Aj1dB9j8Yf9B3Q/8AwTTf/JVH2Pxh/wBB3Q//AATTf/JVAHP/ANi6H/0SL/yU0z/49WPrOk6Omq+Hgnwt8hX1Bw8f2bTx9oH2Wc7OJsHBAf5sD5OucA9x9j8Yf9B3Q/8AwTTf/JVYeu2vioax4YEus6MznU3ERXSZVCt9kuOWH2k7ht3DAxyQc8YIBH/Yuh/9Ei/8lNM/+PUf2Lof/RIv/JTTP/j1dB9j8Yf9B3Q//BNN/wDJVH2Pxh/0HdD/APBNN/8AJVAHP/2Lof8A0SL/AMlNM/8Aj1H9i6H/ANEi/wDJTTP/AI9XQfY/GH/Qd0P/AME03/yVR9j8Yf8AQd0P/wAE03/yVQBz/wDYuh/9Ei/8lNM/+PUf2Lof/RIv/JTTP/j1dB9j8Yf9B3Q//BNN/wDJVH2Pxh/0HdD/APBNN/8AJVAHP/2Lof8A0SL/AMlNM/8Aj1Y9zpOjjxlpkY+FuyNtPuy1r9m0/wDeESW2HwJtvy5I5Of3nAI3Y7j7H4w/6Duh/wDgmm/+Sqw7q18Vf8J1pKtrOjGc6ZelHGkyhQvm2u4FftOSSduDkYweDngAj/sXQ/8AokX/AJKaZ/8AHqP7F0P/AKJF/wCSmmf/AB6ug+x+MP8AoO6H/wCCab/5Ko+x+MP+g7of/gmm/wDkqgDn/wCxdD/6JF/5KaZ/8eo/sXQ/+iRf+Smmf/Hq6D7H4w/6Duh/+Cab/wCSqPsfjD/oO6H/AOCab/5KoA5/+xdD/wCiRf8Akppn/wAermrLStJOteIFPw08xUvkCRfZrD9wPs0B2cy4GSS/y5Hz+uQPRfsfjD/oO6H/AOCab/5Krk7C28THX/EoXV9IEg1BBKx0uQhm+yW/Kj7R8oxtGCTyCc84HhcRT5MC3e2q7/pqa0VeRW/sjRv+iWf+Sunf/HqP7I0b/oln/krp3/x6tz7L4q/6DOjf+CmX/wCSaPsvir/oM6N/4KZf/kmvgPrT/nX31Dq5fL8jD/sjRv8Aoln/AJK6d/8AHqP7I0b/AKJZ/wCSunf/AB6tz7L4q/6DOjf+CmX/AOSaPsvir/oM6N/4KZf/AJJo+tP+dffUDl8vyMP+yNG/6JZ/5K6d/wDHqP7I0b/oln/krp3/AMerc+y+Kv8AoM6N/wCCmX/5Jo+y+Kv+gzo3/gpl/wDkmj60/wCdffUDl8vyMP8AsjRv+iWf+Sunf/HqP7I0b/oln/krp3/x6tz7L4q/6DOjf+CmX/5Jo+y+Kv8AoM6N/wCCmX/5Jo+tP+dffUDl8vyMOxsbC28ZeGHtfBf9iSG+lBufJtU3D7JcfJmKRm54PIx8v0r1WvOzBrUfivwsdS1DT7iH+0JAqW1i8LBvsdxzuaVwRjPGPx9fRK+/4dnz4FO99X3/AF1OWsvePmLxT/yN+tf9f8//AKMaijxT/wAjfrX/AF/z/wDoxqKwn8TP2XC/wIei/I9F8J/8I5/whuh+f/wmXnf2fb7/ALP/AGv5e7y1zs8v5Nuem35cdOK2P+KY/wCp5/8AK3Ungu68VL4F8PLb6No0kA0y2EbyatKjMvlLglRbEA47ZOPU1ufbPGH/AEAtD/8ABzN/8i19Ifipw9z/AMI5/wAJlpmP+Ey8n+z7vdu/tfzN3mW2Nufn243Zx8udu7nbWx/xTH/U8/8AlbqS6uvFX/CdaSzaNownGmXoRBq0pUr5truJb7NkEHbgYOcnkY53PtnjD/oBaH/4OZv/AJFoA5//AIpj/qef/K3R/wAUx/1PP/lbroPtnjD/AKAWh/8Ag5m/+RaPtnjD/oBaH/4OZv8A5FoA5/8A4pj/AKnn/wArdY+jf8I5/aviHzP+Ey2/2gnl+V/a+7b9lg+/t53Zz9/5tu3+HbXcfbPGH/QC0P8A8HM3/wAi1h6FdeKhrHicxaNozOdTQyhtWlUK32S34U/ZjuG3acnHJIxxkgEf/FMf9Tz/AOVuj/imP+p5/wDK3XQfbPGH/QC0P/wczf8AyLR9s8Yf9ALQ/wDwczf/ACLQBz//ABTH/U8/+Vuj/imP+p5/8rddB9s8Yf8AQC0P/wAHM3/yLR9s8Yf9ALQ//BzN/wDItAHD+Jf+Ec/sqDyf+Ey3f2hZZ8/+19u37VFuxv43Yztx827G35sVsf8AFMf9Tz/5W6k8WXXiptHtxPo2jIn9p2BBTVpWO77XDtGDbDgtgE9gScHGDufbPGH/AEAtD/8ABzN/8i0Ac/8A8Ux/1PP/AJW6P+KY/wCp5/8AK3XQfbPGH/QC0P8A8HM3/wAi0fbPGH/QC0P/AMHM3/yLQBz/APxTH/U8/wDlbo/4pj/qef8Ayt10H2zxh/0AtD/8HM3/AMi0fbPGH/QC0P8A8HM3/wAi0Ac//wAUx/1PP/lbo/4pj/qef/K3XQfbPGH/AEAtD/8ABzN/8i0fbPGH/QC0P/wczf8AyLQBw/hr/hHP7Kn87/hMt39oXuPI/tfbt+1S7c7ON2Mbs/Nuzu+bNbH/ABTH/U8/+VupPCd14qXR7gQaNozp/ad+SX1aVTu+1zbhgWx4DZAPcAHAzgbn2zxh/wBALQ//AAczf/ItAHP/APFMf9Tz/wCVuj/imP8Aqef/ACt10H2zxh/0AtD/APBzN/8AItH2zxh/0AtD/wDBzN/8i0Ac/wD8Ux/1PP8A5W6P+KY/6nn/AMrddB9s8Yf9ALQ//BzN/wDItH2zxh/0AtD/APBzN/8AItAHP/8AFMf9Tz/5W6P+KY/6nn/yt10H2zxh/wBALQ//AAczf/ItH2zxh/0AtD/8HM3/AMi0Ac//AMUx/wBTz/5W6x7n/hHP+Ey0zH/CZeT/AGfd7t39r+Zu8y2xtz8+3G7OPlzt3c7a7j7Z4w/6AWh/+Dmb/wCRaw7q68Vf8J1pLNo2jCcaZehEGrSlSvm2u4lvs2QQduBg5yeRjkAj/wCKY/6nn/yt0f8AFMf9Tz/5W66D7Z4w/wCgFof/AIOZv/kWj7Z4w/6AWh/+Dmb/AORaAOf/AOKY/wCp5/8AK3R/xTH/AFPP/lbroPtnjD/oBaH/AODmb/5Fo+2eMP8AoBaH/wCDmb/5FoA5/wD4pj/qef8Ayt0f8Ux/1PP/AJW66D7Z4w/6AWh/+Dmb/wCRaPtnjD/oBaH/AODmb/5FoA5//imP+p5/8rdH/FMf9Tz/AOVuug+2eMP+gFof/g5m/wDkWj7Z4w/6AWh/+Dmb/wCRaAOf/wCKY/6nn/yt0f8AFMf9Tz/5W66D7Z4w/wCgFof/AIOZv/kWj7Z4w/6AWh/+Dmb/AORaAOf/AOKY/wCp5/8AK3WPc/8ACOf8JlpmP+Ey8n+z7vdu/tfzN3mW2Nufn243Zx8udu7nbXcfbPGH/QC0P/wczf8AyLWHdXXir/hOtJZtG0YTjTL0Ig1aUqV8213Et9myCDtwMHOTyMcgEf8AxTH/AFPP/lbo/wCKY/6nn/yt10H2zxh/0AtD/wDBzN/8i0fbPGH/AEAtD/8ABzN/8i0Ac/8A8Ux/1PP/AJW6x/Ev/COf2VB5P/CZbv7Qss+f/a+3b9qi3Y38bsZ24+bdjb82K7j7Z4w/6AWh/wDg5m/+Raw/Fl14qbR7cT6NoyJ/adgQU1aVju+1w7Rg2w4LYBPYEnBxggEf/FMf9Tz/AOVuj/imP+p5/wDK3XQfbPGH/QC0P/wczf8AyLR9s8Yf9ALQ/wDwczf/ACLQBz//ABTH/U8/+Vuj/imP+p5/8rddB9s8Yf8AQC0P/wAHM3/yLR9s8Yf9ALQ//BzN/wDItAHP/wDFMf8AU8/+VusfRv8AhHP7V8Q+Z/wmW3+0E8vyv7X3bfssH39vO7Ofv/Nt2/w7a7j7Z4w/6AWh/wDg5m/+Raw9CuvFQ1jxOYtG0ZnOpoZQ2rSqFb7Jb8Kfsx3DbtOTjkkY4yQCP/imP+p5/wDK3R/xTH/U8/8AlbroPtnjD/oBaH/4OZv/AJFo+2eMP+gFof8A4OZv/kWgDn/+KY/6nn/yt0f8Ux/1PP8A5W66D7Z4w/6AWh/+Dmb/AORaPtnjD/oBaH/4OZv/AJFoA5//AIpj/qef/K3WPo3/AAjn9q+IfM/4TLb/AGgnl+V/a+7b9lg+/t53Zz9/5tu3+HbXcfbPGH/QC0P/AMHM3/yLWHoV14qGseJzFo2jM51NDKG1aVQrfZLfhT9mO4bdpycckjHGSAR/8Ux/1PP/AJW6P+KY/wCp5/8AK3XQfbPGH/QC0P8A8HM3/wAi0fbPGH/QC0P/AMHM3/yLQBz/APxTH/U8/wDlbo/4pj/qef8Ayt10H2zxh/0AtD/8HM3/AMi0fbPGH/QC0P8A8HM3/wAi0Ac//wAUx/1PP/lbo/4pj/qef/K3XQfbPGH/AEAtD/8ABzN/8i0fbPGH/QC0P/wczf8AyLQBw9z/AMI5/wAJlpmP+Ey8n+z7vdu/tfzN3mW2Nufn243Zx8udu7nbWx/xTH/U8/8AlbqS6uvFX/CdaSzaNownGmXoRBq0pUr5truJb7NkEHbgYOcnkY53PtnjD/oBaH/4OZv/AJFoA5//AIpj/qef/K3R/wAUx/1PP/lbroPtnjD/AKAWh/8Ag5m/+RaPtnjD/oBaH/4OZv8A5FoA5/8A4pj/AKnn/wArdH/FMf8AU8/+Vuug+2eMP+gFof8A4OZv/kWj7Z4w/wCgFof/AIOZv/kWgDn/APimP+p5/wDK3WP4T/4Rz/hDdD8//hMvO/s+33/Z/wC1/L3eWudnl/Jtz02/LjpxXcfbPGH/AEAtD/8ABzN/8i1h+C7rxUvgXw8tvo2jSQDTLYRvJq0qMy+UuCVFsQDjtk49TQBH/wAUx/1PP/lbo/4pj/qef/K3XQfbPGH/AEAtD/8ABzN/8i0fbPGH/QC0P/wczf8AyLQBz/8AxTH/AFPP/lbp3gvyv+EdfyPP8n+0L7Z9o3+Zt+1y43+Z8+7HXd82evNb32zxh/0AtD/8HM3/AMi1i+EjM2jTtcRxxznU9QMiRuXVW+1zZAYgEjPfAz6CvlOMP9xh/jX5SN8P8Ru0UUV+cHYFFFFABRRRQBV8I/8AIR8U/wDYVT/0jtq6euY8I/8AIR8U/wDYVT/0jtq6ev2TK/8AcaP+CP5I86fxMKKKK7iQooooAKKKKACiiigArznU/wDkK3n/AF3f/wBCNejV5zqf/IVvP+u7/wDoRrys1+CPqc+I2RVooorxDkCiiigDsvCX/IKl/wCu5/8AQVrerB8Jf8gqX/ruf/QVrer6fB/wI+h6FL4EFFFFdJYUUUUAFFFFABRRRQAUUUUAFFFFABRRRQAV5/rf9l/8LDv/AO0v7c/5BVn5f9lfbf8AnrdZ3/Zvwxu98d69Arj7ibWIviHqn9k2NjdZ0qx8z7XePb7f3t3jG2J89+uMYHXPABn/APFMf9Tz/wCVuj/imP8Aqef/ACt10H2zxh/0AtD/APBzN/8AItH2zxh/0AtD/wDBzN/8i0Ac/wD8Ux/1PP8A5W6P+KY/6nn/AMrddB9s8Yf9ALQ//BzN/wDItH2zxh/0AtD/APBzN/8AItAHP/8AFMf9Tz/5W6x9Z/4Rz+1fD3l/8Jlt/tB/M83+19237LP9zdzuzj7nzbd38O6u4+2eMP8AoBaH/wCDmb/5FrD1268VHWPDBl0bRlcam5iC6tKwZvslxwx+zDaNu45GeQBjnIAI/wDimP8Aqef/ACt0f8Ux/wBTz/5W66D7Z4w/6AWh/wDg5m/+RaPtnjD/AKAWh/8Ag5m/+RaAOf8A+KY/6nn/AMrdH/FMf9Tz/wCVuug+2eMP+gFof/g5m/8AkWj7Z4w/6AWh/wDg5m/+RaAOf/4pj/qef/K3R/xTH/U8/wDlbroPtnjD/oBaH/4OZv8A5Fo+2eMP+gFof/g5m/8AkWgDn/8AimP+p5/8rdY9z/wjn/CZaZj/AITLyf7Pu927+1/M3eZbY25+fbjdnHy527udtdx9s8Yf9ALQ/wDwczf/ACLWHdXXir/hOtJZtG0YTjTL0Ig1aUqV8213Et9myCDtwMHOTyMcgEf/ABTH/U8/+Vuj/imP+p5/8rddB9s8Yf8AQC0P/wAHM3/yLR9s8Yf9ALQ//BzN/wDItAHP/wDFMf8AU8/+Vuj/AIpj/qef/K3XQfbPGH/QC0P/AMHM3/yLR9s8Yf8AQC0P/wAHM3/yLQBz/wDxTH/U8/8AlbrmrL/hH/7a8Qbv+Eu2fbk8vb/au7b9mg+/jndnP3+du3+HbXov2zxh/wBALQ//AAczf/ItcnYXPiYa/wCJSukaQZDqCGVTqkgCt9kt+FP2f5hjackDkkY4yfC4ibWBdn1XVR/FmtH4it/xTn/U5f8AlYo/4pz/AKnL/wArFbn2rxV/0BtG/wDBtL/8jUfavFX/AEBtG/8ABtL/API1fAc8/wCZ/wDgyJ1W/qxh/wDFOf8AU5f+Vij/AIpz/qcv/KxW59q8Vf8AQG0b/wAG0v8A8jUfavFX/QG0b/wbS/8AyNRzz/mf/gyIW/qxh/8AFOf9Tl/5WKP+Kc/6nL/ysVufavFX/QG0b/wbS/8AyNR9q8Vf9AbRv/BtL/8AI1HPP+Z/+DIhb+rGH/xTn/U5f+Vij/inP+py/wDKxW59q8Vf9AbRv/BtL/8AI1H2rxV/0BtG/wDBtL/8jUc8/wCZ/wDgyIW/qxh2P9k/8Jl4Y+wf2/5v26XP9o/b/L2/ZLjp9o+Xd06c4z2zXqtedmfWpPFfhYalp+n28P8AaEhV7a+eZi32O442tEgAxnnP4enolff8OtvAq76vqpfijlrfEfMXin/kb9a/6/5//RjUUeKf+Rv1r/r/AJ//AEY1FYT+Jn7Lhf4EPRfkei+E7jwIvg3QxeeLvIuhp9uJof8AhKJ4vLfy13LsE4CYORtAGOmBWx9p+Hn/AEOv/l3XH/yRVfwfF4qPgjQDb6XozwHTrfy2k1SVGZfLXBKi3IBx2ycepra8nxh/0CND/wDBvN/8jV0yx2ZKTUcJdf44/wCR+M8sP5vwOVubjwJ/wmWmFfF2bUafdiSb/hKJztfzLbau/wA/K5G87cjdtzg7RjY+0/Dz/odf/LuuP/kimM3iq38daWzaToxnOmXoRBqsu0r5truJb7PkEHbgYOcnkY56P7Z4w/6AWh/+Dmb/AORa9TDVKtSkpVockuqve3zX3kSST0Of+0/Dz/odf/LuuP8A5Io+0/Dz/odf/LuuP/kiug+2eMP+gFof/g5m/wDkWj7Z4w/6AWh/+Dmb/wCRa3Ec/wDafh5/0Ov/AJd1x/8AJFY+jXHgQar4hM/i7y4zqCGBv+EonTzE+ywZbInG/wCbcu45+7tzhQB3H2zxh/0AtD/8HM3/AMi1h6FdeKhrHicxaNozOdTQyhtWlUK32S34U/ZjuG3acnHJIxxkgEf2n4ef9Dr/AOXdcf8AyRR9p+Hn/Q6/+Xdcf/JFdB9s8Yf9ALQ//BzN/wDItH2zxh/0AtD/APBzN/8AItAHP/afh5/0Ov8A5d1x/wDJFH2n4ef9Dr/5d1x/8kV0H2zxh/0AtD/8HM3/AMi0fbPGH/QC0P8A8HM3/wAi0AcP4luPAh0qAWvi7zpP7QsiV/4SieXCfaot7YM5xhdzbv4cbgQRkbH2n4ef9Dr/AOXdcf8AyRUniy68VNo9uJ9G0ZE/tOwIKatKx3fa4dowbYcFsAnsCTg4wdz7Z4w/6AWh/wDg5m/+RaAOf+0/Dz/odf8Ay7rj/wCSKPtPw8/6HX/y7rj/AOSK6D7Z4w/6AWh/+Dmb/wCRaPtnjD/oBaH/AODmb/5FoA5/7T8PP+h1/wDLuuP/AJIo+0/Dz/odf/LuuP8A5IroPtnjD/oBaH/4OZv/AJFo+2eMP+gFof8A4OZv/kWgDn/tPw8/6HX/AMu64/8Akij7T8PP+h1/8u64/wDkiug+2eMP+gFof/g5m/8AkWj7Z4w/6AWh/wDg5m/+RaAOH8NXHgQaVOLrxd5Mn9oXpC/8JRPFlPtUuxsCcZyu1t38WdxJJydj7T8PP+h1/wDLuuP/AJIqTwndeKl0e4EGjaM6f2nfkl9WlU7vtc24YFseA2QD3ABwM4G59s8Yf9ALQ/8Awczf/ItAHP8A2n4ef9Dr/wCXdcf/ACRR9p+Hn/Q6/wDl3XH/AMkV0H2zxh/0AtD/APBzN/8AItH2zxh/0AtD/wDBzN/8i0Ac/wDafh5/0Ov/AJd1x/8AJFH2n4ef9Dr/AOXdcf8AyRXQfbPGH/QC0P8A8HM3/wAi0fbPGH/QC0P/AMHM3/yLQBz/ANp+Hn/Q6/8Al3XH/wAkUfafh5/0Ov8A5d1x/wDJFdB9s8Yf9ALQ/wDwczf/ACLR9s8Yf9ALQ/8Awczf/ItAHP8A2n4ef9Dr/wCXdcf/ACRWPc3HgT/hMtMK+Ls2o0+7Ek3/AAlE52v5lttXf5+VyN525G7bnB2jHcfbPGH/AEAtD/8ABzN/8i1h3V14q/4TrSWbRtGE40y9CINWlKlfNtdxLfZsgg7cDBzk8jHIBH9p+Hn/AEOv/l3XH/yRR9p+Hn/Q6/8Al3XH/wAkV0H2zxh/0AtD/wDBzN/8i0fbPGH/AEAtD/8ABzN/8i0Ac/8Aafh5/wBDr/5d1x/8kUfafh5/0Ov/AJd1x/8AJFdB9s8Yf9ALQ/8Awczf/ItH2zxh/wBALQ//AAczf/ItAHP/AGn4ef8AQ6/+Xdcf/JFH2n4ef9Dr/wCXdcf/ACRXQfbPGH/QC0P/AMHM3/yLR9s8Yf8AQC0P/wAHM3/yLQBz/wBp+Hn/AEOv/l3XH/yRR9p+Hn/Q6/8Al3XH/wAkV0H2zxh/0AtD/wDBzN/8i0fbPGH/AEAtD/8ABzN/8i0Ac/8Aafh5/wBDr/5d1x/8kUfafh5/0Ov/AJd1x/8AJFdB9s8Yf9ALQ/8Awczf/ItH2zxh/wBALQ//AAczf/ItAHP/AGn4ef8AQ6/+Xdcf/JFY9zceBP8AhMtMK+Ls2o0+7Ek3/CUTna/mW21d/n5XI3nbkbtucHaMdx9s8Yf9ALQ//BzN/wDItYd1deKv+E60lm0bRhONMvQiDVpSpXzbXcS32bIIO3Awc5PIxyAR/afh5/0Ov/l3XH/yRR9p+Hn/AEOv/l3XH/yRXQfbPGH/AEAtD/8ABzN/8i0fbPGH/QC0P/wczf8AyLQBz/2n4ef9Dr/5d1x/8kVj+JbjwIdKgFr4u86T+0LIlf8AhKJ5cJ9qi3tgznGF3Nu/hxuBBGR3H2zxh/0AtD/8HM3/AMi1h+LLrxU2j24n0bRkT+07Agpq0rHd9rh2jBthwWwCewJODjBAI/tPw8/6HX/y7rj/AOSKPtPw8/6HX/y7rj/5IroPtnjD/oBaH/4OZv8A5Fo+2eMP+gFof/g5m/8AkWgDn/tPw8/6HX/y7rj/AOSKPtPw8/6HX/y7rj/5IroPtnjD/oBaH/4OZv8A5Fo+2eMP+gFof/g5m/8AkWgDn/tPw8/6HX/y7rj/AOSKx9GuPAg1XxCZ/F3lxnUEMDf8JROnmJ9lgy2RON/zbl3HP3ducKAO4+2eMP8AoBaH/wCDmb/5FrD0K68VDWPE5i0bRmc6mhlDatKoVvslvwp+zHcNu05OOSRjjJAI/tPw8/6HX/y7rj/5Io+0/Dz/AKHX/wAu64/+SK6D7Z4w/wCgFof/AIOZv/kWj7Z4w/6AWh/+Dmb/AORaAOf+0/Dz/odf/LuuP/kij7T8PP8Aodf/AC7rj/5IroPtnjD/AKAWh/8Ag5m/+RaPtnjD/oBaH/4OZv8A5FoA5/7T8PP+h1/8u64/+SKx9GuPAg1XxCZ/F3lxnUEMDf8ACUTp5ifZYMtkTjf825dxz93bnCgDuPtnjD/oBaH/AODmb/5FrD0K68VDWPE5i0bRmc6mhlDatKoVvslvwp+zHcNu05OOSRjjJAI/tPw8/wCh1/8ALuuP/kij7T8PP+h1/wDLuuP/AJIroPtnjD/oBaH/AODmb/5Fo+2eMP8AoBaH/wCDmb/5FoA5/wC0/Dz/AKHX/wAu64/+SKPtPw8/6HX/AMu64/8Akiug+2eMP+gFof8A4OZv/kWj7Z4w/wCgFof/AIOZv/kWgDn/ALT8PP8Aodf/AC7rj/5Io+0/Dz/odf8Ay7rj/wCSK6D7Z4w/6AWh/wDg5m/+RaPtnjD/AKAWh/8Ag5m/+RaAOHubjwJ/wmWmFfF2bUafdiSb/hKJztfzLbau/wA/K5G87cjdtzg7RjY+0/Dz/odf/LuuP/kipLq68Vf8J1pLNo2jCcaZehEGrSlSvm2u4lvs2QQduBg5yeRjnc+2eMP+gFof/g5m/wDkWgDn/tPw8/6HX/y7rj/5Io+0/Dz/AKHX/wAu64/+SK6D7Z4w/wCgFof/AIOZv/kWj7Z4w/6AWh/+Dmb/AORaAOf+0/Dz/odf/LuuP/kij7T8PP8Aodf/AC7rj/5IroPtnjD/AKAWh/8Ag5m/+RaPtnjD/oBaH/4OZv8A5FoA5/7T8PP+h1/8u64/+SKx/Cdx4EXwboYvPF3kXQ0+3E0P/CUTxeW/lruXYJwEwcjaAMdMCu4+2eMP+gFof/g5m/8AkWsPwXdeKl8C+Hlt9G0aSAaZbCN5NWlRmXylwSotiAcdsnHqaAI/tPw8/wCh1/8ALuuP/kij7T8PP+h1/wDLuuP/AJIroPtnjD/oBaH/AODmb/5Fo+2eMP8AoBaH/wCDmb/5FoA5/wC0/Dz/AKHX/wAu64/+SKd4LNu3h1zZz+fanUL4wy+cZfMT7XLtbeSS+Rg7iTnrk1vfbPGH/QC0P/wczf8AyLWL4SMzaNO1xHHHOdT1AyJG5dVb7XNkBiASM98DPoK+U4w/3GH+NflI3w/xG7RRRX5wdgUUUUAFFFFAFXwj/wAhHxT/ANhVP/SO2rp65jwj/wAhHxT/ANhVP/SO2rp6/ZMr/wBxo/4I/kjzp/EwoooruJCiiigAooooAKKKKACvOdT/AOQref8AXd//AEI16NXnOp/8hW8/67v/AOhGvKzX4I+pz4jZFWiiivEOQKKKKAOy8Jf8gqX/AK7n/wBBWt6sHwl/yCpf+u5/9BWt6vp8H/Aj6HoUvgQUUUV0lhRRRQAUUUUAFFFFABRRRQAUUUUAFFFFABXn+tyeHY/iHf8A9v61/ZmdKs/J/wCJvJY+Z+9ut33JE34+XrnGe2a9Arj7ibWIviHqn9k2NjdZ0qx8z7XePb7f3t3jG2J89+uMYHXPABn/AGn4ef8AQ6/+Xdcf/JFH2n4ef9Dr/wCXdcf/ACRXQfbPGH/QC0P/AMHM3/yLR9s8Yf8AQC0P/wAHM3/yLQBz/wBp+Hn/AEOv/l3XH/yRR9p+Hn/Q6/8Al3XH/wAkV0H2zxh/0AtD/wDBzN/8i0fbPGH/AEAtD/8ABzN/8i0Ac/8Aafh5/wBDr/5d1x/8kVj6zceBDqvh4weLvMjGoOZ2/wCEonfy0+yz4bJnOz5tq7hj723OGIPcfbPGH/QC0P8A8HM3/wAi1h67deKjrHhgy6NoyuNTcxBdWlYM32S44Y/ZhtG3ccjPIAxzkAEf2n4ef9Dr/wCXdcf/ACRR9p+Hn/Q6/wDl3XH/AMkV0H2zxh/0AtD/APBzN/8AItH2zxh/0AtD/wDBzN/8i0Ac/wDafh5/0Ov/AJd1x/8AJFH2n4ef9Dr/AOXdcf8AyRXQfbPGH/QC0P8A8HM3/wAi0fbPGH/QC0P/AMHM3/yLQBz/ANp+Hn/Q6/8Al3XH/wAkUfafh5/0Ov8A5d1x/wDJFdB9s8Yf9ALQ/wDwczf/ACLR9s8Yf9ALQ/8Awczf/ItAHP8A2n4ef9Dr/wCXdcf/ACRWPc3HgT/hMtMK+Ls2o0+7Ek3/AAlE52v5lttXf5+VyN525G7bnB2jHcfbPGH/AEAtD/8ABzN/8i1h3V14q/4TrSWbRtGE40y9CINWlKlfNtdxLfZsgg7cDBzk8jHIBH9p+Hn/AEOv/l3XH/yRR9p+Hn/Q6/8Al3XH/wAkV0H2zxh/0AtD/wDBzN/8i0fbPGH/AEAtD/8ABzN/8i0Ac/8Aafh5/wBDr/5d1x/8kUfafh5/0Ov/AJd1x/8AJFdB9s8Yf9ALQ/8Awczf/ItH2zxh/wBALQ//AAczf/ItAHP/AGn4ef8AQ6/+Xdcf/JFc1ZT+Cf7a8QF/Fe2I3yeQ/wDwksy+Yn2aDLbvO+f5twyc/d25woA9F+2eMP8AoBaH/wCDmb/5Frk7C58TDX/EpXSNIMh1BDKp1SQBW+yW/Cn7P8wxtOSBySMcZPhcRNrAuz6rqo/izWj8RW+0eA/+hv8A/Lpn/wDj9H2jwH/0N/8A5dM//wAfrc+1eKv+gNo3/g2l/wDkaj7V4q/6A2jf+DaX/wCRq+A55/zP/wAGROq39WMP7R4D/wChv/8ALpn/APj9H2jwH/0N/wD5dM//AMfrc+1eKv8AoDaN/wCDaX/5Go+1eKv+gNo3/g2l/wDkajnn/M//AAZELf1Yw/tHgP8A6G//AMumf/4/R9o8B/8AQ3/+XTP/APH63PtXir/oDaN/4Npf/kaj7V4q/wCgNo3/AINpf/kajnn/ADP/AMGRC39WMP7R4D/6G/8A8umf/wCP0faPAf8A0N//AJdM/wD8frc+1eKv+gNo3/g2l/8Akaj7V4q/6A2jf+DaX/5Go55/zP8A8GRC39WMOxl8NP4y8MDRtd+33P26XdF/bUl3hPslxltjSMBzgZx3xnmvVa87M+tSeK/Cw1LT9Pt4f7QkKvbXzzMW+x3HG1okAGM85/D09Er7/h1t4FXfV9VL8Uctb4j5i8U/8jfrX/X/AD/+jGoo8U/8jfrX/X/P/wCjGorCfxM/ZcL/AAIei/I9F8J6to8fg3Q45fil9ikXT7cNa/adPHkkRrlMPCWGOnzEnjk5rY/trQ/+iu/+Temf/Gak8F67qMPgXw9EnhPWZ0TTLZVljlswrgRL8w3Tg4PXkA+oFbn/AAkOqf8AQma5/wB/rL/5Ir6Q/FTh7nVtHPjLTJB8Ut8a6fdhrr7Tp/7smS2wmRDt+bBPIz+74IG7Ox/bWh/9Fd/8m9M/+M1Jda7qJ8daTKfCesh10y9URGWz3MDLa5Yfv8YGADkg/MMA843P+Eh1T/oTNc/7/WX/AMkUAc//AG1of/RXf/JvTP8A4zR/bWh/9Fd/8m9M/wDjNdB/wkOqf9CZrn/f6y/+SKP+Eh1T/oTNc/7/AFl/8kUAc/8A21of/RXf/JvTP/jNY+jato6ar4hL/FLyFfUEKSfadPH2gfZYBv5hwcEFPlwPk6ZyT3H/AAkOqf8AQma5/wB/rL/5IrD0LXdRTWPE7L4T1mQvqaMyrLZ5jP2S3G1szgZwAeMjDDnOQACP+2tD/wCiu/8Ak3pn/wAZo/trQ/8Aorv/AJN6Z/8AGa6D/hIdU/6EzXP+/wBZf/JFH/CQ6p/0Jmuf9/rL/wCSKAOf/trQ/wDorv8A5N6Z/wDGaP7a0P8A6K7/AOTemf8Axmug/wCEh1T/AKEzXP8Av9Zf/JFH/CQ6p/0Jmuf9/rL/AOSKAOH8S6to8mlQCP4pfa2GoWRMf2nTztAuoiX+WEH5AC/p8vIIyK2P7a0P/orv/k3pn/xmpPFmu6jLo9ur+E9ZhA1Owbc8tmQSLuEhflnJySMDtkjJAyRuf8JDqn/Qma5/3+sv/kigDn/7a0P/AKK7/wCTemf/ABmj+2tD/wCiu/8Ak3pn/wAZroP+Eh1T/oTNc/7/AFl/8kUf8JDqn/Qma5/3+sv/AJIoA5/+2tD/AOiu/wDk3pn/AMZo/trQ/wDorv8A5N6Z/wDGa6D/AISHVP8AoTNc/wC/1l/8kUf8JDqn/Qma5/3+sv8A5IoA5/8AtrQ/+iu/+Temf/GaP7a0P/orv/k3pn/xmug/4SHVP+hM1z/v9Zf/ACRR/wAJDqn/AEJmuf8Af6y/+SKAOH8Nato8elTiT4pfZGOoXpEf2nTxuBupSH+aEn5wQ/p83AAwK2P7a0P/AKK7/wCTemf/ABmpPCeu6jFo9wqeE9ZmB1O/bcktmACbuYlfmnByCcHtkHBIwTuf8JDqn/Qma5/3+sv/AJIoA5/+2tD/AOiu/wDk3pn/AMZo/trQ/wDorv8A5N6Z/wDGa6D/AISHVP8AoTNc/wC/1l/8kUf8JDqn/Qma5/3+sv8A5IoA5/8AtrQ/+iu/+Temf/GaP7a0P/orv/k3pn/xmug/4SHVP+hM1z/v9Zf/ACRR/wAJDqn/AEJmuf8Af6y/+SKAOf8A7a0P/orv/k3pn/xmj+2tD/6K7/5N6Z/8ZroP+Eh1T/oTNc/7/WX/AMkUf8JDqn/Qma5/3+sv/kigDn/7a0P/AKK7/wCTemf/ABmse51bRz4y0yQfFLfGun3Ya6+06f8AuyZLbCZEO35sE8jP7vggbs9x/wAJDqn/AEJmuf8Af6y/+SK5jW/EPiJPGWjzab4Jv57pdPvU+z3V9aw7kMlsS4ZZHHBCjBx98Yzg00ruwE/9taH/ANFd/wDJvTP/AIzR/bWh/wDRXf8Ayb0z/wCM07/hLPiD/wBEyb/we2/+FH/CWfEH/omTf+D23/wq/Zvy+9f5iuN/trQ/+iu/+Temf/GaP7a0P/orv/k3pn/xmnf8JZ8Qf+iZN/4Pbf8Awq3p3ijxhLcMup/Dy8todmVe21W1nYtkcFWdABjPOew454Tg0r6feh3KX9taH/0V3/yb0z/4zR/bWh/9Fd/8m9M/+M10H/CQ6p/0Jmuf9/rL/wCSKP8AhIdU/wChM1z/AL/WX/yRUAc//bWh/wDRXf8Ayb0z/wCM0f21of8A0V3/AMm9M/8AjNdB/wAJDqn/AEJmuf8Af6y/+SKP+Eh1T/oTNc/7/WX/AMkUAc//AG1of/RXf/JvTP8A4zR/bWh/9Fd/8m9M/wDjNdB/wkOqf9CZrn/f6y/+SKP+Eh1T/oTNc/7/AFl/8kUAc/8A21of/RXf/JvTP/jNY9zq2jnxlpkg+KW+NdPuw119p0/92TJbYTIh2/NgnkZ/d8EDdnuP+Eh1T/oTNc/7/WX/AMkVh3Wu6ifHWkynwnrIddMvVERls9zAy2uWH7/GBgA5IPzDAPOACP8AtrQ/+iu/+Temf/GaP7a0P/orv/k3pn/xmug/4SHVP+hM1z/v9Zf/ACRR/wAJDqn/AEJmuf8Af6y/+SKAOf8A7a0P/orv/k3pn/xmsfxLq2jyaVAI/il9rYahZEx/adPO0C6iJf5YQfkAL+ny8gjIruP+Eh1T/oTNc/7/AFl/8kVh+LNd1GXR7dX8J6zCBqdg255bMgkXcJC/LOTkkYHbJGSBkgAj/trQ/wDorv8A5N6Z/wDGaP7a0P8A6K7/AOTemf8Axmug/wCEh1T/AKEzXP8Av9Zf/JFH/CQ6p/0Jmuf9/rL/AOSKAOf/ALa0P/orv/k3pn/xmj+2tD/6K7/5N6Z/8ZroP+Eh1T/oTNc/7/WX/wAkUf8ACQ6p/wBCZrn/AH+sv/kigDn/AO2tD/6K7/5N6Z/8ZrH0bVtHTVfEJf4peQr6ghST7Tp4+0D7LAN/MODggp8uB8nTOSe4/wCEh1T/AKEzXP8Av9Zf/JFYeha7qKax4nZfCesyF9TRmVZbPMZ+yW42tmcDOADxkYYc5yAAR/21of8A0V3/AMm9M/8AjNH9taH/ANFd/wDJvTP/AIzXQf8ACQ6p/wBCZrn/AH+sv/kij/hIdU/6EzXP+/1l/wDJFAHP/wBtaH/0V3/yb0z/AOM0f21of/RXf/JvTP8A4zXQf8JDqn/Qma5/3+sv/kij/hIdU/6EzXP+/wBZf/JFAHP/ANtaH/0V3/yb0z/4zWPo2raOmq+IS/xS8hX1BCkn2nTx9oH2WAb+YcHBBT5cD5Omck9x/wAJDqn/AEJmuf8Af6y/+SKw9C13UU1jxOy+E9ZkL6mjMqy2eYz9ktxtbM4GcAHjIww5zkAAj/trQ/8Aorv/AJN6Z/8AGaP7a0P/AKK7/wCTemf/ABmug/4SHVP+hM1z/v8AWX/yRR/wkOqf9CZrn/f6y/8AkigDn/7a0P8A6K7/AOTemf8Axmj+2tD/AOiu/wDk3pn/AMZroP8AhIdU/wChM1z/AL/WX/yRR/wkOqf9CZrn/f6y/wDkigDn/wC2tD/6K7/5N6Z/8Zo/trQ/+iu/+Temf/Ga6D/hIdU/6EzXP+/1l/8AJFH/AAkOqf8AQma5/wB/rL/5IoA4e51bRz4y0yQfFLfGun3Ya6+06f8AuyZLbCZEO35sE8jP7vggbs7H9taH/wBFd/8AJvTP/jNSXWu6ifHWkynwnrIddMvVERls9zAy2uWH7/GBgA5IPzDAPONz/hIdU/6EzXP+/wBZf/JFAHP/ANtaH/0V3/yb0z/4zR/bWh/9Fd/8m9M/+M10H/CQ6p/0Jmuf9/rL/wCSKP8AhIdU/wChM1z/AL/WX/yRQBz/APbWh/8ARXf/ACb0z/4zR/bWh/8ARXf/ACb0z/4zXQf8JDqn/Qma5/3+sv8A5Io/4SHVP+hM1z/v9Zf/ACRQBz/9taH/ANFd/wDJvTP/AIzWP4T1bR4/Buhxy/FL7FIun24a1+06ePJIjXKYeEsMdPmJPHJzXcf8JDqn/Qma5/3+sv8A5IrD8F67qMPgXw9EnhPWZ0TTLZVljlswrgRL8w3Tg4PXkA+oFAEf9taH/wBFd/8AJvTP/jNH9taH/wBFd/8AJvTP/jNdB/wkOqf9CZrn/f6y/wDkij/hIdU/6EzXP+/1l/8AJFAHP/21of8A0V3/AMm9M/8AjNO8Fuknh15Irz7bG2oXxW6yp84G7lw+UAU56/KAOeBit7/hIdU/6EzXP+/1l/8AJFYvhKRptGnleGSB31PUGaKQqWQm7m+U7SRkdOCR6E18pxh/uMP8a/KRvh/iN2iiivzg7AooooAKKKKAKvhH/kI+Kf8AsKp/6R21dPXMeEf+Qj4p/wCwqn/pHbV09fsmV/7jR/wR/JHnT+JhRRRXcSFFFFABRRRQAUUUUAFec6n/AMhW8/67v/6Ea9GrznU/+Qref9d3/wDQjXlZr8EfU58RsirRRRXiHIFFFFAHZeEv+QVL/wBdz/6Ctb1YPhL/AJBUv/Xc/wDoK1vV9Pg/4EfQ9Cl8CCiiiuksKKKKACiiigAooooAKKKKACiiigAooooAK8/1u9sbP4h3/wBt8X/8I9u0qz2fvbZPPxLdZ/16Nnbx93H3ue1egVx9xqN1YfEPVPs2jX2pb9Ksd32R4F8vEt3jPmyJ1z2z0OccZAM/+2tD/wCiu/8Ak3pn/wAZo/trQ/8Aorv/AJN6Z/8AGa6D/hIdU/6EzXP+/wBZf/JFH/CQ6p/0Jmuf9/rL/wCSKAOf/trQ/wDorv8A5N6Z/wDGaP7a0P8A6K7/AOTemf8Axmug/wCEh1T/AKEzXP8Av9Zf/JFH/CQ6p/0Jmuf9/rL/AOSKAOf/ALa0P/orv/k3pn/xmsfWdW0d9V8PFPil56pqDl5PtOnn7OPss438Q4GSQnzZHz9M4I7j/hIdU/6EzXP+/wBZf/JFYeu67qL6x4YZvCesxlNTdlVpbPMh+yXA2ricjOCTzgYU85wCAR/21of/AEV3/wAm9M/+M0f21of/AEV3/wAm9M/+M10H/CQ6p/0Jmuf9/rL/AOSKP+Eh1T/oTNc/7/WX/wAkUAc//bWh/wDRXf8Ayb0z/wCM0f21of8A0V3/AMm9M/8AjNdB/wAJDqn/AEJmuf8Af6y/+SKP+Eh1T/oTNc/7/WX/AMkUAc//AG1of/RXf/JvTP8A4zR/bWh/9Fd/8m9M/wDjNdB/wkOqf9CZrn/f6y/+SKP+Eh1T/oTNc/7/AFl/8kUAc/8A21of/RXf/JvTP/jNY9zq2jnxlpkg+KW+NdPuw119p0/92TJbYTIh2/NgnkZ/d8EDdnuP+Eh1T/oTNc/7/WX/AMkVh3Wu6ifHWkynwnrIddMvVERls9zAy2uWH7/GBgA5IPzDAPOACP8AtrQ/+iu/+Temf/GaP7a0P/orv/k3pn/xmug/4SHVP+hM1z/v9Zf/ACRR/wAJDqn/AEJmuf8Af6y/+SKAOf8A7a0P/orv/k3pn/xmj+2tD/6K7/5N6Z/8ZroP+Eh1T/oTNc/7/WX/AMkUf8JDqn/Qma5/3+sv/kigDn/7a0P/AKK7/wCTemf/ABmuastV0ka14gY/Evy1e+QpL9psP34+zQDfzFg4IKfLgfJ65J9F/wCEh1T/AKEzXP8Av9Zf/JFcnYa3qC6/4lYeFtXYvqCMyCW0zGfsluNrZnxnAB4JGGHOcgeFxE7YF6X1XZfmmjWj8RW/tfRv+ip/+TWnf/GaP7X0b/oqf/k1p3/xmtz+3tR/6FLWf+/tn/8AH6P7e1H/AKFLWf8Av7Z//H6+A5l/Kv8AwKn/APInV/XUw/7X0b/oqf8A5Nad/wDGaP7X0b/oqf8A5Nad/wDGa3P7e1H/AKFLWf8Av7Z//H6P7e1H/oUtZ/7+2f8A8fo5l/Kv/Aqf/wAiH9dTD/tfRv8Aoqf/AJNad/8AGaP7X0b/AKKn/wCTWnf/ABmtz+3tR/6FLWf+/tn/APH6P7e1H/oUtZ/7+2f/AMfo5l/Kv/Aqf/yIf11MP+19G/6Kn/5Nad/8Zo/tfRv+ip/+TWnf/Ga3P7e1H/oUtZ/7+2f/AMfo/t7Uf+hS1n/v7Z//AB+jmX8q/wDAqf8A8iH9dTDsb6wufGXhhLXxp/bcgvpSbbzrV9o+yXHz4ijVuOBycfN9K9Vrzs6nd3nivwtHPoeoWCDUJGEty8BUn7HcfL+7lY55z0xx1r0Svv8Ah13wK0tq+z/JJHLW+I+YvFP/ACN+tf8AX/P/AOjGoo8U/wDI361/1/z/APoxqKwn8TP2XC/wIei/I9h8F6FqM3gXw9KnizWYEfTLZlijisyqAxL8o3QE4HTkk+pNbn/CPap/0Oeuf9+bL/5Hrh/Cek6PJ4N0OSX4W/bZG0+3LXX2bTz5xMa5fLzBjnr8wB55Ga2P7F0P/okX/kppn/x6vpD8VJLrQtRHjrSYj4s1ku2mXrCUxWe5QJbXKj9xjByCcgn5RgjnO5/wj2qf9Dnrn/fmy/8AkeuHudJ0ceMtMjHwt2Rtp92Wtfs2n/vCJLbD4E235ckcnP7zgEbsbH9i6H/0SL/yU0z/AOPUAdB/wj2qf9Dnrn/fmy/+R6P+Ee1T/oc9c/782X/yPXP/ANi6H/0SL/yU0z/49R/Yuh/9Ei/8lNM/+PUAdB/wj2qf9Dnrn/fmy/8AkesPQtC1F9Y8TqvizWYymporMsVnmQ/ZLc7mzARnBA4wMKOM5Jj/ALF0P/okX/kppn/x6sfRtJ0d9V8Qh/hb56pqCBI/s2nn7OPssB2czYGSS/y5Hz9c5AAO4/4R7VP+hz1z/vzZf/I9H/CPap/0Oeuf9+bL/wCR65/+xdD/AOiRf+Smmf8Ax6j+xdD/AOiRf+Smmf8Ax6gDoP8AhHtU/wChz1z/AL82X/yPR/wj2qf9Dnrn/fmy/wDkeuf/ALF0P/okX/kppn/x6j+xdD/6JF/5KaZ/8eoAk8WaFqMWj27P4s1mYHU7BdrxWYAJu4QG+WAHIJyO2QMgjIO5/wAI9qn/AEOeuf8Afmy/+R64fxLpOjx6VAY/hb9kY6hZAyfZtPG4G6iBT5ZifnBKenzckDJrY/sXQ/8AokX/AJKaZ/8AHqAOg/4R7VP+hz1z/vzZf/I9H/CPap/0Oeuf9+bL/wCR65/+xdD/AOiRf+Smmf8Ax6j+xdD/AOiRf+Smmf8Ax6gDoP8AhHtU/wChz1z/AL82X/yPR/wj2qf9Dnrn/fmy/wDkeuf/ALF0P/okX/kppn/x6j+xdD/6JF/5KaZ/8eoA6D/hHtU/6HPXP+/Nl/8AI9H/AAj2qf8AQ565/wB+bL/5Hrn/AOxdD/6JF/5KaZ/8eo/sXQ/+iRf+Smmf/HqAJPCehajLo9wyeLNZhA1O/XakVmQSLuYFvmgJySMntknAAwBuf8I9qn/Q565/35sv/keuH8NaTo8mlTmT4W/a2GoXoEn2bTztAupQE+aYH5AAnp8vBIwa2P7F0P8A6JF/5KaZ/wDHqAOg/wCEe1T/AKHPXP8AvzZf/I9H/CPap/0Oeuf9+bL/AOR65/8AsXQ/+iRf+Smmf/HqP7F0P/okX/kppn/x6gDoP+Ee1T/oc9c/782X/wAj0f8ACPap/wBDnrn/AH5sv/keuf8A7F0P/okX/kppn/x6j+xdD/6JF/5KaZ/8eoA6D/hHtU/6HPXP+/Nl/wDI9H/CPap/0Oeuf9+bL/5Hrn/7F0P/AKJF/wCSmmf/AB6j+xdD/wCiRf8Akppn/wAeoA6D/hHtU/6HPXP+/Nl/8j1xvizRYYvFWjJrfj7WbCBrK8KXZu7azYMHtvkDpEgIYEkg5+4CMYOdL+xdD/6JF/5KaZ/8erIuNI0b/hMtNj/4VeI4zp92Tam10/8AekSW2HwJdvy5I5IP7zgEbsXD4v8Ag2BkX9jeE/8Aosmuf+FND/hR/Y3hP/osmuf+FND/AIVvf2HoX/RJV/8AATTf/j1H9h6F/wBElX/wE03/AOPV0cz7v/wJEmD/AGN4T/6LJrn/AIU0P+FH9jeE/wDosmuf+FND/hW9/Yehf9ElX/wE03/49R/Yehf9ElX/AMBNN/8Aj1HM+7/8CQGD/Y3hP/osmuf+FND/AIUf2N4T/wCiya5/4U0P+Fb39h6F/wBElX/wE03/AOPUf2HoX/RJV/8AATTf/j1HM+7/APAkBBZXWg2FoltD8Xbho0zgz6jYTOcnPLvEWPXufbpWlpxt9XuGt9M+Jl5ezKm9o7aTTpGC5AyQsBOMkc+4qp/Yehf9ElX/AMBNN/8Aj1IdE0If80jB+lppv/x6spRVm/1Qzf8A+Ee1T/oc9c/782X/AMj0f8I9qn/Q565/35sv/keuf/sXQ/8AokX/AJKaZ/8AHqP7F0P/AKJF/wCSmmf/AB6sRnQf8I9qn/Q565/35sv/AJHrDutC1EeOtJiPizWS7aZesJTFZ7lAltcqP3GMHIJyCflGCOcx/wBi6H/0SL/yU0z/AOPVj3Ok6OPGWmRj4W7I20+7LWv2bT/3hElth8Cbb8uSOTn95wCN2ADuP+Ee1T/oc9c/782X/wAj0f8ACPap/wBDnrn/AH5sv/keuf8A7F0P/okX/kppn/x6j+xdD/6JF/5KaZ/8eoA6D/hHtU/6HPXP+/Nl/wDI9YfizQtRi0e3Z/FmszA6nYLteKzABN3CA3ywA5BOR2yBkEZBj/sXQ/8AokX/AJKaZ/8AHqx/Euk6PHpUBj+Fv2RjqFkDJ9m08bgbqIFPlmJ+cEp6fNyQMmgDuP8AhHtU/wChz1z/AL82X/yPR/wj2qf9Dnrn/fmy/wDkeuf/ALF0P/okX/kppn/x6j+xdD/6JF/5KaZ/8eoA6D/hHtU/6HPXP+/Nl/8AI9H/AAj2qf8AQ565/wB+bL/5Hrn/AOxdD/6JF/5KaZ/8eo/sXQ/+iRf+Smmf/HqAOg/4R7VP+hz1z/vzZf8AyPWHoWhai+seJ1XxZrMZTU0VmWKzzIfsludzZgIzggcYGFHGckx/2Lof/RIv/JTTP/j1Y+jaTo76r4hD/C3z1TUECR/ZtPP2cfZYDs5mwMkl/lyPn65yAAdx/wAI9qn/AEOeuf8Afmy/+R6P+Ee1T/oc9c/782X/AMj1z/8AYuh/9Ei/8lNM/wDj1H9i6H/0SL/yU0z/AOPUAdB/wj2qf9Dnrn/fmy/+R6P+Ee1T/oc9c/782X/yPXP/ANi6H/0SL/yU0z/49R/Yuh/9Ei/8lNM/+PUAdB/wj2qf9Dnrn/fmy/8AkesPQtC1F9Y8TqvizWYymporMsVnmQ/ZLc7mzARnBA4wMKOM5Jj/ALF0P/okX/kppn/x6sfRtJ0d9V8Qh/hb56pqCBI/s2nn7OPssB2czYGSS/y5Hz9c5AAO4/4R7VP+hz1z/vzZf/I9H/CPap/0Oeuf9+bL/wCR65/+xdD/AOiRf+Smmf8Ax6j+xdD/AOiRf+Smmf8Ax6gDoP8AhHtU/wChz1z/AL82X/yPR/wj2qf9Dnrn/fmy/wDkeuf/ALF0P/okX/kppn/x6j+xdD/6JF/5KaZ/8eoA6D/hHtU/6HPXP+/Nl/8AI9H/AAj2qf8AQ565/wB+bL/5Hrn/AOxdD/6JF/5KaZ/8eo/sXQ/+iRf+Smmf/HqAJLrQtRHjrSYj4s1ku2mXrCUxWe5QJbXKj9xjByCcgn5RgjnO5/wj2qf9Dnrn/fmy/wDkeuHudJ0ceMtMjHwt2Rtp92Wtfs2n/vCJLbD4E235ckcnP7zgEbsbH9i6H/0SL/yU0z/49QB0H/CPap/0Oeuf9+bL/wCR6P8AhHtU/wChz1z/AL82X/yPXP8A9i6H/wBEi/8AJTTP/j1H9i6H/wBEi/8AJTTP/j1AHQf8I9qn/Q565/35sv8A5Ho/4R7VP+hz1z/vzZf/ACPXP/2Lof8A0SL/AMlNM/8Aj1H9i6H/ANEi/wDJTTP/AI9QB0H/AAj2qf8AQ565/wB+bL/5HrD8F6FqM3gXw9KnizWYEfTLZlijisyqAxL8o3QE4HTkk+pNR/2Lof8A0SL/AMlNM/8Aj1Y/hPSdHk8G6HJL8Lftsjafblrr7Np584mNcvl5gxz1+YA88jNAHcf8I9qn/Q565/35sv8A5Ho/4R7VP+hz1z/vzZf/ACPXP/2Lof8A0SL/AMlNM/8Aj1H9i6H/ANEi/wDJTTP/AI9QB0H/AAj2qf8AQ565/wB+bL/5HrF8JRtDo08TzSTump6grSyBQzkXc3zHaAMnrwAPQCof7F0P/okX/kppn/x6neC0SPw68cVn9ijXUL4La4UeSBdy4TCEqMdPlJHHBxXynGH+4w/xr8pG+H+I6Giiivzg7AooooAKKKKAKvhH/kI+Kf8AsKp/6R21dPXMeEf+Qj4p/wCwqn/pHbV09fsmV/7jR/wR/JHnT+JhRRRXcSFFFFABRRRQAUUUUAFec6n/AMhW8/67v/6Ea9GrznU/+Qref9d3/wDQjXlZr8EfU58RsirRRRXiHIFFFFAHZeEv+QVL/wBdz/6Ctb1YPhL/AJBUv/Xc/wDoK1vV9Pg/4EfQ9Cl8CCiiiuksKKKKACiiigAooooAKKKKACiiigAooooAK4+4066v/iHqn2bWb7TdmlWO77IkDeZmW7xnzY36Y7Y6nOeMdhXn+t2VjefEO/8AtvhD/hIdulWez91bP5GZbrP+vdcbuPu5+7z2oA6D/hHtU/6HPXP+/Nl/8j0f8I9qn/Q565/35sv/AJHrn/7F0P8A6JF/5KaZ/wDHqP7F0P8A6JF/5KaZ/wDHqAOg/wCEe1T/AKHPXP8AvzZf/I9H/CPap/0Oeuf9+bL/AOR65/8AsXQ/+iRf+Smmf/HqP7F0P/okX/kppn/x6gDoP+Ee1T/oc9c/782X/wAj1h67oWoprHhhW8WazIX1N1Vmis8xn7JcHcuIAM4BHORhjxnBEf8AYuh/9Ei/8lNM/wDj1Y+s6To6ar4eCfC3yFfUHDx/ZtPH2gfZZzs4mwcEB/mwPk65wCAdx/wj2qf9Dnrn/fmy/wDkej/hHtU/6HPXP+/Nl/8AI9c//Yuh/wDRIv8AyU0z/wCPUf2Lof8A0SL/AMlNM/8Aj1AHQf8ACPap/wBDnrn/AH5sv/kej/hHtU/6HPXP+/Nl/wDI9c//AGLof/RIv/JTTP8A49R/Yuh/9Ei/8lNM/wDj1AHQf8I9qn/Q565/35sv/kej/hHtU/6HPXP+/Nl/8j1z/wDYuh/9Ei/8lNM/+PUf2Lof/RIv/JTTP/j1AHQf8I9qn/Q565/35sv/AJHrDutC1EeOtJiPizWS7aZesJTFZ7lAltcqP3GMHIJyCflGCOcx/wBi6H/0SL/yU0z/AOPVj3Ok6OPGWmRj4W7I20+7LWv2bT/3hElth8Cbb8uSOTn95wCN2ADuP+Ee1T/oc9c/782X/wAj0f8ACPap/wBDnrn/AH5sv/keuf8A7F0P/okX/kppn/x6j+xdD/6JF/5KaZ/8eoA6D/hHtU/6HPXP+/Nl/wDI9H/CPap/0Oeuf9+bL/5Hrn/7F0P/AKJF/wCSmmf/AB6j+xdD/wCiRf8Akppn/wAeoA6D/hHtU/6HPXP+/Nl/8j1ydhomoNr/AIlUeKdXUpqCKziK0zIfsludzZgxnBA4AGFHGck3P7F0P/okX/kppn/x6uastK0k614gU/DTzFS+QJF9msP3A+zQHZzLgZJL/LkfP65A8LiJXwL1tquz/NpGtH4jrP7B1H/obdZ/79Wf/wAYo/sHUf8AobdZ/wC/Vn/8YrD/ALI0b/oln/krp3/x6j+yNG/6JZ/5K6d/8er4DlX8y/8AAaf/AMkdX9dTc/sHUf8AobdZ/wC/Vn/8Yo/sHUf+ht1n/v1Z/wDxisP+yNG/6JZ/5K6d/wDHqP7I0b/oln/krp3/AMeo5V/Mv/Aaf/yQf11Nz+wdR/6G3Wf+/Vn/APGKP7B1H/obdZ/79Wf/AMYrD/sjRv8Aoln/AJK6d/8AHqP7I0b/AKJZ/wCSunf/AB6jlX8y/wDAaf8A8kH9dTc/sHUf+ht1n/v1Z/8Axij+wdR/6G3Wf+/Vn/8AGKw/7I0b/oln/krp3/x6j+yNG/6JZ/5K6d/8eo5V/Mv/AAGn/wDJB/XU0Tpl3Z+K/C0k+uahfodQkURXKQBQfsdx837uJTnjHXHPSvRK8qsbGwtvGXhh7XwX/YkhvpQbnybVNw+yXHyZikZueDyMfL9K9Vr7/h1WwK1vq+y/JtHLW+I+YvFP/I361/1/z/8AoxqKPFP/ACN+tf8AX/P/AOjGorCfxM/ZcL/Ah6L8j2HwXa+Km8C+Hmt9Z0aOA6ZbGNJNJldlXylwCwuQCcd8DPoK3PsfjD/oO6H/AOCab/5Kri/DVh4KtvCukQap4LkOoR2UKXRk8K3DsZQgD5byDuO7POTmtT7N8PP+hK/8tG4/+R6+kPxUkurXxV/wnWkq2s6MZzpl6UcaTKFC+ba7gV+05JJ24ORjB4OeNz7H4w/6Duh/+Cab/wCSq4uew8FN4q0+ePwXJ/Z6WVyk4HhW4C+azwGPK+Rydqy4OOOemedT7N8PP+hK/wDLRuP/AJHoA6D7H4w/6Duh/wDgmm/+SqPsfjD/AKDuh/8Agmm/+Sq5/wCzfDz/AKEr/wAtG4/+R6Ps3w8/6Er/AMtG4/8AkegDoPsfjD/oO6H/AOCab/5KrD0K18VHWPE4i1nRlcamglLaTKwZvslvyo+0jaNu0YOeQTnnAj+zfDz/AKEr/wAtG4/+R6y9KsPBUWo64934LkMEt6r2e7wrcMBF9nhU7R5HyjzFk445ye+SAdp9j8Yf9B3Q/wDwTTf/ACVR9j8Yf9B3Q/8AwTTf/JVc/wDZvh5/0JX/AJaNx/8AI9H2b4ef9CV/5aNx/wDI9AHQfY/GH/Qd0P8A8E03/wAlUfY/GH/Qd0P/AME03/yVXP8A2b4ef9CV/wCWjcf/ACPR9m+Hn/Qlf+Wjcf8AyPQBJ4stfFS6PbmfWdGdP7TsAAmkyqd32uHacm5PAbBI7gEZGcjc+x+MP+g7of8A4Jpv/kquL1+w8FT6dEmneC5BOL20dtnhW4Q+UtxG0vPkDjyw+R3GRznFan2b4ef9CV/5aNx/8j0AdB9j8Yf9B3Q//BNN/wDJVH2Pxh/0HdD/APBNN/8AJVc/9m+Hn/Qlf+Wjcf8AyPR9m+Hn/Qlf+Wjcf/I9AHQfY/GH/Qd0P/wTTf8AyVR9j8Yf9B3Q/wDwTTf/ACVXP/Zvh5/0JX/lo3H/AMj0fZvh5/0JX/lo3H/yPQB0H2Pxh/0HdD/8E03/AMlUfY/GH/Qd0P8A8E03/wAlVz/2b4ef9CV/5aNx/wDI9H2b4ef9CV/5aNx/8j0ASeE7XxU2j3Bg1nRkT+078EPpMrHd9rm3HIuRwWyQOwIGTjJ3PsfjD/oO6H/4Jpv/AJKri9AsPBUGnSpqPguQzm9u3Xf4VuHPlNcSNFz5B48spgdhgcYxWp9m+Hn/AEJX/lo3H/yPQB0H2Pxh/wBB3Q//AATTf/JVH2Pxh/0HdD/8E03/AMlVz/2b4ef9CV/5aNx/8j0fZvh5/wBCV/5aNx/8j0AdB9j8Yf8AQd0P/wAE03/yVR9j8Yf9B3Q//BNN/wDJVc/9m+Hn/Qlf+Wjcf/I9H2b4ef8AQlf+Wjcf/I9AHQfY/GH/AEHdD/8ABNN/8lUfY/GH/Qd0P/wTTf8AyVXP/Zvh5/0JX/lo3H/yPR9m+Hn/AEJX/lo3H/yPQB0H2Pxh/wBB3Q//AATTf/JVcxrek+ML3xlo8MPiuwsLr+z711uLXR8/IJLYMhWSZwckocjGNp654n+zfDz/AKEr/wAtG4/+R6y57DwU3irT54/Bcn9npZXKTgeFbgL5rPAY8r5HJ2rLg4456Z5adncDW/4RT4hf9FMX/wAEEH/xVH/CKfEL/opi/wDggg/+Kpv2b4ef9CV/5aNx/wDI9H2b4ef9CV/5aNx/8j1ftH5fcv8AIVh3/CKfEL/opi/+CCD/AOKo/wCEU+IX/RTF/wDBBB/8VTfs3w8/6Er/AMtG4/8Akej7N8PP+hK/8tG4/wDkej2j8vuX+QWHf8Ip8Qv+imL/AOCCD/4qj/hFPiF/0Uxf/BBB/wDFU37N8PP+hK/8tG4/+R6Ps3w8/wChK/8ALRuP/kej2j8vuX+QWHf8Ip8Qv+imL/4IIP8A4qrenaB47srhpLjx1Z36FNoiudDVVByPmHlyoc8Y645PHSqX2b4ef9CV/wCWjcf/ACPR9m+Hn/Qlf+Wjcf8AyPSc21bT7kOx0H2Pxh/0HdD/APBNN/8AJVH2Pxh/0HdD/wDBNN/8lVz/ANm+Hn/Qlf8Alo3H/wAj0fZvh5/0JX/lo3H/AMj1AHQfY/GH/Qd0P/wTTf8AyVWHdWvir/hOtJVtZ0YznTL0o40mUKF8213Ar9pySTtwcjGDwc8R/Zvh5/0JX/lo3H/yPWXPYeCm8VafPH4Lk/s9LK5ScDwrcBfNZ4DHlfI5O1ZcHHHPTPIB2n2Pxh/0HdD/APBNN/8AJVH2Pxh/0HdD/wDBNN/8lVz/ANm+Hn/Qlf8Alo3H/wAj0fZvh5/0JX/lo3H/AMj0AdB9j8Yf9B3Q/wDwTTf/ACVWH4stfFS6PbmfWdGdP7TsAAmkyqd32uHacm5PAbBI7gEZGciP7N8PP+hK/wDLRuP/AJHrL1+w8FT6dEmneC5BOL20dtnhW4Q+UtxG0vPkDjyw+R3GRznFAHafY/GH/Qd0P/wTTf8AyVR9j8Yf9B3Q/wDwTTf/ACVXP/Zvh5/0JX/lo3H/AMj0fZvh5/0JX/lo3H/yPQB0H2Pxh/0HdD/8E03/AMlUfY/GH/Qd0P8A8E03/wAlVz/2b4ef9CV/5aNx/wDI9H2b4ef9CV/5aNx/8j0AdB9j8Yf9B3Q//BNN/wDJVYehWvio6x4nEWs6MrjU0EpbSZWDN9kt+VH2kbRt2jBzyCc84Ef2b4ef9CV/5aNx/wDI9ZelWHgqLUdce78FyGCW9V7Pd4VuGAi+zwqdo8j5R5iyccc5PfJAO0+x+MP+g7of/gmm/wDkqj7H4w/6Duh/+Cab/wCSq5/7N8PP+hK/8tG4/wDkej7N8PP+hK/8tG4/+R6AOg+x+MP+g7of/gmm/wDkqj7H4w/6Duh/+Cab/wCSq5/7N8PP+hK/8tG4/wDkej7N8PP+hK/8tG4/+R6AOg+x+MP+g7of/gmm/wDkqsPQrXxUdY8TiLWdGVxqaCUtpMrBm+yW/Kj7SNo27Rg55BOecCP7N8PP+hK/8tG4/wDkesvSrDwVFqOuPd+C5DBLeq9nu8K3DARfZ4VO0eR8o8xZOOOcnvkgHafY/GH/AEHdD/8ABNN/8lUfY/GH/Qd0P/wTTf8AyVXP/Zvh5/0JX/lo3H/yPR9m+Hn/AEJX/lo3H/yPQB0H2Pxh/wBB3Q//AATTf/JVH2Pxh/0HdD/8E03/AMlVz/2b4ef9CV/5aNx/8j0fZvh5/wBCV/5aNx/8j0AdB9j8Yf8AQd0P/wAE03/yVR9j8Yf9B3Q//BNN/wDJVc/9m+Hn/Qlf+Wjcf/I9H2b4ef8AQlf+Wjcf/I9AEl1a+Kv+E60lW1nRjOdMvSjjSZQoXzbXcCv2nJJO3ByMYPBzxufY/GH/AEHdD/8ABNN/8lVxc9h4KbxVp88fguT+z0srlJwPCtwF81ngMeV8jk7Vlwccc9M86n2b4ef9CV/5aNx/8j0AdB9j8Yf9B3Q//BNN/wDJVH2Pxh/0HdD/APBNN/8AJVc/9m+Hn/Qlf+Wjcf8AyPR9m+Hn/Qlf+Wjcf/I9AHQfY/GH/Qd0P/wTTf8AyVR9j8Yf9B3Q/wDwTTf/ACVXP/Zvh5/0JX/lo3H/AMj0fZvh5/0JX/lo3H/yPQB0H2Pxh/0HdD/8E03/AMlVh+C7XxU3gXw81vrOjRwHTLYxpJpMrsq+UuAWFyATjvgZ9BUf2b4ef9CV/wCWjcf/ACPWX4asPBVt4V0iDVPBch1COyhS6MnhW4djKEAfLeQdx3Z5yc0Adp9j8Yf9B3Q//BNN/wDJVH2Pxh/0HdD/APBNN/8AJVc/9m+Hn/Qlf+Wjcf8AyPR9m+Hn/Qlf+Wjcf/I9AHQfY/GH/Qd0P/wTTf8AyVWL4SEy6NOtxJHJONT1ASPGhRWb7XNkhSSQM9snHqah+zfDz/oSv/LRuP8A5HpnhC5sLfw6n2YJDaS3NzcWqRx7VEEk8kkWFA+UbGU44x0wMYr5vinDVsRg4xowcnzLRJvo+xrRnGMrydjpqKrf2ha/89f/AB0/4Uf2ha/89f8Ax0/4V8F/ZGY/8+J/+Ay/yOn29L+ZfeWaKrf2ha/89f8Ax0/4Uf2ha/8APX/x0/4Uf2RmP/Pif/gMv8g9vS/mX3lmiq39oWv/AD1/8dP+FH9oWv8Az1/8dP8AhR/ZGY/8+J/+Ay/yD29L+ZfeJ4R/5CPin/sKp/6R21dPXF+FtWsYNS8TiSfaW1RGHyMcj7JbD09jXR/27pv/AD8/+ON/hX6vl1GpDB0oyi01GN9PJHDOpDmepo0Vnf27pv8Az8/+ON/hR/bum/8APz/443+Fdvs59ieePc0aKzv7d03/AJ+f/HG/wqGbxPo9vLbxS3m17iQxRDynO5grPjpx8qMefSjkl2Dnj3Neis7+3dN/5+f/ABxv8KP7d03/AJ+f/HG/wo9nPsHPHuaNFZ39u6b/AM/P/jjf4Uf27pv/AD8/+ON/hR7OfYOePc0a851P/kK3n/Xd/wD0I12v9u6b/wA/P/jjf4VwstzFqV3dXNo/mQm5mQNgjlZGVuDzwQRXmZlQqzjFRi38mYV5JpWZFRT/ACX/ALv60eS/939a8j6niP8An3L7mcoyin+S/wDd/WjyX/u/rR9TxH/PuX3MDr/CX/IKl/67n/0Fa3q5Lw3rWn2aXGnz3Gy6QrO0exjhHyqnIGOTG/5e4rc/t3Tf+fn/AMcb/CvosJSqKjFOL+47qc4qKTZo0Vnf27pv/Pz/AOON/hR/bum/8/P/AI43+FdHs59i+ePc0aKzv7d03/n5/wDHG/wo/t3Tf+fn/wAcb/Cj2c+wc8e5o0Vnf27pv/Pz/wCON/hR/bum/wDPz/443+FHs59g549zRorIh8T6PcS3EUV5ue3kEUo8pxtYqr46c/K6nj1qb+3dN/5+f/HG/wAKOSXYOePc0aKzv7d03/n5/wDHG/wo/t3Tf+fn/wAcb/Cj2c+wc8e5o0Vnf27pv/Pz/wCON/hUNp4n0e+s4Lu2vN8E8ayxv5TjcrDIOCMjg0ckuwc8e5r0Vnf27pv/AD8/+ON/hR/bum/8/P8A443+FHs59g549zRrj7iHWJfiHqn9k31ja40qx8z7XZvcbv3t3jG2VMd+uc5HTHO//bum/wDPz/443+FcNq994QufH1/Jrumx6in9l2awF9JkvNh8253fdjbbnK9cZx3xwnCS3QKcX1Oq+x+MP+g7of8A4Jpv/kqj7H4w/wCg7of/AIJpv/kquX8/4X/9CrB/4Ss3/wAYo8/4X/8AQqwf+ErN/wDGKXK+w+ZdzqPsfjD/AKDuh/8Agmm/+SqPsfjD/oO6H/4Jpv8A5Krl/P8Ahf8A9CrB/wCErN/8Yo8/4X/9CrB/4Ss3/wAYo5X2DmXc6j7H4w/6Duh/+Cab/wCSqw9dtfFQ1jwwJdZ0ZnOpuIiukyqFb7JccsPtJ3DbuGBjkg54wafn/C//AKFWD/wlZv8A4xWRrE3w5OqeH/s/huBIhfv9oUeGpk3p9mnwMeSN/wA+w7RnpnHy5ByvsHMu53/2Pxh/0HdD/wDBNN/8lUfY/GH/AEHdD/8ABNN/8lVy/n/C/wD6FWD/AMJWb/4xR5/wv/6FWD/wlZv/AIxRyvsHMu51H2Pxh/0HdD/8E03/AMlUfY/GH/Qd0P8A8E03/wAlVy/n/C//AKFWD/wlZv8A4xR5/wAL/wDoVYP/AAlZv/jFHK+wcy7nUfY/GH/Qd0P/AME03/yVR9j8Yf8AQd0P/wAE03/yVXL+f8L/APoVYP8AwlZv/jFHn/C//oVYP/CVm/8AjFHK+wcy7nUfY/GH/Qd0P/wTTf8AyVWHdWvir/hOtJVtZ0YznTL0o40mUKF8213Ar9pySTtwcjGDwc8U/P8Ahf8A9CrB/wCErN/8YrIuJvhz/wAJhppTw3ALT7Bd+bH/AMI1MAz+Zb7Ds8nLYG/5sHG7GRuGTlfYOZdzv/sfjD/oO6H/AOCab/5Ko+x+MP8AoO6H/wCCab/5Krl/P+F//Qqwf+ErN/8AGKPP+F//AEKsH/hKzf8AxijlfYOZdzqPsfjD/oO6H/4Jpv8A5Ko+x+MP+g7of/gmm/8AkquX8/4X/wDQqwf+ErN/8Yo8/wCF/wD0KsH/AISs3/xijlfYOZdzqPsfjD/oO6H/AOCab/5Krk7C28THX/EoXV9IEg1BBKx0uQhm+yW/Kj7R8oxtGCTyCc84Enn/AAv/AOhVg/8ACVm/+MVzti3gFtZ18t4bieD7cn2dR4dlbYn2aDIx5PyfNvODjrnHzZPi8QUalTBOMItu62jzP7jSlKKludj9l8Vf9BnRv/BTL/8AJNH2XxV/0GdG/wDBTL/8k1z2fh5/0K8f/hMzf/GaM/Dz/oV4/wDwmZv/AIzXwn1DF/8APmf/AIKR1e0h3X3nQ/ZfFX/QZ0b/AMFMv/yTR9l8Vf8AQZ0b/wAFMv8A8k1z2fh5/wBCvH/4TM3/AMZoz8PP+hXj/wDCZm/+M0fUMX/z5n/4KQe0h3X3nQ/ZfFX/AEGdG/8ABTL/APJNH2XxV/0GdG/8FMv/AMk1z2fh5/0K8f8A4TM3/wAZoz8PP+hXj/8ACZm/+M0fUMX/AM+Z/wDgpB7SHdfedD9l8Vf9BnRv/BTL/wDJNH2XxV/0GdG/8FMv/wAk1z2fh5/0K8f/AITM3/xmjPw8/wChXj/8Jmb/AOM0fUMX/wA+Z/8AgpB7SHdfeaxg1qPxX4WOpahp9xD/AGhIFS2sXhYN9juOdzSuCMZ4x+Pr6JXk+nHwr/wmfhj+w9GSyuvt0u6QaPJaZT7JcZG9o1B5xxntnHFesV91kFKdLBqNSLTu9HHlf3HNVacro+YvFP8AyN+tf9f8/wD6Maiuo1/4eeKb3xHql3b6Xvgnu5ZI2+0RDcrOSDgtnoaKynRqcz91/cfrOGzLBKjBOtHZfaXb1PdaKKK98/IgooooAKKKKACiiigAooooAKKKKACiiigAooooAKKKKACiiigAooooAKKKKACiiigAooooAKKKKACiiigAooooAKKKKACiiigAooooAKKKKACiiigAooooAKKKKACiiigAooooAKKKKACiiigAooooAKKKKACiiigAooooAKKKKACiiigAooooAKKKKACiiigArzLSfCnjDS9GsdP+x6HL9lt44PM/tOZd21QucfZzjOK9NoqozlHYmUFLc8+/sLxh/wBA/Q//AAaTf/I9H9heMP8AoH6H/wCDSb/5Hr0Gir9vU7kexh2PPv7C8Yf9A/Q//BpN/wDI9H9heMP+gfof/g0m/wDkevQaKPb1O4exh2PPv7C8Yf8AQP0P/wAGk3/yPR/YXjD/AKB+h/8Ag0m/+R69Boo9vU7h7GHY8ys/CnjC0utQn+x6G/2y4E+P7TmGzEUceP8Aj35/1efx9quf2F4w/wCgfof/AINJv/kevQaKPbT7h7GHY8+/sLxh/wBA/Q//AAaTf/I9H9heMP8AoH6H/wCDSb/5Hr0Gij29TuHsYdjz7+wvGH/QP0P/AMGk3/yPVO88KeMLu60+f7HoafY7gz4/tOY78xSR4/49+P8AWZ/D3r02ij20+4exh2PPv7C8Yf8AQP0P/wAGk3/yPR/YXjD/AKB+h/8Ag0m/+R69Boo9vU7h7GHY8+/sLxh/0D9D/wDBpN/8j0f2F4w/6B+h/wDg0m/+R69Boo9vU7h7GHY8+/sLxh/0D9D/APBpN/8AI9U9N8KeMNOtXg+x6HJuuJ58/wBpzDHmStJj/j37bse+K9Noo9tPuHsYdjz7+wvGH/QP0P8A8Gk3/wAj0f2F4w/6B+h/+DSb/wCR69Boo9vU7h7GHY8+/sLxh/0D9D/8Gk3/AMj0f2F4w/6B+h/+DSb/AOR69Boo9vU7h7GHY8yj8KeMI9ZudQ+x6GfPt4YPL/tOb5djSNnP2fv5n6e9XP7C8Yf9A/Q//BpN/wDI9eg0Ue2n3D2MOx59/YXjD/oH6H/4NJv/AJHo/sLxh/0D9D/8Gk3/AMj16DRR7ep3D2MOx59/YXjD/oH6H/4NJv8A5Ho/sLxh/wBA/Q//AAaTf/I9eg0Ue3qdw9jDseff2F4w/wCgfof/AINJv/kej+wvGH/QP0P/AMGk3/yPXoNFHt6ncPYw7HmVn4U8YWl1qE/2PQ3+2XAnx/acw2Yijjx/x78/6vP4+1XP7C8Yf9A/Q/8AwaTf/I9eg0Ue2n3D2MOx59/YXjD/AKB+h/8Ag0m/+R6P7C8Yf9A/Q/8AwaTf/I9eg0Ue3qdw9jDseff2F4w/6B+h/wDg0m/+R6p6T4U8YaXo1jp/2PQ5fstvHB5n9pzLu2qFzj7OcZxXptFHtp9w9jDseff2F4w/6B+h/wDg0m/+R6P7C8Yf9A/Q/wDwaTf/ACPXoNFHt6ncPYw7Hn39heMP+gfof/g0m/8AkeqcfhTxhHrNzqH2PQz59vDB5f8Aac3y7GkbOfs/fzP0969Noo9tPuHsYdjz7+wvGH/QP0P/AMGk3/yPR/YXjD/oH6H/AODSb/5Hr0Gij29TuHsYdjz7+wvGH/QP0P8A8Gk3/wAj0f2F4w/6B+h/+DSb/wCR69Boo9vU7h7GHY8+/sLxh/0D9D/8Gk3/AMj1TvPCnjC7utPn+x6Gn2O4M+P7TmO/MUkeP+Pfj/WZ/D3r02ij20+4exh2PPv7C8Yf9A/Q/wDwaTf/ACPR/YXjD/oH6H/4NJv/AJHr0Gij29TuHsYdjz7+wvGH/QP0P/waTf8AyPR/YXjD/oH6H/4NJv8A5Hr0Gij29TuHsYdjz7+wvGH/AED9D/8ABpN/8j0f2F4w/wCgfof/AINJv/kevQaKPb1O4exh2PPv7C8Yf9A/Q/8AwaTf/I9U5PCnjCTWbbUPsehjyLeaDy/7Tm+be0bZz9n7eX+vtXptFHtp9w9jDseff2F4w/6B+h/+DSb/AOR6P7C8Yf8AQP0P/wAGk3/yPXoNFHt6ncPYw7Hn39heMP8AoH6H/wCDSb/5Ho/sLxh/0D9D/wDBpN/8j16DRR7ep3D2MOx59/YXjD/oH6H/AODSb/5HqnZ+FPGFpdahP9j0N/tlwJ8f2nMNmIo48f8AHvz/AKvP4+1em0Ue2n3D2MOx59/YXjD/AKB+h/8Ag0m/+R6P7C8Yf9A/Q/8AwaTf/I9eg0Ue3qdw9jDseff2F4w/6B+h/wDg0m/+R6P7C8Yf9A/Q/wDwaTf/ACPXoNFHt6ncPYw7Hn39heMP+gfof/g0m/8Akej+wvGH/QP0P/waTf8AyPXoNFHt6ncPYw7Hn39heMP+gfof/g0m/wDkej+wvGH/AED9D/8ABpN/8j16DRR7ep3D2MOxw2l+GtefX9NvdUj022gsJXnX7LdPO0jGJ4tpDRIFGJC2cn7oGOcjuaKKiUnJ3ZcYqKsgoooqSg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iigAooooAKKKKACivAvCXxw8S69qdlbXVjpKJPqlpZsYopAQku/cRmQ8/KMfjwa99p20v/AF0/zAKKKKQ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FFABRRRQAUUUUAFFZculXkkzuuv6jErMSI0jt9qj0GYicD3JNFYOvFHqRymtJJpr8f8AI//Z">
          <a:extLst>
            <a:ext uri="{FF2B5EF4-FFF2-40B4-BE49-F238E27FC236}">
              <a16:creationId xmlns:a16="http://schemas.microsoft.com/office/drawing/2014/main" id="{F721252D-C8AA-2F44-92F3-6CAFEE785886}"/>
            </a:ext>
          </a:extLst>
        </xdr:cNvPr>
        <xdr:cNvSpPr>
          <a:spLocks noChangeAspect="1" noChangeArrowheads="1"/>
        </xdr:cNvSpPr>
      </xdr:nvSpPr>
      <xdr:spPr bwMode="auto">
        <a:xfrm>
          <a:off x="9702800" y="227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9E11-38D2-D94F-8058-C8760F4E090D}">
  <sheetPr codeName="Sheet1"/>
  <dimension ref="A1:G16"/>
  <sheetViews>
    <sheetView workbookViewId="0">
      <selection activeCell="A17" sqref="A17"/>
    </sheetView>
  </sheetViews>
  <sheetFormatPr baseColWidth="10" defaultRowHeight="16"/>
  <cols>
    <col min="1" max="1" width="7.6640625" customWidth="1"/>
    <col min="2" max="2" width="34.6640625" customWidth="1"/>
    <col min="3" max="3" width="32.6640625" customWidth="1"/>
    <col min="4" max="4" width="32.1640625" customWidth="1"/>
    <col min="5" max="5" width="12.5" bestFit="1" customWidth="1"/>
    <col min="6" max="6" width="14" bestFit="1" customWidth="1"/>
    <col min="7" max="7" width="33.83203125" bestFit="1" customWidth="1"/>
  </cols>
  <sheetData>
    <row r="1" spans="1:7" ht="40" customHeight="1" thickBot="1">
      <c r="A1" s="3" t="s">
        <v>0</v>
      </c>
      <c r="B1" s="11" t="s">
        <v>1</v>
      </c>
      <c r="C1" s="11" t="s">
        <v>2</v>
      </c>
      <c r="D1" s="3" t="s">
        <v>3</v>
      </c>
      <c r="E1" s="3" t="s">
        <v>32</v>
      </c>
      <c r="F1" s="3" t="s">
        <v>31</v>
      </c>
      <c r="G1" s="3" t="s">
        <v>33</v>
      </c>
    </row>
    <row r="2" spans="1:7" ht="19" customHeight="1" thickBot="1">
      <c r="A2" s="4">
        <v>1</v>
      </c>
      <c r="B2" s="10">
        <v>324267</v>
      </c>
      <c r="C2" s="7" t="s">
        <v>4</v>
      </c>
      <c r="D2" s="8" t="s">
        <v>5</v>
      </c>
      <c r="E2" s="5">
        <v>44713</v>
      </c>
      <c r="F2" s="6">
        <v>3.4</v>
      </c>
      <c r="G2" s="9" t="s">
        <v>26</v>
      </c>
    </row>
    <row r="3" spans="1:7" ht="19" customHeight="1" thickBot="1">
      <c r="A3" s="4">
        <v>2</v>
      </c>
      <c r="B3" s="10">
        <v>324269</v>
      </c>
      <c r="C3" s="7" t="s">
        <v>6</v>
      </c>
      <c r="D3" s="8" t="s">
        <v>7</v>
      </c>
      <c r="E3" s="5">
        <v>44761</v>
      </c>
      <c r="F3" s="6">
        <v>2.5</v>
      </c>
      <c r="G3" s="9" t="s">
        <v>27</v>
      </c>
    </row>
    <row r="4" spans="1:7" ht="19" customHeight="1" thickBot="1">
      <c r="A4" s="4">
        <v>3</v>
      </c>
      <c r="B4" s="10">
        <v>324270</v>
      </c>
      <c r="C4" s="7" t="s">
        <v>8</v>
      </c>
      <c r="D4" s="8" t="s">
        <v>9</v>
      </c>
      <c r="E4" s="5">
        <v>44774</v>
      </c>
      <c r="F4" s="6">
        <v>2</v>
      </c>
      <c r="G4" s="9" t="s">
        <v>27</v>
      </c>
    </row>
    <row r="5" spans="1:7" ht="19" customHeight="1" thickBot="1">
      <c r="A5" s="4">
        <v>4</v>
      </c>
      <c r="B5" s="10">
        <v>324271</v>
      </c>
      <c r="C5" s="7" t="s">
        <v>10</v>
      </c>
      <c r="D5" s="8" t="s">
        <v>11</v>
      </c>
      <c r="E5" s="5">
        <v>44713</v>
      </c>
      <c r="F5" s="6">
        <v>2</v>
      </c>
      <c r="G5" s="9" t="s">
        <v>28</v>
      </c>
    </row>
    <row r="6" spans="1:7" ht="20" thickBot="1">
      <c r="A6" s="4">
        <v>5</v>
      </c>
      <c r="B6" s="10">
        <v>327009</v>
      </c>
      <c r="C6" s="7" t="s">
        <v>12</v>
      </c>
      <c r="D6" s="8" t="s">
        <v>11</v>
      </c>
      <c r="E6" s="5">
        <v>44713</v>
      </c>
      <c r="F6" s="6">
        <v>2</v>
      </c>
      <c r="G6" s="9" t="s">
        <v>28</v>
      </c>
    </row>
    <row r="7" spans="1:7" ht="20" thickBot="1">
      <c r="A7" s="4">
        <v>6</v>
      </c>
      <c r="B7" s="10">
        <v>347509</v>
      </c>
      <c r="C7" s="7" t="s">
        <v>13</v>
      </c>
      <c r="D7" s="8" t="s">
        <v>14</v>
      </c>
      <c r="E7" s="5">
        <v>44714</v>
      </c>
      <c r="F7" s="6">
        <v>2</v>
      </c>
      <c r="G7" s="9" t="s">
        <v>29</v>
      </c>
    </row>
    <row r="8" spans="1:7" ht="20" thickBot="1">
      <c r="A8" s="4">
        <v>7</v>
      </c>
      <c r="B8" s="10">
        <v>358678</v>
      </c>
      <c r="C8" s="7" t="s">
        <v>15</v>
      </c>
      <c r="D8" s="8" t="s">
        <v>16</v>
      </c>
      <c r="E8" s="5">
        <v>44835</v>
      </c>
      <c r="F8" s="6">
        <v>2.2999999999999998</v>
      </c>
      <c r="G8" s="9" t="s">
        <v>29</v>
      </c>
    </row>
    <row r="9" spans="1:7" ht="20" thickBot="1">
      <c r="A9" s="4">
        <v>8</v>
      </c>
      <c r="B9" s="10">
        <v>358713</v>
      </c>
      <c r="C9" s="7" t="s">
        <v>17</v>
      </c>
      <c r="D9" s="8" t="s">
        <v>18</v>
      </c>
      <c r="E9" s="5">
        <v>44839</v>
      </c>
      <c r="F9" s="6">
        <v>3.6</v>
      </c>
      <c r="G9" s="9" t="s">
        <v>26</v>
      </c>
    </row>
    <row r="10" spans="1:7" ht="20" thickBot="1">
      <c r="A10" s="4">
        <v>9</v>
      </c>
      <c r="B10" s="10">
        <v>324494</v>
      </c>
      <c r="C10" s="7" t="s">
        <v>20</v>
      </c>
      <c r="D10" s="8" t="s">
        <v>19</v>
      </c>
      <c r="E10" s="5">
        <v>45097</v>
      </c>
      <c r="F10" s="6">
        <v>2</v>
      </c>
      <c r="G10" s="9" t="s">
        <v>30</v>
      </c>
    </row>
    <row r="11" spans="1:7" ht="20" thickBot="1">
      <c r="A11" s="4">
        <v>10</v>
      </c>
      <c r="B11" s="10">
        <v>324278</v>
      </c>
      <c r="C11" s="7" t="s">
        <v>21</v>
      </c>
      <c r="D11" s="8" t="s">
        <v>19</v>
      </c>
      <c r="E11" s="5">
        <v>45097</v>
      </c>
      <c r="F11" s="6">
        <v>2</v>
      </c>
      <c r="G11" s="9" t="s">
        <v>30</v>
      </c>
    </row>
    <row r="12" spans="1:7" ht="20" thickBot="1">
      <c r="A12" s="4">
        <v>11</v>
      </c>
      <c r="B12" s="10">
        <v>324277</v>
      </c>
      <c r="C12" s="7" t="s">
        <v>22</v>
      </c>
      <c r="D12" s="8" t="s">
        <v>19</v>
      </c>
      <c r="E12" s="5">
        <v>45097</v>
      </c>
      <c r="F12" s="6">
        <v>2</v>
      </c>
      <c r="G12" s="9" t="s">
        <v>30</v>
      </c>
    </row>
    <row r="13" spans="1:7" ht="20" thickBot="1">
      <c r="A13" s="4">
        <v>12</v>
      </c>
      <c r="B13" s="10">
        <v>407047</v>
      </c>
      <c r="C13" s="7" t="s">
        <v>23</v>
      </c>
      <c r="D13" s="8" t="s">
        <v>24</v>
      </c>
      <c r="E13" s="5">
        <v>45304</v>
      </c>
      <c r="F13" s="6">
        <v>5</v>
      </c>
      <c r="G13" s="9" t="s">
        <v>26</v>
      </c>
    </row>
    <row r="14" spans="1:7" ht="20" thickBot="1">
      <c r="A14" s="4">
        <v>13</v>
      </c>
      <c r="B14" s="10">
        <v>401497</v>
      </c>
      <c r="C14" s="7" t="s">
        <v>25</v>
      </c>
      <c r="D14" s="8" t="s">
        <v>19</v>
      </c>
      <c r="E14" s="28">
        <v>45097</v>
      </c>
      <c r="F14" s="6">
        <v>2</v>
      </c>
      <c r="G14" s="9" t="s">
        <v>30</v>
      </c>
    </row>
    <row r="15" spans="1:7" ht="20" thickBot="1">
      <c r="A15" s="4">
        <v>14</v>
      </c>
      <c r="B15" s="10">
        <v>415428</v>
      </c>
      <c r="C15" s="7" t="s">
        <v>52</v>
      </c>
      <c r="D15" s="29" t="s">
        <v>55</v>
      </c>
      <c r="E15" s="5">
        <v>45413</v>
      </c>
      <c r="F15" s="6">
        <v>4</v>
      </c>
      <c r="G15" s="30" t="s">
        <v>28</v>
      </c>
    </row>
    <row r="16" spans="1:7" ht="20" thickBot="1">
      <c r="A16" s="4">
        <v>15</v>
      </c>
      <c r="B16" s="10">
        <v>415932</v>
      </c>
      <c r="C16" s="7" t="s">
        <v>54</v>
      </c>
      <c r="D16" s="29" t="s">
        <v>53</v>
      </c>
      <c r="E16" s="5">
        <v>45426</v>
      </c>
      <c r="F16" s="6">
        <v>3</v>
      </c>
      <c r="G16" s="30" t="s">
        <v>28</v>
      </c>
    </row>
  </sheetData>
  <sheetProtection formatCells="0" formatColumns="0" formatRows="0" insertColumns="0" insertRows="0" insertHyperlinks="0" deleteColumns="0" deleteRows="0" sort="0" autoFilter="0" pivotTables="0"/>
  <conditionalFormatting sqref="B7:B8">
    <cfRule type="duplicateValues" dxfId="12" priority="9"/>
  </conditionalFormatting>
  <conditionalFormatting sqref="B9">
    <cfRule type="duplicateValues" dxfId="11" priority="10"/>
  </conditionalFormatting>
  <conditionalFormatting sqref="B10:B14">
    <cfRule type="duplicateValues" dxfId="10" priority="11"/>
  </conditionalFormatting>
  <conditionalFormatting sqref="B2:B14">
    <cfRule type="expression" dxfId="9" priority="12" stopIfTrue="1">
      <formula>AND(COUNTIF($B$3:$B$4, B2)+COUNTIF($B$5:$B$10, B2)&gt;1,NOT(ISBLANK(B2)))</formula>
    </cfRule>
  </conditionalFormatting>
  <conditionalFormatting sqref="A2:A16">
    <cfRule type="expression" dxfId="8" priority="13" stopIfTrue="1">
      <formula>AND(COUNTIF($A$3:$A$4, A2)+COUNTIF($A$5:$A$10, A2)&gt;1,NOT(ISBLANK(A2)))</formula>
    </cfRule>
  </conditionalFormatting>
  <conditionalFormatting sqref="B15:B16">
    <cfRule type="duplicateValues" dxfId="7" priority="7"/>
  </conditionalFormatting>
  <conditionalFormatting sqref="B15:B16">
    <cfRule type="expression" dxfId="6" priority="8" stopIfTrue="1">
      <formula>AND(COUNTIF($B$3:$B$4, B15)+COUNTIF($B$5:$B$10, B15)&gt;1,NOT(ISBLANK(B15)))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BC86-5ADE-E740-B199-F3CAA84D2608}">
  <sheetPr codeName="Sheet2"/>
  <dimension ref="A1:C10"/>
  <sheetViews>
    <sheetView workbookViewId="0">
      <selection activeCell="B2" sqref="B2"/>
    </sheetView>
  </sheetViews>
  <sheetFormatPr baseColWidth="10" defaultRowHeight="16"/>
  <cols>
    <col min="1" max="1" width="41" style="1" customWidth="1"/>
    <col min="2" max="2" width="36.5" style="2" customWidth="1"/>
    <col min="3" max="3" width="64.83203125" customWidth="1"/>
  </cols>
  <sheetData>
    <row r="1" spans="1:3" ht="41" customHeight="1" thickBot="1">
      <c r="A1" s="13" t="s">
        <v>1</v>
      </c>
      <c r="B1" s="14">
        <v>324278</v>
      </c>
    </row>
    <row r="2" spans="1:3" ht="41" customHeight="1" thickBot="1">
      <c r="A2" s="19" t="s">
        <v>34</v>
      </c>
      <c r="B2" s="22" t="str">
        <f>VLOOKUP(B1,'ALGHAITH WORKERS'!B:C,2,FALSE)</f>
        <v>SALEM  BADRI</v>
      </c>
    </row>
    <row r="3" spans="1:3" ht="57" customHeight="1" thickBot="1">
      <c r="A3" s="18" t="s">
        <v>3</v>
      </c>
      <c r="B3" s="22" t="str">
        <f>VLOOKUP(B1,'ALGHAITH WORKERS'!B:D,3,FALSE)</f>
        <v>KITCHEN   WORKER</v>
      </c>
    </row>
    <row r="4" spans="1:3" ht="40" customHeight="1" thickBot="1">
      <c r="A4" s="18" t="s">
        <v>35</v>
      </c>
      <c r="B4" s="22">
        <f>VLOOKUP(B1,'ALGHAITH WORKERS'!B:F,5,FALSE)</f>
        <v>2</v>
      </c>
    </row>
    <row r="5" spans="1:3" ht="40" customHeight="1" thickBot="1">
      <c r="A5" s="16" t="s">
        <v>41</v>
      </c>
      <c r="B5" s="21">
        <f>VLOOKUP(B1,'Total Hours'!B:J,9,FALSE)</f>
        <v>0</v>
      </c>
    </row>
    <row r="6" spans="1:3" ht="40" customHeight="1" thickBot="1">
      <c r="A6" s="16" t="s">
        <v>42</v>
      </c>
      <c r="B6" s="21">
        <f>VLOOKUP(B1,'Total Hours'!B:K,10,FALSE)</f>
        <v>290</v>
      </c>
    </row>
    <row r="7" spans="1:3" ht="40" customHeight="1" thickBot="1">
      <c r="A7" s="25" t="s">
        <v>37</v>
      </c>
      <c r="B7" s="15">
        <f>B6*B4</f>
        <v>580</v>
      </c>
    </row>
    <row r="8" spans="1:3" ht="40" customHeight="1" thickBot="1">
      <c r="A8" s="25" t="s">
        <v>38</v>
      </c>
      <c r="B8" s="17">
        <f>B7*B10</f>
        <v>6380</v>
      </c>
    </row>
    <row r="9" spans="1:3" ht="40" customHeight="1" thickBot="1">
      <c r="A9" s="20" t="s">
        <v>40</v>
      </c>
      <c r="B9" s="26">
        <f>B8*0.18</f>
        <v>1148.3999999999999</v>
      </c>
    </row>
    <row r="10" spans="1:3" ht="40" customHeight="1" thickBot="1">
      <c r="A10" s="23" t="s">
        <v>39</v>
      </c>
      <c r="B10" s="24">
        <f>'Total Hours'!G23</f>
        <v>11</v>
      </c>
      <c r="C10" s="12" t="s">
        <v>51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2DE8-BD3C-1D4A-8C79-303033471201}">
  <sheetPr>
    <pageSetUpPr fitToPage="1"/>
  </sheetPr>
  <dimension ref="A1:AD53"/>
  <sheetViews>
    <sheetView tabSelected="1" topLeftCell="D28" zoomScale="78" zoomScaleNormal="78" workbookViewId="0">
      <selection activeCell="K44" sqref="K44"/>
    </sheetView>
  </sheetViews>
  <sheetFormatPr baseColWidth="10" defaultRowHeight="26"/>
  <cols>
    <col min="1" max="1" width="5.1640625" style="27" bestFit="1" customWidth="1"/>
    <col min="2" max="2" width="8.83203125" style="27" customWidth="1"/>
    <col min="3" max="3" width="27.83203125" style="27" bestFit="1" customWidth="1"/>
    <col min="4" max="4" width="10" style="27" bestFit="1" customWidth="1"/>
    <col min="5" max="5" width="11.83203125" style="27" customWidth="1"/>
    <col min="6" max="6" width="12" style="27" bestFit="1" customWidth="1"/>
    <col min="7" max="7" width="17.5" style="27" bestFit="1" customWidth="1"/>
    <col min="8" max="9" width="16" style="27" bestFit="1" customWidth="1"/>
    <col min="10" max="10" width="23" style="27" bestFit="1" customWidth="1"/>
    <col min="11" max="12" width="20.83203125" style="27" customWidth="1"/>
    <col min="13" max="13" width="23.83203125" style="27" customWidth="1"/>
    <col min="14" max="14" width="20.6640625" style="27" bestFit="1" customWidth="1"/>
    <col min="15" max="15" width="14" style="27" bestFit="1" customWidth="1"/>
    <col min="16" max="16" width="24.6640625" style="27" customWidth="1"/>
    <col min="17" max="17" width="15.83203125" style="27" customWidth="1"/>
    <col min="18" max="16384" width="10.83203125" style="27"/>
  </cols>
  <sheetData>
    <row r="1" spans="1:15" ht="48" thickBot="1">
      <c r="A1" s="54" t="s">
        <v>59</v>
      </c>
      <c r="B1" s="51"/>
      <c r="C1" s="51"/>
      <c r="D1" s="52"/>
      <c r="E1" s="52"/>
      <c r="F1" s="52"/>
      <c r="G1" s="53"/>
      <c r="H1" s="53"/>
      <c r="I1" s="53"/>
      <c r="J1" s="53"/>
      <c r="K1" s="53"/>
      <c r="L1" s="53"/>
      <c r="M1" s="53"/>
      <c r="N1" s="50"/>
    </row>
    <row r="2" spans="1:15" ht="40" customHeight="1" thickBot="1">
      <c r="A2" s="73" t="s">
        <v>0</v>
      </c>
      <c r="B2" s="73" t="s">
        <v>1</v>
      </c>
      <c r="C2" s="73" t="s">
        <v>2</v>
      </c>
      <c r="D2" s="72" t="s">
        <v>47</v>
      </c>
      <c r="E2" s="72" t="s">
        <v>36</v>
      </c>
      <c r="F2" s="72" t="s">
        <v>46</v>
      </c>
      <c r="G2" s="72" t="s">
        <v>45</v>
      </c>
      <c r="H2" s="72" t="s">
        <v>43</v>
      </c>
      <c r="I2" s="72" t="s">
        <v>44</v>
      </c>
      <c r="J2" s="72" t="s">
        <v>75</v>
      </c>
      <c r="K2" s="72" t="s">
        <v>50</v>
      </c>
      <c r="L2" s="72" t="s">
        <v>49</v>
      </c>
      <c r="M2" s="72" t="s">
        <v>48</v>
      </c>
      <c r="N2" s="72" t="s">
        <v>73</v>
      </c>
      <c r="O2" s="35"/>
    </row>
    <row r="3" spans="1:15" ht="30" customHeight="1">
      <c r="A3" s="37">
        <v>1</v>
      </c>
      <c r="B3" s="32">
        <v>324266</v>
      </c>
      <c r="C3" s="118" t="s">
        <v>60</v>
      </c>
      <c r="D3" s="40">
        <v>120</v>
      </c>
      <c r="E3" s="40">
        <v>56</v>
      </c>
      <c r="F3" s="40">
        <v>15</v>
      </c>
      <c r="G3" s="40">
        <v>11</v>
      </c>
      <c r="H3" s="40">
        <v>22.5</v>
      </c>
      <c r="I3" s="40">
        <v>7.5</v>
      </c>
      <c r="J3" s="55">
        <v>0</v>
      </c>
      <c r="K3" s="41">
        <f t="shared" ref="K3:K29" si="0">SUM(D3:J3)</f>
        <v>232</v>
      </c>
      <c r="L3" s="85">
        <f t="shared" ref="L3:L19" si="1">SUM(D3+E3*1.5+F3*1.5+G3*1.5+H3+I3)</f>
        <v>273</v>
      </c>
      <c r="M3" s="74">
        <v>7499.8559999999998</v>
      </c>
      <c r="N3" s="48">
        <f t="shared" ref="N3:N38" si="2">M3*0.18</f>
        <v>1349.97408</v>
      </c>
      <c r="O3" s="35"/>
    </row>
    <row r="4" spans="1:15" ht="30" customHeight="1">
      <c r="A4" s="38">
        <v>2</v>
      </c>
      <c r="B4" s="33">
        <v>324267</v>
      </c>
      <c r="C4" s="119" t="s">
        <v>88</v>
      </c>
      <c r="D4" s="42">
        <v>135</v>
      </c>
      <c r="E4" s="42">
        <v>63</v>
      </c>
      <c r="F4" s="42">
        <v>17.5</v>
      </c>
      <c r="G4" s="42">
        <v>11</v>
      </c>
      <c r="H4" s="42">
        <v>22.5</v>
      </c>
      <c r="I4" s="42">
        <v>7.5</v>
      </c>
      <c r="J4" s="42">
        <v>0</v>
      </c>
      <c r="K4" s="43">
        <f t="shared" si="0"/>
        <v>256.5</v>
      </c>
      <c r="L4" s="86">
        <f t="shared" si="1"/>
        <v>302.25</v>
      </c>
      <c r="M4" s="74">
        <v>8467.8359999999993</v>
      </c>
      <c r="N4" s="49">
        <f t="shared" si="2"/>
        <v>1524.2104799999997</v>
      </c>
      <c r="O4" s="35"/>
    </row>
    <row r="5" spans="1:15" ht="30" customHeight="1">
      <c r="A5" s="38">
        <v>3</v>
      </c>
      <c r="B5" s="33">
        <v>324269</v>
      </c>
      <c r="C5" s="119" t="s">
        <v>6</v>
      </c>
      <c r="D5" s="42">
        <v>120</v>
      </c>
      <c r="E5" s="42">
        <v>56</v>
      </c>
      <c r="F5" s="42">
        <v>15</v>
      </c>
      <c r="G5" s="42">
        <v>11</v>
      </c>
      <c r="H5" s="42">
        <v>22.5</v>
      </c>
      <c r="I5" s="42">
        <v>7.5</v>
      </c>
      <c r="J5" s="42">
        <v>0</v>
      </c>
      <c r="K5" s="43">
        <f t="shared" si="0"/>
        <v>232</v>
      </c>
      <c r="L5" s="86">
        <f t="shared" si="1"/>
        <v>273</v>
      </c>
      <c r="M5" s="74">
        <v>6617.52</v>
      </c>
      <c r="N5" s="49">
        <f t="shared" si="2"/>
        <v>1191.1536000000001</v>
      </c>
      <c r="O5" s="35"/>
    </row>
    <row r="6" spans="1:15" ht="30" customHeight="1">
      <c r="A6" s="38">
        <v>4</v>
      </c>
      <c r="B6" s="33">
        <v>324270</v>
      </c>
      <c r="C6" s="119" t="s">
        <v>8</v>
      </c>
      <c r="D6" s="42">
        <v>135</v>
      </c>
      <c r="E6" s="42">
        <v>63</v>
      </c>
      <c r="F6" s="42">
        <v>15</v>
      </c>
      <c r="G6" s="42">
        <v>11</v>
      </c>
      <c r="H6" s="42">
        <v>22.5</v>
      </c>
      <c r="I6" s="42">
        <v>7.5</v>
      </c>
      <c r="J6" s="42">
        <v>0</v>
      </c>
      <c r="K6" s="43">
        <f t="shared" si="0"/>
        <v>254</v>
      </c>
      <c r="L6" s="86">
        <f t="shared" si="1"/>
        <v>298.5</v>
      </c>
      <c r="M6" s="74">
        <v>4919.28</v>
      </c>
      <c r="N6" s="49">
        <f t="shared" si="2"/>
        <v>885.47039999999993</v>
      </c>
      <c r="O6" s="35"/>
    </row>
    <row r="7" spans="1:15" ht="30" customHeight="1">
      <c r="A7" s="38">
        <v>5</v>
      </c>
      <c r="B7" s="33">
        <v>324271</v>
      </c>
      <c r="C7" s="120" t="s">
        <v>10</v>
      </c>
      <c r="D7" s="42">
        <v>120</v>
      </c>
      <c r="E7" s="42">
        <v>61</v>
      </c>
      <c r="F7" s="42">
        <v>25.5</v>
      </c>
      <c r="G7" s="42">
        <v>11</v>
      </c>
      <c r="H7" s="42">
        <v>22.5</v>
      </c>
      <c r="I7" s="42">
        <v>7.5</v>
      </c>
      <c r="J7" s="42">
        <v>0</v>
      </c>
      <c r="K7" s="43">
        <f t="shared" si="0"/>
        <v>247.5</v>
      </c>
      <c r="L7" s="86">
        <f t="shared" si="1"/>
        <v>296.25</v>
      </c>
      <c r="M7" s="75">
        <v>5505.51</v>
      </c>
      <c r="N7" s="79">
        <f t="shared" si="2"/>
        <v>990.99180000000001</v>
      </c>
      <c r="O7" s="35"/>
    </row>
    <row r="8" spans="1:15" ht="30" customHeight="1">
      <c r="A8" s="38">
        <v>6</v>
      </c>
      <c r="B8" s="33">
        <v>324274</v>
      </c>
      <c r="C8" s="119" t="s">
        <v>61</v>
      </c>
      <c r="D8" s="42">
        <v>135</v>
      </c>
      <c r="E8" s="42">
        <v>63</v>
      </c>
      <c r="F8" s="42">
        <v>15</v>
      </c>
      <c r="G8" s="42">
        <v>11</v>
      </c>
      <c r="H8" s="42">
        <v>22.5</v>
      </c>
      <c r="I8" s="42">
        <v>7.5</v>
      </c>
      <c r="J8" s="42">
        <v>0</v>
      </c>
      <c r="K8" s="43">
        <f t="shared" si="0"/>
        <v>254</v>
      </c>
      <c r="L8" s="86">
        <f t="shared" si="1"/>
        <v>298.5</v>
      </c>
      <c r="M8" s="74">
        <v>4919.28</v>
      </c>
      <c r="N8" s="49">
        <f t="shared" si="2"/>
        <v>885.47039999999993</v>
      </c>
      <c r="O8" s="35"/>
    </row>
    <row r="9" spans="1:15" ht="30" customHeight="1">
      <c r="A9" s="38">
        <v>7</v>
      </c>
      <c r="B9" s="33">
        <v>324277</v>
      </c>
      <c r="C9" s="119" t="s">
        <v>62</v>
      </c>
      <c r="D9" s="42">
        <v>135</v>
      </c>
      <c r="E9" s="42">
        <v>81</v>
      </c>
      <c r="F9" s="42">
        <v>33</v>
      </c>
      <c r="G9" s="42">
        <v>11</v>
      </c>
      <c r="H9" s="42">
        <v>22.5</v>
      </c>
      <c r="I9" s="42">
        <v>7.5</v>
      </c>
      <c r="J9" s="42">
        <v>0</v>
      </c>
      <c r="K9" s="43">
        <f t="shared" si="0"/>
        <v>290</v>
      </c>
      <c r="L9" s="86">
        <f t="shared" si="1"/>
        <v>352.5</v>
      </c>
      <c r="M9" s="74">
        <v>5809.2</v>
      </c>
      <c r="N9" s="49">
        <f t="shared" si="2"/>
        <v>1045.6559999999999</v>
      </c>
      <c r="O9" s="35"/>
    </row>
    <row r="10" spans="1:15" ht="30" customHeight="1">
      <c r="A10" s="38">
        <v>8</v>
      </c>
      <c r="B10" s="33">
        <v>324278</v>
      </c>
      <c r="C10" s="119" t="s">
        <v>63</v>
      </c>
      <c r="D10" s="42">
        <v>135</v>
      </c>
      <c r="E10" s="42">
        <v>81</v>
      </c>
      <c r="F10" s="42">
        <v>33</v>
      </c>
      <c r="G10" s="42">
        <v>11</v>
      </c>
      <c r="H10" s="42">
        <v>22.5</v>
      </c>
      <c r="I10" s="42">
        <v>7.5</v>
      </c>
      <c r="J10" s="42">
        <v>0</v>
      </c>
      <c r="K10" s="43">
        <f t="shared" si="0"/>
        <v>290</v>
      </c>
      <c r="L10" s="86">
        <f t="shared" si="1"/>
        <v>352.5</v>
      </c>
      <c r="M10" s="74">
        <v>5809.2</v>
      </c>
      <c r="N10" s="49">
        <f t="shared" si="2"/>
        <v>1045.6559999999999</v>
      </c>
      <c r="O10" s="35"/>
    </row>
    <row r="11" spans="1:15" ht="30" customHeight="1">
      <c r="A11" s="38">
        <v>9</v>
      </c>
      <c r="B11" s="33">
        <v>324494</v>
      </c>
      <c r="C11" s="119" t="s">
        <v>64</v>
      </c>
      <c r="D11" s="42">
        <v>135</v>
      </c>
      <c r="E11" s="42">
        <v>81</v>
      </c>
      <c r="F11" s="42">
        <v>33</v>
      </c>
      <c r="G11" s="42">
        <v>11</v>
      </c>
      <c r="H11" s="42">
        <v>22.5</v>
      </c>
      <c r="I11" s="42">
        <v>7.5</v>
      </c>
      <c r="J11" s="42">
        <v>0</v>
      </c>
      <c r="K11" s="43">
        <f t="shared" si="0"/>
        <v>290</v>
      </c>
      <c r="L11" s="86">
        <f t="shared" si="1"/>
        <v>352.5</v>
      </c>
      <c r="M11" s="74">
        <v>5809.2</v>
      </c>
      <c r="N11" s="49">
        <f t="shared" si="2"/>
        <v>1045.6559999999999</v>
      </c>
      <c r="O11" s="35"/>
    </row>
    <row r="12" spans="1:15" ht="30" customHeight="1">
      <c r="A12" s="38">
        <v>10</v>
      </c>
      <c r="B12" s="33">
        <v>324495</v>
      </c>
      <c r="C12" s="119" t="s">
        <v>65</v>
      </c>
      <c r="D12" s="42">
        <v>135</v>
      </c>
      <c r="E12" s="42">
        <v>81</v>
      </c>
      <c r="F12" s="42">
        <v>33</v>
      </c>
      <c r="G12" s="42">
        <v>11</v>
      </c>
      <c r="H12" s="42">
        <v>22.5</v>
      </c>
      <c r="I12" s="42">
        <v>7.5</v>
      </c>
      <c r="J12" s="42">
        <v>0</v>
      </c>
      <c r="K12" s="43">
        <f t="shared" si="0"/>
        <v>290</v>
      </c>
      <c r="L12" s="86">
        <f t="shared" si="1"/>
        <v>352.5</v>
      </c>
      <c r="M12" s="74">
        <v>5809.2</v>
      </c>
      <c r="N12" s="49">
        <f t="shared" si="2"/>
        <v>1045.6559999999999</v>
      </c>
      <c r="O12" s="35"/>
    </row>
    <row r="13" spans="1:15" ht="30" customHeight="1">
      <c r="A13" s="38">
        <v>11</v>
      </c>
      <c r="B13" s="33">
        <v>327009</v>
      </c>
      <c r="C13" s="119" t="s">
        <v>66</v>
      </c>
      <c r="D13" s="42">
        <v>120</v>
      </c>
      <c r="E13" s="42">
        <v>56</v>
      </c>
      <c r="F13" s="42">
        <v>17.5</v>
      </c>
      <c r="G13" s="42">
        <v>11</v>
      </c>
      <c r="H13" s="42">
        <v>22.5</v>
      </c>
      <c r="I13" s="42">
        <v>7.5</v>
      </c>
      <c r="J13" s="42">
        <v>0</v>
      </c>
      <c r="K13" s="43">
        <f t="shared" si="0"/>
        <v>234.5</v>
      </c>
      <c r="L13" s="86">
        <f t="shared" si="1"/>
        <v>276.75</v>
      </c>
      <c r="M13" s="74">
        <v>5143.1220000000003</v>
      </c>
      <c r="N13" s="49">
        <f t="shared" si="2"/>
        <v>925.76196000000004</v>
      </c>
      <c r="O13" s="35"/>
    </row>
    <row r="14" spans="1:15" ht="30" customHeight="1">
      <c r="A14" s="38">
        <v>12</v>
      </c>
      <c r="B14" s="33">
        <v>347509</v>
      </c>
      <c r="C14" s="119" t="s">
        <v>13</v>
      </c>
      <c r="D14" s="42">
        <v>135</v>
      </c>
      <c r="E14" s="42">
        <v>81</v>
      </c>
      <c r="F14" s="42">
        <v>33</v>
      </c>
      <c r="G14" s="42">
        <v>11</v>
      </c>
      <c r="H14" s="42">
        <v>22.5</v>
      </c>
      <c r="I14" s="42">
        <v>7.5</v>
      </c>
      <c r="J14" s="42">
        <v>0</v>
      </c>
      <c r="K14" s="43">
        <f t="shared" si="0"/>
        <v>290</v>
      </c>
      <c r="L14" s="86">
        <f t="shared" si="1"/>
        <v>352.5</v>
      </c>
      <c r="M14" s="74">
        <v>5809.2</v>
      </c>
      <c r="N14" s="49">
        <f t="shared" si="2"/>
        <v>1045.6559999999999</v>
      </c>
      <c r="O14" s="35"/>
    </row>
    <row r="15" spans="1:15" ht="30" customHeight="1">
      <c r="A15" s="38">
        <v>13</v>
      </c>
      <c r="B15" s="34">
        <v>347478</v>
      </c>
      <c r="C15" s="121" t="s">
        <v>81</v>
      </c>
      <c r="D15" s="44">
        <v>135</v>
      </c>
      <c r="E15" s="44">
        <v>81</v>
      </c>
      <c r="F15" s="44">
        <v>31.5</v>
      </c>
      <c r="G15" s="44">
        <v>11</v>
      </c>
      <c r="H15" s="44">
        <v>22.5</v>
      </c>
      <c r="I15" s="44">
        <v>7.5</v>
      </c>
      <c r="J15" s="42">
        <v>0</v>
      </c>
      <c r="K15" s="45">
        <f t="shared" si="0"/>
        <v>288.5</v>
      </c>
      <c r="L15" s="86">
        <f t="shared" si="1"/>
        <v>350.25</v>
      </c>
      <c r="M15" s="74">
        <v>5809.2</v>
      </c>
      <c r="N15" s="49">
        <f t="shared" si="2"/>
        <v>1045.6559999999999</v>
      </c>
      <c r="O15" s="35"/>
    </row>
    <row r="16" spans="1:15" ht="30" customHeight="1">
      <c r="A16" s="38">
        <v>14</v>
      </c>
      <c r="B16" s="33">
        <v>349617</v>
      </c>
      <c r="C16" s="119" t="s">
        <v>67</v>
      </c>
      <c r="D16" s="42">
        <v>135</v>
      </c>
      <c r="E16" s="42">
        <v>79</v>
      </c>
      <c r="F16" s="42">
        <v>28.5</v>
      </c>
      <c r="G16" s="42">
        <v>11</v>
      </c>
      <c r="H16" s="42">
        <v>22.5</v>
      </c>
      <c r="I16" s="42">
        <v>7.5</v>
      </c>
      <c r="J16" s="42">
        <v>0</v>
      </c>
      <c r="K16" s="43">
        <f t="shared" si="0"/>
        <v>283.5</v>
      </c>
      <c r="L16" s="86">
        <f t="shared" si="1"/>
        <v>342.75</v>
      </c>
      <c r="M16" s="74">
        <v>5809.2</v>
      </c>
      <c r="N16" s="49">
        <f t="shared" si="2"/>
        <v>1045.6559999999999</v>
      </c>
      <c r="O16" s="35"/>
    </row>
    <row r="17" spans="1:30" ht="30" customHeight="1">
      <c r="A17" s="38">
        <v>15</v>
      </c>
      <c r="B17" s="33">
        <v>358678</v>
      </c>
      <c r="C17" s="119" t="s">
        <v>15</v>
      </c>
      <c r="D17" s="42">
        <v>135</v>
      </c>
      <c r="E17" s="42">
        <v>69</v>
      </c>
      <c r="F17" s="42">
        <v>17.5</v>
      </c>
      <c r="G17" s="42">
        <v>11</v>
      </c>
      <c r="H17" s="42">
        <v>22.5</v>
      </c>
      <c r="I17" s="42">
        <v>7.5</v>
      </c>
      <c r="J17" s="42">
        <v>0</v>
      </c>
      <c r="K17" s="43">
        <f t="shared" si="0"/>
        <v>262.5</v>
      </c>
      <c r="L17" s="86">
        <f t="shared" si="1"/>
        <v>311.25</v>
      </c>
      <c r="M17" s="74">
        <v>5898.81</v>
      </c>
      <c r="N17" s="49">
        <f t="shared" si="2"/>
        <v>1061.7858000000001</v>
      </c>
      <c r="O17" s="31"/>
    </row>
    <row r="18" spans="1:30" ht="30" customHeight="1">
      <c r="A18" s="39">
        <v>16</v>
      </c>
      <c r="B18" s="33">
        <v>358713</v>
      </c>
      <c r="C18" s="119" t="s">
        <v>17</v>
      </c>
      <c r="D18" s="42">
        <v>120</v>
      </c>
      <c r="E18" s="42">
        <v>51</v>
      </c>
      <c r="F18" s="42">
        <v>15</v>
      </c>
      <c r="G18" s="42">
        <v>11</v>
      </c>
      <c r="H18" s="42">
        <v>22.5</v>
      </c>
      <c r="I18" s="42">
        <v>7.5</v>
      </c>
      <c r="J18" s="42">
        <v>0</v>
      </c>
      <c r="K18" s="43">
        <f t="shared" si="0"/>
        <v>227</v>
      </c>
      <c r="L18" s="86">
        <f t="shared" si="1"/>
        <v>265.5</v>
      </c>
      <c r="M18" s="74">
        <v>8580.9599999999991</v>
      </c>
      <c r="N18" s="49">
        <f t="shared" si="2"/>
        <v>1544.5727999999997</v>
      </c>
      <c r="O18" s="31"/>
    </row>
    <row r="19" spans="1:30" ht="30" customHeight="1">
      <c r="A19" s="39">
        <v>17</v>
      </c>
      <c r="B19" s="33">
        <v>401497</v>
      </c>
      <c r="C19" s="119" t="s">
        <v>68</v>
      </c>
      <c r="D19" s="42">
        <v>135</v>
      </c>
      <c r="E19" s="42">
        <v>81</v>
      </c>
      <c r="F19" s="42">
        <v>33</v>
      </c>
      <c r="G19" s="42">
        <v>11</v>
      </c>
      <c r="H19" s="42">
        <v>22.5</v>
      </c>
      <c r="I19" s="42">
        <v>7.5</v>
      </c>
      <c r="J19" s="42">
        <v>0</v>
      </c>
      <c r="K19" s="43">
        <f t="shared" si="0"/>
        <v>290</v>
      </c>
      <c r="L19" s="86">
        <f t="shared" si="1"/>
        <v>352.5</v>
      </c>
      <c r="M19" s="74">
        <v>5809.2</v>
      </c>
      <c r="N19" s="49">
        <f t="shared" si="2"/>
        <v>1045.6559999999999</v>
      </c>
      <c r="O19" s="31"/>
    </row>
    <row r="20" spans="1:30" ht="30" customHeight="1">
      <c r="A20" s="39">
        <v>18</v>
      </c>
      <c r="B20" s="33">
        <v>422200</v>
      </c>
      <c r="C20" s="119" t="s">
        <v>69</v>
      </c>
      <c r="D20" s="42">
        <v>120</v>
      </c>
      <c r="E20" s="42">
        <v>56</v>
      </c>
      <c r="F20" s="42">
        <v>17.5</v>
      </c>
      <c r="G20" s="42">
        <v>11</v>
      </c>
      <c r="H20" s="42">
        <v>22.5</v>
      </c>
      <c r="I20" s="42">
        <v>7.5</v>
      </c>
      <c r="J20" s="42">
        <v>0</v>
      </c>
      <c r="K20" s="43">
        <f>SUM(D20:J20)</f>
        <v>234.5</v>
      </c>
      <c r="L20" s="86">
        <f>SUM(D20+E20*1.5+F20*1.5+G20*1.5+H20+I20+J20)</f>
        <v>276.75</v>
      </c>
      <c r="M20" s="74">
        <v>8944.56</v>
      </c>
      <c r="N20" s="49">
        <f t="shared" si="2"/>
        <v>1610.0207999999998</v>
      </c>
      <c r="O20" s="31"/>
    </row>
    <row r="21" spans="1:30" ht="30" customHeight="1">
      <c r="A21" s="39">
        <v>19</v>
      </c>
      <c r="B21" s="33">
        <v>422201</v>
      </c>
      <c r="C21" s="119" t="s">
        <v>70</v>
      </c>
      <c r="D21" s="42">
        <v>187.5</v>
      </c>
      <c r="E21" s="42">
        <v>87.5</v>
      </c>
      <c r="F21" s="42">
        <v>15</v>
      </c>
      <c r="G21" s="42">
        <v>11</v>
      </c>
      <c r="H21" s="42">
        <v>30</v>
      </c>
      <c r="I21" s="42">
        <v>7.5</v>
      </c>
      <c r="J21" s="42">
        <v>0</v>
      </c>
      <c r="K21" s="43">
        <f t="shared" si="0"/>
        <v>338.5</v>
      </c>
      <c r="L21" s="86">
        <f t="shared" ref="L21:L29" si="3">SUM(D21+E21*1.5+F21*1.5+G21*1.5+H21+I21)</f>
        <v>395.25</v>
      </c>
      <c r="M21" s="74">
        <v>8656.5</v>
      </c>
      <c r="N21" s="49">
        <f t="shared" si="2"/>
        <v>1558.1699999999998</v>
      </c>
      <c r="O21" s="31"/>
    </row>
    <row r="22" spans="1:30" ht="30" customHeight="1">
      <c r="A22" s="39">
        <v>20</v>
      </c>
      <c r="B22" s="33">
        <v>422283</v>
      </c>
      <c r="C22" s="119" t="s">
        <v>71</v>
      </c>
      <c r="D22" s="42">
        <v>120</v>
      </c>
      <c r="E22" s="42">
        <v>56</v>
      </c>
      <c r="F22" s="42">
        <v>15</v>
      </c>
      <c r="G22" s="42">
        <v>11</v>
      </c>
      <c r="H22" s="42">
        <v>22.5</v>
      </c>
      <c r="I22" s="42">
        <v>7.5</v>
      </c>
      <c r="J22" s="42">
        <v>0</v>
      </c>
      <c r="K22" s="43">
        <f t="shared" si="0"/>
        <v>232</v>
      </c>
      <c r="L22" s="86">
        <f t="shared" si="3"/>
        <v>273</v>
      </c>
      <c r="M22" s="74">
        <v>7499.8559999999998</v>
      </c>
      <c r="N22" s="49">
        <f t="shared" si="2"/>
        <v>1349.97408</v>
      </c>
      <c r="O22" s="31"/>
    </row>
    <row r="23" spans="1:30" ht="30" customHeight="1">
      <c r="A23" s="39">
        <v>21</v>
      </c>
      <c r="B23" s="33">
        <v>423170</v>
      </c>
      <c r="C23" s="119" t="s">
        <v>76</v>
      </c>
      <c r="D23" s="42">
        <v>187.5</v>
      </c>
      <c r="E23" s="42">
        <v>87.5</v>
      </c>
      <c r="F23" s="42">
        <v>15</v>
      </c>
      <c r="G23" s="42">
        <v>11</v>
      </c>
      <c r="H23" s="42">
        <v>30</v>
      </c>
      <c r="I23" s="42">
        <v>7.5</v>
      </c>
      <c r="J23" s="42">
        <v>0</v>
      </c>
      <c r="K23" s="43">
        <f t="shared" si="0"/>
        <v>338.5</v>
      </c>
      <c r="L23" s="86">
        <f t="shared" si="3"/>
        <v>395.25</v>
      </c>
      <c r="M23" s="74">
        <v>6232.68</v>
      </c>
      <c r="N23" s="49">
        <f t="shared" si="2"/>
        <v>1121.8824</v>
      </c>
      <c r="O23" s="31"/>
    </row>
    <row r="24" spans="1:30" ht="30" customHeight="1">
      <c r="A24" s="39">
        <v>22</v>
      </c>
      <c r="B24" s="33">
        <v>423172</v>
      </c>
      <c r="C24" s="119" t="s">
        <v>72</v>
      </c>
      <c r="D24" s="42">
        <v>148.5</v>
      </c>
      <c r="E24" s="42">
        <v>66.5</v>
      </c>
      <c r="F24" s="42">
        <v>15</v>
      </c>
      <c r="G24" s="42">
        <v>11</v>
      </c>
      <c r="H24" s="42">
        <v>30</v>
      </c>
      <c r="I24" s="42">
        <v>7.5</v>
      </c>
      <c r="J24" s="42">
        <v>0</v>
      </c>
      <c r="K24" s="43">
        <f t="shared" si="0"/>
        <v>278.5</v>
      </c>
      <c r="L24" s="86">
        <f t="shared" si="3"/>
        <v>324.75</v>
      </c>
      <c r="M24" s="74">
        <v>6318.6480000000001</v>
      </c>
      <c r="N24" s="49">
        <f t="shared" si="2"/>
        <v>1137.35664</v>
      </c>
      <c r="O24" s="31"/>
    </row>
    <row r="25" spans="1:30" ht="30" customHeight="1">
      <c r="A25" s="39">
        <v>23</v>
      </c>
      <c r="B25" s="47">
        <v>425181</v>
      </c>
      <c r="C25" s="122" t="s">
        <v>77</v>
      </c>
      <c r="D25" s="44">
        <v>187.5</v>
      </c>
      <c r="E25" s="44">
        <v>109.5</v>
      </c>
      <c r="F25" s="44">
        <v>32.5</v>
      </c>
      <c r="G25" s="44">
        <v>11</v>
      </c>
      <c r="H25" s="44">
        <v>30</v>
      </c>
      <c r="I25" s="44">
        <v>7.5</v>
      </c>
      <c r="J25" s="56">
        <v>0</v>
      </c>
      <c r="K25" s="91">
        <f t="shared" si="0"/>
        <v>378</v>
      </c>
      <c r="L25" s="86">
        <f t="shared" si="3"/>
        <v>454.5</v>
      </c>
      <c r="M25" s="74">
        <v>5805.2280000000001</v>
      </c>
      <c r="N25" s="80">
        <f t="shared" si="2"/>
        <v>1044.9410399999999</v>
      </c>
      <c r="O25" s="31"/>
    </row>
    <row r="26" spans="1:30" ht="30" customHeight="1">
      <c r="A26" s="61">
        <v>24</v>
      </c>
      <c r="B26" s="60">
        <v>401496</v>
      </c>
      <c r="C26" s="123" t="s">
        <v>74</v>
      </c>
      <c r="D26" s="59">
        <v>135</v>
      </c>
      <c r="E26" s="59">
        <v>81</v>
      </c>
      <c r="F26" s="59">
        <v>33</v>
      </c>
      <c r="G26" s="59">
        <v>11</v>
      </c>
      <c r="H26" s="59">
        <v>22.5</v>
      </c>
      <c r="I26" s="57">
        <v>7.5</v>
      </c>
      <c r="J26" s="42">
        <v>0</v>
      </c>
      <c r="K26" s="63">
        <f t="shared" si="0"/>
        <v>290</v>
      </c>
      <c r="L26" s="87">
        <f t="shared" si="3"/>
        <v>352.5</v>
      </c>
      <c r="M26" s="76">
        <v>12809.286</v>
      </c>
      <c r="N26" s="81">
        <f t="shared" si="2"/>
        <v>2305.67148</v>
      </c>
    </row>
    <row r="27" spans="1:30" ht="30" customHeight="1">
      <c r="A27" s="62">
        <v>25</v>
      </c>
      <c r="B27" s="33">
        <v>428253</v>
      </c>
      <c r="C27" s="119" t="s">
        <v>78</v>
      </c>
      <c r="D27" s="42">
        <v>120</v>
      </c>
      <c r="E27" s="42">
        <v>56</v>
      </c>
      <c r="F27" s="42">
        <v>17.5</v>
      </c>
      <c r="G27" s="42">
        <v>11</v>
      </c>
      <c r="H27" s="42">
        <v>22.5</v>
      </c>
      <c r="I27" s="58">
        <v>7.5</v>
      </c>
      <c r="J27" s="42">
        <v>0</v>
      </c>
      <c r="K27" s="63">
        <f t="shared" si="0"/>
        <v>234.5</v>
      </c>
      <c r="L27" s="87">
        <f t="shared" si="3"/>
        <v>276.75</v>
      </c>
      <c r="M27" s="76">
        <v>7602.8760000000002</v>
      </c>
      <c r="N27" s="82">
        <f t="shared" si="2"/>
        <v>1368.5176799999999</v>
      </c>
      <c r="O27" s="31"/>
    </row>
    <row r="28" spans="1:30" ht="30" customHeight="1">
      <c r="A28" s="62">
        <v>26</v>
      </c>
      <c r="B28" s="33">
        <v>428391</v>
      </c>
      <c r="C28" s="119" t="s">
        <v>79</v>
      </c>
      <c r="D28" s="42">
        <v>120</v>
      </c>
      <c r="E28" s="42">
        <v>56</v>
      </c>
      <c r="F28" s="42">
        <v>17.5</v>
      </c>
      <c r="G28" s="42">
        <v>11</v>
      </c>
      <c r="H28" s="42">
        <v>22.5</v>
      </c>
      <c r="I28" s="58">
        <v>7.5</v>
      </c>
      <c r="J28" s="42">
        <v>0</v>
      </c>
      <c r="K28" s="63">
        <f t="shared" si="0"/>
        <v>234.5</v>
      </c>
      <c r="L28" s="88">
        <f t="shared" si="3"/>
        <v>276.75</v>
      </c>
      <c r="M28" s="77">
        <v>12298.77</v>
      </c>
      <c r="N28" s="82">
        <f t="shared" si="2"/>
        <v>2213.7786000000001</v>
      </c>
      <c r="O28" s="36"/>
    </row>
    <row r="29" spans="1:30" ht="30" customHeight="1">
      <c r="A29" s="67">
        <v>27</v>
      </c>
      <c r="B29" s="65">
        <v>429125</v>
      </c>
      <c r="C29" s="124" t="s">
        <v>80</v>
      </c>
      <c r="D29" s="42">
        <v>120</v>
      </c>
      <c r="E29" s="56">
        <v>58</v>
      </c>
      <c r="F29" s="56">
        <v>22</v>
      </c>
      <c r="G29" s="56">
        <v>11</v>
      </c>
      <c r="H29" s="56">
        <v>22.5</v>
      </c>
      <c r="I29" s="66">
        <v>7.5</v>
      </c>
      <c r="J29" s="56">
        <v>0</v>
      </c>
      <c r="K29" s="63">
        <f t="shared" si="0"/>
        <v>241</v>
      </c>
      <c r="L29" s="89">
        <f t="shared" si="3"/>
        <v>286.5</v>
      </c>
      <c r="M29" s="76">
        <v>4629.84</v>
      </c>
      <c r="N29" s="83">
        <f t="shared" si="2"/>
        <v>833.37120000000004</v>
      </c>
      <c r="P29" s="46"/>
      <c r="Q29" s="31"/>
      <c r="R29" s="31"/>
      <c r="S29" s="31"/>
      <c r="AD29" s="31"/>
    </row>
    <row r="30" spans="1:30" ht="31">
      <c r="A30" s="64">
        <v>28</v>
      </c>
      <c r="B30" s="33">
        <v>429686</v>
      </c>
      <c r="C30" s="119" t="s">
        <v>82</v>
      </c>
      <c r="D30" s="42">
        <v>120</v>
      </c>
      <c r="E30" s="42">
        <v>56</v>
      </c>
      <c r="F30" s="42">
        <v>17.5</v>
      </c>
      <c r="G30" s="42">
        <v>11</v>
      </c>
      <c r="H30" s="42">
        <v>22.5</v>
      </c>
      <c r="I30" s="58">
        <v>7.5</v>
      </c>
      <c r="J30" s="42">
        <v>0</v>
      </c>
      <c r="K30" s="63">
        <f>SUM(D30:J30)</f>
        <v>234.5</v>
      </c>
      <c r="L30" s="87">
        <f t="shared" ref="L30:L38" si="4">SUM(D30+E30*1.5+F30*1.5+G30*1.5+H30+I30)</f>
        <v>276.75</v>
      </c>
      <c r="M30" s="76">
        <v>7602.8760000000002</v>
      </c>
      <c r="N30" s="82">
        <f t="shared" si="2"/>
        <v>1368.5176799999999</v>
      </c>
      <c r="Q30" s="31"/>
      <c r="R30" s="31"/>
      <c r="S30" s="31"/>
      <c r="AD30" s="31"/>
    </row>
    <row r="31" spans="1:30" ht="31">
      <c r="A31" s="64">
        <v>29</v>
      </c>
      <c r="B31" s="68">
        <v>429687</v>
      </c>
      <c r="C31" s="125" t="s">
        <v>83</v>
      </c>
      <c r="D31" s="69">
        <v>120</v>
      </c>
      <c r="E31" s="69">
        <v>56</v>
      </c>
      <c r="F31" s="69">
        <v>17.5</v>
      </c>
      <c r="G31" s="69">
        <v>11</v>
      </c>
      <c r="H31" s="69">
        <v>22.5</v>
      </c>
      <c r="I31" s="70">
        <v>7.5</v>
      </c>
      <c r="J31" s="69">
        <v>0</v>
      </c>
      <c r="K31" s="71">
        <f t="shared" ref="K31:K37" si="5">SUM(D31:J31)</f>
        <v>234.5</v>
      </c>
      <c r="L31" s="90">
        <f t="shared" si="4"/>
        <v>276.75</v>
      </c>
      <c r="M31" s="78">
        <v>7602.8760000000002</v>
      </c>
      <c r="N31" s="84">
        <f t="shared" si="2"/>
        <v>1368.5176799999999</v>
      </c>
    </row>
    <row r="32" spans="1:30" ht="31">
      <c r="A32" s="64">
        <v>30</v>
      </c>
      <c r="B32" s="68">
        <v>429853</v>
      </c>
      <c r="C32" s="125" t="s">
        <v>84</v>
      </c>
      <c r="D32" s="69">
        <v>120</v>
      </c>
      <c r="E32" s="69">
        <v>56</v>
      </c>
      <c r="F32" s="69">
        <v>17.5</v>
      </c>
      <c r="G32" s="69">
        <v>11</v>
      </c>
      <c r="H32" s="69">
        <v>22.5</v>
      </c>
      <c r="I32" s="70">
        <v>7.5</v>
      </c>
      <c r="J32" s="69">
        <v>0</v>
      </c>
      <c r="K32" s="71">
        <f t="shared" si="5"/>
        <v>234.5</v>
      </c>
      <c r="L32" s="90">
        <f t="shared" si="4"/>
        <v>276.75</v>
      </c>
      <c r="M32" s="78">
        <v>7602.8760000000002</v>
      </c>
      <c r="N32" s="84">
        <f t="shared" si="2"/>
        <v>1368.5176799999999</v>
      </c>
    </row>
    <row r="33" spans="1:14" ht="31">
      <c r="A33" s="64">
        <v>31</v>
      </c>
      <c r="B33" s="68">
        <v>430000</v>
      </c>
      <c r="C33" s="125" t="s">
        <v>85</v>
      </c>
      <c r="D33" s="69">
        <v>120</v>
      </c>
      <c r="E33" s="69">
        <v>56</v>
      </c>
      <c r="F33" s="69">
        <v>15</v>
      </c>
      <c r="G33" s="69">
        <v>11</v>
      </c>
      <c r="H33" s="69">
        <v>22.5</v>
      </c>
      <c r="I33" s="70">
        <v>7.5</v>
      </c>
      <c r="J33" s="69">
        <v>0</v>
      </c>
      <c r="K33" s="71">
        <f t="shared" si="5"/>
        <v>232</v>
      </c>
      <c r="L33" s="90">
        <f t="shared" si="4"/>
        <v>273</v>
      </c>
      <c r="M33" s="78">
        <v>11029.2</v>
      </c>
      <c r="N33" s="84">
        <f t="shared" si="2"/>
        <v>1985.2560000000001</v>
      </c>
    </row>
    <row r="34" spans="1:14" ht="31">
      <c r="A34" s="64">
        <v>32</v>
      </c>
      <c r="B34" s="68">
        <v>430537</v>
      </c>
      <c r="C34" s="125" t="s">
        <v>86</v>
      </c>
      <c r="D34" s="69">
        <v>120</v>
      </c>
      <c r="E34" s="69">
        <v>56</v>
      </c>
      <c r="F34" s="69">
        <v>15</v>
      </c>
      <c r="G34" s="69">
        <v>11</v>
      </c>
      <c r="H34" s="69">
        <v>22.5</v>
      </c>
      <c r="I34" s="70">
        <v>7.5</v>
      </c>
      <c r="J34" s="69">
        <v>0</v>
      </c>
      <c r="K34" s="71">
        <f t="shared" si="5"/>
        <v>232</v>
      </c>
      <c r="L34" s="90">
        <f t="shared" si="4"/>
        <v>273</v>
      </c>
      <c r="M34" s="78">
        <v>4411.68</v>
      </c>
      <c r="N34" s="84">
        <f t="shared" si="2"/>
        <v>794.10239999999999</v>
      </c>
    </row>
    <row r="35" spans="1:14" ht="31">
      <c r="A35" s="64">
        <v>33</v>
      </c>
      <c r="B35" s="68">
        <v>430630</v>
      </c>
      <c r="C35" s="125" t="s">
        <v>87</v>
      </c>
      <c r="D35" s="69">
        <v>120</v>
      </c>
      <c r="E35" s="69">
        <v>56</v>
      </c>
      <c r="F35" s="69">
        <v>17.5</v>
      </c>
      <c r="G35" s="69">
        <v>11</v>
      </c>
      <c r="H35" s="69">
        <v>22.5</v>
      </c>
      <c r="I35" s="70">
        <v>7.5</v>
      </c>
      <c r="J35" s="69">
        <v>0</v>
      </c>
      <c r="K35" s="71">
        <f t="shared" si="5"/>
        <v>234.5</v>
      </c>
      <c r="L35" s="90">
        <f t="shared" si="4"/>
        <v>276.75</v>
      </c>
      <c r="M35" s="78">
        <v>7602.8760000000002</v>
      </c>
      <c r="N35" s="84">
        <f t="shared" si="2"/>
        <v>1368.5176799999999</v>
      </c>
    </row>
    <row r="36" spans="1:14" ht="31">
      <c r="A36" s="64">
        <v>34</v>
      </c>
      <c r="B36" s="68">
        <v>432859</v>
      </c>
      <c r="C36" s="125" t="s">
        <v>89</v>
      </c>
      <c r="D36" s="69">
        <v>120</v>
      </c>
      <c r="E36" s="69">
        <v>56</v>
      </c>
      <c r="F36" s="69">
        <v>7.5</v>
      </c>
      <c r="G36" s="69">
        <v>0</v>
      </c>
      <c r="H36" s="69">
        <v>15</v>
      </c>
      <c r="I36" s="70">
        <v>0</v>
      </c>
      <c r="J36" s="69">
        <v>0</v>
      </c>
      <c r="K36" s="71">
        <f t="shared" si="5"/>
        <v>198.5</v>
      </c>
      <c r="L36" s="90">
        <f t="shared" si="4"/>
        <v>230.25</v>
      </c>
      <c r="M36" s="78">
        <v>9302.1</v>
      </c>
      <c r="N36" s="84">
        <f t="shared" si="2"/>
        <v>1674.3779999999999</v>
      </c>
    </row>
    <row r="37" spans="1:14" ht="34" customHeight="1">
      <c r="A37" s="64">
        <v>35</v>
      </c>
      <c r="B37" s="68">
        <v>347480</v>
      </c>
      <c r="C37" s="125" t="s">
        <v>90</v>
      </c>
      <c r="D37" s="69">
        <v>67.5</v>
      </c>
      <c r="E37" s="69">
        <v>31.5</v>
      </c>
      <c r="F37" s="69">
        <v>10</v>
      </c>
      <c r="G37" s="69">
        <v>0</v>
      </c>
      <c r="H37" s="69">
        <v>7.5</v>
      </c>
      <c r="I37" s="70">
        <v>0</v>
      </c>
      <c r="J37" s="69">
        <v>0</v>
      </c>
      <c r="K37" s="71">
        <f t="shared" si="5"/>
        <v>116.5</v>
      </c>
      <c r="L37" s="90">
        <f t="shared" si="4"/>
        <v>137.25</v>
      </c>
      <c r="M37" s="78">
        <v>2217.96</v>
      </c>
      <c r="N37" s="84">
        <f t="shared" si="2"/>
        <v>399.2328</v>
      </c>
    </row>
    <row r="38" spans="1:14" ht="27" customHeight="1">
      <c r="A38" s="64">
        <v>36</v>
      </c>
      <c r="B38" s="68">
        <v>433249</v>
      </c>
      <c r="C38" s="125" t="s">
        <v>91</v>
      </c>
      <c r="D38" s="69">
        <v>60</v>
      </c>
      <c r="E38" s="69">
        <v>28</v>
      </c>
      <c r="F38" s="69">
        <v>10</v>
      </c>
      <c r="G38" s="69">
        <v>0</v>
      </c>
      <c r="H38" s="69">
        <v>7.5</v>
      </c>
      <c r="I38" s="70">
        <v>0</v>
      </c>
      <c r="J38" s="69">
        <v>0</v>
      </c>
      <c r="K38" s="71">
        <f>SUM(D38:J38)</f>
        <v>105.5</v>
      </c>
      <c r="L38" s="90">
        <f t="shared" si="4"/>
        <v>124.5</v>
      </c>
      <c r="M38" s="78">
        <v>3420.2640000000001</v>
      </c>
      <c r="N38" s="84">
        <f t="shared" si="2"/>
        <v>615.64751999999999</v>
      </c>
    </row>
    <row r="46" spans="1:14" ht="27" thickBot="1"/>
    <row r="47" spans="1:14" ht="34">
      <c r="E47" s="94" t="s">
        <v>93</v>
      </c>
      <c r="F47" s="95"/>
      <c r="G47" s="96"/>
      <c r="H47" s="126" t="s">
        <v>92</v>
      </c>
      <c r="I47" s="31"/>
      <c r="J47" s="100" t="s">
        <v>94</v>
      </c>
      <c r="K47" s="101"/>
      <c r="L47" s="102"/>
      <c r="M47" s="117">
        <f>SUM(M3:M38)</f>
        <v>245616.72599999988</v>
      </c>
      <c r="N47" s="92">
        <f>SUM(N3:N38)</f>
        <v>44211.010679999985</v>
      </c>
    </row>
    <row r="48" spans="1:14" ht="27" thickBot="1">
      <c r="E48" s="97"/>
      <c r="F48" s="98"/>
      <c r="G48" s="99"/>
      <c r="H48" s="127"/>
      <c r="I48" s="31"/>
      <c r="J48" s="103"/>
      <c r="K48" s="104"/>
      <c r="L48" s="105"/>
      <c r="M48" s="93" t="s">
        <v>57</v>
      </c>
      <c r="N48" s="93" t="s">
        <v>57</v>
      </c>
    </row>
    <row r="49" spans="5:14">
      <c r="E49" s="31"/>
      <c r="F49" s="31"/>
      <c r="G49" s="31"/>
      <c r="H49" s="31"/>
      <c r="I49" s="31"/>
      <c r="J49" s="103"/>
      <c r="K49" s="104"/>
      <c r="L49" s="105"/>
      <c r="M49" s="109" t="s">
        <v>56</v>
      </c>
      <c r="N49" s="115">
        <v>0</v>
      </c>
    </row>
    <row r="50" spans="5:14" ht="27" thickBot="1">
      <c r="I50" s="31"/>
      <c r="J50" s="103"/>
      <c r="K50" s="104"/>
      <c r="L50" s="105"/>
      <c r="M50" s="110"/>
      <c r="N50" s="116"/>
    </row>
    <row r="51" spans="5:14">
      <c r="I51" s="31"/>
      <c r="J51" s="103"/>
      <c r="K51" s="104"/>
      <c r="L51" s="105"/>
      <c r="M51" s="111" t="s">
        <v>58</v>
      </c>
      <c r="N51" s="113">
        <v>30247.88</v>
      </c>
    </row>
    <row r="52" spans="5:14" ht="27" thickBot="1">
      <c r="I52" s="31"/>
      <c r="J52" s="106"/>
      <c r="K52" s="107"/>
      <c r="L52" s="108"/>
      <c r="M52" s="112"/>
      <c r="N52" s="114"/>
    </row>
    <row r="53" spans="5:14" ht="27" customHeight="1"/>
  </sheetData>
  <sheetProtection formatCells="0" formatColumns="0" formatRows="0" insertColumns="0" insertRows="0" insertHyperlinks="0" deleteColumns="0" deleteRows="0" sort="0" autoFilter="0" pivotTables="0"/>
  <sortState ref="A1">
    <sortCondition sortBy="icon" ref="A1"/>
  </sortState>
  <dataConsolidate/>
  <mergeCells count="7">
    <mergeCell ref="E47:G48"/>
    <mergeCell ref="H47:H48"/>
    <mergeCell ref="J47:L52"/>
    <mergeCell ref="M49:M50"/>
    <mergeCell ref="N49:N50"/>
    <mergeCell ref="M51:M52"/>
    <mergeCell ref="N51:N52"/>
  </mergeCells>
  <conditionalFormatting sqref="B18 B8:B9">
    <cfRule type="duplicateValues" dxfId="5" priority="13"/>
  </conditionalFormatting>
  <conditionalFormatting sqref="B16 B11:B13">
    <cfRule type="duplicateValues" dxfId="4" priority="15"/>
  </conditionalFormatting>
  <conditionalFormatting sqref="B14">
    <cfRule type="duplicateValues" dxfId="3" priority="10"/>
  </conditionalFormatting>
  <conditionalFormatting sqref="B10">
    <cfRule type="duplicateValues" dxfId="2" priority="21"/>
  </conditionalFormatting>
  <conditionalFormatting sqref="B3:B14 B16:B18">
    <cfRule type="expression" dxfId="1" priority="30" stopIfTrue="1">
      <formula>AND(COUNTIF($B$4:$B$5, B3)+COUNTIF($B$6:$B$11, B3)&gt;1,NOT(ISBLANK(B3)))</formula>
    </cfRule>
  </conditionalFormatting>
  <conditionalFormatting sqref="A3:A17">
    <cfRule type="expression" dxfId="0" priority="32" stopIfTrue="1">
      <formula>AND(COUNTIF($A$4:$A$5, A3)+COUNTIF($A$6:$A$11, A3)&gt;1,NOT(ISBLANK(A3)))</formula>
    </cfRule>
  </conditionalFormatting>
  <printOptions horizontalCentered="1" verticalCentered="1"/>
  <pageMargins left="0" right="0" top="0" bottom="0" header="0.3" footer="0.3"/>
  <pageSetup paperSize="9" scale="41" orientation="landscape" horizontalDpi="0" verticalDpi="0"/>
  <ignoredErrors>
    <ignoredError sqref="L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ALGHAITH WORKERS</vt:lpstr>
      <vt:lpstr>PaySlip</vt:lpstr>
      <vt:lpstr>Total Hours</vt:lpstr>
      <vt:lpstr>'Total Hours'!Print_Area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2025-04-06T13:43:13Z</cp:lastPrinted>
  <dcterms:created xsi:type="dcterms:W3CDTF">2024-02-20T12:02:07Z</dcterms:created>
  <dcterms:modified xsi:type="dcterms:W3CDTF">2025-05-23T15:40:54Z</dcterms:modified>
</cp:coreProperties>
</file>