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cho\OneDrive\바탕 화면\電算學\ML\"/>
    </mc:Choice>
  </mc:AlternateContent>
  <xr:revisionPtr revIDLastSave="0" documentId="13_ncr:1_{37AA29DD-081F-4F1F-84D4-30485F1D8197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1" sheetId="3" r:id="rId1"/>
    <sheet name="Sheet2" sheetId="5" r:id="rId2"/>
    <sheet name="Sheet3" sheetId="6" r:id="rId3"/>
  </sheets>
  <definedNames>
    <definedName name="solver_adj" localSheetId="0" hidden="1">Sheet1!$B$2:$C$3</definedName>
    <definedName name="solver_adj" localSheetId="1" hidden="1">Sheet2!$E$3:$I$4</definedName>
    <definedName name="solver_adj" localSheetId="2" hidden="1">Sheet3!$E$3:$K$3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Sheet1!$B$4:$C$4</definedName>
    <definedName name="solver_lhs1" localSheetId="1" hidden="1">Sheet2!$E$12:$E$13</definedName>
    <definedName name="solver_lhs1" localSheetId="2" hidden="1">Sheet3!$G$12</definedName>
    <definedName name="solver_lhs2" localSheetId="0" hidden="1">Sheet1!$D$12:$D$14</definedName>
    <definedName name="solver_lhs2" localSheetId="1" hidden="1">Sheet2!$E$14:$E$18</definedName>
    <definedName name="solver_lhs2" localSheetId="2" hidden="1">Sheet3!$G$13</definedName>
    <definedName name="solver_lhs3" localSheetId="0" hidden="1">Sheet1!$D$12:$D$14</definedName>
    <definedName name="solver_lhs3" localSheetId="2" hidden="1">Sheet3!$G$14</definedName>
    <definedName name="solver_lhs4" localSheetId="2" hidden="1">Sheet3!$G$15</definedName>
    <definedName name="solver_lhs5" localSheetId="2" hidden="1">Sheet3!$G$16</definedName>
    <definedName name="solver_lhs6" localSheetId="2" hidden="1">Sheet3!$G$17</definedName>
    <definedName name="solver_lhs7" localSheetId="2" hidden="1">Sheet3!$G$18</definedName>
    <definedName name="solver_lhs8" localSheetId="2" hidden="1">Sheet3!$G$18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7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Sheet1!$E$8</definedName>
    <definedName name="solver_opt" localSheetId="1" hidden="1">Sheet2!$E$10</definedName>
    <definedName name="solver_opt" localSheetId="2" hidden="1">Sheet3!$E$10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el1" localSheetId="0" hidden="1">2</definedName>
    <definedName name="solver_rel1" localSheetId="1" hidden="1">1</definedName>
    <definedName name="solver_rel1" localSheetId="2" hidden="1">3</definedName>
    <definedName name="solver_rel2" localSheetId="0" hidden="1">1</definedName>
    <definedName name="solver_rel2" localSheetId="1" hidden="1">2</definedName>
    <definedName name="solver_rel2" localSheetId="2" hidden="1">1</definedName>
    <definedName name="solver_rel3" localSheetId="0" hidden="1">1</definedName>
    <definedName name="solver_rel3" localSheetId="2" hidden="1">2</definedName>
    <definedName name="solver_rel4" localSheetId="2" hidden="1">1</definedName>
    <definedName name="solver_rel5" localSheetId="2" hidden="1">3</definedName>
    <definedName name="solver_rel6" localSheetId="2" hidden="1">1</definedName>
    <definedName name="solver_rel7" localSheetId="2" hidden="1">1</definedName>
    <definedName name="solver_rel8" localSheetId="2" hidden="1">3</definedName>
    <definedName name="solver_rhs1" localSheetId="0" hidden="1">Sheet1!$B$5:$C$5</definedName>
    <definedName name="solver_rhs1" localSheetId="1" hidden="1">Sheet2!$G$12:$G$13</definedName>
    <definedName name="solver_rhs1" localSheetId="2" hidden="1">Sheet3!$I$12</definedName>
    <definedName name="solver_rhs2" localSheetId="0" hidden="1">Sheet1!$E$12:$E$14</definedName>
    <definedName name="solver_rhs2" localSheetId="1" hidden="1">Sheet2!$G$14:$G$18</definedName>
    <definedName name="solver_rhs2" localSheetId="2" hidden="1">Sheet3!$I$13</definedName>
    <definedName name="solver_rhs3" localSheetId="0" hidden="1">Sheet1!$E$12:$E$14</definedName>
    <definedName name="solver_rhs3" localSheetId="2" hidden="1">Sheet3!$I$14</definedName>
    <definedName name="solver_rhs4" localSheetId="2" hidden="1">Sheet3!$I$15</definedName>
    <definedName name="solver_rhs5" localSheetId="2" hidden="1">Sheet3!$I$16</definedName>
    <definedName name="solver_rhs6" localSheetId="2" hidden="1">Sheet3!$I$17</definedName>
    <definedName name="solver_rhs7" localSheetId="2" hidden="1">Sheet3!$I$18</definedName>
    <definedName name="solver_rhs8" localSheetId="2" hidden="1">Sheet3!$E$18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3</definedName>
    <definedName name="solver_val" localSheetId="0" hidden="1">0</definedName>
    <definedName name="solver_val" localSheetId="1" hidden="1">0</definedName>
    <definedName name="solver_val" localSheetId="2" hidden="1">10000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6" l="1"/>
  <c r="G17" i="6"/>
  <c r="G16" i="6"/>
  <c r="G15" i="6"/>
  <c r="G14" i="6"/>
  <c r="G13" i="6"/>
  <c r="G12" i="6"/>
  <c r="E10" i="6"/>
  <c r="E12" i="5" l="1"/>
  <c r="E18" i="5"/>
  <c r="E17" i="5"/>
  <c r="E16" i="5"/>
  <c r="E15" i="5"/>
  <c r="E14" i="5"/>
  <c r="E13" i="5"/>
  <c r="E10" i="5"/>
  <c r="E8" i="3"/>
  <c r="B4" i="3"/>
  <c r="D12" i="3"/>
  <c r="D14" i="3"/>
  <c r="D13" i="3"/>
  <c r="C4" i="3"/>
</calcChain>
</file>

<file path=xl/sharedStrings.xml><?xml version="1.0" encoding="utf-8"?>
<sst xmlns="http://schemas.openxmlformats.org/spreadsheetml/2006/main" count="94" uniqueCount="59">
  <si>
    <t>Number to</t>
  </si>
  <si>
    <t>Notebook</t>
  </si>
  <si>
    <t>Desktop</t>
  </si>
  <si>
    <t>Make</t>
  </si>
  <si>
    <t># Required</t>
  </si>
  <si>
    <t>Cost to</t>
  </si>
  <si>
    <t>Total cost=</t>
  </si>
  <si>
    <t>Hours Required</t>
  </si>
  <si>
    <t>Used</t>
  </si>
  <si>
    <t>Available</t>
  </si>
  <si>
    <t>SW installation</t>
  </si>
  <si>
    <t>Assembly</t>
  </si>
  <si>
    <t>Packaging</t>
  </si>
  <si>
    <t xml:space="preserve">Buy </t>
    <phoneticPr fontId="2" type="noConversion"/>
  </si>
  <si>
    <t xml:space="preserve">Total </t>
    <phoneticPr fontId="2" type="noConversion"/>
  </si>
  <si>
    <t>NY</t>
  </si>
  <si>
    <t>ATL</t>
  </si>
  <si>
    <t>CHI</t>
  </si>
  <si>
    <t>CINC</t>
  </si>
  <si>
    <t>DET</t>
  </si>
  <si>
    <t xml:space="preserve">Step 1. </t>
  </si>
  <si>
    <t>Decision Variables:</t>
  </si>
  <si>
    <t>Austin</t>
  </si>
  <si>
    <t>Cost:</t>
  </si>
  <si>
    <t>Step 2.</t>
  </si>
  <si>
    <t>Objective Function:</t>
  </si>
  <si>
    <t xml:space="preserve">Step 3. </t>
  </si>
  <si>
    <t>Capacity Constraint in Austin</t>
  </si>
  <si>
    <t>&lt;=</t>
  </si>
  <si>
    <t>Demand Constraint in NY</t>
  </si>
  <si>
    <t>Demand Constraint in Atlanta</t>
  </si>
  <si>
    <t>Demand Constraint in Chicago</t>
  </si>
  <si>
    <t>Demand Constraint in Cincinnati</t>
  </si>
  <si>
    <t>Demand Constraint in Detroit</t>
  </si>
  <si>
    <t>Capacity Constraint in Huston</t>
    <phoneticPr fontId="2" type="noConversion"/>
  </si>
  <si>
    <t>Huston</t>
  </si>
  <si>
    <t>==</t>
    <phoneticPr fontId="2" type="noConversion"/>
  </si>
  <si>
    <t>Coeff</t>
    <phoneticPr fontId="2" type="noConversion"/>
  </si>
  <si>
    <t>Scale(m2)</t>
    <phoneticPr fontId="2" type="noConversion"/>
  </si>
  <si>
    <t>BuildAge</t>
    <phoneticPr fontId="2" type="noConversion"/>
  </si>
  <si>
    <t>Banjiha</t>
    <phoneticPr fontId="2" type="noConversion"/>
  </si>
  <si>
    <t>Station(km)</t>
    <phoneticPr fontId="2" type="noConversion"/>
  </si>
  <si>
    <t>Univ(km)</t>
    <phoneticPr fontId="2" type="noConversion"/>
  </si>
  <si>
    <t>Gangnam(km)</t>
    <phoneticPr fontId="2" type="noConversion"/>
  </si>
  <si>
    <t>Intercept</t>
    <phoneticPr fontId="2" type="noConversion"/>
  </si>
  <si>
    <t>Demand Constraint in Banjiha</t>
    <phoneticPr fontId="2" type="noConversion"/>
  </si>
  <si>
    <t>Demand Constraint in Station(km)</t>
    <phoneticPr fontId="2" type="noConversion"/>
  </si>
  <si>
    <t>Demand Constraint in Univ(km)</t>
    <phoneticPr fontId="2" type="noConversion"/>
  </si>
  <si>
    <t>Demand Constraint in Gangnam(km)</t>
    <phoneticPr fontId="2" type="noConversion"/>
  </si>
  <si>
    <t>Damand Constraint in Scale</t>
    <phoneticPr fontId="2" type="noConversion"/>
  </si>
  <si>
    <t>Damand Constraint in BuildAge</t>
    <phoneticPr fontId="2" type="noConversion"/>
  </si>
  <si>
    <t>&lt;=</t>
    <phoneticPr fontId="2" type="noConversion"/>
  </si>
  <si>
    <t>=</t>
    <phoneticPr fontId="2" type="noConversion"/>
  </si>
  <si>
    <t>최적수준</t>
    <phoneticPr fontId="2" type="noConversion"/>
  </si>
  <si>
    <t>Gangnam(h)</t>
    <phoneticPr fontId="2" type="noConversion"/>
  </si>
  <si>
    <t>Demand Constraint in Gangnam(h)</t>
    <phoneticPr fontId="2" type="noConversion"/>
  </si>
  <si>
    <t>제약조건</t>
    <phoneticPr fontId="2" type="noConversion"/>
  </si>
  <si>
    <t>제약식</t>
    <phoneticPr fontId="2" type="noConversion"/>
  </si>
  <si>
    <t>&gt;=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</si>
</sst>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76" formatCode="&quot;$&quot;#,##0.00"/>
    <numFmt numFmtId="177" formatCode="\$#,##0"/>
    <numFmt numFmtId="178" formatCode="&quot;$&quot;#,##0"/>
    <numFmt numFmtId="179" formatCode="_(* #,##0_);_(* \(#,##0\);_(* &quot;-&quot;??_);_(@_)"/>
  </numFmts>
  <fonts count="4" x14ac:knownFonts="1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43" fontId="3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1"/>
    <xf numFmtId="176" fontId="1" fillId="0" borderId="0" xfId="1" applyNumberFormat="1"/>
    <xf numFmtId="1" fontId="1" fillId="0" borderId="0" xfId="1" applyNumberFormat="1"/>
    <xf numFmtId="0" fontId="1" fillId="2" borderId="0" xfId="1" applyFill="1"/>
    <xf numFmtId="0" fontId="1" fillId="0" borderId="0" xfId="1" applyAlignment="1">
      <alignment horizontal="right"/>
    </xf>
    <xf numFmtId="0" fontId="1" fillId="3" borderId="0" xfId="1" applyFill="1"/>
    <xf numFmtId="177" fontId="1" fillId="3" borderId="0" xfId="1" applyNumberFormat="1" applyFill="1"/>
    <xf numFmtId="178" fontId="1" fillId="0" borderId="0" xfId="1" applyNumberFormat="1"/>
    <xf numFmtId="0" fontId="0" fillId="0" borderId="0" xfId="0" applyAlignment="1"/>
    <xf numFmtId="0" fontId="0" fillId="4" borderId="0" xfId="0" applyFill="1" applyAlignment="1"/>
    <xf numFmtId="179" fontId="0" fillId="5" borderId="0" xfId="2" applyNumberFormat="1" applyFont="1" applyFill="1" applyAlignment="1"/>
    <xf numFmtId="0" fontId="0" fillId="6" borderId="0" xfId="0" applyFill="1" applyAlignment="1"/>
    <xf numFmtId="0" fontId="0" fillId="0" borderId="0" xfId="0" quotePrefix="1" applyAlignment="1"/>
    <xf numFmtId="0" fontId="0" fillId="0" borderId="0" xfId="0" quotePrefix="1">
      <alignment vertical="center"/>
    </xf>
  </cellXfs>
  <cellStyles count="3">
    <cellStyle name="Normal 2" xfId="1" xr:uid="{00000000-0005-0000-0000-000000000000}"/>
    <cellStyle name="쉼표" xfId="2" builtinId="3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F18" sqref="F18"/>
    </sheetView>
  </sheetViews>
  <sheetFormatPr defaultRowHeight="17" x14ac:dyDescent="0.45"/>
  <cols>
    <col min="1" max="1" width="11.5" customWidth="1"/>
    <col min="2" max="2" width="10.83203125" customWidth="1"/>
    <col min="3" max="3" width="14" customWidth="1"/>
    <col min="4" max="4" width="13.25" customWidth="1"/>
    <col min="5" max="5" width="10.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/>
      <c r="E1" s="1"/>
    </row>
    <row r="2" spans="1:7" x14ac:dyDescent="0.25">
      <c r="A2" s="1" t="s">
        <v>3</v>
      </c>
      <c r="B2" s="4">
        <v>300</v>
      </c>
      <c r="C2" s="4">
        <v>99.999999999999986</v>
      </c>
      <c r="D2" s="1"/>
      <c r="E2" s="1"/>
    </row>
    <row r="3" spans="1:7" x14ac:dyDescent="0.25">
      <c r="A3" s="1" t="s">
        <v>13</v>
      </c>
      <c r="B3" s="4">
        <v>0</v>
      </c>
      <c r="C3" s="4">
        <v>50.000000000000014</v>
      </c>
      <c r="D3" s="1"/>
      <c r="E3" s="1"/>
    </row>
    <row r="4" spans="1:7" x14ac:dyDescent="0.25">
      <c r="A4" s="1" t="s">
        <v>14</v>
      </c>
      <c r="B4" s="6">
        <f>SUM(B2:B3)</f>
        <v>300</v>
      </c>
      <c r="C4" s="6">
        <f>SUM(C2:C3)</f>
        <v>150</v>
      </c>
      <c r="D4" s="1"/>
      <c r="E4" s="1"/>
    </row>
    <row r="5" spans="1:7" x14ac:dyDescent="0.25">
      <c r="A5" s="1" t="s">
        <v>4</v>
      </c>
      <c r="B5" s="3">
        <v>300</v>
      </c>
      <c r="C5" s="3">
        <v>150</v>
      </c>
      <c r="D5" s="1"/>
      <c r="E5" s="1"/>
      <c r="G5" s="6"/>
    </row>
    <row r="6" spans="1:7" x14ac:dyDescent="0.25">
      <c r="A6" s="1"/>
      <c r="B6" s="3"/>
      <c r="C6" s="3"/>
      <c r="D6" s="1"/>
      <c r="E6" s="1"/>
    </row>
    <row r="7" spans="1:7" x14ac:dyDescent="0.25">
      <c r="A7" s="1" t="s">
        <v>5</v>
      </c>
      <c r="B7" s="1" t="s">
        <v>1</v>
      </c>
      <c r="C7" s="1" t="s">
        <v>2</v>
      </c>
      <c r="D7" s="1"/>
      <c r="E7" s="1"/>
    </row>
    <row r="8" spans="1:7" x14ac:dyDescent="0.25">
      <c r="A8" s="1" t="s">
        <v>3</v>
      </c>
      <c r="B8" s="8">
        <v>55</v>
      </c>
      <c r="C8" s="8">
        <v>85</v>
      </c>
      <c r="D8" s="5" t="s">
        <v>6</v>
      </c>
      <c r="E8" s="7">
        <f>SUMPRODUCT(B2:C3,B8:C9)</f>
        <v>29750</v>
      </c>
    </row>
    <row r="9" spans="1:7" x14ac:dyDescent="0.25">
      <c r="A9" s="1" t="s">
        <v>13</v>
      </c>
      <c r="B9" s="8">
        <v>67</v>
      </c>
      <c r="C9" s="8">
        <v>95</v>
      </c>
      <c r="D9" s="5">
        <v>0</v>
      </c>
      <c r="E9">
        <v>0</v>
      </c>
    </row>
    <row r="10" spans="1:7" x14ac:dyDescent="0.25">
      <c r="A10" s="1"/>
      <c r="B10" s="2">
        <v>0</v>
      </c>
      <c r="C10" s="2">
        <v>0</v>
      </c>
      <c r="D10" s="1">
        <v>0</v>
      </c>
      <c r="E10" s="1">
        <v>0</v>
      </c>
    </row>
    <row r="11" spans="1:7" x14ac:dyDescent="0.25">
      <c r="A11" s="1" t="s">
        <v>7</v>
      </c>
      <c r="B11" s="1" t="s">
        <v>1</v>
      </c>
      <c r="C11" s="1" t="s">
        <v>2</v>
      </c>
      <c r="D11" s="1" t="s">
        <v>8</v>
      </c>
      <c r="E11" s="1" t="s">
        <v>9</v>
      </c>
    </row>
    <row r="12" spans="1:7" x14ac:dyDescent="0.25">
      <c r="A12" s="1" t="s">
        <v>10</v>
      </c>
      <c r="B12" s="1">
        <v>0.2</v>
      </c>
      <c r="C12" s="1">
        <v>0.4</v>
      </c>
      <c r="D12" s="6">
        <f>B2*B12+C2*C12</f>
        <v>100</v>
      </c>
      <c r="E12" s="1">
        <v>100</v>
      </c>
    </row>
    <row r="13" spans="1:7" x14ac:dyDescent="0.25">
      <c r="A13" s="1" t="s">
        <v>11</v>
      </c>
      <c r="B13" s="1">
        <v>0.3</v>
      </c>
      <c r="C13" s="1">
        <v>0.5</v>
      </c>
      <c r="D13" s="6">
        <f>B2*B13+C2*C13</f>
        <v>140</v>
      </c>
      <c r="E13" s="1">
        <v>150</v>
      </c>
    </row>
    <row r="14" spans="1:7" x14ac:dyDescent="0.25">
      <c r="A14" s="1" t="s">
        <v>12</v>
      </c>
      <c r="B14" s="1">
        <v>0.1</v>
      </c>
      <c r="C14" s="1">
        <v>0.1</v>
      </c>
      <c r="D14" s="6">
        <f>B2*B14+C2*C14</f>
        <v>40</v>
      </c>
      <c r="E14" s="1">
        <v>50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9"/>
  <sheetViews>
    <sheetView workbookViewId="0">
      <selection activeCell="J11" sqref="J11"/>
    </sheetView>
  </sheetViews>
  <sheetFormatPr defaultRowHeight="17" x14ac:dyDescent="0.45"/>
  <cols>
    <col min="3" max="3" width="18.25" customWidth="1"/>
    <col min="4" max="4" width="27" customWidth="1"/>
    <col min="5" max="5" width="11.83203125" customWidth="1"/>
  </cols>
  <sheetData>
    <row r="2" spans="1:11" x14ac:dyDescent="0.45">
      <c r="A2" s="9"/>
      <c r="B2" s="9"/>
      <c r="C2" s="9"/>
      <c r="D2" s="9"/>
      <c r="E2" s="9" t="s">
        <v>15</v>
      </c>
      <c r="F2" s="9" t="s">
        <v>16</v>
      </c>
      <c r="G2" s="9" t="s">
        <v>17</v>
      </c>
      <c r="H2" s="9" t="s">
        <v>18</v>
      </c>
      <c r="I2" s="9" t="s">
        <v>19</v>
      </c>
      <c r="J2" s="9"/>
      <c r="K2" s="9"/>
    </row>
    <row r="3" spans="1:11" x14ac:dyDescent="0.45">
      <c r="A3" s="9"/>
      <c r="B3" s="9" t="s">
        <v>20</v>
      </c>
      <c r="C3" s="9" t="s">
        <v>21</v>
      </c>
      <c r="D3" s="9" t="s">
        <v>22</v>
      </c>
      <c r="E3" s="10">
        <v>1400</v>
      </c>
      <c r="F3" s="10">
        <v>1000</v>
      </c>
      <c r="G3" s="10">
        <v>0</v>
      </c>
      <c r="H3" s="10">
        <v>0</v>
      </c>
      <c r="I3" s="10">
        <v>0</v>
      </c>
      <c r="J3" s="9"/>
      <c r="K3" s="9"/>
    </row>
    <row r="4" spans="1:11" x14ac:dyDescent="0.45">
      <c r="A4" s="9"/>
      <c r="B4" s="9"/>
      <c r="C4" s="9"/>
      <c r="D4" s="9" t="s">
        <v>35</v>
      </c>
      <c r="E4" s="10">
        <v>100</v>
      </c>
      <c r="F4" s="10">
        <v>0</v>
      </c>
      <c r="G4" s="10">
        <v>1250</v>
      </c>
      <c r="H4" s="10">
        <v>750</v>
      </c>
      <c r="I4" s="10">
        <v>1000</v>
      </c>
      <c r="J4" s="9"/>
      <c r="K4" s="9"/>
    </row>
    <row r="5" spans="1:11" x14ac:dyDescent="0.45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45">
      <c r="A6" s="9"/>
      <c r="B6" s="9"/>
      <c r="C6" s="9" t="s">
        <v>23</v>
      </c>
      <c r="D6" s="9"/>
      <c r="E6" s="9" t="s">
        <v>15</v>
      </c>
      <c r="F6" s="9" t="s">
        <v>16</v>
      </c>
      <c r="G6" s="9" t="s">
        <v>17</v>
      </c>
      <c r="H6" s="9" t="s">
        <v>18</v>
      </c>
      <c r="I6" s="9" t="s">
        <v>19</v>
      </c>
      <c r="J6" s="9"/>
      <c r="K6" s="9"/>
    </row>
    <row r="7" spans="1:11" x14ac:dyDescent="0.45">
      <c r="A7" s="9"/>
      <c r="B7" s="9"/>
      <c r="C7" s="9"/>
      <c r="D7" s="9" t="s">
        <v>22</v>
      </c>
      <c r="E7" s="9">
        <v>650</v>
      </c>
      <c r="F7" s="9">
        <v>600</v>
      </c>
      <c r="G7" s="9">
        <v>725</v>
      </c>
      <c r="H7" s="9">
        <v>675</v>
      </c>
      <c r="I7" s="9">
        <v>675</v>
      </c>
      <c r="J7" s="9"/>
      <c r="K7" s="9"/>
    </row>
    <row r="8" spans="1:11" x14ac:dyDescent="0.45">
      <c r="A8" s="9"/>
      <c r="B8" s="9"/>
      <c r="C8" s="9"/>
      <c r="D8" s="9" t="s">
        <v>35</v>
      </c>
      <c r="E8" s="9">
        <v>700</v>
      </c>
      <c r="F8" s="9">
        <v>750</v>
      </c>
      <c r="G8" s="9">
        <v>650</v>
      </c>
      <c r="H8" s="9">
        <v>650</v>
      </c>
      <c r="I8" s="9">
        <v>650</v>
      </c>
      <c r="J8" s="9"/>
      <c r="K8" s="9"/>
    </row>
    <row r="9" spans="1:11" x14ac:dyDescent="0.45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x14ac:dyDescent="0.45">
      <c r="A10" s="9"/>
      <c r="B10" s="9" t="s">
        <v>24</v>
      </c>
      <c r="C10" s="9" t="s">
        <v>25</v>
      </c>
      <c r="D10" s="9"/>
      <c r="E10" s="11">
        <f>SUMPRODUCT(E3:I4,E7:I8)</f>
        <v>3530000</v>
      </c>
      <c r="F10" s="9"/>
      <c r="G10" s="9"/>
      <c r="H10" s="9"/>
      <c r="I10" s="9"/>
      <c r="J10" s="9"/>
      <c r="K10" s="9"/>
    </row>
    <row r="11" spans="1:11" x14ac:dyDescent="0.4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x14ac:dyDescent="0.45">
      <c r="A12" s="9"/>
      <c r="B12" s="9" t="s">
        <v>26</v>
      </c>
      <c r="C12" s="9" t="s">
        <v>27</v>
      </c>
      <c r="D12" s="9"/>
      <c r="E12" s="12">
        <f>SUM(E3:I3)</f>
        <v>2400</v>
      </c>
      <c r="F12" s="9" t="s">
        <v>28</v>
      </c>
      <c r="G12" s="9">
        <v>2400</v>
      </c>
      <c r="H12" s="9"/>
      <c r="I12" s="9"/>
      <c r="J12" s="9"/>
      <c r="K12" s="9"/>
    </row>
    <row r="13" spans="1:11" x14ac:dyDescent="0.45">
      <c r="A13" s="9"/>
      <c r="B13" s="9"/>
      <c r="C13" s="9" t="s">
        <v>34</v>
      </c>
      <c r="D13" s="9"/>
      <c r="E13" s="12">
        <f>SUM(E4:I4)</f>
        <v>3100</v>
      </c>
      <c r="F13" s="9" t="s">
        <v>28</v>
      </c>
      <c r="G13" s="9">
        <v>3500</v>
      </c>
      <c r="H13" s="9"/>
      <c r="I13" s="9"/>
      <c r="J13" s="9"/>
      <c r="K13" s="9"/>
    </row>
    <row r="14" spans="1:11" x14ac:dyDescent="0.45">
      <c r="A14" s="9"/>
      <c r="B14" s="9"/>
      <c r="C14" s="9" t="s">
        <v>29</v>
      </c>
      <c r="D14" s="9"/>
      <c r="E14" s="12">
        <f>SUMPRODUCT(E3:E4)</f>
        <v>1500</v>
      </c>
      <c r="F14" s="13" t="s">
        <v>36</v>
      </c>
      <c r="G14" s="9">
        <v>1500</v>
      </c>
      <c r="H14" s="9"/>
      <c r="I14" s="9"/>
      <c r="J14" s="9"/>
      <c r="K14" s="9"/>
    </row>
    <row r="15" spans="1:11" x14ac:dyDescent="0.45">
      <c r="A15" s="9"/>
      <c r="B15" s="9"/>
      <c r="C15" s="9" t="s">
        <v>30</v>
      </c>
      <c r="D15" s="9"/>
      <c r="E15" s="12">
        <f>SUMPRODUCT(F3:F4)</f>
        <v>1000</v>
      </c>
      <c r="F15" s="13" t="s">
        <v>36</v>
      </c>
      <c r="G15" s="9">
        <v>1000</v>
      </c>
      <c r="H15" s="9"/>
      <c r="I15" s="9"/>
      <c r="J15" s="9"/>
      <c r="K15" s="9"/>
    </row>
    <row r="16" spans="1:11" x14ac:dyDescent="0.45">
      <c r="A16" s="9"/>
      <c r="B16" s="9"/>
      <c r="C16" s="9" t="s">
        <v>31</v>
      </c>
      <c r="D16" s="9"/>
      <c r="E16" s="12">
        <f>SUMPRODUCT(G3:G4)</f>
        <v>1250</v>
      </c>
      <c r="F16" s="13" t="s">
        <v>36</v>
      </c>
      <c r="G16" s="9">
        <v>1250</v>
      </c>
      <c r="H16" s="9"/>
      <c r="I16" s="9"/>
      <c r="J16" s="9"/>
      <c r="K16" s="9"/>
    </row>
    <row r="17" spans="1:11" x14ac:dyDescent="0.45">
      <c r="A17" s="9"/>
      <c r="B17" s="9"/>
      <c r="C17" s="9" t="s">
        <v>32</v>
      </c>
      <c r="D17" s="9"/>
      <c r="E17" s="12">
        <f>SUMPRODUCT(H3:H4)</f>
        <v>750</v>
      </c>
      <c r="F17" s="13" t="s">
        <v>36</v>
      </c>
      <c r="G17" s="9">
        <v>750</v>
      </c>
      <c r="H17" s="9"/>
      <c r="I17" s="9"/>
      <c r="J17" s="9"/>
      <c r="K17" s="9"/>
    </row>
    <row r="18" spans="1:11" x14ac:dyDescent="0.45">
      <c r="A18" s="9"/>
      <c r="B18" s="9"/>
      <c r="C18" s="9" t="s">
        <v>33</v>
      </c>
      <c r="D18" s="9"/>
      <c r="E18" s="12">
        <f>SUMPRODUCT(I3:I4)</f>
        <v>1000</v>
      </c>
      <c r="F18" s="13" t="s">
        <v>36</v>
      </c>
      <c r="G18" s="9">
        <v>1000</v>
      </c>
      <c r="H18" s="9"/>
      <c r="I18" s="9"/>
      <c r="J18" s="9"/>
      <c r="K18" s="9"/>
    </row>
    <row r="19" spans="1:11" x14ac:dyDescent="0.4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9A46-D3EE-4216-B88A-8DD65FF90A9D}">
  <dimension ref="A2:K19"/>
  <sheetViews>
    <sheetView tabSelected="1" zoomScale="70" zoomScaleNormal="70" workbookViewId="0">
      <selection activeCell="I15" sqref="I15"/>
    </sheetView>
  </sheetViews>
  <sheetFormatPr defaultRowHeight="17" x14ac:dyDescent="0.45"/>
  <cols>
    <col min="3" max="3" width="18.25" customWidth="1"/>
    <col min="4" max="4" width="27" customWidth="1"/>
    <col min="5" max="5" width="11.83203125" customWidth="1"/>
    <col min="9" max="9" width="10.6640625" customWidth="1"/>
  </cols>
  <sheetData>
    <row r="2" spans="1:11" x14ac:dyDescent="0.45">
      <c r="A2" s="9"/>
      <c r="B2" s="9"/>
      <c r="C2" s="9"/>
      <c r="D2" s="9" t="s">
        <v>44</v>
      </c>
      <c r="E2" s="9" t="s">
        <v>38</v>
      </c>
      <c r="F2" s="9" t="s">
        <v>39</v>
      </c>
      <c r="G2" s="9" t="s">
        <v>40</v>
      </c>
      <c r="H2" s="9" t="s">
        <v>41</v>
      </c>
      <c r="I2" s="9" t="s">
        <v>42</v>
      </c>
      <c r="J2" s="9" t="s">
        <v>43</v>
      </c>
      <c r="K2" s="9" t="s">
        <v>54</v>
      </c>
    </row>
    <row r="3" spans="1:11" x14ac:dyDescent="0.45">
      <c r="A3" s="9"/>
      <c r="B3" s="9" t="s">
        <v>20</v>
      </c>
      <c r="C3" s="9" t="s">
        <v>21</v>
      </c>
      <c r="D3" s="10">
        <v>1</v>
      </c>
      <c r="E3" s="10">
        <v>15</v>
      </c>
      <c r="F3" s="10">
        <v>11.081349131648453</v>
      </c>
      <c r="G3" s="10">
        <v>1</v>
      </c>
      <c r="H3" s="10">
        <v>2</v>
      </c>
      <c r="I3" s="10">
        <v>0</v>
      </c>
      <c r="J3" s="10">
        <v>0</v>
      </c>
      <c r="K3" s="10">
        <v>1</v>
      </c>
    </row>
    <row r="4" spans="1:11" x14ac:dyDescent="0.45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45">
      <c r="A5" s="9"/>
      <c r="B5" s="9"/>
      <c r="C5" s="9"/>
      <c r="J5" s="9"/>
      <c r="K5" s="9"/>
    </row>
    <row r="6" spans="1:11" x14ac:dyDescent="0.45">
      <c r="A6" s="9"/>
      <c r="B6" s="9"/>
      <c r="C6" s="9" t="s">
        <v>37</v>
      </c>
      <c r="D6" s="9" t="s">
        <v>44</v>
      </c>
      <c r="E6" s="9" t="s">
        <v>38</v>
      </c>
      <c r="F6" s="9" t="s">
        <v>39</v>
      </c>
      <c r="G6" s="9" t="s">
        <v>40</v>
      </c>
      <c r="H6" s="9" t="s">
        <v>41</v>
      </c>
      <c r="I6" s="9" t="s">
        <v>42</v>
      </c>
      <c r="J6" s="9" t="s">
        <v>43</v>
      </c>
      <c r="K6" s="9" t="s">
        <v>54</v>
      </c>
    </row>
    <row r="7" spans="1:11" x14ac:dyDescent="0.45">
      <c r="A7" s="9"/>
      <c r="B7" s="9"/>
      <c r="C7" s="9"/>
      <c r="D7" s="9">
        <v>15295.838</v>
      </c>
      <c r="E7" s="9">
        <v>119.401</v>
      </c>
      <c r="F7" s="9">
        <v>-185.92699999999999</v>
      </c>
      <c r="G7" s="9">
        <v>-3110.54</v>
      </c>
      <c r="H7" s="9">
        <v>-487.38600000000002</v>
      </c>
      <c r="I7" s="9">
        <v>188.66300000000001</v>
      </c>
      <c r="J7" s="9">
        <v>-77.106999999999999</v>
      </c>
      <c r="K7" s="9">
        <v>-941.21900000000005</v>
      </c>
    </row>
    <row r="8" spans="1:11" x14ac:dyDescent="0.45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x14ac:dyDescent="0.45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x14ac:dyDescent="0.45">
      <c r="A10" s="9"/>
      <c r="B10" s="9" t="s">
        <v>24</v>
      </c>
      <c r="C10" s="9" t="s">
        <v>25</v>
      </c>
      <c r="D10" s="9"/>
      <c r="E10" s="11">
        <f>SUMPRODUCT(D3:K3,D7:K7)</f>
        <v>9999.9999999999964</v>
      </c>
      <c r="F10" s="9"/>
      <c r="G10" s="9"/>
      <c r="H10" s="9"/>
      <c r="I10" s="9"/>
      <c r="J10" s="9"/>
      <c r="K10" s="9"/>
    </row>
    <row r="11" spans="1:11" x14ac:dyDescent="0.45">
      <c r="A11" s="9"/>
      <c r="B11" s="9"/>
      <c r="C11" s="9"/>
      <c r="D11" s="9"/>
      <c r="G11" s="9" t="s">
        <v>53</v>
      </c>
      <c r="H11" s="9" t="s">
        <v>57</v>
      </c>
      <c r="I11" s="9" t="s">
        <v>56</v>
      </c>
      <c r="J11" s="9"/>
      <c r="K11" s="9"/>
    </row>
    <row r="12" spans="1:11" x14ac:dyDescent="0.45">
      <c r="A12" s="9"/>
      <c r="B12" s="9" t="s">
        <v>26</v>
      </c>
      <c r="C12" s="9" t="s">
        <v>49</v>
      </c>
      <c r="D12" s="9"/>
      <c r="G12" s="12">
        <f>$E$3</f>
        <v>15</v>
      </c>
      <c r="H12" s="13" t="s">
        <v>58</v>
      </c>
      <c r="I12" s="9">
        <v>15</v>
      </c>
      <c r="J12" s="9"/>
      <c r="K12" s="9"/>
    </row>
    <row r="13" spans="1:11" x14ac:dyDescent="0.45">
      <c r="A13" s="9"/>
      <c r="B13" s="9"/>
      <c r="C13" s="9" t="s">
        <v>50</v>
      </c>
      <c r="D13" s="9"/>
      <c r="G13" s="12">
        <f>$F$3</f>
        <v>11.081349131648453</v>
      </c>
      <c r="H13" s="13" t="s">
        <v>51</v>
      </c>
      <c r="I13" s="9">
        <v>14</v>
      </c>
      <c r="J13" s="9"/>
      <c r="K13" s="9"/>
    </row>
    <row r="14" spans="1:11" x14ac:dyDescent="0.45">
      <c r="A14" s="9"/>
      <c r="B14" s="9"/>
      <c r="C14" s="9" t="s">
        <v>45</v>
      </c>
      <c r="D14" s="9"/>
      <c r="G14" s="12">
        <f>$G$3</f>
        <v>1</v>
      </c>
      <c r="H14" s="13" t="s">
        <v>52</v>
      </c>
      <c r="I14" s="9">
        <v>1</v>
      </c>
      <c r="J14" s="9"/>
      <c r="K14" s="9"/>
    </row>
    <row r="15" spans="1:11" x14ac:dyDescent="0.45">
      <c r="A15" s="9"/>
      <c r="B15" s="9"/>
      <c r="C15" s="9" t="s">
        <v>46</v>
      </c>
      <c r="D15" s="9"/>
      <c r="F15" s="14"/>
      <c r="G15" s="12">
        <f>$H$3</f>
        <v>2</v>
      </c>
      <c r="H15" s="13" t="s">
        <v>51</v>
      </c>
      <c r="I15" s="9">
        <v>2</v>
      </c>
      <c r="J15" s="9"/>
      <c r="K15" s="9"/>
    </row>
    <row r="16" spans="1:11" x14ac:dyDescent="0.45">
      <c r="A16" s="9"/>
      <c r="B16" s="9"/>
      <c r="C16" s="9" t="s">
        <v>47</v>
      </c>
      <c r="D16" s="9"/>
      <c r="G16" s="12">
        <f>$I$3</f>
        <v>0</v>
      </c>
      <c r="H16" s="13" t="s">
        <v>58</v>
      </c>
      <c r="I16" s="9">
        <v>0</v>
      </c>
      <c r="J16" s="9"/>
      <c r="K16" s="9"/>
    </row>
    <row r="17" spans="1:11" x14ac:dyDescent="0.45">
      <c r="A17" s="9"/>
      <c r="B17" s="9"/>
      <c r="C17" s="9" t="s">
        <v>48</v>
      </c>
      <c r="D17" s="9"/>
      <c r="G17" s="12">
        <f>$J$3</f>
        <v>0</v>
      </c>
      <c r="H17" s="13" t="s">
        <v>51</v>
      </c>
      <c r="I17" s="9">
        <v>20</v>
      </c>
      <c r="J17" s="9"/>
      <c r="K17" s="9"/>
    </row>
    <row r="18" spans="1:11" x14ac:dyDescent="0.45">
      <c r="A18" s="9"/>
      <c r="B18" s="9"/>
      <c r="C18" s="9" t="s">
        <v>55</v>
      </c>
      <c r="G18" s="12">
        <f>$K$3</f>
        <v>1</v>
      </c>
      <c r="H18" s="13" t="s">
        <v>51</v>
      </c>
      <c r="I18" s="9">
        <v>1</v>
      </c>
      <c r="J18" s="9"/>
      <c r="K18" s="9"/>
    </row>
    <row r="19" spans="1:11" x14ac:dyDescent="0.4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JaeHong Park</dc:creator>
  <cp:lastModifiedBy>최준혁</cp:lastModifiedBy>
  <dcterms:created xsi:type="dcterms:W3CDTF">2010-12-13T13:15:19Z</dcterms:created>
  <dcterms:modified xsi:type="dcterms:W3CDTF">2023-12-08T14:45:36Z</dcterms:modified>
</cp:coreProperties>
</file>