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coding\结婚登记统计\结婚登记数据统计\公众号\分区历史数据\"/>
    </mc:Choice>
  </mc:AlternateContent>
  <bookViews>
    <workbookView xWindow="0" yWindow="0" windowWidth="28080" windowHeight="1306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V29" i="1" l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2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E86" i="1"/>
  <c r="U86" i="1" s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B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E88" i="1"/>
  <c r="F88" i="1"/>
  <c r="G88" i="1"/>
  <c r="H88" i="1"/>
  <c r="I88" i="1"/>
  <c r="J88" i="1"/>
  <c r="K88" i="1"/>
  <c r="U88" i="1" s="1"/>
  <c r="L88" i="1"/>
  <c r="M88" i="1"/>
  <c r="N88" i="1"/>
  <c r="O88" i="1"/>
  <c r="P88" i="1"/>
  <c r="Q88" i="1"/>
  <c r="R88" i="1"/>
  <c r="S88" i="1"/>
  <c r="T88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B92" i="1"/>
  <c r="E92" i="1"/>
  <c r="U92" i="1" s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E94" i="1"/>
  <c r="U94" i="1" s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E96" i="1"/>
  <c r="U96" i="1" s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E98" i="1"/>
  <c r="U98" i="1" s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E77" i="1"/>
  <c r="U77" i="1" s="1"/>
  <c r="E54" i="1"/>
  <c r="U54" i="1" s="1"/>
  <c r="B75" i="1"/>
  <c r="B98" i="1" s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26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B74" i="1" s="1"/>
  <c r="B97" i="1" s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B73" i="1" s="1"/>
  <c r="B96" i="1" s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B72" i="1" s="1"/>
  <c r="B95" i="1" s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B71" i="1" s="1"/>
  <c r="B94" i="1" s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B70" i="1" s="1"/>
  <c r="B93" i="1" s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B69" i="1" s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B68" i="1" s="1"/>
  <c r="B91" i="1" s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B67" i="1" s="1"/>
  <c r="B90" i="1" s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B66" i="1" s="1"/>
  <c r="B89" i="1" s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B65" i="1" s="1"/>
  <c r="B88" i="1" s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B64" i="1" s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B63" i="1" s="1"/>
  <c r="B86" i="1" s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B62" i="1" s="1"/>
  <c r="B85" i="1" s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B61" i="1" s="1"/>
  <c r="B84" i="1" s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B60" i="1" s="1"/>
  <c r="B83" i="1" s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B59" i="1" s="1"/>
  <c r="B82" i="1" s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B58" i="1" s="1"/>
  <c r="B81" i="1" s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B57" i="1" s="1"/>
  <c r="B80" i="1" s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B56" i="1" s="1"/>
  <c r="B79" i="1" s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B55" i="1" s="1"/>
  <c r="B78" i="1" s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B54" i="1" s="1"/>
  <c r="B77" i="1" s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U80" i="1" l="1"/>
  <c r="U91" i="1"/>
  <c r="U93" i="1"/>
  <c r="U39" i="1"/>
  <c r="U60" i="1"/>
  <c r="U95" i="1"/>
  <c r="U49" i="1"/>
  <c r="U97" i="1"/>
  <c r="U79" i="1"/>
  <c r="U47" i="1"/>
  <c r="U56" i="1"/>
  <c r="U52" i="1"/>
  <c r="U81" i="1"/>
  <c r="U58" i="1"/>
  <c r="U62" i="1"/>
  <c r="U70" i="1"/>
  <c r="U41" i="1"/>
  <c r="U83" i="1"/>
  <c r="U34" i="1"/>
  <c r="U85" i="1"/>
  <c r="U78" i="1"/>
  <c r="U75" i="1"/>
  <c r="U87" i="1"/>
  <c r="U90" i="1"/>
  <c r="U82" i="1"/>
  <c r="U66" i="1"/>
  <c r="U89" i="1"/>
  <c r="U46" i="1"/>
  <c r="U55" i="1"/>
  <c r="U71" i="1"/>
  <c r="U74" i="1"/>
  <c r="U37" i="1"/>
  <c r="U36" i="1"/>
  <c r="U51" i="1"/>
  <c r="U59" i="1"/>
  <c r="U64" i="1"/>
  <c r="U30" i="1"/>
  <c r="U35" i="1"/>
  <c r="U48" i="1"/>
  <c r="U63" i="1"/>
  <c r="U42" i="1"/>
  <c r="U72" i="1"/>
  <c r="U33" i="1"/>
  <c r="U61" i="1"/>
  <c r="U67" i="1"/>
  <c r="U32" i="1"/>
  <c r="U31" i="1"/>
  <c r="U38" i="1"/>
  <c r="U44" i="1"/>
  <c r="U45" i="1"/>
  <c r="U65" i="1"/>
  <c r="U69" i="1"/>
  <c r="U43" i="1"/>
  <c r="U29" i="1"/>
  <c r="U50" i="1"/>
  <c r="U68" i="1"/>
  <c r="U73" i="1"/>
  <c r="U28" i="1"/>
  <c r="U40" i="1"/>
  <c r="U57" i="1"/>
</calcChain>
</file>

<file path=xl/sharedStrings.xml><?xml version="1.0" encoding="utf-8"?>
<sst xmlns="http://schemas.openxmlformats.org/spreadsheetml/2006/main" count="137" uniqueCount="77">
  <si>
    <t>全市</t>
  </si>
  <si>
    <t>东 城 区</t>
  </si>
  <si>
    <t>西 城 区</t>
  </si>
  <si>
    <t>朝 阳 区</t>
  </si>
  <si>
    <t>丰 台 区</t>
  </si>
  <si>
    <t>石景山区</t>
  </si>
  <si>
    <t>海 淀 区</t>
  </si>
  <si>
    <t>门头沟区</t>
  </si>
  <si>
    <t>房 山 区</t>
  </si>
  <si>
    <t>通 州 区</t>
  </si>
  <si>
    <t>顺 义 区</t>
  </si>
  <si>
    <t>昌 平 区</t>
  </si>
  <si>
    <t>大 兴 区</t>
  </si>
  <si>
    <t>怀 柔 区</t>
  </si>
  <si>
    <t>平 谷 区</t>
  </si>
  <si>
    <t>密 云 区</t>
  </si>
  <si>
    <t>延 庆 区</t>
  </si>
  <si>
    <t>2-1</t>
  </si>
  <si>
    <t>主要年份常住人口</t>
  </si>
  <si>
    <t>2-2</t>
  </si>
  <si>
    <t>主要年份常住外来人口</t>
  </si>
  <si>
    <t>2-3</t>
  </si>
  <si>
    <t>主要年份户籍人口</t>
  </si>
  <si>
    <t>2-4</t>
  </si>
  <si>
    <t>主要年份地区生产总值</t>
  </si>
  <si>
    <t>2-5</t>
  </si>
  <si>
    <t>主要年份一般公共预算收入</t>
  </si>
  <si>
    <t>2-6</t>
  </si>
  <si>
    <t>主要年份一般公共预算支出</t>
  </si>
  <si>
    <t>2-7</t>
  </si>
  <si>
    <t>主要年份全社会固定资产投资</t>
  </si>
  <si>
    <t>2-8</t>
  </si>
  <si>
    <t>主要年份社会消费品零售总额</t>
  </si>
  <si>
    <t>2-9</t>
  </si>
  <si>
    <t>主要年份农林牧渔业总产值</t>
  </si>
  <si>
    <t>2-10</t>
  </si>
  <si>
    <t>主要年份规模以上工业总产值</t>
  </si>
  <si>
    <t>2-11</t>
  </si>
  <si>
    <t>主要年份建筑业总产值</t>
  </si>
  <si>
    <t>2-12</t>
  </si>
  <si>
    <t>主要年份实际利用外商直接投资额</t>
  </si>
  <si>
    <t>2-13</t>
  </si>
  <si>
    <t>主要年份入境旅游者人数</t>
  </si>
  <si>
    <t>2-14</t>
  </si>
  <si>
    <t>主要年份城镇居民人均可支配收入</t>
  </si>
  <si>
    <t>2-15</t>
  </si>
  <si>
    <t>主要年份城镇居民人均消费支出</t>
  </si>
  <si>
    <t>2-16</t>
  </si>
  <si>
    <t>主要年份农村居民人均可支配收入</t>
  </si>
  <si>
    <t>2-17</t>
  </si>
  <si>
    <t>主要年份农村居民人均消费支出</t>
  </si>
  <si>
    <t>2-18</t>
  </si>
  <si>
    <t>主要年份小学在校学生数</t>
  </si>
  <si>
    <t>2-19</t>
  </si>
  <si>
    <t>主要年份普通中学在校学生数</t>
  </si>
  <si>
    <t>2-20</t>
  </si>
  <si>
    <t>主要年份幼儿园在园幼儿数</t>
  </si>
  <si>
    <t>2-21</t>
  </si>
  <si>
    <t>主要年份卫生机构数</t>
  </si>
  <si>
    <t>2-22</t>
  </si>
  <si>
    <t>主要年份卫生机构床位数</t>
  </si>
  <si>
    <t>2-23</t>
  </si>
  <si>
    <t>主要年份执业(助理)医师数</t>
  </si>
  <si>
    <t>2-24</t>
  </si>
  <si>
    <t>主要年份注册护士数</t>
  </si>
  <si>
    <t>人均</t>
  </si>
  <si>
    <t>土地面积</t>
  </si>
  <si>
    <t>3-01</t>
  </si>
  <si>
    <t>均人</t>
    <phoneticPr fontId="2" type="noConversion"/>
  </si>
  <si>
    <t>占比</t>
    <phoneticPr fontId="2" type="noConversion"/>
  </si>
  <si>
    <t>占比</t>
    <phoneticPr fontId="2" type="noConversion"/>
  </si>
  <si>
    <t>占比</t>
    <phoneticPr fontId="2" type="noConversion"/>
  </si>
  <si>
    <t>占比</t>
    <phoneticPr fontId="2" type="noConversion"/>
  </si>
  <si>
    <t>占比</t>
    <phoneticPr fontId="2" type="noConversion"/>
  </si>
  <si>
    <t>占比</t>
    <phoneticPr fontId="2" type="noConversion"/>
  </si>
  <si>
    <t>占比</t>
    <phoneticPr fontId="2" type="noConversion"/>
  </si>
  <si>
    <t>约人比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</si>
</sst>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8" formatCode="0.00_ "/>
    <numFmt numFmtId="179" formatCode="0.00000_ "/>
  </numFmts>
  <fonts count="4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49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49" fontId="1" fillId="0" borderId="0" xfId="0" applyNumberFormat="1" applyFont="1">
      <alignment vertical="center"/>
    </xf>
    <xf numFmtId="10" fontId="0" fillId="0" borderId="0" xfId="0" applyNumberFormat="1">
      <alignment vertical="center"/>
    </xf>
    <xf numFmtId="179" fontId="1" fillId="0" borderId="0" xfId="0" applyNumberFormat="1" applyFont="1">
      <alignment vertical="center"/>
    </xf>
    <xf numFmtId="178" fontId="1" fillId="0" borderId="0" xfId="0" applyNumberFormat="1" applyFont="1">
      <alignment vertical="center"/>
    </xf>
    <xf numFmtId="49" fontId="3" fillId="0" borderId="0" xfId="0" applyNumberFormat="1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topLeftCell="H1" workbookViewId="0">
      <pane ySplit="1" topLeftCell="A34" activePane="bottomLeft" state="frozen"/>
      <selection pane="bottomLeft" activeCell="V84" sqref="V84"/>
    </sheetView>
  </sheetViews>
  <sheetFormatPr defaultColWidth="17.75" defaultRowHeight="13.5" x14ac:dyDescent="0.15"/>
  <cols>
    <col min="1" max="1" width="5.375" style="1" customWidth="1"/>
    <col min="2" max="2" width="31.625" customWidth="1"/>
    <col min="3" max="3" width="5.375" customWidth="1"/>
    <col min="4" max="4" width="12.75" style="2" bestFit="1" customWidth="1"/>
    <col min="5" max="5" width="10.5" style="2" bestFit="1" customWidth="1"/>
    <col min="6" max="6" width="12.75" style="2" bestFit="1" customWidth="1"/>
    <col min="7" max="7" width="11.625" style="2" bestFit="1" customWidth="1"/>
    <col min="8" max="9" width="10.5" style="2" bestFit="1" customWidth="1"/>
    <col min="10" max="12" width="11.625" style="2" bestFit="1" customWidth="1"/>
    <col min="13" max="14" width="10.5" style="2" bestFit="1" customWidth="1"/>
    <col min="15" max="17" width="11.625" style="2" bestFit="1" customWidth="1"/>
    <col min="18" max="18" width="10.5" style="2" bestFit="1" customWidth="1"/>
    <col min="19" max="20" width="11.625" style="2" bestFit="1" customWidth="1"/>
    <col min="21" max="21" width="10.5" style="3" bestFit="1" customWidth="1"/>
    <col min="22" max="22" width="17.75" customWidth="1"/>
  </cols>
  <sheetData>
    <row r="1" spans="1:20" x14ac:dyDescent="0.15"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</row>
    <row r="2" spans="1:20" x14ac:dyDescent="0.15">
      <c r="A2" s="4" t="s">
        <v>17</v>
      </c>
      <c r="B2" t="s">
        <v>18</v>
      </c>
      <c r="C2">
        <v>2017</v>
      </c>
      <c r="D2" s="2">
        <v>2170.6999999999998</v>
      </c>
      <c r="E2" s="2">
        <v>85.1</v>
      </c>
      <c r="F2" s="2">
        <v>122</v>
      </c>
      <c r="G2" s="2">
        <v>373.9</v>
      </c>
      <c r="H2" s="2">
        <v>218.6</v>
      </c>
      <c r="I2" s="2">
        <v>61.2</v>
      </c>
      <c r="J2" s="2">
        <v>348</v>
      </c>
      <c r="K2" s="2">
        <v>32.200000000000003</v>
      </c>
      <c r="L2" s="2">
        <v>115.399999999999</v>
      </c>
      <c r="M2" s="2">
        <v>150.80000000000001</v>
      </c>
      <c r="N2" s="2">
        <v>112.8</v>
      </c>
      <c r="O2" s="2">
        <v>206.3</v>
      </c>
      <c r="P2" s="2">
        <v>176.1</v>
      </c>
      <c r="Q2" s="2">
        <v>40.5</v>
      </c>
      <c r="R2" s="2">
        <v>44.8</v>
      </c>
      <c r="S2" s="2">
        <v>49</v>
      </c>
      <c r="T2" s="2">
        <v>34</v>
      </c>
    </row>
    <row r="3" spans="1:20" x14ac:dyDescent="0.15">
      <c r="A3" s="4" t="s">
        <v>19</v>
      </c>
      <c r="B3" t="s">
        <v>20</v>
      </c>
      <c r="C3">
        <v>2017</v>
      </c>
      <c r="D3" s="2">
        <v>794.3</v>
      </c>
      <c r="E3" s="2">
        <v>17.8</v>
      </c>
      <c r="F3" s="2">
        <v>27.9</v>
      </c>
      <c r="G3" s="2">
        <v>168.8</v>
      </c>
      <c r="H3" s="2">
        <v>75.400000000000006</v>
      </c>
      <c r="I3" s="2">
        <v>17.8</v>
      </c>
      <c r="J3" s="2">
        <v>127.6</v>
      </c>
      <c r="K3" s="2">
        <v>5</v>
      </c>
      <c r="L3" s="2">
        <v>30.3</v>
      </c>
      <c r="M3" s="2">
        <v>60.3</v>
      </c>
      <c r="N3" s="2">
        <v>46.4</v>
      </c>
      <c r="O3" s="2">
        <v>105.5</v>
      </c>
      <c r="P3" s="2">
        <v>83.2</v>
      </c>
      <c r="Q3" s="2">
        <v>10.7</v>
      </c>
      <c r="R3" s="2">
        <v>5.7</v>
      </c>
      <c r="S3" s="2">
        <v>7.6</v>
      </c>
      <c r="T3" s="2">
        <v>4.3</v>
      </c>
    </row>
    <row r="4" spans="1:20" x14ac:dyDescent="0.15">
      <c r="A4" s="4" t="s">
        <v>21</v>
      </c>
      <c r="B4" t="s">
        <v>22</v>
      </c>
      <c r="C4">
        <v>2017</v>
      </c>
      <c r="D4" s="2">
        <v>1359.1948</v>
      </c>
      <c r="E4" s="2">
        <v>96.702200000000005</v>
      </c>
      <c r="F4" s="2">
        <v>144.98769999999999</v>
      </c>
      <c r="G4" s="2">
        <v>209.82259999999999</v>
      </c>
      <c r="H4" s="2">
        <v>113.8502</v>
      </c>
      <c r="I4" s="2">
        <v>38.229999999999997</v>
      </c>
      <c r="J4" s="2">
        <v>235.43680000000001</v>
      </c>
      <c r="K4" s="2">
        <v>24.9133</v>
      </c>
      <c r="L4" s="2">
        <v>81.903800000000004</v>
      </c>
      <c r="M4" s="2">
        <v>76.921599999999998</v>
      </c>
      <c r="N4" s="2">
        <v>63.541499999999999</v>
      </c>
      <c r="O4" s="2">
        <v>61.944299999999998</v>
      </c>
      <c r="P4" s="2">
        <v>69.903400000000005</v>
      </c>
      <c r="Q4" s="2">
        <v>28.404399999999999</v>
      </c>
      <c r="R4" s="2">
        <v>40.438400000000001</v>
      </c>
      <c r="S4" s="2">
        <v>43.667000000000002</v>
      </c>
      <c r="T4" s="2">
        <v>28.5276</v>
      </c>
    </row>
    <row r="5" spans="1:20" x14ac:dyDescent="0.15">
      <c r="A5" s="4" t="s">
        <v>23</v>
      </c>
      <c r="B5" t="s">
        <v>24</v>
      </c>
      <c r="C5">
        <v>2017</v>
      </c>
      <c r="D5" s="2">
        <v>28014.943500000001</v>
      </c>
      <c r="E5" s="2">
        <v>2247.1758</v>
      </c>
      <c r="F5" s="2">
        <v>3920.7217999999998</v>
      </c>
      <c r="G5" s="2">
        <v>5635.4784</v>
      </c>
      <c r="H5" s="2">
        <v>1427.539</v>
      </c>
      <c r="I5" s="2">
        <v>535.38779999999997</v>
      </c>
      <c r="J5" s="2">
        <v>5942.7870999999996</v>
      </c>
      <c r="K5" s="2">
        <v>174.39879999999999</v>
      </c>
      <c r="L5" s="2">
        <v>681.68359999999996</v>
      </c>
      <c r="M5" s="2">
        <v>758.01120000000003</v>
      </c>
      <c r="N5" s="2">
        <v>1715.8726999999999</v>
      </c>
      <c r="O5" s="2">
        <v>839.67200000000003</v>
      </c>
      <c r="P5" s="2">
        <v>644.56169999999997</v>
      </c>
      <c r="Q5" s="2">
        <v>285.79899999999998</v>
      </c>
      <c r="R5" s="2">
        <v>233.5531</v>
      </c>
      <c r="S5" s="2">
        <v>278.2407</v>
      </c>
      <c r="T5" s="2">
        <v>136.16739999999999</v>
      </c>
    </row>
    <row r="6" spans="1:20" x14ac:dyDescent="0.15">
      <c r="A6" s="4" t="s">
        <v>25</v>
      </c>
      <c r="B6" t="s">
        <v>26</v>
      </c>
      <c r="C6">
        <v>2017</v>
      </c>
      <c r="D6" s="2">
        <v>5430.7875000000004</v>
      </c>
      <c r="E6" s="2">
        <v>172.17429999999999</v>
      </c>
      <c r="F6" s="2">
        <v>422.11529999999999</v>
      </c>
      <c r="G6" s="2">
        <v>508.1671</v>
      </c>
      <c r="H6" s="2">
        <v>113.1147</v>
      </c>
      <c r="I6" s="2">
        <v>56.443600000000004</v>
      </c>
      <c r="J6" s="2">
        <v>416.92450000000002</v>
      </c>
      <c r="K6" s="2">
        <v>29.6252</v>
      </c>
      <c r="L6" s="2">
        <v>60.247</v>
      </c>
      <c r="M6" s="2">
        <v>79.230800000000002</v>
      </c>
      <c r="N6" s="2">
        <v>148.8802</v>
      </c>
      <c r="O6" s="2">
        <v>84.336399999999998</v>
      </c>
      <c r="P6" s="2">
        <v>84.714799999999997</v>
      </c>
      <c r="Q6" s="2">
        <v>37.979300000000002</v>
      </c>
      <c r="R6" s="2">
        <v>29.633900000000001</v>
      </c>
      <c r="S6" s="2">
        <v>33.038800000000002</v>
      </c>
      <c r="T6" s="2">
        <v>16.160799999999998</v>
      </c>
    </row>
    <row r="7" spans="1:20" x14ac:dyDescent="0.15">
      <c r="A7" s="4" t="s">
        <v>27</v>
      </c>
      <c r="B7" t="s">
        <v>28</v>
      </c>
      <c r="C7">
        <v>2017</v>
      </c>
      <c r="D7" s="2">
        <v>6824.5284000000001</v>
      </c>
      <c r="E7" s="2">
        <v>243.82810000000001</v>
      </c>
      <c r="F7" s="2">
        <v>430.77199999999999</v>
      </c>
      <c r="G7" s="2">
        <v>513.37860000000001</v>
      </c>
      <c r="H7" s="2">
        <v>227.41059999999999</v>
      </c>
      <c r="I7" s="2">
        <v>98.653400000000005</v>
      </c>
      <c r="J7" s="2">
        <v>619.07230000000004</v>
      </c>
      <c r="K7" s="2">
        <v>95.204999999999998</v>
      </c>
      <c r="L7" s="2">
        <v>217.70750000000001</v>
      </c>
      <c r="M7" s="2">
        <v>320.65039999999999</v>
      </c>
      <c r="N7" s="2">
        <v>243.10059999999999</v>
      </c>
      <c r="O7" s="2">
        <v>184.69929999999999</v>
      </c>
      <c r="P7" s="2">
        <v>229.02160000000001</v>
      </c>
      <c r="Q7" s="2">
        <v>135.10310000000001</v>
      </c>
      <c r="R7" s="2">
        <v>131.17410000000001</v>
      </c>
      <c r="S7" s="2">
        <v>150.9179</v>
      </c>
      <c r="T7" s="2">
        <v>121.5872</v>
      </c>
    </row>
    <row r="8" spans="1:20" x14ac:dyDescent="0.15">
      <c r="A8" s="4" t="s">
        <v>29</v>
      </c>
      <c r="B8" t="s">
        <v>30</v>
      </c>
      <c r="C8">
        <v>2017</v>
      </c>
      <c r="D8" s="2">
        <v>8948.1058671201899</v>
      </c>
      <c r="E8" s="2">
        <v>284.70699999999999</v>
      </c>
      <c r="F8" s="2">
        <v>296.8141</v>
      </c>
      <c r="G8" s="2">
        <v>1356.0500016000401</v>
      </c>
      <c r="H8" s="2">
        <v>983.49879999999996</v>
      </c>
      <c r="I8" s="2">
        <v>270.96109999999999</v>
      </c>
      <c r="J8" s="2">
        <v>1005.71691039772</v>
      </c>
      <c r="K8" s="2">
        <v>380.20754061163598</v>
      </c>
      <c r="L8" s="2">
        <v>547.91673445612003</v>
      </c>
      <c r="M8" s="2">
        <v>1054.4523375727999</v>
      </c>
      <c r="N8" s="2">
        <v>516.24854034239695</v>
      </c>
      <c r="O8" s="2">
        <v>546.30985763004196</v>
      </c>
      <c r="P8" s="2">
        <v>818.74565495983097</v>
      </c>
      <c r="Q8" s="2">
        <v>141.55407397779899</v>
      </c>
      <c r="R8" s="2">
        <v>101.39593882055399</v>
      </c>
      <c r="S8" s="2">
        <v>130.91232912136601</v>
      </c>
      <c r="T8" s="2">
        <v>154.13774762987001</v>
      </c>
    </row>
    <row r="9" spans="1:20" x14ac:dyDescent="0.15">
      <c r="A9" s="4" t="s">
        <v>31</v>
      </c>
      <c r="B9" t="s">
        <v>32</v>
      </c>
      <c r="C9">
        <v>2017</v>
      </c>
      <c r="D9" s="2">
        <v>11575.4439</v>
      </c>
      <c r="E9" s="2">
        <v>1098.9221</v>
      </c>
      <c r="F9" s="2">
        <v>1013.8547</v>
      </c>
      <c r="G9" s="2">
        <v>2762.2671999999998</v>
      </c>
      <c r="H9" s="2">
        <v>1135.2147</v>
      </c>
      <c r="I9" s="2">
        <v>303.42430000000002</v>
      </c>
      <c r="J9" s="2">
        <v>2309.5603999999998</v>
      </c>
      <c r="K9" s="2">
        <v>65.881699999999995</v>
      </c>
      <c r="L9" s="2">
        <v>267.40769999999998</v>
      </c>
      <c r="M9" s="2">
        <v>419.12610000000001</v>
      </c>
      <c r="N9" s="2">
        <v>474.22570000000002</v>
      </c>
      <c r="O9" s="2">
        <v>452.13990000000001</v>
      </c>
      <c r="P9" s="2">
        <v>413.70069999999998</v>
      </c>
      <c r="Q9" s="2">
        <v>119.8105</v>
      </c>
      <c r="R9" s="2">
        <v>107.2653</v>
      </c>
      <c r="S9" s="2">
        <v>138.97389999999999</v>
      </c>
      <c r="T9" s="2">
        <v>94.184799999999996</v>
      </c>
    </row>
    <row r="10" spans="1:20" x14ac:dyDescent="0.15">
      <c r="A10" s="4" t="s">
        <v>33</v>
      </c>
      <c r="B10" t="s">
        <v>34</v>
      </c>
      <c r="C10">
        <v>2017</v>
      </c>
      <c r="D10" s="2">
        <v>308.32</v>
      </c>
      <c r="E10" s="2">
        <v>3.33</v>
      </c>
      <c r="F10" s="2">
        <v>2.08</v>
      </c>
      <c r="G10" s="2">
        <v>4.37</v>
      </c>
      <c r="H10" s="2">
        <v>2.7</v>
      </c>
      <c r="I10" s="2">
        <v>35.700000000000003</v>
      </c>
      <c r="J10" s="2">
        <v>40.799999999999997</v>
      </c>
      <c r="K10" s="2">
        <v>48.34</v>
      </c>
      <c r="L10" s="2">
        <v>20.329999999999998</v>
      </c>
      <c r="M10" s="2">
        <v>40.799999999999997</v>
      </c>
      <c r="N10" s="2">
        <v>15.43</v>
      </c>
      <c r="O10" s="2">
        <v>39.81</v>
      </c>
      <c r="P10" s="2">
        <v>35.79</v>
      </c>
      <c r="Q10" s="2">
        <v>17.68</v>
      </c>
      <c r="R10" s="2">
        <v>1</v>
      </c>
      <c r="S10" s="2">
        <v>1</v>
      </c>
      <c r="T10" s="2">
        <v>1</v>
      </c>
    </row>
    <row r="11" spans="1:20" x14ac:dyDescent="0.15">
      <c r="A11" s="4" t="s">
        <v>35</v>
      </c>
      <c r="B11" t="s">
        <v>36</v>
      </c>
      <c r="C11">
        <v>2017</v>
      </c>
      <c r="D11" s="2">
        <v>18901.070800000001</v>
      </c>
      <c r="E11" s="2">
        <v>200.17830000000001</v>
      </c>
      <c r="F11" s="2">
        <v>1145.6945000000001</v>
      </c>
      <c r="G11" s="2">
        <v>715.37990000000002</v>
      </c>
      <c r="H11" s="2">
        <v>437.60969999999998</v>
      </c>
      <c r="I11" s="2">
        <v>222.42349999999999</v>
      </c>
      <c r="J11" s="2">
        <v>2387.5951</v>
      </c>
      <c r="K11" s="2">
        <v>84.256200000000007</v>
      </c>
      <c r="L11" s="2">
        <v>895.15779999999995</v>
      </c>
      <c r="M11" s="2">
        <v>641.18439999999998</v>
      </c>
      <c r="N11" s="2">
        <v>2192.0684999999999</v>
      </c>
      <c r="O11" s="2">
        <v>1099.1256000000001</v>
      </c>
      <c r="P11" s="2">
        <v>811.93370000000004</v>
      </c>
      <c r="Q11" s="2">
        <v>636.03970000000004</v>
      </c>
      <c r="R11" s="2">
        <v>189.03270000000001</v>
      </c>
      <c r="S11" s="2">
        <v>305.83359999999999</v>
      </c>
      <c r="T11" s="2">
        <v>78.989900000000006</v>
      </c>
    </row>
    <row r="12" spans="1:20" x14ac:dyDescent="0.15">
      <c r="A12" s="4" t="s">
        <v>37</v>
      </c>
      <c r="B12" t="s">
        <v>38</v>
      </c>
      <c r="C12">
        <v>2017</v>
      </c>
      <c r="D12" s="2">
        <v>9736.7136100000007</v>
      </c>
      <c r="E12" s="2">
        <v>674.81277999999998</v>
      </c>
      <c r="F12" s="2">
        <v>736.10028999999997</v>
      </c>
      <c r="G12" s="2">
        <v>1329.3275100000001</v>
      </c>
      <c r="H12" s="2">
        <v>1627.13364</v>
      </c>
      <c r="I12" s="2">
        <v>471.81576999999999</v>
      </c>
      <c r="J12" s="2">
        <v>1835.3775599999999</v>
      </c>
      <c r="K12" s="2">
        <v>103.40671</v>
      </c>
      <c r="L12" s="2">
        <v>356.39192000000003</v>
      </c>
      <c r="M12" s="2">
        <v>1175.4311399999999</v>
      </c>
      <c r="N12" s="2">
        <v>374.67554000000001</v>
      </c>
      <c r="O12" s="2">
        <v>189.73554999999999</v>
      </c>
      <c r="P12" s="2">
        <v>333.25245000000001</v>
      </c>
      <c r="Q12" s="2">
        <v>89.260660000000001</v>
      </c>
      <c r="R12" s="2">
        <v>68.016999999999996</v>
      </c>
      <c r="S12" s="2">
        <v>109.22315</v>
      </c>
      <c r="T12" s="2">
        <v>59.199869999999997</v>
      </c>
    </row>
    <row r="13" spans="1:20" x14ac:dyDescent="0.15">
      <c r="A13" s="4" t="s">
        <v>39</v>
      </c>
      <c r="B13" t="s">
        <v>40</v>
      </c>
      <c r="C13">
        <v>2017</v>
      </c>
      <c r="D13" s="2">
        <v>2432909</v>
      </c>
      <c r="E13" s="2">
        <v>58209</v>
      </c>
      <c r="F13" s="2">
        <v>1161083</v>
      </c>
      <c r="G13" s="2">
        <v>587979</v>
      </c>
      <c r="H13" s="2">
        <v>10263</v>
      </c>
      <c r="I13" s="2">
        <v>25333</v>
      </c>
      <c r="J13" s="2">
        <v>249059</v>
      </c>
      <c r="K13" s="2">
        <v>2490</v>
      </c>
      <c r="L13" s="2">
        <v>18400</v>
      </c>
      <c r="M13" s="2">
        <v>81861</v>
      </c>
      <c r="N13" s="2">
        <v>92711</v>
      </c>
      <c r="O13" s="2">
        <v>80000</v>
      </c>
      <c r="P13" s="2">
        <v>45120</v>
      </c>
      <c r="Q13" s="2">
        <v>13129</v>
      </c>
      <c r="R13" s="2">
        <v>6043</v>
      </c>
      <c r="S13" s="2">
        <v>720</v>
      </c>
      <c r="T13" s="2">
        <v>509</v>
      </c>
    </row>
    <row r="14" spans="1:20" x14ac:dyDescent="0.15">
      <c r="A14" s="4" t="s">
        <v>41</v>
      </c>
      <c r="B14" t="s">
        <v>42</v>
      </c>
      <c r="C14">
        <v>2017</v>
      </c>
      <c r="D14" s="2">
        <v>392.5573</v>
      </c>
      <c r="E14" s="2">
        <v>110.50594598008701</v>
      </c>
      <c r="F14" s="2">
        <v>21.690184439749299</v>
      </c>
      <c r="G14" s="2">
        <v>180.703979224622</v>
      </c>
      <c r="H14" s="2">
        <v>6.5536131520322396</v>
      </c>
      <c r="I14" s="2">
        <v>3.6829875581391001</v>
      </c>
      <c r="J14" s="2">
        <v>35.051198861152002</v>
      </c>
      <c r="K14" s="2">
        <v>5.8917241424634302E-2</v>
      </c>
      <c r="L14" s="2">
        <v>3.5158353844028198E-2</v>
      </c>
      <c r="M14" s="2">
        <v>0.69140762747198103</v>
      </c>
      <c r="N14" s="2">
        <v>19.681718478516</v>
      </c>
      <c r="O14" s="2">
        <v>2.3217712919047799</v>
      </c>
      <c r="P14" s="2">
        <v>10.487748951111699</v>
      </c>
      <c r="Q14" s="2">
        <v>0.78188339128903706</v>
      </c>
      <c r="R14" s="2">
        <v>2.2798932526844201E-2</v>
      </c>
      <c r="S14" s="2">
        <v>0.233869049972733</v>
      </c>
      <c r="T14" s="2">
        <v>5.4117466155825002E-2</v>
      </c>
    </row>
    <row r="15" spans="1:20" x14ac:dyDescent="0.15">
      <c r="A15" s="4" t="s">
        <v>43</v>
      </c>
      <c r="B15" t="s">
        <v>44</v>
      </c>
      <c r="C15">
        <v>2017</v>
      </c>
      <c r="D15" s="2">
        <v>62406.3</v>
      </c>
      <c r="E15" s="2">
        <v>70289.210000000006</v>
      </c>
      <c r="F15" s="2">
        <v>76510.55</v>
      </c>
      <c r="G15" s="2">
        <v>64841</v>
      </c>
      <c r="H15" s="2">
        <v>55871</v>
      </c>
      <c r="I15" s="2">
        <v>66111.56</v>
      </c>
      <c r="J15" s="2">
        <v>71986</v>
      </c>
      <c r="K15" s="2">
        <v>49681.91</v>
      </c>
      <c r="L15" s="2">
        <v>42991.63</v>
      </c>
      <c r="M15" s="2">
        <v>44607.14</v>
      </c>
      <c r="N15" s="2">
        <v>39735.96</v>
      </c>
      <c r="O15" s="2">
        <v>45734.65</v>
      </c>
      <c r="P15" s="2">
        <v>47571.71</v>
      </c>
      <c r="Q15" s="2">
        <v>39272.129999999997</v>
      </c>
      <c r="R15" s="2">
        <v>41129.71</v>
      </c>
      <c r="S15" s="2">
        <v>40030.76</v>
      </c>
      <c r="T15" s="2">
        <v>41599.4</v>
      </c>
    </row>
    <row r="16" spans="1:20" x14ac:dyDescent="0.15">
      <c r="A16" s="4" t="s">
        <v>45</v>
      </c>
      <c r="B16" t="s">
        <v>46</v>
      </c>
      <c r="C16">
        <v>2017</v>
      </c>
      <c r="D16" s="2">
        <v>40346</v>
      </c>
      <c r="E16" s="2">
        <v>46154.43</v>
      </c>
      <c r="F16" s="2">
        <v>46668.35</v>
      </c>
      <c r="G16" s="2">
        <v>41579</v>
      </c>
      <c r="H16" s="2">
        <v>38127</v>
      </c>
      <c r="I16" s="2">
        <v>40766.85</v>
      </c>
      <c r="J16" s="2">
        <v>49458</v>
      </c>
      <c r="K16" s="2">
        <v>33909.96</v>
      </c>
      <c r="L16" s="2">
        <v>26368.04</v>
      </c>
      <c r="M16" s="2">
        <v>31701</v>
      </c>
      <c r="N16" s="2">
        <v>25928.13</v>
      </c>
      <c r="O16" s="2">
        <v>32030.33</v>
      </c>
      <c r="P16" s="2">
        <v>29710.29</v>
      </c>
      <c r="Q16" s="2">
        <v>25415.33</v>
      </c>
      <c r="R16" s="2">
        <v>25225.08</v>
      </c>
      <c r="S16" s="2">
        <v>23849.49</v>
      </c>
      <c r="T16" s="2">
        <v>27109.13</v>
      </c>
    </row>
    <row r="17" spans="1:22" x14ac:dyDescent="0.15">
      <c r="A17" s="4" t="s">
        <v>47</v>
      </c>
      <c r="B17" t="s">
        <v>48</v>
      </c>
      <c r="C17">
        <v>2017</v>
      </c>
      <c r="D17" s="2">
        <v>24240</v>
      </c>
      <c r="E17" s="2">
        <v>1</v>
      </c>
      <c r="F17" s="2">
        <v>1</v>
      </c>
      <c r="G17" s="2">
        <v>1</v>
      </c>
      <c r="H17" s="2">
        <v>23746.23</v>
      </c>
      <c r="I17" s="2">
        <v>22727.07</v>
      </c>
      <c r="J17" s="2">
        <v>25632.35</v>
      </c>
      <c r="K17" s="2">
        <v>26833.46</v>
      </c>
      <c r="L17" s="2">
        <v>23839.06</v>
      </c>
      <c r="M17" s="2">
        <v>21338.01</v>
      </c>
      <c r="N17" s="2">
        <v>23506</v>
      </c>
      <c r="O17" s="2">
        <v>23760.21</v>
      </c>
      <c r="P17" s="2">
        <v>22603.759999999998</v>
      </c>
      <c r="Q17" s="2">
        <v>21247.93</v>
      </c>
      <c r="R17" s="2">
        <v>1</v>
      </c>
      <c r="S17" s="2">
        <v>1</v>
      </c>
      <c r="T17" s="2">
        <v>1</v>
      </c>
    </row>
    <row r="18" spans="1:22" x14ac:dyDescent="0.15">
      <c r="A18" s="4" t="s">
        <v>49</v>
      </c>
      <c r="B18" t="s">
        <v>50</v>
      </c>
      <c r="C18">
        <v>2017</v>
      </c>
      <c r="D18" s="2">
        <v>18810</v>
      </c>
      <c r="E18" s="2">
        <v>1</v>
      </c>
      <c r="F18" s="2">
        <v>1</v>
      </c>
      <c r="G18" s="2">
        <v>1</v>
      </c>
      <c r="H18" s="2">
        <v>19649.28</v>
      </c>
      <c r="I18" s="2">
        <v>16729.79</v>
      </c>
      <c r="J18" s="2">
        <v>18490.240000000002</v>
      </c>
      <c r="K18" s="2">
        <v>16396.04</v>
      </c>
      <c r="L18" s="2">
        <v>21437.37</v>
      </c>
      <c r="M18" s="2">
        <v>18326.52</v>
      </c>
      <c r="N18" s="2">
        <v>18754.05</v>
      </c>
      <c r="O18" s="2">
        <v>17222.5</v>
      </c>
      <c r="P18" s="2">
        <v>15997.38</v>
      </c>
      <c r="Q18" s="2">
        <v>15640.65</v>
      </c>
      <c r="R18" s="2">
        <v>1</v>
      </c>
      <c r="S18" s="2">
        <v>1</v>
      </c>
      <c r="T18" s="2">
        <v>1</v>
      </c>
    </row>
    <row r="19" spans="1:22" x14ac:dyDescent="0.15">
      <c r="A19" s="4" t="s">
        <v>51</v>
      </c>
      <c r="B19" t="s">
        <v>52</v>
      </c>
      <c r="C19">
        <v>2017</v>
      </c>
      <c r="D19" s="2">
        <v>87.584900000000005</v>
      </c>
      <c r="E19" s="2">
        <v>5.56</v>
      </c>
      <c r="F19" s="2">
        <v>7.7537000000000003</v>
      </c>
      <c r="G19" s="2">
        <v>13.697100000000001</v>
      </c>
      <c r="H19" s="2">
        <v>6.5462999999999996</v>
      </c>
      <c r="I19" s="2">
        <v>2.2804000000000002</v>
      </c>
      <c r="J19" s="2">
        <v>16.340800000000002</v>
      </c>
      <c r="K19" s="2">
        <v>1.1961999999999999</v>
      </c>
      <c r="L19" s="2">
        <v>4.9692999999999996</v>
      </c>
      <c r="M19" s="2">
        <v>6.4452999999999996</v>
      </c>
      <c r="N19" s="2">
        <v>4.6444000000000001</v>
      </c>
      <c r="O19" s="2">
        <v>5.2268999999999997</v>
      </c>
      <c r="P19" s="2">
        <v>6.0068999999999999</v>
      </c>
      <c r="Q19" s="2">
        <v>1.6868000000000001</v>
      </c>
      <c r="R19" s="2">
        <v>1.7925</v>
      </c>
      <c r="S19" s="2">
        <v>2.2094999999999998</v>
      </c>
      <c r="T19" s="2">
        <v>1.2287999999999999</v>
      </c>
    </row>
    <row r="20" spans="1:22" x14ac:dyDescent="0.15">
      <c r="A20" s="4" t="s">
        <v>53</v>
      </c>
      <c r="B20" t="s">
        <v>54</v>
      </c>
      <c r="C20">
        <v>2017</v>
      </c>
      <c r="D20" s="2">
        <v>43.0381</v>
      </c>
      <c r="E20" s="2">
        <v>3.6025</v>
      </c>
      <c r="F20" s="2">
        <v>4.5006000000000004</v>
      </c>
      <c r="G20" s="2">
        <v>4.8310000000000004</v>
      </c>
      <c r="H20" s="2">
        <v>2.2332999999999998</v>
      </c>
      <c r="I20" s="2">
        <v>1.1338999999999999</v>
      </c>
      <c r="J20" s="2">
        <v>9.9018999999999995</v>
      </c>
      <c r="K20" s="2">
        <v>0.66959999999999997</v>
      </c>
      <c r="L20" s="2">
        <v>2.4548000000000001</v>
      </c>
      <c r="M20" s="2">
        <v>2.4874999999999998</v>
      </c>
      <c r="N20" s="2">
        <v>2.5903999999999998</v>
      </c>
      <c r="O20" s="2">
        <v>2.1019000000000001</v>
      </c>
      <c r="P20" s="2">
        <v>2.2747999999999999</v>
      </c>
      <c r="Q20" s="2">
        <v>0.94579999999999997</v>
      </c>
      <c r="R20" s="2">
        <v>1.0449999999999999</v>
      </c>
      <c r="S20" s="2">
        <v>1.4074</v>
      </c>
      <c r="T20" s="2">
        <v>0.85770000000000002</v>
      </c>
    </row>
    <row r="21" spans="1:22" x14ac:dyDescent="0.15">
      <c r="A21" s="4" t="s">
        <v>55</v>
      </c>
      <c r="B21" t="s">
        <v>56</v>
      </c>
      <c r="C21">
        <v>2017</v>
      </c>
      <c r="D21" s="2">
        <v>445535</v>
      </c>
      <c r="E21" s="2">
        <v>16720</v>
      </c>
      <c r="F21" s="2">
        <v>19398</v>
      </c>
      <c r="G21" s="2">
        <v>78764</v>
      </c>
      <c r="H21" s="2">
        <v>44323</v>
      </c>
      <c r="I21" s="2">
        <v>15514</v>
      </c>
      <c r="J21" s="2">
        <v>65545</v>
      </c>
      <c r="K21" s="2">
        <v>7101</v>
      </c>
      <c r="L21" s="2">
        <v>31537</v>
      </c>
      <c r="M21" s="2">
        <v>26721</v>
      </c>
      <c r="N21" s="2">
        <v>28880</v>
      </c>
      <c r="O21" s="2">
        <v>32005</v>
      </c>
      <c r="P21" s="2">
        <v>35029</v>
      </c>
      <c r="Q21" s="2">
        <v>10956</v>
      </c>
      <c r="R21" s="2">
        <v>12028</v>
      </c>
      <c r="S21" s="2">
        <v>13151</v>
      </c>
      <c r="T21" s="2">
        <v>7863</v>
      </c>
    </row>
    <row r="22" spans="1:22" x14ac:dyDescent="0.15">
      <c r="A22" s="4" t="s">
        <v>57</v>
      </c>
      <c r="B22" t="s">
        <v>58</v>
      </c>
      <c r="C22">
        <v>2017</v>
      </c>
      <c r="D22" s="2">
        <v>10986</v>
      </c>
      <c r="E22" s="2">
        <v>579</v>
      </c>
      <c r="F22" s="2">
        <v>664</v>
      </c>
      <c r="G22" s="2">
        <v>1513</v>
      </c>
      <c r="H22" s="2">
        <v>539</v>
      </c>
      <c r="I22" s="2">
        <v>221</v>
      </c>
      <c r="J22" s="2">
        <v>1126</v>
      </c>
      <c r="K22" s="2">
        <v>247</v>
      </c>
      <c r="L22" s="2">
        <v>991</v>
      </c>
      <c r="M22" s="2">
        <v>609</v>
      </c>
      <c r="N22" s="2">
        <v>763</v>
      </c>
      <c r="O22" s="2">
        <v>1046</v>
      </c>
      <c r="P22" s="2">
        <v>843</v>
      </c>
      <c r="Q22" s="2">
        <v>482</v>
      </c>
      <c r="R22" s="2">
        <v>427</v>
      </c>
      <c r="S22" s="2">
        <v>597</v>
      </c>
      <c r="T22" s="2">
        <v>320</v>
      </c>
    </row>
    <row r="23" spans="1:22" x14ac:dyDescent="0.15">
      <c r="A23" s="4" t="s">
        <v>59</v>
      </c>
      <c r="B23" t="s">
        <v>60</v>
      </c>
      <c r="C23">
        <v>2017</v>
      </c>
      <c r="D23" s="2">
        <v>120557</v>
      </c>
      <c r="E23" s="2">
        <v>11305</v>
      </c>
      <c r="F23" s="2">
        <v>15868</v>
      </c>
      <c r="G23" s="2">
        <v>23186</v>
      </c>
      <c r="H23" s="2">
        <v>10554</v>
      </c>
      <c r="I23" s="2">
        <v>4755</v>
      </c>
      <c r="J23" s="2">
        <v>13001</v>
      </c>
      <c r="K23" s="2">
        <v>2953</v>
      </c>
      <c r="L23" s="2">
        <v>6633</v>
      </c>
      <c r="M23" s="2">
        <v>3737</v>
      </c>
      <c r="N23" s="2">
        <v>3669</v>
      </c>
      <c r="O23" s="2">
        <v>11475</v>
      </c>
      <c r="P23" s="2">
        <v>6999</v>
      </c>
      <c r="Q23" s="2">
        <v>1711</v>
      </c>
      <c r="R23" s="2">
        <v>1979</v>
      </c>
      <c r="S23" s="2">
        <v>1695</v>
      </c>
      <c r="T23" s="2">
        <v>1037</v>
      </c>
    </row>
    <row r="24" spans="1:22" x14ac:dyDescent="0.15">
      <c r="A24" s="4" t="s">
        <v>61</v>
      </c>
      <c r="B24" t="s">
        <v>62</v>
      </c>
      <c r="C24">
        <v>2017</v>
      </c>
      <c r="D24" s="2">
        <v>105732</v>
      </c>
      <c r="E24" s="2">
        <v>10518</v>
      </c>
      <c r="F24" s="2">
        <v>12795</v>
      </c>
      <c r="G24" s="2">
        <v>19774</v>
      </c>
      <c r="H24" s="2">
        <v>7572</v>
      </c>
      <c r="I24" s="2">
        <v>3008</v>
      </c>
      <c r="J24" s="2">
        <v>12687</v>
      </c>
      <c r="K24" s="2">
        <v>1225</v>
      </c>
      <c r="L24" s="2">
        <v>3804</v>
      </c>
      <c r="M24" s="2">
        <v>3787</v>
      </c>
      <c r="N24" s="2">
        <v>3386</v>
      </c>
      <c r="O24" s="2">
        <v>5659</v>
      </c>
      <c r="P24" s="2">
        <v>4374</v>
      </c>
      <c r="Q24" s="2">
        <v>1453</v>
      </c>
      <c r="R24" s="2">
        <v>1546</v>
      </c>
      <c r="S24" s="2">
        <v>1724</v>
      </c>
      <c r="T24" s="2">
        <v>1062</v>
      </c>
    </row>
    <row r="25" spans="1:22" x14ac:dyDescent="0.15">
      <c r="A25" s="4" t="s">
        <v>63</v>
      </c>
      <c r="B25" t="s">
        <v>64</v>
      </c>
      <c r="C25">
        <v>2017</v>
      </c>
      <c r="D25" s="2">
        <v>123158</v>
      </c>
      <c r="E25" s="2">
        <v>10836</v>
      </c>
      <c r="F25" s="2">
        <v>15992</v>
      </c>
      <c r="G25" s="2">
        <v>21544</v>
      </c>
      <c r="H25" s="2">
        <v>8237</v>
      </c>
      <c r="I25" s="2">
        <v>3404</v>
      </c>
      <c r="J25" s="2">
        <v>14670</v>
      </c>
      <c r="K25" s="2">
        <v>1499</v>
      </c>
      <c r="L25" s="2">
        <v>4069</v>
      </c>
      <c r="M25" s="2">
        <v>3771</v>
      </c>
      <c r="N25" s="2">
        <v>2986</v>
      </c>
      <c r="O25" s="2">
        <v>6840</v>
      </c>
      <c r="P25" s="2">
        <v>4735</v>
      </c>
      <c r="Q25" s="2">
        <v>1159</v>
      </c>
      <c r="R25" s="2">
        <v>1499</v>
      </c>
      <c r="S25" s="2">
        <v>1172</v>
      </c>
      <c r="T25" s="2">
        <v>947</v>
      </c>
    </row>
    <row r="26" spans="1:22" x14ac:dyDescent="0.15">
      <c r="A26" s="1" t="s">
        <v>67</v>
      </c>
      <c r="B26" t="s">
        <v>66</v>
      </c>
      <c r="C26">
        <v>2017</v>
      </c>
      <c r="D26" s="7">
        <v>1606290.68</v>
      </c>
      <c r="E26" s="7">
        <v>4182.04</v>
      </c>
      <c r="F26" s="7">
        <v>5033.13</v>
      </c>
      <c r="G26" s="7">
        <v>45118.62</v>
      </c>
      <c r="H26" s="7">
        <v>30359.439999999999</v>
      </c>
      <c r="I26" s="7">
        <v>8422.4</v>
      </c>
      <c r="J26" s="7">
        <v>42648.77</v>
      </c>
      <c r="K26" s="7">
        <v>140571.01</v>
      </c>
      <c r="L26" s="7">
        <v>190006.93</v>
      </c>
      <c r="M26" s="7">
        <v>88531.76</v>
      </c>
      <c r="N26" s="7">
        <v>98927.58</v>
      </c>
      <c r="O26" s="7">
        <v>132408.53</v>
      </c>
      <c r="P26" s="7">
        <v>101109.94</v>
      </c>
      <c r="Q26" s="7">
        <v>210360.57</v>
      </c>
      <c r="R26" s="7">
        <v>93204.32</v>
      </c>
      <c r="S26" s="7">
        <v>218801.48</v>
      </c>
      <c r="T26" s="7">
        <v>196604.16</v>
      </c>
      <c r="U26" s="6">
        <f>CORREL(E26:T26,E$101:T$101)</f>
        <v>-0.71830899185829822</v>
      </c>
    </row>
    <row r="28" spans="1:22" x14ac:dyDescent="0.15">
      <c r="A28" s="8" t="s">
        <v>69</v>
      </c>
      <c r="B28" t="str">
        <f>B2</f>
        <v>主要年份常住人口</v>
      </c>
      <c r="C28">
        <f>C2</f>
        <v>2017</v>
      </c>
      <c r="D28">
        <f>D2</f>
        <v>2170.6999999999998</v>
      </c>
      <c r="E28" s="5">
        <f>E2/SUM($E2:$T2)</f>
        <v>3.9203943428387171E-2</v>
      </c>
      <c r="F28" s="5">
        <f t="shared" ref="F28:T28" si="0">F2/SUM($E2:$T2)</f>
        <v>5.6203068134703119E-2</v>
      </c>
      <c r="G28" s="5">
        <f t="shared" si="0"/>
        <v>0.17224858340627455</v>
      </c>
      <c r="H28" s="5">
        <f t="shared" si="0"/>
        <v>0.10070484175611559</v>
      </c>
      <c r="I28" s="5">
        <f t="shared" si="0"/>
        <v>2.8193670244621567E-2</v>
      </c>
      <c r="J28" s="5">
        <f t="shared" si="0"/>
        <v>0.1603169484498089</v>
      </c>
      <c r="K28" s="5">
        <f t="shared" si="0"/>
        <v>1.4833924540470824E-2</v>
      </c>
      <c r="L28" s="5">
        <f t="shared" si="0"/>
        <v>5.3162574284792485E-2</v>
      </c>
      <c r="M28" s="5">
        <f t="shared" si="0"/>
        <v>6.9470677661583866E-2</v>
      </c>
      <c r="N28" s="5">
        <f t="shared" si="0"/>
        <v>5.196480398028288E-2</v>
      </c>
      <c r="O28" s="5">
        <f t="shared" si="0"/>
        <v>9.5038466854010281E-2</v>
      </c>
      <c r="P28" s="5">
        <f t="shared" si="0"/>
        <v>8.11259040862395E-2</v>
      </c>
      <c r="Q28" s="5">
        <f t="shared" si="0"/>
        <v>1.8657575897176034E-2</v>
      </c>
      <c r="R28" s="5">
        <f t="shared" si="0"/>
        <v>2.0638503708481144E-2</v>
      </c>
      <c r="S28" s="5">
        <f t="shared" si="0"/>
        <v>2.2573363431151253E-2</v>
      </c>
      <c r="T28" s="5">
        <f t="shared" si="0"/>
        <v>1.5663150135900868E-2</v>
      </c>
      <c r="U28" s="3">
        <f>CORREL(E28:T28,E$101:T$101)</f>
        <v>0.25040345845101247</v>
      </c>
      <c r="V28" s="5" t="str">
        <f>A28&amp;" "&amp;B28</f>
        <v>占比 主要年份常住人口</v>
      </c>
    </row>
    <row r="29" spans="1:22" x14ac:dyDescent="0.15">
      <c r="A29" s="8" t="s">
        <v>70</v>
      </c>
      <c r="B29" t="str">
        <f>B3</f>
        <v>主要年份常住外来人口</v>
      </c>
      <c r="C29">
        <f t="shared" ref="C29:D52" si="1">C3</f>
        <v>2017</v>
      </c>
      <c r="D29">
        <f t="shared" si="1"/>
        <v>794.3</v>
      </c>
      <c r="E29" s="5">
        <f>E3/SUM($E3:$T3)</f>
        <v>2.2409668890847285E-2</v>
      </c>
      <c r="F29" s="5">
        <f>F3/SUM($E3:$T3)</f>
        <v>3.5125267531159507E-2</v>
      </c>
      <c r="G29" s="5">
        <f>G3/SUM($E3:$T3)</f>
        <v>0.21251416341432708</v>
      </c>
      <c r="H29" s="5">
        <f>H3/SUM($E3:$T3)</f>
        <v>9.4926350245499183E-2</v>
      </c>
      <c r="I29" s="5">
        <f>I3/SUM($E3:$T3)</f>
        <v>2.2409668890847285E-2</v>
      </c>
      <c r="J29" s="5">
        <f>J3/SUM($E3:$T3)</f>
        <v>0.16064459272315243</v>
      </c>
      <c r="K29" s="5">
        <f>K3/SUM($E3:$T3)</f>
        <v>6.294850812035754E-3</v>
      </c>
      <c r="L29" s="5">
        <f>L3/SUM($E3:$T3)</f>
        <v>3.8146795920936671E-2</v>
      </c>
      <c r="M29" s="5">
        <f>M3/SUM($E3:$T3)</f>
        <v>7.5915900793151192E-2</v>
      </c>
      <c r="N29" s="5">
        <f>N3/SUM($E3:$T3)</f>
        <v>5.8416215535691797E-2</v>
      </c>
      <c r="O29" s="5">
        <f>O3/SUM($E3:$T3)</f>
        <v>0.13282135213395441</v>
      </c>
      <c r="P29" s="5">
        <f>P3/SUM($E3:$T3)</f>
        <v>0.10474631751227495</v>
      </c>
      <c r="Q29" s="5">
        <f>Q3/SUM($E3:$T3)</f>
        <v>1.3470980737756513E-2</v>
      </c>
      <c r="R29" s="5">
        <f>R3/SUM($E3:$T3)</f>
        <v>7.1761299257207603E-3</v>
      </c>
      <c r="S29" s="5">
        <f>S3/SUM($E3:$T3)</f>
        <v>9.5681732342943453E-3</v>
      </c>
      <c r="T29" s="5">
        <f>T3/SUM($E3:$T3)</f>
        <v>5.4135716983507486E-3</v>
      </c>
      <c r="U29" s="3">
        <f>CORREL(E29:T29,E$101:T$101)</f>
        <v>0.11553671419425494</v>
      </c>
      <c r="V29" s="5" t="str">
        <f t="shared" ref="V29:V92" si="2">A29&amp;" "&amp;B29</f>
        <v>占比 主要年份常住外来人口</v>
      </c>
    </row>
    <row r="30" spans="1:22" x14ac:dyDescent="0.15">
      <c r="A30" s="8" t="s">
        <v>71</v>
      </c>
      <c r="B30" t="str">
        <f>B4</f>
        <v>主要年份户籍人口</v>
      </c>
      <c r="C30">
        <f t="shared" si="1"/>
        <v>2017</v>
      </c>
      <c r="D30">
        <f t="shared" si="1"/>
        <v>1359.1948</v>
      </c>
      <c r="E30" s="5">
        <f>E4/SUM($E4:$T4)</f>
        <v>7.1146681844280163E-2</v>
      </c>
      <c r="F30" s="5">
        <f>F4/SUM($E4:$T4)</f>
        <v>0.10667175889725299</v>
      </c>
      <c r="G30" s="5">
        <f>G4/SUM($E4:$T4)</f>
        <v>0.15437272126114668</v>
      </c>
      <c r="H30" s="5">
        <f>H4/SUM($E4:$T4)</f>
        <v>8.3762974961352113E-2</v>
      </c>
      <c r="I30" s="5">
        <f>I4/SUM($E4:$T4)</f>
        <v>2.8126946924752799E-2</v>
      </c>
      <c r="J30" s="5">
        <f>J4/SUM($E4:$T4)</f>
        <v>0.17321784927370235</v>
      </c>
      <c r="K30" s="5">
        <f>K4/SUM($E4:$T4)</f>
        <v>1.832945505677332E-2</v>
      </c>
      <c r="L30" s="5">
        <f>L4/SUM($E4:$T4)</f>
        <v>6.0259059260674042E-2</v>
      </c>
      <c r="M30" s="5">
        <f>M4/SUM($E4:$T4)</f>
        <v>5.6593506684987319E-2</v>
      </c>
      <c r="N30" s="5">
        <f>N4/SUM($E4:$T4)</f>
        <v>4.6749369553209005E-2</v>
      </c>
      <c r="O30" s="5">
        <f>O4/SUM($E4:$T4)</f>
        <v>4.5574262055740646E-2</v>
      </c>
      <c r="P30" s="5">
        <f>P4/SUM($E4:$T4)</f>
        <v>5.1430008413805003E-2</v>
      </c>
      <c r="Q30" s="5">
        <f>Q4/SUM($E4:$T4)</f>
        <v>2.0897961057532003E-2</v>
      </c>
      <c r="R30" s="5">
        <f>R4/SUM($E4:$T4)</f>
        <v>2.9751732422755004E-2</v>
      </c>
      <c r="S30" s="5">
        <f>S4/SUM($E4:$T4)</f>
        <v>3.2127109373873412E-2</v>
      </c>
      <c r="T30" s="5">
        <f>T4/SUM($E4:$T4)</f>
        <v>2.0988602958163172E-2</v>
      </c>
      <c r="U30" s="3">
        <f>CORREL(E30:T30,E$101:T$101)</f>
        <v>0.60171752634053399</v>
      </c>
      <c r="V30" s="5" t="str">
        <f t="shared" si="2"/>
        <v>占比 主要年份户籍人口</v>
      </c>
    </row>
    <row r="31" spans="1:22" x14ac:dyDescent="0.15">
      <c r="A31" s="8" t="s">
        <v>69</v>
      </c>
      <c r="B31" t="str">
        <f>B5</f>
        <v>主要年份地区生产总值</v>
      </c>
      <c r="C31">
        <f t="shared" si="1"/>
        <v>2017</v>
      </c>
      <c r="D31">
        <f t="shared" si="1"/>
        <v>28014.943500000001</v>
      </c>
      <c r="E31" s="5">
        <f>E5/SUM($E5:$T5)</f>
        <v>8.8273220627397064E-2</v>
      </c>
      <c r="F31" s="5">
        <f>F5/SUM($E5:$T5)</f>
        <v>0.1540132020245347</v>
      </c>
      <c r="G31" s="5">
        <f>G5/SUM($E5:$T5)</f>
        <v>0.22137201199128731</v>
      </c>
      <c r="H31" s="5">
        <f>H5/SUM($E5:$T5)</f>
        <v>5.6076371550999163E-2</v>
      </c>
      <c r="I31" s="5">
        <f>I5/SUM($E5:$T5)</f>
        <v>2.1031022757817493E-2</v>
      </c>
      <c r="J31" s="5">
        <f>J5/SUM($E5:$T5)</f>
        <v>0.23344366596505228</v>
      </c>
      <c r="K31" s="5">
        <f>K5/SUM($E5:$T5)</f>
        <v>6.8507073409892075E-3</v>
      </c>
      <c r="L31" s="5">
        <f>L5/SUM($E5:$T5)</f>
        <v>2.6777792294166877E-2</v>
      </c>
      <c r="M31" s="5">
        <f>M5/SUM($E5:$T5)</f>
        <v>2.9776081557854977E-2</v>
      </c>
      <c r="N31" s="5">
        <f>N5/SUM($E5:$T5)</f>
        <v>6.7402652438508584E-2</v>
      </c>
      <c r="O31" s="5">
        <f>O5/SUM($E5:$T5)</f>
        <v>3.2983868779046015E-2</v>
      </c>
      <c r="P31" s="5">
        <f>P5/SUM($E5:$T5)</f>
        <v>2.5319575420877226E-2</v>
      </c>
      <c r="Q31" s="5">
        <f>Q5/SUM($E5:$T5)</f>
        <v>1.1226713184651354E-2</v>
      </c>
      <c r="R31" s="5">
        <f>R5/SUM($E5:$T5)</f>
        <v>9.1743976259056059E-3</v>
      </c>
      <c r="S31" s="5">
        <f>S5/SUM($E5:$T5)</f>
        <v>1.0929809184764895E-2</v>
      </c>
      <c r="T31" s="5">
        <f>T5/SUM($E5:$T5)</f>
        <v>5.3489072561474834E-3</v>
      </c>
      <c r="U31" s="3">
        <f>CORREL(E31:T31,E$101:T$101)</f>
        <v>0.67282559335592396</v>
      </c>
      <c r="V31" s="5" t="str">
        <f t="shared" si="2"/>
        <v>占比 主要年份地区生产总值</v>
      </c>
    </row>
    <row r="32" spans="1:22" x14ac:dyDescent="0.15">
      <c r="A32" s="8" t="s">
        <v>70</v>
      </c>
      <c r="B32" t="str">
        <f>B6</f>
        <v>主要年份一般公共预算收入</v>
      </c>
      <c r="C32">
        <f t="shared" si="1"/>
        <v>2017</v>
      </c>
      <c r="D32">
        <f t="shared" si="1"/>
        <v>5430.7875000000004</v>
      </c>
      <c r="E32" s="5">
        <f>E6/SUM($E6:$T6)</f>
        <v>7.5093902106113913E-2</v>
      </c>
      <c r="F32" s="5">
        <f>F6/SUM($E6:$T6)</f>
        <v>0.18410578707561412</v>
      </c>
      <c r="G32" s="5">
        <f>G6/SUM($E6:$T6)</f>
        <v>0.22163732020950749</v>
      </c>
      <c r="H32" s="5">
        <f>H6/SUM($E6:$T6)</f>
        <v>4.9335029726053449E-2</v>
      </c>
      <c r="I32" s="5">
        <f>I6/SUM($E6:$T6)</f>
        <v>2.4617902746906201E-2</v>
      </c>
      <c r="J32" s="5">
        <f>J6/SUM($E6:$T6)</f>
        <v>0.18184181720872683</v>
      </c>
      <c r="K32" s="5">
        <f>K6/SUM($E6:$T6)</f>
        <v>1.292104494500077E-2</v>
      </c>
      <c r="L32" s="5">
        <f>L6/SUM($E6:$T6)</f>
        <v>2.6276757449788066E-2</v>
      </c>
      <c r="M32" s="5">
        <f>M6/SUM($E6:$T6)</f>
        <v>3.4556550768547287E-2</v>
      </c>
      <c r="N32" s="5">
        <f>N6/SUM($E6:$T6)</f>
        <v>6.4934169410525627E-2</v>
      </c>
      <c r="O32" s="5">
        <f>O6/SUM($E6:$T6)</f>
        <v>3.678336061527223E-2</v>
      </c>
      <c r="P32" s="5">
        <f>P6/SUM($E6:$T6)</f>
        <v>3.6948399953645926E-2</v>
      </c>
      <c r="Q32" s="5">
        <f>Q6/SUM($E6:$T6)</f>
        <v>1.6564689598033693E-2</v>
      </c>
      <c r="R32" s="5">
        <f>R6/SUM($E6:$T6)</f>
        <v>1.2924839454101857E-2</v>
      </c>
      <c r="S32" s="5">
        <f>S6/SUM($E6:$T6)</f>
        <v>1.4409888194135112E-2</v>
      </c>
      <c r="T32" s="5">
        <f>T6/SUM($E6:$T6)</f>
        <v>7.0485405380273699E-3</v>
      </c>
      <c r="U32" s="3">
        <f>CORREL(E32:T32,E$101:T$101)</f>
        <v>0.69132871014680641</v>
      </c>
      <c r="V32" s="5" t="str">
        <f t="shared" si="2"/>
        <v>占比 主要年份一般公共预算收入</v>
      </c>
    </row>
    <row r="33" spans="1:22" x14ac:dyDescent="0.15">
      <c r="A33" s="8" t="s">
        <v>69</v>
      </c>
      <c r="B33" t="str">
        <f>B7</f>
        <v>主要年份一般公共预算支出</v>
      </c>
      <c r="C33">
        <f t="shared" si="1"/>
        <v>2017</v>
      </c>
      <c r="D33">
        <f t="shared" si="1"/>
        <v>6824.5284000000001</v>
      </c>
      <c r="E33" s="5">
        <f>E7/SUM($E7:$T7)</f>
        <v>6.1537295543625796E-2</v>
      </c>
      <c r="F33" s="5">
        <f>F7/SUM($E7:$T7)</f>
        <v>0.10871816610111291</v>
      </c>
      <c r="G33" s="5">
        <f>G7/SUM($E7:$T7)</f>
        <v>0.12956640614421738</v>
      </c>
      <c r="H33" s="5">
        <f>H7/SUM($E7:$T7)</f>
        <v>5.739384960943085E-2</v>
      </c>
      <c r="I33" s="5">
        <f>I7/SUM($E7:$T7)</f>
        <v>2.4898128772621094E-2</v>
      </c>
      <c r="J33" s="5">
        <f>J7/SUM($E7:$T7)</f>
        <v>0.15624136466622252</v>
      </c>
      <c r="K33" s="5">
        <f>K7/SUM($E7:$T7)</f>
        <v>2.4027822151060085E-2</v>
      </c>
      <c r="L33" s="5">
        <f>L7/SUM($E7:$T7)</f>
        <v>5.4944982836530785E-2</v>
      </c>
      <c r="M33" s="5">
        <f>M7/SUM($E7:$T7)</f>
        <v>8.0925694909576976E-2</v>
      </c>
      <c r="N33" s="5">
        <f>N7/SUM($E7:$T7)</f>
        <v>6.1353689213969824E-2</v>
      </c>
      <c r="O33" s="5">
        <f>O7/SUM($E7:$T7)</f>
        <v>4.6614378780791887E-2</v>
      </c>
      <c r="P33" s="5">
        <f>P7/SUM($E7:$T7)</f>
        <v>5.780043352293706E-2</v>
      </c>
      <c r="Q33" s="5">
        <f>Q7/SUM($E7:$T7)</f>
        <v>3.4097298029062403E-2</v>
      </c>
      <c r="R33" s="5">
        <f>R7/SUM($E7:$T7)</f>
        <v>3.3105697659002897E-2</v>
      </c>
      <c r="S33" s="5">
        <f>S7/SUM($E7:$T7)</f>
        <v>3.8088634636956789E-2</v>
      </c>
      <c r="T33" s="5">
        <f>T7/SUM($E7:$T7)</f>
        <v>3.0686157422880864E-2</v>
      </c>
      <c r="U33" s="3">
        <f>CORREL(E33:T33,E$101:T$101)</f>
        <v>0.58277043153523855</v>
      </c>
      <c r="V33" s="5" t="str">
        <f t="shared" si="2"/>
        <v>占比 主要年份一般公共预算支出</v>
      </c>
    </row>
    <row r="34" spans="1:22" x14ac:dyDescent="0.15">
      <c r="A34" s="8" t="s">
        <v>72</v>
      </c>
      <c r="B34" t="str">
        <f>B8</f>
        <v>主要年份全社会固定资产投资</v>
      </c>
      <c r="C34">
        <f t="shared" si="1"/>
        <v>2017</v>
      </c>
      <c r="D34">
        <f t="shared" si="1"/>
        <v>8948.1058671201899</v>
      </c>
      <c r="E34" s="5">
        <f>E8/SUM($E8:$T8)</f>
        <v>3.3145437484371848E-2</v>
      </c>
      <c r="F34" s="5">
        <f>F8/SUM($E8:$T8)</f>
        <v>3.4554939625755926E-2</v>
      </c>
      <c r="G34" s="5">
        <f>G8/SUM($E8:$T8)</f>
        <v>0.15787061980814124</v>
      </c>
      <c r="H34" s="5">
        <f>H8/SUM($E8:$T8)</f>
        <v>0.11449840710398665</v>
      </c>
      <c r="I34" s="5">
        <f>I8/SUM($E8:$T8)</f>
        <v>3.154514711878046E-2</v>
      </c>
      <c r="J34" s="5">
        <f>J8/SUM($E8:$T8)</f>
        <v>0.11708502769711748</v>
      </c>
      <c r="K34" s="5">
        <f>K8/SUM($E8:$T8)</f>
        <v>4.4263559618940698E-2</v>
      </c>
      <c r="L34" s="5">
        <f>L8/SUM($E8:$T8)</f>
        <v>6.3788174750028959E-2</v>
      </c>
      <c r="M34" s="5">
        <f>M8/SUM($E8:$T8)</f>
        <v>0.12275878020304734</v>
      </c>
      <c r="N34" s="5">
        <f>N8/SUM($E8:$T8)</f>
        <v>6.0101380437843591E-2</v>
      </c>
      <c r="O34" s="5">
        <f>O8/SUM($E8:$T8)</f>
        <v>6.3601103004747472E-2</v>
      </c>
      <c r="P34" s="5">
        <f>P8/SUM($E8:$T8)</f>
        <v>9.5317933602167004E-2</v>
      </c>
      <c r="Q34" s="5">
        <f>Q8/SUM($E8:$T8)</f>
        <v>1.6479649989952071E-2</v>
      </c>
      <c r="R34" s="5">
        <f>R8/SUM($E8:$T8)</f>
        <v>1.1804461257875166E-2</v>
      </c>
      <c r="S34" s="5">
        <f>S8/SUM($E8:$T8)</f>
        <v>1.524074371485685E-2</v>
      </c>
      <c r="T34" s="5">
        <f>T8/SUM($E8:$T8)</f>
        <v>1.7944634582387299E-2</v>
      </c>
      <c r="U34" s="3">
        <f>CORREL(E34:T34,E$101:T$101)</f>
        <v>6.6044048309562745E-2</v>
      </c>
      <c r="V34" s="5" t="str">
        <f t="shared" si="2"/>
        <v>占比 主要年份全社会固定资产投资</v>
      </c>
    </row>
    <row r="35" spans="1:22" x14ac:dyDescent="0.15">
      <c r="A35" s="8" t="s">
        <v>69</v>
      </c>
      <c r="B35" t="str">
        <f>B9</f>
        <v>主要年份社会消费品零售总额</v>
      </c>
      <c r="C35">
        <f t="shared" si="1"/>
        <v>2017</v>
      </c>
      <c r="D35">
        <f t="shared" si="1"/>
        <v>11575.4439</v>
      </c>
      <c r="E35" s="5">
        <f>E9/SUM($E9:$T9)</f>
        <v>9.8329103674201696E-2</v>
      </c>
      <c r="F35" s="5">
        <f>F9/SUM($E9:$T9)</f>
        <v>9.0717462053840445E-2</v>
      </c>
      <c r="G35" s="5">
        <f>G9/SUM($E9:$T9)</f>
        <v>0.2471615211711975</v>
      </c>
      <c r="H35" s="5">
        <f>H9/SUM($E9:$T9)</f>
        <v>0.10157648474698777</v>
      </c>
      <c r="I35" s="5">
        <f>I9/SUM($E9:$T9)</f>
        <v>2.7149731042784633E-2</v>
      </c>
      <c r="J35" s="5">
        <f>J9/SUM($E9:$T9)</f>
        <v>0.2066543242814306</v>
      </c>
      <c r="K35" s="5">
        <f>K9/SUM($E9:$T9)</f>
        <v>5.8949478853256776E-3</v>
      </c>
      <c r="L35" s="5">
        <f>L9/SUM($E9:$T9)</f>
        <v>2.3927045835714672E-2</v>
      </c>
      <c r="M35" s="5">
        <f>M9/SUM($E9:$T9)</f>
        <v>3.7502470593196578E-2</v>
      </c>
      <c r="N35" s="5">
        <f>N9/SUM($E9:$T9)</f>
        <v>4.2432660167878028E-2</v>
      </c>
      <c r="O35" s="5">
        <f>O9/SUM($E9:$T9)</f>
        <v>4.0456471939497064E-2</v>
      </c>
      <c r="P35" s="5">
        <f>P9/SUM($E9:$T9)</f>
        <v>3.7017017876326094E-2</v>
      </c>
      <c r="Q35" s="5">
        <f>Q9/SUM($E9:$T9)</f>
        <v>1.0720376881817139E-2</v>
      </c>
      <c r="R35" s="5">
        <f>R9/SUM($E9:$T9)</f>
        <v>9.5978603072450243E-3</v>
      </c>
      <c r="S35" s="5">
        <f>S9/SUM($E9:$T9)</f>
        <v>1.2435075262485063E-2</v>
      </c>
      <c r="T35" s="5">
        <f>T9/SUM($E9:$T9)</f>
        <v>8.4274462800720366E-3</v>
      </c>
      <c r="U35" s="3">
        <f>CORREL(E35:T35,E$101:T$101)</f>
        <v>0.55651310733677739</v>
      </c>
      <c r="V35" s="5" t="str">
        <f t="shared" si="2"/>
        <v>占比 主要年份社会消费品零售总额</v>
      </c>
    </row>
    <row r="36" spans="1:22" x14ac:dyDescent="0.15">
      <c r="A36" s="8" t="s">
        <v>70</v>
      </c>
      <c r="B36" t="str">
        <f>B10</f>
        <v>主要年份农林牧渔业总产值</v>
      </c>
      <c r="C36">
        <f t="shared" si="1"/>
        <v>2017</v>
      </c>
      <c r="D36">
        <f t="shared" si="1"/>
        <v>308.32</v>
      </c>
      <c r="E36" s="5">
        <f>E10/SUM($E10:$T10)</f>
        <v>1.0736394119164301E-2</v>
      </c>
      <c r="F36" s="5">
        <f>F10/SUM($E10:$T10)</f>
        <v>6.7062161465050295E-3</v>
      </c>
      <c r="G36" s="5">
        <f>G10/SUM($E10:$T10)</f>
        <v>1.4089502192416817E-2</v>
      </c>
      <c r="H36" s="5">
        <f>H10/SUM($E10:$T10)</f>
        <v>8.7051844209440291E-3</v>
      </c>
      <c r="I36" s="5">
        <f>I10/SUM($E10:$T10)</f>
        <v>0.11510188289914883</v>
      </c>
      <c r="J36" s="5">
        <f>J10/SUM($E10:$T10)</f>
        <v>0.13154500902759864</v>
      </c>
      <c r="K36" s="5">
        <f>K10/SUM($E10:$T10)</f>
        <v>0.15585504255867938</v>
      </c>
      <c r="L36" s="5">
        <f>L10/SUM($E10:$T10)</f>
        <v>6.5546814547330398E-2</v>
      </c>
      <c r="M36" s="5">
        <f>M10/SUM($E10:$T10)</f>
        <v>0.13154500902759864</v>
      </c>
      <c r="N36" s="5">
        <f>N10/SUM($E10:$T10)</f>
        <v>4.9748516894506059E-2</v>
      </c>
      <c r="O36" s="5">
        <f>O10/SUM($E10:$T10)</f>
        <v>0.12835310807325251</v>
      </c>
      <c r="P36" s="5">
        <f>P10/SUM($E10:$T10)</f>
        <v>0.11539205571318029</v>
      </c>
      <c r="Q36" s="5">
        <f>Q10/SUM($E10:$T10)</f>
        <v>5.7002837245292745E-2</v>
      </c>
      <c r="R36" s="5">
        <f>R10/SUM($E10:$T10)</f>
        <v>3.224142378127418E-3</v>
      </c>
      <c r="S36" s="5">
        <f>S10/SUM($E10:$T10)</f>
        <v>3.224142378127418E-3</v>
      </c>
      <c r="T36" s="5">
        <f>T10/SUM($E10:$T10)</f>
        <v>3.224142378127418E-3</v>
      </c>
      <c r="U36" s="3">
        <f>CORREL(E36:T36,E$101:T$101)</f>
        <v>-0.23052541127699627</v>
      </c>
      <c r="V36" s="5" t="str">
        <f t="shared" si="2"/>
        <v>占比 主要年份农林牧渔业总产值</v>
      </c>
    </row>
    <row r="37" spans="1:22" x14ac:dyDescent="0.15">
      <c r="A37" s="8" t="s">
        <v>73</v>
      </c>
      <c r="B37" t="str">
        <f>B11</f>
        <v>主要年份规模以上工业总产值</v>
      </c>
      <c r="C37">
        <f t="shared" si="1"/>
        <v>2017</v>
      </c>
      <c r="D37">
        <f t="shared" si="1"/>
        <v>18901.070800000001</v>
      </c>
      <c r="E37" s="5">
        <f>E11/SUM($E11:$T11)</f>
        <v>1.6622648824562065E-2</v>
      </c>
      <c r="F37" s="5">
        <f>F11/SUM($E11:$T11)</f>
        <v>9.5137571523647796E-2</v>
      </c>
      <c r="G37" s="5">
        <f>G11/SUM($E11:$T11)</f>
        <v>5.9404585081651348E-2</v>
      </c>
      <c r="H37" s="5">
        <f>H11/SUM($E11:$T11)</f>
        <v>3.6338765816884035E-2</v>
      </c>
      <c r="I37" s="5">
        <f>I11/SUM($E11:$T11)</f>
        <v>1.8469872762582062E-2</v>
      </c>
      <c r="J37" s="5">
        <f>J11/SUM($E11:$T11)</f>
        <v>0.19826402203707968</v>
      </c>
      <c r="K37" s="5">
        <f>K11/SUM($E11:$T11)</f>
        <v>6.9965686784834637E-3</v>
      </c>
      <c r="L37" s="5">
        <f>L11/SUM($E11:$T11)</f>
        <v>7.4333200711403605E-2</v>
      </c>
      <c r="M37" s="5">
        <f>M11/SUM($E11:$T11)</f>
        <v>5.3243449030127309E-2</v>
      </c>
      <c r="N37" s="5">
        <f>N11/SUM($E11:$T11)</f>
        <v>0.18202764672736518</v>
      </c>
      <c r="O37" s="5">
        <f>O11/SUM($E11:$T11)</f>
        <v>9.1270526639930891E-2</v>
      </c>
      <c r="P37" s="5">
        <f>P11/SUM($E11:$T11)</f>
        <v>6.7422336806373759E-2</v>
      </c>
      <c r="Q37" s="5">
        <f>Q11/SUM($E11:$T11)</f>
        <v>5.281623718245089E-2</v>
      </c>
      <c r="R37" s="5">
        <f>R11/SUM($E11:$T11)</f>
        <v>1.5697126953614821E-2</v>
      </c>
      <c r="S37" s="5">
        <f>S11/SUM($E11:$T11)</f>
        <v>2.5396181961539213E-2</v>
      </c>
      <c r="T37" s="5">
        <f>T11/SUM($E11:$T11)</f>
        <v>6.5592592623040322E-3</v>
      </c>
      <c r="U37" s="3">
        <f>CORREL(E37:T37,E$101:T$101)</f>
        <v>0.2064829269311293</v>
      </c>
      <c r="V37" s="5" t="str">
        <f t="shared" si="2"/>
        <v>占比 主要年份规模以上工业总产值</v>
      </c>
    </row>
    <row r="38" spans="1:22" x14ac:dyDescent="0.15">
      <c r="A38" s="8" t="s">
        <v>70</v>
      </c>
      <c r="B38" t="str">
        <f>B12</f>
        <v>主要年份建筑业总产值</v>
      </c>
      <c r="C38">
        <f t="shared" si="1"/>
        <v>2017</v>
      </c>
      <c r="D38">
        <f t="shared" si="1"/>
        <v>9736.7136100000007</v>
      </c>
      <c r="E38" s="5">
        <f>E12/SUM($E12:$T12)</f>
        <v>7.0785832923166855E-2</v>
      </c>
      <c r="F38" s="5">
        <f>F12/SUM($E12:$T12)</f>
        <v>7.7214708563513965E-2</v>
      </c>
      <c r="G38" s="5">
        <f>G12/SUM($E12:$T12)</f>
        <v>0.13944246139355781</v>
      </c>
      <c r="H38" s="5">
        <f>H12/SUM($E12:$T12)</f>
        <v>0.17068142957325783</v>
      </c>
      <c r="I38" s="5">
        <f>I12/SUM($E12:$T12)</f>
        <v>4.9492056546017578E-2</v>
      </c>
      <c r="J38" s="5">
        <f>J12/SUM($E12:$T12)</f>
        <v>0.19252559104332559</v>
      </c>
      <c r="K38" s="5">
        <f>K12/SUM($E12:$T12)</f>
        <v>1.0847053159239764E-2</v>
      </c>
      <c r="L38" s="5">
        <f>L12/SUM($E12:$T12)</f>
        <v>3.7384441510261039E-2</v>
      </c>
      <c r="M38" s="5">
        <f>M12/SUM($E12:$T12)</f>
        <v>0.12329919461324894</v>
      </c>
      <c r="N38" s="5">
        <f>N12/SUM($E12:$T12)</f>
        <v>3.9302338309060068E-2</v>
      </c>
      <c r="O38" s="5">
        <f>O12/SUM($E12:$T12)</f>
        <v>1.9902689071604675E-2</v>
      </c>
      <c r="P38" s="5">
        <f>P12/SUM($E12:$T12)</f>
        <v>3.4957180637474022E-2</v>
      </c>
      <c r="Q38" s="5">
        <f>Q12/SUM($E12:$T12)</f>
        <v>9.3631750207392381E-3</v>
      </c>
      <c r="R38" s="5">
        <f>R12/SUM($E12:$T12)</f>
        <v>7.1347789203622374E-3</v>
      </c>
      <c r="S38" s="5">
        <f>S12/SUM($E12:$T12)</f>
        <v>1.1457180237816469E-2</v>
      </c>
      <c r="T38" s="5">
        <f>T12/SUM($E12:$T12)</f>
        <v>6.2098884773539673E-3</v>
      </c>
      <c r="U38" s="3">
        <f>CORREL(E38:T38,E$101:T$101)</f>
        <v>0.44368055985917587</v>
      </c>
      <c r="V38" s="5" t="str">
        <f t="shared" si="2"/>
        <v>占比 主要年份建筑业总产值</v>
      </c>
    </row>
    <row r="39" spans="1:22" x14ac:dyDescent="0.15">
      <c r="A39" s="8" t="s">
        <v>70</v>
      </c>
      <c r="B39" t="str">
        <f>B13</f>
        <v>主要年份实际利用外商直接投资额</v>
      </c>
      <c r="C39">
        <f t="shared" si="1"/>
        <v>2017</v>
      </c>
      <c r="D39">
        <f t="shared" si="1"/>
        <v>2432909</v>
      </c>
      <c r="E39" s="5">
        <f>E13/SUM($E13:$T13)</f>
        <v>2.3925679094450307E-2</v>
      </c>
      <c r="F39" s="5">
        <f>F13/SUM($E13:$T13)</f>
        <v>0.47724062017938196</v>
      </c>
      <c r="G39" s="5">
        <f>G13/SUM($E13:$T13)</f>
        <v>0.24167735003652008</v>
      </c>
      <c r="H39" s="5">
        <f>H13/SUM($E13:$T13)</f>
        <v>4.2184068536883215E-3</v>
      </c>
      <c r="I39" s="5">
        <f>I13/SUM($E13:$T13)</f>
        <v>1.0412637710658311E-2</v>
      </c>
      <c r="J39" s="5">
        <f>J13/SUM($E13:$T13)</f>
        <v>0.10237086549476368</v>
      </c>
      <c r="K39" s="5">
        <f>K13/SUM($E13:$T13)</f>
        <v>1.0234661469047958E-3</v>
      </c>
      <c r="L39" s="5">
        <f>L13/SUM($E13:$T13)</f>
        <v>7.5629626919872465E-3</v>
      </c>
      <c r="M39" s="5">
        <f>M13/SUM($E13:$T13)</f>
        <v>3.3647374398302607E-2</v>
      </c>
      <c r="N39" s="5">
        <f>N13/SUM($E13:$T13)</f>
        <v>3.8107056203088567E-2</v>
      </c>
      <c r="O39" s="5">
        <f>O13/SUM($E13:$T13)</f>
        <v>3.2882446486901071E-2</v>
      </c>
      <c r="P39" s="5">
        <f>P13/SUM($E13:$T13)</f>
        <v>1.8545699818612205E-2</v>
      </c>
      <c r="Q39" s="5">
        <f>Q13/SUM($E13:$T13)</f>
        <v>5.396420499081552E-3</v>
      </c>
      <c r="R39" s="5">
        <f>R13/SUM($E13:$T13)</f>
        <v>2.4838578015042899E-3</v>
      </c>
      <c r="S39" s="5">
        <f>S13/SUM($E13:$T13)</f>
        <v>2.9594201838210963E-4</v>
      </c>
      <c r="T39" s="5">
        <f>T13/SUM($E13:$T13)</f>
        <v>2.0921456577290806E-4</v>
      </c>
      <c r="U39" s="3">
        <f>CORREL(E39:T39,E$101:T$101)</f>
        <v>0.66776921848415205</v>
      </c>
      <c r="V39" s="5" t="str">
        <f t="shared" si="2"/>
        <v>占比 主要年份实际利用外商直接投资额</v>
      </c>
    </row>
    <row r="40" spans="1:22" x14ac:dyDescent="0.15">
      <c r="A40" s="8" t="s">
        <v>70</v>
      </c>
      <c r="B40" t="str">
        <f>B14</f>
        <v>主要年份入境旅游者人数</v>
      </c>
      <c r="C40">
        <f t="shared" si="1"/>
        <v>2017</v>
      </c>
      <c r="D40">
        <f t="shared" si="1"/>
        <v>392.5573</v>
      </c>
      <c r="E40" s="5">
        <f>E14/SUM($E14:$T14)</f>
        <v>0.28150271560377865</v>
      </c>
      <c r="F40" s="5">
        <f>F14/SUM($E14:$T14)</f>
        <v>5.5253550092558057E-2</v>
      </c>
      <c r="G40" s="5">
        <f>G14/SUM($E14:$T14)</f>
        <v>0.46032510215609884</v>
      </c>
      <c r="H40" s="5">
        <f>H14/SUM($E14:$T14)</f>
        <v>1.669466636343854E-2</v>
      </c>
      <c r="I40" s="5">
        <f>I14/SUM($E14:$T14)</f>
        <v>9.3820381333861499E-3</v>
      </c>
      <c r="J40" s="5">
        <f>J14/SUM($E14:$T14)</f>
        <v>8.9289382368260811E-2</v>
      </c>
      <c r="K40" s="5">
        <f>K14/SUM($E14:$T14)</f>
        <v>1.5008571086217072E-4</v>
      </c>
      <c r="L40" s="5">
        <f>L14/SUM($E14:$T14)</f>
        <v>8.9562348844431796E-5</v>
      </c>
      <c r="M40" s="5">
        <f>M14/SUM($E14:$T14)</f>
        <v>1.7612909694253102E-3</v>
      </c>
      <c r="N40" s="5">
        <f>N14/SUM($E14:$T14)</f>
        <v>5.0137186287240197E-2</v>
      </c>
      <c r="O40" s="5">
        <f>O14/SUM($E14:$T14)</f>
        <v>5.9144774327334745E-3</v>
      </c>
      <c r="P40" s="5">
        <f>P14/SUM($E14:$T14)</f>
        <v>2.6716479227648342E-2</v>
      </c>
      <c r="Q40" s="5">
        <f>Q14/SUM($E14:$T14)</f>
        <v>1.9917688227655901E-3</v>
      </c>
      <c r="R40" s="5">
        <f>R14/SUM($E14:$T14)</f>
        <v>5.8077973653385747E-5</v>
      </c>
      <c r="S40" s="5">
        <f>S14/SUM($E14:$T14)</f>
        <v>5.9575774026551906E-4</v>
      </c>
      <c r="T40" s="5">
        <f>T14/SUM($E14:$T14)</f>
        <v>1.3785876904040531E-4</v>
      </c>
      <c r="U40" s="3">
        <f>CORREL(E40:T40,E$101:T$101)</f>
        <v>0.5189156615889855</v>
      </c>
      <c r="V40" s="5" t="str">
        <f t="shared" si="2"/>
        <v>占比 主要年份入境旅游者人数</v>
      </c>
    </row>
    <row r="41" spans="1:22" x14ac:dyDescent="0.15">
      <c r="A41" s="8" t="s">
        <v>69</v>
      </c>
      <c r="B41" t="str">
        <f>B15</f>
        <v>主要年份城镇居民人均可支配收入</v>
      </c>
      <c r="C41">
        <f t="shared" si="1"/>
        <v>2017</v>
      </c>
      <c r="D41">
        <f t="shared" si="1"/>
        <v>62406.3</v>
      </c>
      <c r="E41" s="5">
        <f>E15/SUM($E15:$T15)</f>
        <v>8.3880910347113605E-2</v>
      </c>
      <c r="F41" s="5">
        <f>F15/SUM($E15:$T15)</f>
        <v>9.1305259870730543E-2</v>
      </c>
      <c r="G41" s="5">
        <f>G15/SUM($E15:$T15)</f>
        <v>7.7379189605590842E-2</v>
      </c>
      <c r="H41" s="5">
        <f>H15/SUM($E15:$T15)</f>
        <v>6.6674676554247567E-2</v>
      </c>
      <c r="I41" s="5">
        <f>I15/SUM($E15:$T15)</f>
        <v>7.8895435547900183E-2</v>
      </c>
      <c r="J41" s="5">
        <f>J15/SUM($E15:$T15)</f>
        <v>8.5905805631437862E-2</v>
      </c>
      <c r="K41" s="5">
        <f>K15/SUM($E15:$T15)</f>
        <v>5.9288813156149665E-2</v>
      </c>
      <c r="L41" s="5">
        <f>L15/SUM($E15:$T15)</f>
        <v>5.1304845533279984E-2</v>
      </c>
      <c r="M41" s="5">
        <f>M15/SUM($E15:$T15)</f>
        <v>5.3232743847613943E-2</v>
      </c>
      <c r="N41" s="5">
        <f>N15/SUM($E15:$T15)</f>
        <v>4.7419632377664958E-2</v>
      </c>
      <c r="O41" s="5">
        <f>O15/SUM($E15:$T15)</f>
        <v>5.4578278464171369E-2</v>
      </c>
      <c r="P41" s="5">
        <f>P15/SUM($E15:$T15)</f>
        <v>5.6770567510559401E-2</v>
      </c>
      <c r="Q41" s="5">
        <f>Q15/SUM($E15:$T15)</f>
        <v>4.6866112390083627E-2</v>
      </c>
      <c r="R41" s="5">
        <f>R15/SUM($E15:$T15)</f>
        <v>4.9082889352615872E-2</v>
      </c>
      <c r="S41" s="5">
        <f>S15/SUM($E15:$T15)</f>
        <v>4.7771437332797186E-2</v>
      </c>
      <c r="T41" s="5">
        <f>T15/SUM($E15:$T15)</f>
        <v>4.9643402478043462E-2</v>
      </c>
      <c r="U41" s="3">
        <f>CORREL(E41:T41,E$101:T$101)</f>
        <v>0.87872847284793909</v>
      </c>
      <c r="V41" s="5" t="str">
        <f t="shared" si="2"/>
        <v>占比 主要年份城镇居民人均可支配收入</v>
      </c>
    </row>
    <row r="42" spans="1:22" x14ac:dyDescent="0.15">
      <c r="A42" s="8" t="s">
        <v>70</v>
      </c>
      <c r="B42" t="str">
        <f>B16</f>
        <v>主要年份城镇居民人均消费支出</v>
      </c>
      <c r="C42">
        <f t="shared" si="1"/>
        <v>2017</v>
      </c>
      <c r="D42">
        <f t="shared" si="1"/>
        <v>40346</v>
      </c>
      <c r="E42" s="5">
        <f>E16/SUM($E16:$T16)</f>
        <v>8.4842638261982184E-2</v>
      </c>
      <c r="F42" s="5">
        <f>F16/SUM($E16:$T16)</f>
        <v>8.578734343233306E-2</v>
      </c>
      <c r="G42" s="5">
        <f>G16/SUM($E16:$T16)</f>
        <v>7.6431927689172147E-2</v>
      </c>
      <c r="H42" s="5">
        <f>H16/SUM($E16:$T16)</f>
        <v>7.0086344236394968E-2</v>
      </c>
      <c r="I42" s="5">
        <f>I16/SUM($E16:$T16)</f>
        <v>7.4939006020234428E-2</v>
      </c>
      <c r="J42" s="5">
        <f>J16/SUM($E16:$T16)</f>
        <v>9.0915372655693397E-2</v>
      </c>
      <c r="K42" s="5">
        <f>K16/SUM($E16:$T16)</f>
        <v>6.2334438314118175E-2</v>
      </c>
      <c r="L42" s="5">
        <f>L16/SUM($E16:$T16)</f>
        <v>4.8470625233536131E-2</v>
      </c>
      <c r="M42" s="5">
        <f>M16/SUM($E16:$T16)</f>
        <v>5.8273853139191562E-2</v>
      </c>
      <c r="N42" s="5">
        <f>N16/SUM($E16:$T16)</f>
        <v>4.766196775476695E-2</v>
      </c>
      <c r="O42" s="5">
        <f>O16/SUM($E16:$T16)</f>
        <v>5.8879238712338473E-2</v>
      </c>
      <c r="P42" s="5">
        <f>P16/SUM($E16:$T16)</f>
        <v>5.4614462514835233E-2</v>
      </c>
      <c r="Q42" s="5">
        <f>Q16/SUM($E16:$T16)</f>
        <v>4.6719321406393795E-2</v>
      </c>
      <c r="R42" s="5">
        <f>R16/SUM($E16:$T16)</f>
        <v>4.6369597405266659E-2</v>
      </c>
      <c r="S42" s="5">
        <f>S16/SUM($E16:$T16)</f>
        <v>4.3840941222820035E-2</v>
      </c>
      <c r="T42" s="5">
        <f>T16/SUM($E16:$T16)</f>
        <v>4.9832922000922757E-2</v>
      </c>
      <c r="U42" s="3">
        <f>CORREL(E42:T42,E$101:T$101)</f>
        <v>0.84310290813450861</v>
      </c>
      <c r="V42" s="5" t="str">
        <f t="shared" si="2"/>
        <v>占比 主要年份城镇居民人均消费支出</v>
      </c>
    </row>
    <row r="43" spans="1:22" x14ac:dyDescent="0.15">
      <c r="A43" s="8" t="s">
        <v>69</v>
      </c>
      <c r="B43" t="str">
        <f>B17</f>
        <v>主要年份农村居民人均可支配收入</v>
      </c>
      <c r="C43">
        <f t="shared" si="1"/>
        <v>2017</v>
      </c>
      <c r="D43">
        <f t="shared" si="1"/>
        <v>24240</v>
      </c>
      <c r="E43" s="5">
        <f>E17/SUM($E17:$T17)</f>
        <v>4.2509762792122839E-6</v>
      </c>
      <c r="F43" s="5">
        <f>F17/SUM($E17:$T17)</f>
        <v>4.2509762792122839E-6</v>
      </c>
      <c r="G43" s="5">
        <f>G17/SUM($E17:$T17)</f>
        <v>4.2509762792122839E-6</v>
      </c>
      <c r="H43" s="5">
        <f>H17/SUM($E17:$T17)</f>
        <v>0.10094466045071912</v>
      </c>
      <c r="I43" s="5">
        <f>I17/SUM($E17:$T17)</f>
        <v>9.6612235465997121E-2</v>
      </c>
      <c r="J43" s="5">
        <f>J17/SUM($E17:$T17)</f>
        <v>0.10896251183046698</v>
      </c>
      <c r="K43" s="5">
        <f>K17/SUM($E17:$T17)</f>
        <v>0.11406840194919166</v>
      </c>
      <c r="L43" s="5">
        <f>L17/SUM($E17:$T17)</f>
        <v>0.1013392785787184</v>
      </c>
      <c r="M43" s="5">
        <f>M17/SUM($E17:$T17)</f>
        <v>9.0707374355594506E-2</v>
      </c>
      <c r="N43" s="5">
        <f>N17/SUM($E17:$T17)</f>
        <v>9.9923448419163952E-2</v>
      </c>
      <c r="O43" s="5">
        <f>O17/SUM($E17:$T17)</f>
        <v>0.1010040890991025</v>
      </c>
      <c r="P43" s="5">
        <f>P17/SUM($E17:$T17)</f>
        <v>9.6088047581007446E-2</v>
      </c>
      <c r="Q43" s="5">
        <f>Q17/SUM($E17:$T17)</f>
        <v>9.0324446412363063E-2</v>
      </c>
      <c r="R43" s="5">
        <f>R17/SUM($E17:$T17)</f>
        <v>4.2509762792122839E-6</v>
      </c>
      <c r="S43" s="5">
        <f>S17/SUM($E17:$T17)</f>
        <v>4.2509762792122839E-6</v>
      </c>
      <c r="T43" s="5">
        <f>T17/SUM($E17:$T17)</f>
        <v>4.2509762792122839E-6</v>
      </c>
      <c r="U43" s="3">
        <f>CORREL(E43:T43,E$101:T$101)</f>
        <v>-0.36031262587003954</v>
      </c>
      <c r="V43" s="5" t="str">
        <f t="shared" si="2"/>
        <v>占比 主要年份农村居民人均可支配收入</v>
      </c>
    </row>
    <row r="44" spans="1:22" x14ac:dyDescent="0.15">
      <c r="A44" s="8" t="s">
        <v>74</v>
      </c>
      <c r="B44" t="str">
        <f>B18</f>
        <v>主要年份农村居民人均消费支出</v>
      </c>
      <c r="C44">
        <f t="shared" si="1"/>
        <v>2017</v>
      </c>
      <c r="D44">
        <f t="shared" si="1"/>
        <v>18810</v>
      </c>
      <c r="E44" s="5">
        <f>E18/SUM($E18:$T18)</f>
        <v>5.5975427235247143E-6</v>
      </c>
      <c r="F44" s="5">
        <f>F18/SUM($E18:$T18)</f>
        <v>5.5975427235247143E-6</v>
      </c>
      <c r="G44" s="5">
        <f>G18/SUM($E18:$T18)</f>
        <v>5.5975427235247143E-6</v>
      </c>
      <c r="H44" s="5">
        <f>H18/SUM($E18:$T18)</f>
        <v>0.10998768428649969</v>
      </c>
      <c r="I44" s="5">
        <f>I18/SUM($E18:$T18)</f>
        <v>9.3645714280596537E-2</v>
      </c>
      <c r="J44" s="5">
        <f>J18/SUM($E18:$T18)</f>
        <v>0.10349990836822562</v>
      </c>
      <c r="K44" s="5">
        <f>K18/SUM($E18:$T18)</f>
        <v>9.1777534396620161E-2</v>
      </c>
      <c r="L44" s="5">
        <f>L18/SUM($E18:$T18)</f>
        <v>0.119996594455007</v>
      </c>
      <c r="M44" s="5">
        <f>M18/SUM($E18:$T18)</f>
        <v>0.10258347867353015</v>
      </c>
      <c r="N44" s="5">
        <f>N18/SUM($E18:$T18)</f>
        <v>0.10497659611411866</v>
      </c>
      <c r="O44" s="5">
        <f>O18/SUM($E18:$T18)</f>
        <v>9.6403679555904384E-2</v>
      </c>
      <c r="P44" s="5">
        <f>P18/SUM($E18:$T18)</f>
        <v>8.9546018014459786E-2</v>
      </c>
      <c r="Q44" s="5">
        <f>Q18/SUM($E18:$T18)</f>
        <v>8.7549206598696819E-2</v>
      </c>
      <c r="R44" s="5">
        <f>R18/SUM($E18:$T18)</f>
        <v>5.5975427235247143E-6</v>
      </c>
      <c r="S44" s="5">
        <f>S18/SUM($E18:$T18)</f>
        <v>5.5975427235247143E-6</v>
      </c>
      <c r="T44" s="5">
        <f>T18/SUM($E18:$T18)</f>
        <v>5.5975427235247143E-6</v>
      </c>
      <c r="U44" s="3">
        <f>CORREL(E44:T44,E$101:T$101)</f>
        <v>-0.36348954127068839</v>
      </c>
      <c r="V44" s="5" t="str">
        <f t="shared" si="2"/>
        <v>占比 主要年份农村居民人均消费支出</v>
      </c>
    </row>
    <row r="45" spans="1:22" x14ac:dyDescent="0.15">
      <c r="A45" s="8" t="s">
        <v>73</v>
      </c>
      <c r="B45" t="str">
        <f>B19</f>
        <v>主要年份小学在校学生数</v>
      </c>
      <c r="C45">
        <f t="shared" si="1"/>
        <v>2017</v>
      </c>
      <c r="D45">
        <f t="shared" si="1"/>
        <v>87.584900000000005</v>
      </c>
      <c r="E45" s="5">
        <f>E19/SUM($E19:$T19)</f>
        <v>6.3481262181038028E-2</v>
      </c>
      <c r="F45" s="5">
        <f>F19/SUM($E19:$T19)</f>
        <v>8.8527817009552992E-2</v>
      </c>
      <c r="G45" s="5">
        <f>G19/SUM($E19:$T19)</f>
        <v>0.15638654608271513</v>
      </c>
      <c r="H45" s="5">
        <f>H19/SUM($E19:$T19)</f>
        <v>7.4742335722253458E-2</v>
      </c>
      <c r="I45" s="5">
        <f>I19/SUM($E19:$T19)</f>
        <v>2.6036451488784019E-2</v>
      </c>
      <c r="J45" s="5">
        <f>J19/SUM($E19:$T19)</f>
        <v>0.18657097285034288</v>
      </c>
      <c r="K45" s="5">
        <f>K19/SUM($E19:$T19)</f>
        <v>1.3657605363481599E-2</v>
      </c>
      <c r="L45" s="5">
        <f>L19/SUM($E19:$T19)</f>
        <v>5.673694894896264E-2</v>
      </c>
      <c r="M45" s="5">
        <f>M19/SUM($E19:$T19)</f>
        <v>7.3589168909252586E-2</v>
      </c>
      <c r="N45" s="5">
        <f>N19/SUM($E19:$T19)</f>
        <v>5.3027405408923207E-2</v>
      </c>
      <c r="O45" s="5">
        <f>O19/SUM($E19:$T19)</f>
        <v>5.9678095196774757E-2</v>
      </c>
      <c r="P45" s="5">
        <f>P19/SUM($E19:$T19)</f>
        <v>6.8583739891236936E-2</v>
      </c>
      <c r="Q45" s="5">
        <f>Q19/SUM($E19:$T19)</f>
        <v>1.9259027526434346E-2</v>
      </c>
      <c r="R45" s="5">
        <f>R19/SUM($E19:$T19)</f>
        <v>2.0465856557465949E-2</v>
      </c>
      <c r="S45" s="5">
        <f>S19/SUM($E19:$T19)</f>
        <v>2.5226951221043799E-2</v>
      </c>
      <c r="T45" s="5">
        <f>T19/SUM($E19:$T19)</f>
        <v>1.4029815641737326E-2</v>
      </c>
      <c r="U45" s="3">
        <f>CORREL(E45:T45,E$101:T$101)</f>
        <v>0.49907650739943904</v>
      </c>
      <c r="V45" s="5" t="str">
        <f t="shared" si="2"/>
        <v>占比 主要年份小学在校学生数</v>
      </c>
    </row>
    <row r="46" spans="1:22" x14ac:dyDescent="0.15">
      <c r="A46" s="8" t="s">
        <v>69</v>
      </c>
      <c r="B46" t="str">
        <f>B20</f>
        <v>主要年份普通中学在校学生数</v>
      </c>
      <c r="C46">
        <f t="shared" si="1"/>
        <v>2017</v>
      </c>
      <c r="D46">
        <f t="shared" si="1"/>
        <v>43.0381</v>
      </c>
      <c r="E46" s="5">
        <f>E20/SUM($E20:$T20)</f>
        <v>8.3704903329840291E-2</v>
      </c>
      <c r="F46" s="5">
        <f>F20/SUM($E20:$T20)</f>
        <v>0.10457246021548348</v>
      </c>
      <c r="G46" s="5">
        <f>G20/SUM($E20:$T20)</f>
        <v>0.11224937903857279</v>
      </c>
      <c r="H46" s="5">
        <f>H20/SUM($E20:$T20)</f>
        <v>5.1891231257885445E-2</v>
      </c>
      <c r="I46" s="5">
        <f>I20/SUM($E20:$T20)</f>
        <v>2.6346423285414543E-2</v>
      </c>
      <c r="J46" s="5">
        <f>J20/SUM($E20:$T20)</f>
        <v>0.23007288890541167</v>
      </c>
      <c r="K46" s="5">
        <f>K20/SUM($E20:$T20)</f>
        <v>1.55583076390454E-2</v>
      </c>
      <c r="L46" s="5">
        <f>L20/SUM($E20:$T20)</f>
        <v>5.7037833919248285E-2</v>
      </c>
      <c r="M46" s="5">
        <f>M20/SUM($E20:$T20)</f>
        <v>5.7797625824560085E-2</v>
      </c>
      <c r="N46" s="5">
        <f>N20/SUM($E20:$T20)</f>
        <v>6.0188530627513746E-2</v>
      </c>
      <c r="O46" s="5">
        <f>O20/SUM($E20:$T20)</f>
        <v>4.8838122500760951E-2</v>
      </c>
      <c r="P46" s="5">
        <f>P20/SUM($E20:$T20)</f>
        <v>5.2855493156064033E-2</v>
      </c>
      <c r="Q46" s="5">
        <f>Q20/SUM($E20:$T20)</f>
        <v>2.1975877187887006E-2</v>
      </c>
      <c r="R46" s="5">
        <f>R20/SUM($E20:$T20)</f>
        <v>2.4280811652930771E-2</v>
      </c>
      <c r="S46" s="5">
        <f>S20/SUM($E20:$T20)</f>
        <v>3.2701257722808387E-2</v>
      </c>
      <c r="T46" s="5">
        <f>T20/SUM($E20:$T20)</f>
        <v>1.9928853736572941E-2</v>
      </c>
      <c r="U46" s="3">
        <f>CORREL(E46:T46,E$101:T$101)</f>
        <v>0.6150771191170793</v>
      </c>
      <c r="V46" s="5" t="str">
        <f t="shared" si="2"/>
        <v>占比 主要年份普通中学在校学生数</v>
      </c>
    </row>
    <row r="47" spans="1:22" x14ac:dyDescent="0.15">
      <c r="A47" s="8" t="s">
        <v>70</v>
      </c>
      <c r="B47" t="str">
        <f>B21</f>
        <v>主要年份幼儿园在园幼儿数</v>
      </c>
      <c r="C47">
        <f t="shared" si="1"/>
        <v>2017</v>
      </c>
      <c r="D47">
        <f t="shared" si="1"/>
        <v>445535</v>
      </c>
      <c r="E47" s="5">
        <f>E21/SUM($E21:$T21)</f>
        <v>3.7527915876418239E-2</v>
      </c>
      <c r="F47" s="5">
        <f>F21/SUM($E21:$T21)</f>
        <v>4.3538666995858913E-2</v>
      </c>
      <c r="G47" s="5">
        <f>G21/SUM($E21:$T21)</f>
        <v>0.17678521328290706</v>
      </c>
      <c r="H47" s="5">
        <f>H21/SUM($E21:$T21)</f>
        <v>9.9482644461153444E-2</v>
      </c>
      <c r="I47" s="5">
        <f>I21/SUM($E21:$T21)</f>
        <v>3.4821057829351229E-2</v>
      </c>
      <c r="J47" s="5">
        <f>J21/SUM($E21:$T21)</f>
        <v>0.14711526591625798</v>
      </c>
      <c r="K47" s="5">
        <f>K21/SUM($E21:$T21)</f>
        <v>1.5938141784596047E-2</v>
      </c>
      <c r="L47" s="5">
        <f>L21/SUM($E21:$T21)</f>
        <v>7.0784562380059923E-2</v>
      </c>
      <c r="M47" s="5">
        <f>M21/SUM($E21:$T21)</f>
        <v>5.997508613240262E-2</v>
      </c>
      <c r="N47" s="5">
        <f>N21/SUM($E21:$T21)</f>
        <v>6.4820945604722416E-2</v>
      </c>
      <c r="O47" s="5">
        <f>O21/SUM($E21:$T21)</f>
        <v>7.1834984905787422E-2</v>
      </c>
      <c r="P47" s="5">
        <f>P21/SUM($E21:$T21)</f>
        <v>7.862233045664202E-2</v>
      </c>
      <c r="Q47" s="5">
        <f>Q21/SUM($E21:$T21)</f>
        <v>2.4590660666389846E-2</v>
      </c>
      <c r="R47" s="5">
        <f>R21/SUM($E21:$T21)</f>
        <v>2.6996756708227189E-2</v>
      </c>
      <c r="S47" s="5">
        <f>S21/SUM($E21:$T21)</f>
        <v>2.9517321871457908E-2</v>
      </c>
      <c r="T47" s="5">
        <f>T21/SUM($E21:$T21)</f>
        <v>1.764844512776774E-2</v>
      </c>
      <c r="U47" s="3">
        <f>CORREL(E47:T47,E$101:T$101)</f>
        <v>0.1959281680534421</v>
      </c>
      <c r="V47" s="5" t="str">
        <f t="shared" si="2"/>
        <v>占比 主要年份幼儿园在园幼儿数</v>
      </c>
    </row>
    <row r="48" spans="1:22" x14ac:dyDescent="0.15">
      <c r="A48" s="8" t="s">
        <v>71</v>
      </c>
      <c r="B48" t="str">
        <f>B22</f>
        <v>主要年份卫生机构数</v>
      </c>
      <c r="C48">
        <f t="shared" si="1"/>
        <v>2017</v>
      </c>
      <c r="D48">
        <f t="shared" si="1"/>
        <v>10986</v>
      </c>
      <c r="E48" s="5">
        <f>E22/SUM($E22:$T22)</f>
        <v>5.2794747880003649E-2</v>
      </c>
      <c r="F48" s="5">
        <f>F22/SUM($E22:$T22)</f>
        <v>6.0545272180176891E-2</v>
      </c>
      <c r="G48" s="5">
        <f>G22/SUM($E22:$T22)</f>
        <v>0.13795933254308379</v>
      </c>
      <c r="H48" s="5">
        <f>H22/SUM($E22:$T22)</f>
        <v>4.9147442326980942E-2</v>
      </c>
      <c r="I48" s="5">
        <f>I22/SUM($E22:$T22)</f>
        <v>2.0151363180450441E-2</v>
      </c>
      <c r="J48" s="5">
        <f>J22/SUM($E22:$T22)</f>
        <v>0.10267165131758912</v>
      </c>
      <c r="K48" s="5">
        <f>K22/SUM($E22:$T22)</f>
        <v>2.25221117899152E-2</v>
      </c>
      <c r="L48" s="5">
        <f>L22/SUM($E22:$T22)</f>
        <v>9.03619950761375E-2</v>
      </c>
      <c r="M48" s="5">
        <f>M22/SUM($E22:$T22)</f>
        <v>5.5530227044770675E-2</v>
      </c>
      <c r="N48" s="5">
        <f>N22/SUM($E22:$T22)</f>
        <v>6.9572353423908093E-2</v>
      </c>
      <c r="O48" s="5">
        <f>O22/SUM($E22:$T22)</f>
        <v>9.5377040211543723E-2</v>
      </c>
      <c r="P48" s="5">
        <f>P22/SUM($E22:$T22)</f>
        <v>7.6866964529953494E-2</v>
      </c>
      <c r="Q48" s="5">
        <f>Q22/SUM($E22:$T22)</f>
        <v>4.395003191392359E-2</v>
      </c>
      <c r="R48" s="5">
        <f>R22/SUM($E22:$T22)</f>
        <v>3.8934986778517373E-2</v>
      </c>
      <c r="S48" s="5">
        <f>S22/SUM($E22:$T22)</f>
        <v>5.4436035378863865E-2</v>
      </c>
      <c r="T48" s="5">
        <f>T22/SUM($E22:$T22)</f>
        <v>2.9178444424181636E-2</v>
      </c>
      <c r="U48" s="3">
        <f>CORREL(E48:T48,E$101:T$101)</f>
        <v>0.17011829000585493</v>
      </c>
      <c r="V48" s="5" t="str">
        <f t="shared" si="2"/>
        <v>占比 主要年份卫生机构数</v>
      </c>
    </row>
    <row r="49" spans="1:22" x14ac:dyDescent="0.15">
      <c r="A49" s="8" t="s">
        <v>69</v>
      </c>
      <c r="B49" t="str">
        <f>B23</f>
        <v>主要年份卫生机构床位数</v>
      </c>
      <c r="C49">
        <f t="shared" si="1"/>
        <v>2017</v>
      </c>
      <c r="D49">
        <f t="shared" si="1"/>
        <v>120557</v>
      </c>
      <c r="E49" s="5">
        <f>E23/SUM($E23:$T23)</f>
        <v>9.3773070000082948E-2</v>
      </c>
      <c r="F49" s="5">
        <f>F23/SUM($E23:$T23)</f>
        <v>0.13162238609122656</v>
      </c>
      <c r="G49" s="5">
        <f>G23/SUM($E23:$T23)</f>
        <v>0.19232396293869289</v>
      </c>
      <c r="H49" s="5">
        <f>H23/SUM($E23:$T23)</f>
        <v>8.7543651550718748E-2</v>
      </c>
      <c r="I49" s="5">
        <f>I23/SUM($E23:$T23)</f>
        <v>3.9441923737319279E-2</v>
      </c>
      <c r="J49" s="5">
        <f>J23/SUM($E23:$T23)</f>
        <v>0.10784110420796801</v>
      </c>
      <c r="K49" s="5">
        <f>K23/SUM($E23:$T23)</f>
        <v>2.4494637391441393E-2</v>
      </c>
      <c r="L49" s="5">
        <f>L23/SUM($E23:$T23)</f>
        <v>5.501961727647503E-2</v>
      </c>
      <c r="M49" s="5">
        <f>M23/SUM($E23:$T23)</f>
        <v>3.0997785279992036E-2</v>
      </c>
      <c r="N49" s="5">
        <f>N23/SUM($E23:$T23)</f>
        <v>3.0433736738638154E-2</v>
      </c>
      <c r="O49" s="5">
        <f>O23/SUM($E23:$T23)</f>
        <v>9.5183191353467658E-2</v>
      </c>
      <c r="P49" s="5">
        <f>P23/SUM($E23:$T23)</f>
        <v>5.8055525601997393E-2</v>
      </c>
      <c r="Q49" s="5">
        <f>Q23/SUM($E23:$T23)</f>
        <v>1.419245668024254E-2</v>
      </c>
      <c r="R49" s="5">
        <f>R23/SUM($E23:$T23)</f>
        <v>1.6415471519696079E-2</v>
      </c>
      <c r="S49" s="5">
        <f>S23/SUM($E23:$T23)</f>
        <v>1.4059739376394568E-2</v>
      </c>
      <c r="T49" s="5">
        <f>T23/SUM($E23:$T23)</f>
        <v>8.601740255646707E-3</v>
      </c>
      <c r="U49" s="3">
        <f>CORREL(E49:T49,E$101:T$101)</f>
        <v>0.62049146228237662</v>
      </c>
      <c r="V49" s="5" t="str">
        <f t="shared" si="2"/>
        <v>占比 主要年份卫生机构床位数</v>
      </c>
    </row>
    <row r="50" spans="1:22" x14ac:dyDescent="0.15">
      <c r="A50" s="8" t="s">
        <v>69</v>
      </c>
      <c r="B50" t="str">
        <f>B24</f>
        <v>主要年份执业(助理)医师数</v>
      </c>
      <c r="C50">
        <f t="shared" si="1"/>
        <v>2017</v>
      </c>
      <c r="D50">
        <f t="shared" si="1"/>
        <v>105732</v>
      </c>
      <c r="E50" s="5">
        <f>E24/SUM($E24:$T24)</f>
        <v>0.11145018755165617</v>
      </c>
      <c r="F50" s="5">
        <f>F24/SUM($E24:$T24)</f>
        <v>0.13557759552419099</v>
      </c>
      <c r="G50" s="5">
        <f>G24/SUM($E24:$T24)</f>
        <v>0.20952804797931635</v>
      </c>
      <c r="H50" s="5">
        <f>H24/SUM($E24:$T24)</f>
        <v>8.0233962743976095E-2</v>
      </c>
      <c r="I50" s="5">
        <f>I24/SUM($E24:$T24)</f>
        <v>3.1873185411236148E-2</v>
      </c>
      <c r="J50" s="5">
        <f>J24/SUM($E24:$T24)</f>
        <v>0.13443321253735138</v>
      </c>
      <c r="K50" s="5">
        <f>K24/SUM($E24:$T24)</f>
        <v>1.2980269989615784E-2</v>
      </c>
      <c r="L50" s="5">
        <f>L24/SUM($E24:$T24)</f>
        <v>4.0307711869794649E-2</v>
      </c>
      <c r="M50" s="5">
        <f>M24/SUM($E24:$T24)</f>
        <v>4.0127577510755082E-2</v>
      </c>
      <c r="N50" s="5">
        <f>N24/SUM($E24:$T24)</f>
        <v>3.5878525865174732E-2</v>
      </c>
      <c r="O50" s="5">
        <f>O24/SUM($E24:$T24)</f>
        <v>5.9963549282641408E-2</v>
      </c>
      <c r="P50" s="5">
        <f>P24/SUM($E24:$T24)</f>
        <v>4.6347510967003624E-2</v>
      </c>
      <c r="Q50" s="5">
        <f>Q24/SUM($E24:$T24)</f>
        <v>1.5396189628499375E-2</v>
      </c>
      <c r="R50" s="5">
        <f>R24/SUM($E24:$T24)</f>
        <v>1.6381630533833472E-2</v>
      </c>
      <c r="S50" s="5">
        <f>S24/SUM($E24:$T24)</f>
        <v>1.8267743234365398E-2</v>
      </c>
      <c r="T50" s="5">
        <f>T24/SUM($E24:$T24)</f>
        <v>1.1253099370589357E-2</v>
      </c>
      <c r="U50" s="3">
        <f>CORREL(E50:T50,E$101:T$101)</f>
        <v>0.69883645348163048</v>
      </c>
      <c r="V50" s="5" t="str">
        <f t="shared" si="2"/>
        <v>占比 主要年份执业(助理)医师数</v>
      </c>
    </row>
    <row r="51" spans="1:22" x14ac:dyDescent="0.15">
      <c r="A51" s="8" t="s">
        <v>70</v>
      </c>
      <c r="B51" t="str">
        <f>B25</f>
        <v>主要年份注册护士数</v>
      </c>
      <c r="C51">
        <f t="shared" si="1"/>
        <v>2017</v>
      </c>
      <c r="D51">
        <f t="shared" si="1"/>
        <v>123158</v>
      </c>
      <c r="E51" s="5">
        <f>E25/SUM($E25:$T25)</f>
        <v>0.1048374613003096</v>
      </c>
      <c r="F51" s="5">
        <f>F25/SUM($E25:$T25)</f>
        <v>0.15472136222910216</v>
      </c>
      <c r="G51" s="5">
        <f>G25/SUM($E25:$T25)</f>
        <v>0.20843653250773994</v>
      </c>
      <c r="H51" s="5">
        <f>H25/SUM($E25:$T25)</f>
        <v>7.9692337461300305E-2</v>
      </c>
      <c r="I51" s="5">
        <f>I25/SUM($E25:$T25)</f>
        <v>3.2933436532507743E-2</v>
      </c>
      <c r="J51" s="5">
        <f>J25/SUM($E25:$T25)</f>
        <v>0.14193111455108359</v>
      </c>
      <c r="K51" s="5">
        <f>K25/SUM($E25:$T25)</f>
        <v>1.4502708978328173E-2</v>
      </c>
      <c r="L51" s="5">
        <f>L25/SUM($E25:$T25)</f>
        <v>3.9367260061919505E-2</v>
      </c>
      <c r="M51" s="5">
        <f>M25/SUM($E25:$T25)</f>
        <v>3.6484133126934985E-2</v>
      </c>
      <c r="N51" s="5">
        <f>N25/SUM($E25:$T25)</f>
        <v>2.8889318885448916E-2</v>
      </c>
      <c r="O51" s="5">
        <f>O25/SUM($E25:$T25)</f>
        <v>6.6176470588235295E-2</v>
      </c>
      <c r="P51" s="5">
        <f>P25/SUM($E25:$T25)</f>
        <v>4.581075851393189E-2</v>
      </c>
      <c r="Q51" s="5">
        <f>Q25/SUM($E25:$T25)</f>
        <v>1.1213235294117647E-2</v>
      </c>
      <c r="R51" s="5">
        <f>R25/SUM($E25:$T25)</f>
        <v>1.4502708978328173E-2</v>
      </c>
      <c r="S51" s="5">
        <f>S25/SUM($E25:$T25)</f>
        <v>1.1339009287925696E-2</v>
      </c>
      <c r="T51" s="5">
        <f>T25/SUM($E25:$T25)</f>
        <v>9.162151702786378E-3</v>
      </c>
      <c r="U51" s="3">
        <f>CORREL(E51:T51,E$101:T$101)</f>
        <v>0.71568706878898025</v>
      </c>
      <c r="V51" s="5" t="str">
        <f t="shared" si="2"/>
        <v>占比 主要年份注册护士数</v>
      </c>
    </row>
    <row r="52" spans="1:22" x14ac:dyDescent="0.15">
      <c r="A52" s="8" t="s">
        <v>75</v>
      </c>
      <c r="B52" t="str">
        <f>B26</f>
        <v>土地面积</v>
      </c>
      <c r="C52">
        <f t="shared" si="1"/>
        <v>2017</v>
      </c>
      <c r="D52">
        <f t="shared" si="1"/>
        <v>1606290.68</v>
      </c>
      <c r="E52" s="5">
        <f>E26/SUM($E26:$T26)</f>
        <v>2.6035387318564286E-3</v>
      </c>
      <c r="F52" s="5">
        <f>F26/SUM($E26:$T26)</f>
        <v>3.1333867914865822E-3</v>
      </c>
      <c r="G52" s="5">
        <f>G26/SUM($E26:$T26)</f>
        <v>2.8088701853141551E-2</v>
      </c>
      <c r="H52" s="5">
        <f>H26/SUM($E26:$T26)</f>
        <v>1.8900340005708057E-2</v>
      </c>
      <c r="I52" s="5">
        <f>I26/SUM($E26:$T26)</f>
        <v>5.2433847153990831E-3</v>
      </c>
      <c r="J52" s="5">
        <f>J26/SUM($E26:$T26)</f>
        <v>2.6551090989334506E-2</v>
      </c>
      <c r="K52" s="5">
        <f>K26/SUM($E26:$T26)</f>
        <v>8.7512809325395582E-2</v>
      </c>
      <c r="L52" s="5">
        <f>L26/SUM($E26:$T26)</f>
        <v>0.11828925633808696</v>
      </c>
      <c r="M52" s="5">
        <f>M26/SUM($E26:$T26)</f>
        <v>5.5115653164345073E-2</v>
      </c>
      <c r="N52" s="5">
        <f>N26/SUM($E26:$T26)</f>
        <v>6.1587595092066405E-2</v>
      </c>
      <c r="O52" s="5">
        <f>O26/SUM($E26:$T26)</f>
        <v>8.243123841072153E-2</v>
      </c>
      <c r="P52" s="5">
        <f>P26/SUM($E26:$T26)</f>
        <v>6.2946228387504563E-2</v>
      </c>
      <c r="Q52" s="5">
        <f>Q26/SUM($E26:$T26)</f>
        <v>0.13096046227448696</v>
      </c>
      <c r="R52" s="5">
        <f>R26/SUM($E26:$T26)</f>
        <v>5.802456626343621E-2</v>
      </c>
      <c r="S52" s="5">
        <f>S26/SUM($E26:$T26)</f>
        <v>0.13621537043345108</v>
      </c>
      <c r="T52" s="5">
        <f>T26/SUM($E26:$T26)</f>
        <v>0.12239637722357949</v>
      </c>
      <c r="U52" s="3">
        <f>CORREL(E52:T52,E$101:T$101)</f>
        <v>-0.71830899185829789</v>
      </c>
      <c r="V52" s="5" t="str">
        <f t="shared" si="2"/>
        <v>占比 土地面积</v>
      </c>
    </row>
    <row r="53" spans="1:22" x14ac:dyDescent="0.15">
      <c r="V53" s="5" t="str">
        <f t="shared" si="2"/>
        <v xml:space="preserve"> </v>
      </c>
    </row>
    <row r="54" spans="1:22" x14ac:dyDescent="0.15">
      <c r="A54" s="1" t="s">
        <v>65</v>
      </c>
      <c r="B54" t="str">
        <f>B31</f>
        <v>主要年份地区生产总值</v>
      </c>
      <c r="E54" s="2">
        <f>E5/E$2</f>
        <v>26.406296122209167</v>
      </c>
      <c r="F54" s="2">
        <f t="shared" ref="F54:T54" si="3">F5/F$2</f>
        <v>32.13706393442623</v>
      </c>
      <c r="G54" s="2">
        <f t="shared" si="3"/>
        <v>15.072154051885532</v>
      </c>
      <c r="H54" s="2">
        <f t="shared" si="3"/>
        <v>6.5303705397987191</v>
      </c>
      <c r="I54" s="2">
        <f t="shared" si="3"/>
        <v>8.7481666666666662</v>
      </c>
      <c r="J54" s="2">
        <f t="shared" si="3"/>
        <v>17.076974425287354</v>
      </c>
      <c r="K54" s="2">
        <f t="shared" si="3"/>
        <v>5.4161118012422351</v>
      </c>
      <c r="L54" s="2">
        <f t="shared" si="3"/>
        <v>5.9071369150780404</v>
      </c>
      <c r="M54" s="2">
        <f t="shared" si="3"/>
        <v>5.0265994694960208</v>
      </c>
      <c r="N54" s="2">
        <f t="shared" si="3"/>
        <v>15.211637411347517</v>
      </c>
      <c r="O54" s="2">
        <f t="shared" si="3"/>
        <v>4.0701502666020355</v>
      </c>
      <c r="P54" s="2">
        <f t="shared" si="3"/>
        <v>3.6602027257240204</v>
      </c>
      <c r="Q54" s="2">
        <f t="shared" si="3"/>
        <v>7.0567654320987652</v>
      </c>
      <c r="R54" s="2">
        <f t="shared" si="3"/>
        <v>5.2132388392857143</v>
      </c>
      <c r="S54" s="2">
        <f t="shared" si="3"/>
        <v>5.6783816326530614</v>
      </c>
      <c r="T54" s="2">
        <f t="shared" si="3"/>
        <v>4.004923529411764</v>
      </c>
      <c r="U54" s="6">
        <f>CORREL(E54:T54,E$101:T$101)</f>
        <v>0.94796054309972078</v>
      </c>
      <c r="V54" s="5" t="str">
        <f t="shared" si="2"/>
        <v>人均 主要年份地区生产总值</v>
      </c>
    </row>
    <row r="55" spans="1:22" x14ac:dyDescent="0.15">
      <c r="A55" s="1" t="s">
        <v>65</v>
      </c>
      <c r="B55" t="str">
        <f>B32</f>
        <v>主要年份一般公共预算收入</v>
      </c>
      <c r="E55" s="2">
        <f>E6/E$2</f>
        <v>2.0231997649823739</v>
      </c>
      <c r="F55" s="2">
        <f>F6/F$2</f>
        <v>3.4599614754098358</v>
      </c>
      <c r="G55" s="2">
        <f>G6/G$2</f>
        <v>1.3590989569403584</v>
      </c>
      <c r="H55" s="2">
        <f>H6/H$2</f>
        <v>0.51745059469350407</v>
      </c>
      <c r="I55" s="2">
        <f>I6/I$2</f>
        <v>0.92228104575163405</v>
      </c>
      <c r="J55" s="2">
        <f>J6/J$2</f>
        <v>1.1980589080459771</v>
      </c>
      <c r="K55" s="2">
        <f>K6/K$2</f>
        <v>0.92003726708074529</v>
      </c>
      <c r="L55" s="2">
        <f>L6/L$2</f>
        <v>0.5220710571923789</v>
      </c>
      <c r="M55" s="2">
        <f>M6/M$2</f>
        <v>0.52540318302387268</v>
      </c>
      <c r="N55" s="2">
        <f>N6/N$2</f>
        <v>1.3198599290780142</v>
      </c>
      <c r="O55" s="2">
        <f>O6/O$2</f>
        <v>0.40880465341735334</v>
      </c>
      <c r="P55" s="2">
        <f>P6/P$2</f>
        <v>0.48106076093128902</v>
      </c>
      <c r="Q55" s="2">
        <f>Q6/Q$2</f>
        <v>0.93776049382716054</v>
      </c>
      <c r="R55" s="2">
        <f>R6/R$2</f>
        <v>0.66147098214285716</v>
      </c>
      <c r="S55" s="2">
        <f>S6/S$2</f>
        <v>0.67426122448979597</v>
      </c>
      <c r="T55" s="2">
        <f>T6/T$2</f>
        <v>0.47531764705882346</v>
      </c>
      <c r="U55" s="6">
        <f>CORREL(E55:T55,E$101:T$101)</f>
        <v>0.87315401130299819</v>
      </c>
      <c r="V55" s="5" t="str">
        <f t="shared" si="2"/>
        <v>人均 主要年份一般公共预算收入</v>
      </c>
    </row>
    <row r="56" spans="1:22" x14ac:dyDescent="0.15">
      <c r="A56" s="1" t="s">
        <v>65</v>
      </c>
      <c r="B56" t="str">
        <f>B33</f>
        <v>主要年份一般公共预算支出</v>
      </c>
      <c r="E56" s="2">
        <f>E7/E$2</f>
        <v>2.8651950646298476</v>
      </c>
      <c r="F56" s="2">
        <f>F7/F$2</f>
        <v>3.530918032786885</v>
      </c>
      <c r="G56" s="2">
        <f>G7/G$2</f>
        <v>1.373037175715432</v>
      </c>
      <c r="H56" s="2">
        <f>H7/H$2</f>
        <v>1.0403046660567246</v>
      </c>
      <c r="I56" s="2">
        <f>I7/I$2</f>
        <v>1.6119836601307189</v>
      </c>
      <c r="J56" s="2">
        <f>J7/J$2</f>
        <v>1.7789433908045977</v>
      </c>
      <c r="K56" s="2">
        <f>K7/K$2</f>
        <v>2.95667701863354</v>
      </c>
      <c r="L56" s="2">
        <f>L7/L$2</f>
        <v>1.8865467937608484</v>
      </c>
      <c r="M56" s="2">
        <f>M7/M$2</f>
        <v>2.1263289124668434</v>
      </c>
      <c r="N56" s="2">
        <f>N7/N$2</f>
        <v>2.1551471631205672</v>
      </c>
      <c r="O56" s="2">
        <f>O7/O$2</f>
        <v>0.8952947164323799</v>
      </c>
      <c r="P56" s="2">
        <f>P7/P$2</f>
        <v>1.3005201590005679</v>
      </c>
      <c r="Q56" s="2">
        <f>Q7/Q$2</f>
        <v>3.3358790123456794</v>
      </c>
      <c r="R56" s="2">
        <f>R7/R$2</f>
        <v>2.9279933035714292</v>
      </c>
      <c r="S56" s="2">
        <f>S7/S$2</f>
        <v>3.0799571428571428</v>
      </c>
      <c r="T56" s="2">
        <f>T7/T$2</f>
        <v>3.5760941176470586</v>
      </c>
      <c r="U56" s="6">
        <f>CORREL(E56:T56,E$101:T$101)</f>
        <v>0.18059940834765914</v>
      </c>
      <c r="V56" s="5" t="str">
        <f t="shared" si="2"/>
        <v>人均 主要年份一般公共预算支出</v>
      </c>
    </row>
    <row r="57" spans="1:22" x14ac:dyDescent="0.15">
      <c r="A57" s="1" t="s">
        <v>65</v>
      </c>
      <c r="B57" t="str">
        <f>B34</f>
        <v>主要年份全社会固定资产投资</v>
      </c>
      <c r="E57" s="2">
        <f>E8/E$2</f>
        <v>3.3455581668625149</v>
      </c>
      <c r="F57" s="2">
        <f>F8/F$2</f>
        <v>2.4329024590163932</v>
      </c>
      <c r="G57" s="2">
        <f>G8/G$2</f>
        <v>3.6267718684141221</v>
      </c>
      <c r="H57" s="2">
        <f>H8/H$2</f>
        <v>4.4990795974382429</v>
      </c>
      <c r="I57" s="2">
        <f>I8/I$2</f>
        <v>4.4274689542483658</v>
      </c>
      <c r="J57" s="2">
        <f>J8/J$2</f>
        <v>2.8899911218325287</v>
      </c>
      <c r="K57" s="2">
        <f>K8/K$2</f>
        <v>11.807687596634656</v>
      </c>
      <c r="L57" s="2">
        <f>L8/L$2</f>
        <v>4.7479786348017745</v>
      </c>
      <c r="M57" s="2">
        <f>M8/M$2</f>
        <v>6.9923895064509276</v>
      </c>
      <c r="N57" s="2">
        <f>N8/N$2</f>
        <v>4.5766714569361433</v>
      </c>
      <c r="O57" s="2">
        <f>O8/O$2</f>
        <v>2.6481330956376246</v>
      </c>
      <c r="P57" s="2">
        <f>P8/P$2</f>
        <v>4.6493222882443552</v>
      </c>
      <c r="Q57" s="2">
        <f>Q8/Q$2</f>
        <v>3.4951623204394813</v>
      </c>
      <c r="R57" s="2">
        <f>R8/R$2</f>
        <v>2.2633022058159376</v>
      </c>
      <c r="S57" s="2">
        <f>S8/S$2</f>
        <v>2.671680186150327</v>
      </c>
      <c r="T57" s="2">
        <f>T8/T$2</f>
        <v>4.5334631655844122</v>
      </c>
      <c r="U57" s="6">
        <f>CORREL(E57:T57,E$101:T$101)</f>
        <v>-0.27575652345076901</v>
      </c>
      <c r="V57" s="5" t="str">
        <f t="shared" si="2"/>
        <v>人均 主要年份全社会固定资产投资</v>
      </c>
    </row>
    <row r="58" spans="1:22" x14ac:dyDescent="0.15">
      <c r="A58" s="1" t="s">
        <v>65</v>
      </c>
      <c r="B58" t="str">
        <f>B35</f>
        <v>主要年份社会消费品零售总额</v>
      </c>
      <c r="E58" s="2">
        <f>E9/E$2</f>
        <v>12.913303172737956</v>
      </c>
      <c r="F58" s="2">
        <f>F9/F$2</f>
        <v>8.3102844262295079</v>
      </c>
      <c r="G58" s="2">
        <f>G9/G$2</f>
        <v>7.3877165017384323</v>
      </c>
      <c r="H58" s="2">
        <f>H9/H$2</f>
        <v>5.1931139066788656</v>
      </c>
      <c r="I58" s="2">
        <f>I9/I$2</f>
        <v>4.9579133986928108</v>
      </c>
      <c r="J58" s="2">
        <f>J9/J$2</f>
        <v>6.6366678160919532</v>
      </c>
      <c r="K58" s="2">
        <f>K9/K$2</f>
        <v>2.0460155279503103</v>
      </c>
      <c r="L58" s="2">
        <f>L9/L$2</f>
        <v>2.3172244367417876</v>
      </c>
      <c r="M58" s="2">
        <f>M9/M$2</f>
        <v>2.7793507957559682</v>
      </c>
      <c r="N58" s="2">
        <f>N9/N$2</f>
        <v>4.204128546099291</v>
      </c>
      <c r="O58" s="2">
        <f>O9/O$2</f>
        <v>2.1916621425109062</v>
      </c>
      <c r="P58" s="2">
        <f>P9/P$2</f>
        <v>2.3492373651334471</v>
      </c>
      <c r="Q58" s="2">
        <f>Q9/Q$2</f>
        <v>2.9582839506172842</v>
      </c>
      <c r="R58" s="2">
        <f>R9/R$2</f>
        <v>2.3943147321428571</v>
      </c>
      <c r="S58" s="2">
        <f>S9/S$2</f>
        <v>2.8362020408163264</v>
      </c>
      <c r="T58" s="2">
        <f>T9/T$2</f>
        <v>2.7701411764705881</v>
      </c>
      <c r="U58" s="6">
        <f>CORREL(E58:T58,E$101:T$101)</f>
        <v>0.918117830088654</v>
      </c>
      <c r="V58" s="5" t="str">
        <f t="shared" si="2"/>
        <v>人均 主要年份社会消费品零售总额</v>
      </c>
    </row>
    <row r="59" spans="1:22" x14ac:dyDescent="0.15">
      <c r="A59" s="1" t="s">
        <v>65</v>
      </c>
      <c r="B59" t="str">
        <f>B36</f>
        <v>主要年份农林牧渔业总产值</v>
      </c>
      <c r="E59" s="2">
        <f>E10/E$2</f>
        <v>3.9130434782608699E-2</v>
      </c>
      <c r="F59" s="2">
        <f>F10/F$2</f>
        <v>1.7049180327868854E-2</v>
      </c>
      <c r="G59" s="2">
        <f>G10/G$2</f>
        <v>1.1687617009895694E-2</v>
      </c>
      <c r="H59" s="2">
        <f>H10/H$2</f>
        <v>1.2351326623970723E-2</v>
      </c>
      <c r="I59" s="2">
        <f>I10/I$2</f>
        <v>0.58333333333333337</v>
      </c>
      <c r="J59" s="2">
        <f>J10/J$2</f>
        <v>0.11724137931034483</v>
      </c>
      <c r="K59" s="2">
        <f>K10/K$2</f>
        <v>1.5012422360248447</v>
      </c>
      <c r="L59" s="2">
        <f>L10/L$2</f>
        <v>0.17616984402079874</v>
      </c>
      <c r="M59" s="2">
        <f>M10/M$2</f>
        <v>0.27055702917771879</v>
      </c>
      <c r="N59" s="2">
        <f>N10/N$2</f>
        <v>0.13679078014184398</v>
      </c>
      <c r="O59" s="2">
        <f>O10/O$2</f>
        <v>0.19297140087251574</v>
      </c>
      <c r="P59" s="2">
        <f>P10/P$2</f>
        <v>0.20323679727427599</v>
      </c>
      <c r="Q59" s="2">
        <f>Q10/Q$2</f>
        <v>0.43654320987654321</v>
      </c>
      <c r="R59" s="2">
        <f>R10/R$2</f>
        <v>2.2321428571428572E-2</v>
      </c>
      <c r="S59" s="2">
        <f>S10/S$2</f>
        <v>2.0408163265306121E-2</v>
      </c>
      <c r="T59" s="2">
        <f>T10/T$2</f>
        <v>2.9411764705882353E-2</v>
      </c>
      <c r="U59" s="6">
        <f>CORREL(E59:T59,E$101:T$101)</f>
        <v>-0.22973069071909449</v>
      </c>
      <c r="V59" s="5" t="str">
        <f t="shared" si="2"/>
        <v>人均 主要年份农林牧渔业总产值</v>
      </c>
    </row>
    <row r="60" spans="1:22" x14ac:dyDescent="0.15">
      <c r="A60" s="1" t="s">
        <v>65</v>
      </c>
      <c r="B60" t="str">
        <f>B37</f>
        <v>主要年份规模以上工业总产值</v>
      </c>
      <c r="E60" s="2">
        <f>E11/E$2</f>
        <v>2.3522714453584022</v>
      </c>
      <c r="F60" s="2">
        <f>F11/F$2</f>
        <v>9.3909385245901653</v>
      </c>
      <c r="G60" s="2">
        <f>G11/G$2</f>
        <v>1.9132920566996525</v>
      </c>
      <c r="H60" s="2">
        <f>H11/H$2</f>
        <v>2.001874199451052</v>
      </c>
      <c r="I60" s="2">
        <f>I11/I$2</f>
        <v>3.6343709150326795</v>
      </c>
      <c r="J60" s="2">
        <f>J11/J$2</f>
        <v>6.8609054597701151</v>
      </c>
      <c r="K60" s="2">
        <f>K11/K$2</f>
        <v>2.6166521739130433</v>
      </c>
      <c r="L60" s="2">
        <f>L11/L$2</f>
        <v>7.7570000000000672</v>
      </c>
      <c r="M60" s="2">
        <f>M11/M$2</f>
        <v>4.251885941644562</v>
      </c>
      <c r="N60" s="2">
        <f>N11/N$2</f>
        <v>19.433231382978722</v>
      </c>
      <c r="O60" s="2">
        <f>O11/O$2</f>
        <v>5.3278022297624821</v>
      </c>
      <c r="P60" s="2">
        <f>P11/P$2</f>
        <v>4.6106399772856337</v>
      </c>
      <c r="Q60" s="2">
        <f>Q11/Q$2</f>
        <v>15.704683950617286</v>
      </c>
      <c r="R60" s="2">
        <f>R11/R$2</f>
        <v>4.219479910714286</v>
      </c>
      <c r="S60" s="2">
        <f>S11/S$2</f>
        <v>6.241502040816326</v>
      </c>
      <c r="T60" s="2">
        <f>T11/T$2</f>
        <v>2.3232323529411767</v>
      </c>
      <c r="U60" s="6">
        <f>CORREL(E60:T60,E$101:T$101)</f>
        <v>-7.2899282764527368E-2</v>
      </c>
      <c r="V60" s="5" t="str">
        <f t="shared" si="2"/>
        <v>人均 主要年份规模以上工业总产值</v>
      </c>
    </row>
    <row r="61" spans="1:22" x14ac:dyDescent="0.15">
      <c r="A61" s="1" t="s">
        <v>65</v>
      </c>
      <c r="B61" t="str">
        <f>B38</f>
        <v>主要年份建筑业总产值</v>
      </c>
      <c r="E61" s="2">
        <f>E12/E$2</f>
        <v>7.929644888366628</v>
      </c>
      <c r="F61" s="2">
        <f>F12/F$2</f>
        <v>6.0336089344262289</v>
      </c>
      <c r="G61" s="2">
        <f>G12/G$2</f>
        <v>3.5553022465899979</v>
      </c>
      <c r="H61" s="2">
        <f>H12/H$2</f>
        <v>7.4434292772186641</v>
      </c>
      <c r="I61" s="2">
        <f>I12/I$2</f>
        <v>7.7094080065359467</v>
      </c>
      <c r="J61" s="2">
        <f>J12/J$2</f>
        <v>5.2740734482758622</v>
      </c>
      <c r="K61" s="2">
        <f>K12/K$2</f>
        <v>3.21138850931677</v>
      </c>
      <c r="L61" s="2">
        <f>L12/L$2</f>
        <v>3.0883181975736838</v>
      </c>
      <c r="M61" s="2">
        <f>M12/M$2</f>
        <v>7.7946362068965502</v>
      </c>
      <c r="N61" s="2">
        <f>N12/N$2</f>
        <v>3.3215916666666669</v>
      </c>
      <c r="O61" s="2">
        <f>O12/O$2</f>
        <v>0.91970698012602992</v>
      </c>
      <c r="P61" s="2">
        <f>P12/P$2</f>
        <v>1.8924045996592846</v>
      </c>
      <c r="Q61" s="2">
        <f>Q12/Q$2</f>
        <v>2.2039669135802469</v>
      </c>
      <c r="R61" s="2">
        <f>R12/R$2</f>
        <v>1.5182366071428572</v>
      </c>
      <c r="S61" s="2">
        <f>S12/S$2</f>
        <v>2.2290438775510206</v>
      </c>
      <c r="T61" s="2">
        <f>T12/T$2</f>
        <v>1.7411726470588234</v>
      </c>
      <c r="U61" s="6">
        <f>CORREL(E61:T61,E$101:T$101)</f>
        <v>0.58777994337259698</v>
      </c>
      <c r="V61" s="5" t="str">
        <f t="shared" si="2"/>
        <v>人均 主要年份建筑业总产值</v>
      </c>
    </row>
    <row r="62" spans="1:22" x14ac:dyDescent="0.15">
      <c r="A62" s="1" t="s">
        <v>65</v>
      </c>
      <c r="B62" t="str">
        <f>B39</f>
        <v>主要年份实际利用外商直接投资额</v>
      </c>
      <c r="E62" s="2">
        <f>E13/E$2</f>
        <v>684.0070505287897</v>
      </c>
      <c r="F62" s="2">
        <f>F13/F$2</f>
        <v>9517.0737704918029</v>
      </c>
      <c r="G62" s="2">
        <f>G13/G$2</f>
        <v>1572.5568333779086</v>
      </c>
      <c r="H62" s="2">
        <f>H13/H$2</f>
        <v>46.948764867337601</v>
      </c>
      <c r="I62" s="2">
        <f>I13/I$2</f>
        <v>413.93790849673201</v>
      </c>
      <c r="J62" s="2">
        <f>J13/J$2</f>
        <v>715.68678160919535</v>
      </c>
      <c r="K62" s="2">
        <f>K13/K$2</f>
        <v>77.32919254658384</v>
      </c>
      <c r="L62" s="2">
        <f>L13/L$2</f>
        <v>159.44540727903086</v>
      </c>
      <c r="M62" s="2">
        <f>M13/M$2</f>
        <v>542.84482758620686</v>
      </c>
      <c r="N62" s="2">
        <f>N13/N$2</f>
        <v>821.9060283687943</v>
      </c>
      <c r="O62" s="2">
        <f>O13/O$2</f>
        <v>387.78477944740666</v>
      </c>
      <c r="P62" s="2">
        <f>P13/P$2</f>
        <v>256.21805792163542</v>
      </c>
      <c r="Q62" s="2">
        <f>Q13/Q$2</f>
        <v>324.17283950617286</v>
      </c>
      <c r="R62" s="2">
        <f>R13/R$2</f>
        <v>134.88839285714286</v>
      </c>
      <c r="S62" s="2">
        <f>S13/S$2</f>
        <v>14.693877551020408</v>
      </c>
      <c r="T62" s="2">
        <f>T13/T$2</f>
        <v>14.970588235294118</v>
      </c>
      <c r="U62" s="6">
        <f>CORREL(E62:T62,E$101:T$101)</f>
        <v>0.663100005198064</v>
      </c>
      <c r="V62" s="5" t="str">
        <f t="shared" si="2"/>
        <v>人均 主要年份实际利用外商直接投资额</v>
      </c>
    </row>
    <row r="63" spans="1:22" x14ac:dyDescent="0.15">
      <c r="A63" s="1" t="s">
        <v>65</v>
      </c>
      <c r="B63" t="str">
        <f>B40</f>
        <v>主要年份入境旅游者人数</v>
      </c>
      <c r="E63" s="2">
        <f>E14/E$2</f>
        <v>1.2985422559352175</v>
      </c>
      <c r="F63" s="2">
        <f>F14/F$2</f>
        <v>0.1777883970471254</v>
      </c>
      <c r="G63" s="2">
        <f>G14/G$2</f>
        <v>0.48329494309874838</v>
      </c>
      <c r="H63" s="2">
        <f>H14/H$2</f>
        <v>2.9979932077000181E-2</v>
      </c>
      <c r="I63" s="2">
        <f>I14/I$2</f>
        <v>6.0179535263710782E-2</v>
      </c>
      <c r="J63" s="2">
        <f>J14/J$2</f>
        <v>0.10072183580790806</v>
      </c>
      <c r="K63" s="2">
        <f>K14/K$2</f>
        <v>1.8297279945538602E-3</v>
      </c>
      <c r="L63" s="2">
        <f>L14/L$2</f>
        <v>3.0466511130007367E-4</v>
      </c>
      <c r="M63" s="2">
        <f>M14/M$2</f>
        <v>4.5849312166576991E-3</v>
      </c>
      <c r="N63" s="2">
        <f>N14/N$2</f>
        <v>0.17448331984500001</v>
      </c>
      <c r="O63" s="2">
        <f>O14/O$2</f>
        <v>1.1254344604482694E-2</v>
      </c>
      <c r="P63" s="2">
        <f>P14/P$2</f>
        <v>5.9555644242542304E-2</v>
      </c>
      <c r="Q63" s="2">
        <f>Q14/Q$2</f>
        <v>1.9305762747877458E-2</v>
      </c>
      <c r="R63" s="2">
        <f>R14/R$2</f>
        <v>5.0890474390277241E-4</v>
      </c>
      <c r="S63" s="2">
        <f>S14/S$2</f>
        <v>4.7728377545455712E-3</v>
      </c>
      <c r="T63" s="2">
        <f>T14/T$2</f>
        <v>1.5916901810536766E-3</v>
      </c>
      <c r="U63" s="6">
        <f>CORREL(E63:T63,E$101:T$101)</f>
        <v>0.70196638174325543</v>
      </c>
      <c r="V63" s="5" t="str">
        <f t="shared" si="2"/>
        <v>人均 主要年份入境旅游者人数</v>
      </c>
    </row>
    <row r="64" spans="1:22" x14ac:dyDescent="0.15">
      <c r="A64" s="1" t="s">
        <v>65</v>
      </c>
      <c r="B64" t="str">
        <f>B41</f>
        <v>主要年份城镇居民人均可支配收入</v>
      </c>
      <c r="E64" s="2">
        <f>E15/E$2</f>
        <v>825.96016451233857</v>
      </c>
      <c r="F64" s="2">
        <f>F15/F$2</f>
        <v>627.13565573770495</v>
      </c>
      <c r="G64" s="2">
        <f>G15/G$2</f>
        <v>173.41802621021665</v>
      </c>
      <c r="H64" s="2">
        <f>H15/H$2</f>
        <v>255.58554437328453</v>
      </c>
      <c r="I64" s="2">
        <f>I15/I$2</f>
        <v>1080.2542483660129</v>
      </c>
      <c r="J64" s="2">
        <f>J15/J$2</f>
        <v>206.85632183908046</v>
      </c>
      <c r="K64" s="2">
        <f>K15/K$2</f>
        <v>1542.9164596273292</v>
      </c>
      <c r="L64" s="2">
        <f>L15/L$2</f>
        <v>372.54445407279349</v>
      </c>
      <c r="M64" s="2">
        <f>M15/M$2</f>
        <v>295.80331564986733</v>
      </c>
      <c r="N64" s="2">
        <f>N15/N$2</f>
        <v>352.26914893617021</v>
      </c>
      <c r="O64" s="2">
        <f>O15/O$2</f>
        <v>221.69001454192923</v>
      </c>
      <c r="P64" s="2">
        <f>P15/P$2</f>
        <v>270.14031800113571</v>
      </c>
      <c r="Q64" s="2">
        <f>Q15/Q$2</f>
        <v>969.68222222222221</v>
      </c>
      <c r="R64" s="2">
        <f>R15/R$2</f>
        <v>918.07388392857149</v>
      </c>
      <c r="S64" s="2">
        <f>S15/S$2</f>
        <v>816.95428571428579</v>
      </c>
      <c r="T64" s="2">
        <f>T15/T$2</f>
        <v>1223.5117647058823</v>
      </c>
      <c r="U64" s="6">
        <f>CORREL(E64:T64,E$101:T$101)</f>
        <v>-0.10016334027746499</v>
      </c>
      <c r="V64" s="5" t="str">
        <f t="shared" si="2"/>
        <v>人均 主要年份城镇居民人均可支配收入</v>
      </c>
    </row>
    <row r="65" spans="1:22" x14ac:dyDescent="0.15">
      <c r="A65" s="1" t="s">
        <v>65</v>
      </c>
      <c r="B65" t="str">
        <f>B42</f>
        <v>主要年份城镇居民人均消费支出</v>
      </c>
      <c r="E65" s="2">
        <f>E16/E$2</f>
        <v>542.35522914218575</v>
      </c>
      <c r="F65" s="2">
        <f>F16/F$2</f>
        <v>382.52745901639344</v>
      </c>
      <c r="G65" s="2">
        <f>G16/G$2</f>
        <v>111.20353035571009</v>
      </c>
      <c r="H65" s="2">
        <f>H16/H$2</f>
        <v>174.41445562671547</v>
      </c>
      <c r="I65" s="2">
        <f>I16/I$2</f>
        <v>666.125</v>
      </c>
      <c r="J65" s="2">
        <f>J16/J$2</f>
        <v>142.12068965517241</v>
      </c>
      <c r="K65" s="2">
        <f>K16/K$2</f>
        <v>1053.1043478260867</v>
      </c>
      <c r="L65" s="2">
        <f>L16/L$2</f>
        <v>228.49254766031396</v>
      </c>
      <c r="M65" s="2">
        <f>M16/M$2</f>
        <v>210.21883289124668</v>
      </c>
      <c r="N65" s="2">
        <f>N16/N$2</f>
        <v>229.8593085106383</v>
      </c>
      <c r="O65" s="2">
        <f>O16/O$2</f>
        <v>155.26093068347066</v>
      </c>
      <c r="P65" s="2">
        <f>P16/P$2</f>
        <v>168.71260647359455</v>
      </c>
      <c r="Q65" s="2">
        <f>Q16/Q$2</f>
        <v>627.53901234567911</v>
      </c>
      <c r="R65" s="2">
        <f>R16/R$2</f>
        <v>563.05982142857147</v>
      </c>
      <c r="S65" s="2">
        <f>S16/S$2</f>
        <v>486.72428571428577</v>
      </c>
      <c r="T65" s="2">
        <f>T16/T$2</f>
        <v>797.32735294117651</v>
      </c>
      <c r="U65" s="6">
        <f>CORREL(E65:T65,E$101:T$101)</f>
        <v>-0.10375451930331024</v>
      </c>
      <c r="V65" s="5" t="str">
        <f t="shared" si="2"/>
        <v>人均 主要年份城镇居民人均消费支出</v>
      </c>
    </row>
    <row r="66" spans="1:22" x14ac:dyDescent="0.15">
      <c r="A66" s="1" t="s">
        <v>65</v>
      </c>
      <c r="B66" t="str">
        <f>B43</f>
        <v>主要年份农村居民人均可支配收入</v>
      </c>
      <c r="E66" s="2">
        <f>E17/E$2</f>
        <v>1.1750881316098707E-2</v>
      </c>
      <c r="F66" s="2">
        <f>F17/F$2</f>
        <v>8.1967213114754103E-3</v>
      </c>
      <c r="G66" s="2">
        <f>G17/G$2</f>
        <v>2.6745119015779621E-3</v>
      </c>
      <c r="H66" s="2">
        <f>H17/H$2</f>
        <v>108.62868252516012</v>
      </c>
      <c r="I66" s="2">
        <f>I17/I$2</f>
        <v>371.35735294117643</v>
      </c>
      <c r="J66" s="2">
        <f>J17/J$2</f>
        <v>73.656178160919538</v>
      </c>
      <c r="K66" s="2">
        <f>K17/K$2</f>
        <v>833.33726708074528</v>
      </c>
      <c r="L66" s="2">
        <f>L17/L$2</f>
        <v>206.5776429809377</v>
      </c>
      <c r="M66" s="2">
        <f>M17/M$2</f>
        <v>141.49874005305037</v>
      </c>
      <c r="N66" s="2">
        <f>N17/N$2</f>
        <v>208.38652482269504</v>
      </c>
      <c r="O66" s="2">
        <f>O17/O$2</f>
        <v>115.17309743092582</v>
      </c>
      <c r="P66" s="2">
        <f>P17/P$2</f>
        <v>128.35752413401477</v>
      </c>
      <c r="Q66" s="2">
        <f>Q17/Q$2</f>
        <v>524.6402469135802</v>
      </c>
      <c r="R66" s="2">
        <f>R17/R$2</f>
        <v>2.2321428571428572E-2</v>
      </c>
      <c r="S66" s="2">
        <f>S17/S$2</f>
        <v>2.0408163265306121E-2</v>
      </c>
      <c r="T66" s="2">
        <f>T17/T$2</f>
        <v>2.9411764705882353E-2</v>
      </c>
      <c r="U66" s="6">
        <f>CORREL(E66:T66,E$101:T$101)</f>
        <v>-0.30912626874310301</v>
      </c>
      <c r="V66" s="5" t="str">
        <f t="shared" si="2"/>
        <v>人均 主要年份农村居民人均可支配收入</v>
      </c>
    </row>
    <row r="67" spans="1:22" x14ac:dyDescent="0.15">
      <c r="A67" s="1" t="s">
        <v>65</v>
      </c>
      <c r="B67" t="str">
        <f>B44</f>
        <v>主要年份农村居民人均消费支出</v>
      </c>
      <c r="E67" s="2">
        <f>E18/E$2</f>
        <v>1.1750881316098707E-2</v>
      </c>
      <c r="F67" s="2">
        <f>F18/F$2</f>
        <v>8.1967213114754103E-3</v>
      </c>
      <c r="G67" s="2">
        <f>G18/G$2</f>
        <v>2.6745119015779621E-3</v>
      </c>
      <c r="H67" s="2">
        <f>H18/H$2</f>
        <v>89.88691674290942</v>
      </c>
      <c r="I67" s="2">
        <f>I18/I$2</f>
        <v>273.36258169934638</v>
      </c>
      <c r="J67" s="2">
        <f>J18/J$2</f>
        <v>53.132873563218396</v>
      </c>
      <c r="K67" s="2">
        <f>K18/K$2</f>
        <v>509.19378881987575</v>
      </c>
      <c r="L67" s="2">
        <f>L18/L$2</f>
        <v>185.76577123050421</v>
      </c>
      <c r="M67" s="2">
        <f>M18/M$2</f>
        <v>121.5286472148541</v>
      </c>
      <c r="N67" s="2">
        <f>N18/N$2</f>
        <v>166.25930851063831</v>
      </c>
      <c r="O67" s="2">
        <f>O18/O$2</f>
        <v>83.482792050412016</v>
      </c>
      <c r="P67" s="2">
        <f>P18/P$2</f>
        <v>90.842589437819413</v>
      </c>
      <c r="Q67" s="2">
        <f>Q18/Q$2</f>
        <v>386.18888888888887</v>
      </c>
      <c r="R67" s="2">
        <f>R18/R$2</f>
        <v>2.2321428571428572E-2</v>
      </c>
      <c r="S67" s="2">
        <f>S18/S$2</f>
        <v>2.0408163265306121E-2</v>
      </c>
      <c r="T67" s="2">
        <f>T18/T$2</f>
        <v>2.9411764705882353E-2</v>
      </c>
      <c r="U67" s="6">
        <f>CORREL(E67:T67,E$101:T$101)</f>
        <v>-0.33704334660112462</v>
      </c>
      <c r="V67" s="5" t="str">
        <f t="shared" si="2"/>
        <v>人均 主要年份农村居民人均消费支出</v>
      </c>
    </row>
    <row r="68" spans="1:22" x14ac:dyDescent="0.15">
      <c r="A68" s="1" t="s">
        <v>65</v>
      </c>
      <c r="B68" t="str">
        <f>B45</f>
        <v>主要年份小学在校学生数</v>
      </c>
      <c r="E68" s="2">
        <f>E19/E$2</f>
        <v>6.533490011750881E-2</v>
      </c>
      <c r="F68" s="2">
        <f>F19/F$2</f>
        <v>6.3554918032786886E-2</v>
      </c>
      <c r="G68" s="2">
        <f>G19/G$2</f>
        <v>3.6633056967103506E-2</v>
      </c>
      <c r="H68" s="2">
        <f>H19/H$2</f>
        <v>2.9946477584629459E-2</v>
      </c>
      <c r="I68" s="2">
        <f>I19/I$2</f>
        <v>3.7261437908496731E-2</v>
      </c>
      <c r="J68" s="2">
        <f>J19/J$2</f>
        <v>4.6956321839080467E-2</v>
      </c>
      <c r="K68" s="2">
        <f>K19/K$2</f>
        <v>3.7149068322981364E-2</v>
      </c>
      <c r="L68" s="2">
        <f>L19/L$2</f>
        <v>4.3061525129983041E-2</v>
      </c>
      <c r="M68" s="2">
        <f>M19/M$2</f>
        <v>4.2740716180371348E-2</v>
      </c>
      <c r="N68" s="2">
        <f>N19/N$2</f>
        <v>4.1173758865248232E-2</v>
      </c>
      <c r="O68" s="2">
        <f>O19/O$2</f>
        <v>2.5336403296170623E-2</v>
      </c>
      <c r="P68" s="2">
        <f>P19/P$2</f>
        <v>3.4110732538330496E-2</v>
      </c>
      <c r="Q68" s="2">
        <f>Q19/Q$2</f>
        <v>4.1649382716049385E-2</v>
      </c>
      <c r="R68" s="2">
        <f>R19/R$2</f>
        <v>4.0011160714285718E-2</v>
      </c>
      <c r="S68" s="2">
        <f>S19/S$2</f>
        <v>4.5091836734693871E-2</v>
      </c>
      <c r="T68" s="2">
        <f>T19/T$2</f>
        <v>3.6141176470588232E-2</v>
      </c>
      <c r="U68" s="6">
        <f>CORREL(E68:T68,E$101:T$101)</f>
        <v>0.82180147573768003</v>
      </c>
      <c r="V68" s="5" t="str">
        <f t="shared" si="2"/>
        <v>人均 主要年份小学在校学生数</v>
      </c>
    </row>
    <row r="69" spans="1:22" x14ac:dyDescent="0.15">
      <c r="A69" s="1" t="s">
        <v>65</v>
      </c>
      <c r="B69" t="str">
        <f>B46</f>
        <v>主要年份普通中学在校学生数</v>
      </c>
      <c r="E69" s="2">
        <f>E20/E$2</f>
        <v>4.2332549941245599E-2</v>
      </c>
      <c r="F69" s="2">
        <f>F20/F$2</f>
        <v>3.6890163934426234E-2</v>
      </c>
      <c r="G69" s="2">
        <f>G20/G$2</f>
        <v>1.2920566996523136E-2</v>
      </c>
      <c r="H69" s="2">
        <f>H20/H$2</f>
        <v>1.0216376944190302E-2</v>
      </c>
      <c r="I69" s="2">
        <f>I20/I$2</f>
        <v>1.8527777777777775E-2</v>
      </c>
      <c r="J69" s="2">
        <f>J20/J$2</f>
        <v>2.8453735632183907E-2</v>
      </c>
      <c r="K69" s="2">
        <f>K20/K$2</f>
        <v>2.0795031055900619E-2</v>
      </c>
      <c r="L69" s="2">
        <f>L20/L$2</f>
        <v>2.1272097053726357E-2</v>
      </c>
      <c r="M69" s="2">
        <f>M20/M$2</f>
        <v>1.6495358090185673E-2</v>
      </c>
      <c r="N69" s="2">
        <f>N20/N$2</f>
        <v>2.2964539007092197E-2</v>
      </c>
      <c r="O69" s="2">
        <f>O20/O$2</f>
        <v>1.0188560349006301E-2</v>
      </c>
      <c r="P69" s="2">
        <f>P20/P$2</f>
        <v>1.2917660420215787E-2</v>
      </c>
      <c r="Q69" s="2">
        <f>Q20/Q$2</f>
        <v>2.3353086419753085E-2</v>
      </c>
      <c r="R69" s="2">
        <f>R20/R$2</f>
        <v>2.3325892857142858E-2</v>
      </c>
      <c r="S69" s="2">
        <f>S20/S$2</f>
        <v>2.8722448979591836E-2</v>
      </c>
      <c r="T69" s="2">
        <f>T20/T$2</f>
        <v>2.5226470588235295E-2</v>
      </c>
      <c r="U69" s="6">
        <f>CORREL(E69:T69,E$101:T$101)</f>
        <v>0.6857720544151209</v>
      </c>
      <c r="V69" s="5" t="str">
        <f t="shared" si="2"/>
        <v>人均 主要年份普通中学在校学生数</v>
      </c>
    </row>
    <row r="70" spans="1:22" x14ac:dyDescent="0.15">
      <c r="A70" s="1" t="s">
        <v>65</v>
      </c>
      <c r="B70" t="str">
        <f>B47</f>
        <v>主要年份幼儿园在园幼儿数</v>
      </c>
      <c r="E70" s="2">
        <f>E21/E$2</f>
        <v>196.47473560517039</v>
      </c>
      <c r="F70" s="2">
        <f>F21/F$2</f>
        <v>159</v>
      </c>
      <c r="G70" s="2">
        <f>G21/G$2</f>
        <v>210.65525541588661</v>
      </c>
      <c r="H70" s="2">
        <f>H21/H$2</f>
        <v>202.75846294602013</v>
      </c>
      <c r="I70" s="2">
        <f>I21/I$2</f>
        <v>253.49673202614377</v>
      </c>
      <c r="J70" s="2">
        <f>J21/J$2</f>
        <v>188.34770114942529</v>
      </c>
      <c r="K70" s="2">
        <f>K21/K$2</f>
        <v>220.52795031055899</v>
      </c>
      <c r="L70" s="2">
        <f>L21/L$2</f>
        <v>273.28422876949975</v>
      </c>
      <c r="M70" s="2">
        <f>M21/M$2</f>
        <v>177.19496021220158</v>
      </c>
      <c r="N70" s="2">
        <f>N21/N$2</f>
        <v>256.02836879432624</v>
      </c>
      <c r="O70" s="2">
        <f>O21/O$2</f>
        <v>155.13814832767812</v>
      </c>
      <c r="P70" s="2">
        <f>P21/P$2</f>
        <v>198.9153889835321</v>
      </c>
      <c r="Q70" s="2">
        <f>Q21/Q$2</f>
        <v>270.51851851851853</v>
      </c>
      <c r="R70" s="2">
        <f>R21/R$2</f>
        <v>268.48214285714289</v>
      </c>
      <c r="S70" s="2">
        <f>S21/S$2</f>
        <v>268.38775510204084</v>
      </c>
      <c r="T70" s="2">
        <f>T21/T$2</f>
        <v>231.26470588235293</v>
      </c>
      <c r="U70" s="6">
        <f>CORREL(E70:T70,E$101:T$101)</f>
        <v>-0.47062530804139935</v>
      </c>
      <c r="V70" s="5" t="str">
        <f t="shared" si="2"/>
        <v>人均 主要年份幼儿园在园幼儿数</v>
      </c>
    </row>
    <row r="71" spans="1:22" x14ac:dyDescent="0.15">
      <c r="A71" s="1" t="s">
        <v>65</v>
      </c>
      <c r="B71" t="str">
        <f>B48</f>
        <v>主要年份卫生机构数</v>
      </c>
      <c r="E71" s="2">
        <f>E22/E$2</f>
        <v>6.8037602820211518</v>
      </c>
      <c r="F71" s="2">
        <f>F22/F$2</f>
        <v>5.442622950819672</v>
      </c>
      <c r="G71" s="2">
        <f>G22/G$2</f>
        <v>4.046536507087457</v>
      </c>
      <c r="H71" s="2">
        <f>H22/H$2</f>
        <v>2.4656907593778592</v>
      </c>
      <c r="I71" s="2">
        <f>I22/I$2</f>
        <v>3.6111111111111112</v>
      </c>
      <c r="J71" s="2">
        <f>J22/J$2</f>
        <v>3.235632183908046</v>
      </c>
      <c r="K71" s="2">
        <f>K22/K$2</f>
        <v>7.6708074534161481</v>
      </c>
      <c r="L71" s="2">
        <f>L22/L$2</f>
        <v>8.5875216637782383</v>
      </c>
      <c r="M71" s="2">
        <f>M22/M$2</f>
        <v>4.0384615384615383</v>
      </c>
      <c r="N71" s="2">
        <f>N22/N$2</f>
        <v>6.7641843971631204</v>
      </c>
      <c r="O71" s="2">
        <f>O22/O$2</f>
        <v>5.0702859912748419</v>
      </c>
      <c r="P71" s="2">
        <f>P22/P$2</f>
        <v>4.787052810902896</v>
      </c>
      <c r="Q71" s="2">
        <f>Q22/Q$2</f>
        <v>11.901234567901234</v>
      </c>
      <c r="R71" s="2">
        <f>R22/R$2</f>
        <v>9.53125</v>
      </c>
      <c r="S71" s="2">
        <f>S22/S$2</f>
        <v>12.183673469387756</v>
      </c>
      <c r="T71" s="2">
        <f>T22/T$2</f>
        <v>9.4117647058823533</v>
      </c>
      <c r="U71" s="6">
        <f>CORREL(E71:T71,E$101:T$101)</f>
        <v>-0.33619832336043304</v>
      </c>
      <c r="V71" s="5" t="str">
        <f t="shared" si="2"/>
        <v>人均 主要年份卫生机构数</v>
      </c>
    </row>
    <row r="72" spans="1:22" x14ac:dyDescent="0.15">
      <c r="A72" s="1" t="s">
        <v>65</v>
      </c>
      <c r="B72" t="str">
        <f>B49</f>
        <v>主要年份卫生机构床位数</v>
      </c>
      <c r="E72" s="2">
        <f>E23/E$2</f>
        <v>132.8437132784959</v>
      </c>
      <c r="F72" s="2">
        <f>F23/F$2</f>
        <v>130.0655737704918</v>
      </c>
      <c r="G72" s="2">
        <f>G23/G$2</f>
        <v>62.011232949986628</v>
      </c>
      <c r="H72" s="2">
        <f>H23/H$2</f>
        <v>48.279963403476671</v>
      </c>
      <c r="I72" s="2">
        <f>I23/I$2</f>
        <v>77.696078431372541</v>
      </c>
      <c r="J72" s="2">
        <f>J23/J$2</f>
        <v>37.359195402298852</v>
      </c>
      <c r="K72" s="2">
        <f>K23/K$2</f>
        <v>91.708074534161483</v>
      </c>
      <c r="L72" s="2">
        <f>L23/L$2</f>
        <v>57.478336221837587</v>
      </c>
      <c r="M72" s="2">
        <f>M23/M$2</f>
        <v>24.781167108753312</v>
      </c>
      <c r="N72" s="2">
        <f>N23/N$2</f>
        <v>32.526595744680854</v>
      </c>
      <c r="O72" s="2">
        <f>O23/O$2</f>
        <v>55.622879301987396</v>
      </c>
      <c r="P72" s="2">
        <f>P23/P$2</f>
        <v>39.744463373083477</v>
      </c>
      <c r="Q72" s="2">
        <f>Q23/Q$2</f>
        <v>42.246913580246911</v>
      </c>
      <c r="R72" s="2">
        <f>R23/R$2</f>
        <v>44.174107142857146</v>
      </c>
      <c r="S72" s="2">
        <f>S23/S$2</f>
        <v>34.591836734693878</v>
      </c>
      <c r="T72" s="2">
        <f>T23/T$2</f>
        <v>30.5</v>
      </c>
      <c r="U72" s="6">
        <f>CORREL(E72:T72,E$101:T$101)</f>
        <v>0.77851336893145995</v>
      </c>
      <c r="V72" s="5" t="str">
        <f t="shared" si="2"/>
        <v>人均 主要年份卫生机构床位数</v>
      </c>
    </row>
    <row r="73" spans="1:22" x14ac:dyDescent="0.15">
      <c r="A73" s="1" t="s">
        <v>65</v>
      </c>
      <c r="B73" t="str">
        <f>B50</f>
        <v>主要年份执业(助理)医师数</v>
      </c>
      <c r="E73" s="2">
        <f>E24/E$2</f>
        <v>123.59576968272621</v>
      </c>
      <c r="F73" s="2">
        <f>F24/F$2</f>
        <v>104.87704918032787</v>
      </c>
      <c r="G73" s="2">
        <f>G24/G$2</f>
        <v>52.885798341802627</v>
      </c>
      <c r="H73" s="2">
        <f>H24/H$2</f>
        <v>34.638609332113447</v>
      </c>
      <c r="I73" s="2">
        <f>I24/I$2</f>
        <v>49.150326797385617</v>
      </c>
      <c r="J73" s="2">
        <f>J24/J$2</f>
        <v>36.456896551724135</v>
      </c>
      <c r="K73" s="2">
        <f>K24/K$2</f>
        <v>38.043478260869563</v>
      </c>
      <c r="L73" s="2">
        <f>L24/L$2</f>
        <v>32.963604852686593</v>
      </c>
      <c r="M73" s="2">
        <f>M24/M$2</f>
        <v>25.112732095490713</v>
      </c>
      <c r="N73" s="2">
        <f>N24/N$2</f>
        <v>30.0177304964539</v>
      </c>
      <c r="O73" s="2">
        <f>O24/O$2</f>
        <v>27.430925836160931</v>
      </c>
      <c r="P73" s="2">
        <f>P24/P$2</f>
        <v>24.838160136286202</v>
      </c>
      <c r="Q73" s="2">
        <f>Q24/Q$2</f>
        <v>35.876543209876544</v>
      </c>
      <c r="R73" s="2">
        <f>R24/R$2</f>
        <v>34.508928571428577</v>
      </c>
      <c r="S73" s="2">
        <f>S24/S$2</f>
        <v>35.183673469387756</v>
      </c>
      <c r="T73" s="2">
        <f>T24/T$2</f>
        <v>31.235294117647058</v>
      </c>
      <c r="U73" s="6">
        <f>CORREL(E73:T73,E$101:T$101)</f>
        <v>0.90549083965688137</v>
      </c>
      <c r="V73" s="5" t="str">
        <f t="shared" si="2"/>
        <v>人均 主要年份执业(助理)医师数</v>
      </c>
    </row>
    <row r="74" spans="1:22" x14ac:dyDescent="0.15">
      <c r="A74" s="1" t="s">
        <v>65</v>
      </c>
      <c r="B74" t="str">
        <f>B51</f>
        <v>主要年份注册护士数</v>
      </c>
      <c r="E74" s="2">
        <f>E25/E$2</f>
        <v>127.3325499412456</v>
      </c>
      <c r="F74" s="2">
        <f>F25/F$2</f>
        <v>131.08196721311475</v>
      </c>
      <c r="G74" s="2">
        <f>G25/G$2</f>
        <v>57.619684407595621</v>
      </c>
      <c r="H74" s="2">
        <f>H25/H$2</f>
        <v>37.680695333943277</v>
      </c>
      <c r="I74" s="2">
        <f>I25/I$2</f>
        <v>55.620915032679733</v>
      </c>
      <c r="J74" s="2">
        <f>J25/J$2</f>
        <v>42.155172413793103</v>
      </c>
      <c r="K74" s="2">
        <f>K25/K$2</f>
        <v>46.552795031055894</v>
      </c>
      <c r="L74" s="2">
        <f>L25/L$2</f>
        <v>35.259965337955244</v>
      </c>
      <c r="M74" s="2">
        <f>M25/M$2</f>
        <v>25.006631299734746</v>
      </c>
      <c r="N74" s="2">
        <f>N25/N$2</f>
        <v>26.471631205673759</v>
      </c>
      <c r="O74" s="2">
        <f>O25/O$2</f>
        <v>33.155598642753269</v>
      </c>
      <c r="P74" s="2">
        <f>P25/P$2</f>
        <v>26.888131743327655</v>
      </c>
      <c r="Q74" s="2">
        <f>Q25/Q$2</f>
        <v>28.617283950617285</v>
      </c>
      <c r="R74" s="2">
        <f>R25/R$2</f>
        <v>33.459821428571431</v>
      </c>
      <c r="S74" s="2">
        <f>S25/S$2</f>
        <v>23.918367346938776</v>
      </c>
      <c r="T74" s="2">
        <f>T25/T$2</f>
        <v>27.852941176470587</v>
      </c>
      <c r="U74" s="6">
        <f>CORREL(E74:T74,E$101:T$101)</f>
        <v>0.92809904037778457</v>
      </c>
      <c r="V74" s="5" t="str">
        <f t="shared" si="2"/>
        <v>人均 主要年份注册护士数</v>
      </c>
    </row>
    <row r="75" spans="1:22" x14ac:dyDescent="0.15">
      <c r="A75" s="1" t="s">
        <v>65</v>
      </c>
      <c r="B75" t="str">
        <f>B52</f>
        <v>土地面积</v>
      </c>
      <c r="E75" s="2">
        <f>E26/E$2</f>
        <v>49.142655699177439</v>
      </c>
      <c r="F75" s="2">
        <f>F26/F$2</f>
        <v>41.255163934426228</v>
      </c>
      <c r="G75" s="2">
        <f>G26/G$2</f>
        <v>120.67028617277349</v>
      </c>
      <c r="H75" s="2">
        <f>H26/H$2</f>
        <v>138.88124428179322</v>
      </c>
      <c r="I75" s="2">
        <f>I26/I$2</f>
        <v>137.62091503267973</v>
      </c>
      <c r="J75" s="2">
        <f>J26/J$2</f>
        <v>122.55393678160918</v>
      </c>
      <c r="K75" s="2">
        <f>K26/K$2</f>
        <v>4365.5593167701863</v>
      </c>
      <c r="L75" s="2">
        <f>L26/L$2</f>
        <v>1646.5071923743644</v>
      </c>
      <c r="M75" s="2">
        <f>M26/M$2</f>
        <v>587.08063660477444</v>
      </c>
      <c r="N75" s="2">
        <f>N26/N$2</f>
        <v>877.01755319148936</v>
      </c>
      <c r="O75" s="2">
        <f>O26/O$2</f>
        <v>641.82515753756661</v>
      </c>
      <c r="P75" s="2">
        <f>P26/P$2</f>
        <v>574.16206700738223</v>
      </c>
      <c r="Q75" s="2">
        <f>Q26/Q$2</f>
        <v>5194.0881481481483</v>
      </c>
      <c r="R75" s="2">
        <f>R26/R$2</f>
        <v>2080.4535714285716</v>
      </c>
      <c r="S75" s="2">
        <f>S26/S$2</f>
        <v>4465.3363265306125</v>
      </c>
      <c r="T75" s="2">
        <f>T26/T$2</f>
        <v>5782.4752941176475</v>
      </c>
      <c r="U75" s="6">
        <f t="shared" ref="U75" si="4">CORREL(E75:T75,E$101:T$101)</f>
        <v>-0.52272213746980345</v>
      </c>
      <c r="V75" s="5" t="str">
        <f t="shared" si="2"/>
        <v>人均 土地面积</v>
      </c>
    </row>
    <row r="76" spans="1:22" x14ac:dyDescent="0.15">
      <c r="V76" s="5" t="str">
        <f t="shared" si="2"/>
        <v xml:space="preserve"> </v>
      </c>
    </row>
    <row r="77" spans="1:22" x14ac:dyDescent="0.15">
      <c r="A77" s="8" t="s">
        <v>68</v>
      </c>
      <c r="B77" t="str">
        <f>B54</f>
        <v>主要年份地区生产总值</v>
      </c>
      <c r="E77" s="2">
        <f>E$2/E5</f>
        <v>3.7869756340380666E-2</v>
      </c>
      <c r="F77" s="2">
        <f t="shared" ref="F77:T77" si="5">F$2/F5</f>
        <v>3.1116719375498664E-2</v>
      </c>
      <c r="G77" s="2">
        <f t="shared" si="5"/>
        <v>6.6347517186828353E-2</v>
      </c>
      <c r="H77" s="2">
        <f t="shared" si="5"/>
        <v>0.15313066753342641</v>
      </c>
      <c r="I77" s="2">
        <f t="shared" si="5"/>
        <v>0.1143096648821658</v>
      </c>
      <c r="J77" s="2">
        <f t="shared" si="5"/>
        <v>5.8558382480166593E-2</v>
      </c>
      <c r="K77" s="2">
        <f t="shared" si="5"/>
        <v>0.18463429794241706</v>
      </c>
      <c r="L77" s="2">
        <f t="shared" si="5"/>
        <v>0.16928674828028575</v>
      </c>
      <c r="M77" s="2">
        <f t="shared" si="5"/>
        <v>0.19894165152177171</v>
      </c>
      <c r="N77" s="2">
        <f t="shared" si="5"/>
        <v>6.5739142536622913E-2</v>
      </c>
      <c r="O77" s="2">
        <f t="shared" si="5"/>
        <v>0.24569117464914872</v>
      </c>
      <c r="P77" s="2">
        <f t="shared" si="5"/>
        <v>0.27320891079938509</v>
      </c>
      <c r="Q77" s="2">
        <f t="shared" si="5"/>
        <v>0.14170798358286768</v>
      </c>
      <c r="R77" s="2">
        <f t="shared" si="5"/>
        <v>0.19181933359051967</v>
      </c>
      <c r="S77" s="2">
        <f t="shared" si="5"/>
        <v>0.17610651497067106</v>
      </c>
      <c r="T77" s="2">
        <f t="shared" si="5"/>
        <v>0.24969265771396093</v>
      </c>
      <c r="U77" s="6">
        <f>CORREL(E77:T77,E$101:T$101)</f>
        <v>-0.78803395449602476</v>
      </c>
      <c r="V77" s="5" t="str">
        <f t="shared" si="2"/>
        <v>均人 主要年份地区生产总值</v>
      </c>
    </row>
    <row r="78" spans="1:22" x14ac:dyDescent="0.15">
      <c r="A78" s="8" t="s">
        <v>68</v>
      </c>
      <c r="B78" t="str">
        <f t="shared" ref="B78:B98" si="6">B55</f>
        <v>主要年份一般公共预算收入</v>
      </c>
      <c r="E78" s="2">
        <f t="shared" ref="E78:T78" si="7">E$2/E6</f>
        <v>0.49426656591605134</v>
      </c>
      <c r="F78" s="2">
        <f t="shared" si="7"/>
        <v>0.28902055907473623</v>
      </c>
      <c r="G78" s="2">
        <f t="shared" si="7"/>
        <v>0.73578159625052464</v>
      </c>
      <c r="H78" s="2">
        <f t="shared" si="7"/>
        <v>1.9325516489015131</v>
      </c>
      <c r="I78" s="2">
        <f t="shared" si="7"/>
        <v>1.0842681898390605</v>
      </c>
      <c r="J78" s="2">
        <f t="shared" si="7"/>
        <v>0.8346834978515294</v>
      </c>
      <c r="K78" s="2">
        <f t="shared" si="7"/>
        <v>1.0869124934177661</v>
      </c>
      <c r="L78" s="2">
        <f t="shared" si="7"/>
        <v>1.9154480721031586</v>
      </c>
      <c r="M78" s="2">
        <f t="shared" si="7"/>
        <v>1.9033002317280654</v>
      </c>
      <c r="N78" s="2">
        <f t="shared" si="7"/>
        <v>0.7576561557547612</v>
      </c>
      <c r="O78" s="2">
        <f t="shared" si="7"/>
        <v>2.4461561081573322</v>
      </c>
      <c r="P78" s="2">
        <f t="shared" si="7"/>
        <v>2.0787394882594303</v>
      </c>
      <c r="Q78" s="2">
        <f t="shared" si="7"/>
        <v>1.0663703649093057</v>
      </c>
      <c r="R78" s="2">
        <f t="shared" si="7"/>
        <v>1.5117821144027617</v>
      </c>
      <c r="S78" s="2">
        <f t="shared" si="7"/>
        <v>1.4831047132462438</v>
      </c>
      <c r="T78" s="2">
        <f t="shared" si="7"/>
        <v>2.1038562447403595</v>
      </c>
      <c r="U78" s="6">
        <f t="shared" ref="U78:U98" si="8">CORREL(E78:T78,E$101:T$101)</f>
        <v>-0.73582936236344654</v>
      </c>
      <c r="V78" s="5" t="str">
        <f t="shared" si="2"/>
        <v>均人 主要年份一般公共预算收入</v>
      </c>
    </row>
    <row r="79" spans="1:22" x14ac:dyDescent="0.15">
      <c r="A79" s="8" t="s">
        <v>68</v>
      </c>
      <c r="B79" t="str">
        <f t="shared" si="6"/>
        <v>主要年份一般公共预算支出</v>
      </c>
      <c r="E79" s="2">
        <f t="shared" ref="E79:T79" si="9">E$2/E7</f>
        <v>0.3490163767014548</v>
      </c>
      <c r="F79" s="2">
        <f t="shared" si="9"/>
        <v>0.28321246506272463</v>
      </c>
      <c r="G79" s="2">
        <f t="shared" si="9"/>
        <v>0.72831239946503412</v>
      </c>
      <c r="H79" s="2">
        <f t="shared" si="9"/>
        <v>0.9612568631365469</v>
      </c>
      <c r="I79" s="2">
        <f t="shared" si="9"/>
        <v>0.62035368269111857</v>
      </c>
      <c r="J79" s="2">
        <f t="shared" si="9"/>
        <v>0.56213143440596514</v>
      </c>
      <c r="K79" s="2">
        <f t="shared" si="9"/>
        <v>0.3382175305918807</v>
      </c>
      <c r="L79" s="2">
        <f t="shared" si="9"/>
        <v>0.53006901461823319</v>
      </c>
      <c r="M79" s="2">
        <f t="shared" si="9"/>
        <v>0.47029412718649349</v>
      </c>
      <c r="N79" s="2">
        <f t="shared" si="9"/>
        <v>0.46400543643248926</v>
      </c>
      <c r="O79" s="2">
        <f t="shared" si="9"/>
        <v>1.1169506327311474</v>
      </c>
      <c r="P79" s="2">
        <f t="shared" si="9"/>
        <v>0.76892310594284552</v>
      </c>
      <c r="Q79" s="2">
        <f t="shared" si="9"/>
        <v>0.29977106372836743</v>
      </c>
      <c r="R79" s="2">
        <f t="shared" si="9"/>
        <v>0.34153083573662785</v>
      </c>
      <c r="S79" s="2">
        <f t="shared" si="9"/>
        <v>0.32467984248389353</v>
      </c>
      <c r="T79" s="2">
        <f t="shared" si="9"/>
        <v>0.27963469838930416</v>
      </c>
      <c r="U79" s="6">
        <f t="shared" si="8"/>
        <v>-0.20505587273431303</v>
      </c>
      <c r="V79" s="5" t="str">
        <f t="shared" si="2"/>
        <v>均人 主要年份一般公共预算支出</v>
      </c>
    </row>
    <row r="80" spans="1:22" x14ac:dyDescent="0.15">
      <c r="A80" s="8" t="s">
        <v>68</v>
      </c>
      <c r="B80" t="str">
        <f t="shared" si="6"/>
        <v>主要年份全社会固定资产投资</v>
      </c>
      <c r="E80" s="2">
        <f t="shared" ref="E80:T80" si="10">E$2/E8</f>
        <v>0.29890378529505773</v>
      </c>
      <c r="F80" s="2">
        <f t="shared" si="10"/>
        <v>0.41103168616315733</v>
      </c>
      <c r="G80" s="2">
        <f t="shared" si="10"/>
        <v>0.2757272958658053</v>
      </c>
      <c r="H80" s="2">
        <f t="shared" si="10"/>
        <v>0.22226768349895293</v>
      </c>
      <c r="I80" s="2">
        <f t="shared" si="10"/>
        <v>0.22586267918162425</v>
      </c>
      <c r="J80" s="2">
        <f t="shared" si="10"/>
        <v>0.34602182423519179</v>
      </c>
      <c r="K80" s="2">
        <f t="shared" si="10"/>
        <v>8.4690587535955208E-2</v>
      </c>
      <c r="L80" s="2">
        <f t="shared" si="10"/>
        <v>0.21061594352388013</v>
      </c>
      <c r="M80" s="2">
        <f t="shared" si="10"/>
        <v>0.1430126280976533</v>
      </c>
      <c r="N80" s="2">
        <f t="shared" si="10"/>
        <v>0.21849940713669905</v>
      </c>
      <c r="O80" s="2">
        <f t="shared" si="10"/>
        <v>0.3776245241024101</v>
      </c>
      <c r="P80" s="2">
        <f t="shared" si="10"/>
        <v>0.21508511090497298</v>
      </c>
      <c r="Q80" s="2">
        <f t="shared" si="10"/>
        <v>0.28610974493289343</v>
      </c>
      <c r="R80" s="2">
        <f t="shared" si="10"/>
        <v>0.44183229152091619</v>
      </c>
      <c r="S80" s="2">
        <f t="shared" si="10"/>
        <v>0.37429629683368593</v>
      </c>
      <c r="T80" s="2">
        <f t="shared" si="10"/>
        <v>0.22058191794552484</v>
      </c>
      <c r="U80" s="6">
        <f t="shared" si="8"/>
        <v>0.32977560308440412</v>
      </c>
      <c r="V80" s="5" t="str">
        <f t="shared" si="2"/>
        <v>均人 主要年份全社会固定资产投资</v>
      </c>
    </row>
    <row r="81" spans="1:22" x14ac:dyDescent="0.15">
      <c r="A81" s="8" t="s">
        <v>68</v>
      </c>
      <c r="B81" t="str">
        <f t="shared" si="6"/>
        <v>主要年份社会消费品零售总额</v>
      </c>
      <c r="E81" s="2">
        <f t="shared" ref="E81:T81" si="11">E$2/E9</f>
        <v>7.7439520053332253E-2</v>
      </c>
      <c r="F81" s="2">
        <f t="shared" si="11"/>
        <v>0.12033282481207613</v>
      </c>
      <c r="G81" s="2">
        <f t="shared" si="11"/>
        <v>0.13535982326402021</v>
      </c>
      <c r="H81" s="2">
        <f t="shared" si="11"/>
        <v>0.19256269320684449</v>
      </c>
      <c r="I81" s="2">
        <f t="shared" si="11"/>
        <v>0.20169775459645123</v>
      </c>
      <c r="J81" s="2">
        <f t="shared" si="11"/>
        <v>0.15067802513413375</v>
      </c>
      <c r="K81" s="2">
        <f t="shared" si="11"/>
        <v>0.48875484390961382</v>
      </c>
      <c r="L81" s="2">
        <f t="shared" si="11"/>
        <v>0.43155077434194677</v>
      </c>
      <c r="M81" s="2">
        <f t="shared" si="11"/>
        <v>0.35979625224962131</v>
      </c>
      <c r="N81" s="2">
        <f t="shared" si="11"/>
        <v>0.23786142336866178</v>
      </c>
      <c r="O81" s="2">
        <f t="shared" si="11"/>
        <v>0.45627470612525017</v>
      </c>
      <c r="P81" s="2">
        <f t="shared" si="11"/>
        <v>0.42567005567068172</v>
      </c>
      <c r="Q81" s="2">
        <f t="shared" si="11"/>
        <v>0.33803381172768665</v>
      </c>
      <c r="R81" s="2">
        <f t="shared" si="11"/>
        <v>0.41765603601537493</v>
      </c>
      <c r="S81" s="2">
        <f t="shared" si="11"/>
        <v>0.35258419026882032</v>
      </c>
      <c r="T81" s="2">
        <f t="shared" si="11"/>
        <v>0.36099243189983948</v>
      </c>
      <c r="U81" s="6">
        <f t="shared" si="8"/>
        <v>-0.79481718814044644</v>
      </c>
      <c r="V81" s="5" t="str">
        <f t="shared" si="2"/>
        <v>均人 主要年份社会消费品零售总额</v>
      </c>
    </row>
    <row r="82" spans="1:22" x14ac:dyDescent="0.15">
      <c r="A82" s="8" t="s">
        <v>68</v>
      </c>
      <c r="B82" t="str">
        <f t="shared" si="6"/>
        <v>主要年份农林牧渔业总产值</v>
      </c>
      <c r="E82" s="2">
        <f t="shared" ref="E82:T82" si="12">E$2/E10</f>
        <v>25.555555555555554</v>
      </c>
      <c r="F82" s="2">
        <f t="shared" si="12"/>
        <v>58.653846153846153</v>
      </c>
      <c r="G82" s="2">
        <f t="shared" si="12"/>
        <v>85.560640732265441</v>
      </c>
      <c r="H82" s="2">
        <f t="shared" si="12"/>
        <v>80.962962962962962</v>
      </c>
      <c r="I82" s="2">
        <f t="shared" si="12"/>
        <v>1.7142857142857142</v>
      </c>
      <c r="J82" s="2">
        <f t="shared" si="12"/>
        <v>8.5294117647058822</v>
      </c>
      <c r="K82" s="2">
        <f t="shared" si="12"/>
        <v>0.66611501861812161</v>
      </c>
      <c r="L82" s="2">
        <f t="shared" si="12"/>
        <v>5.6763403836694053</v>
      </c>
      <c r="M82" s="2">
        <f t="shared" si="12"/>
        <v>3.6960784313725497</v>
      </c>
      <c r="N82" s="2">
        <f t="shared" si="12"/>
        <v>7.310434219053791</v>
      </c>
      <c r="O82" s="2">
        <f t="shared" si="12"/>
        <v>5.1821150464707362</v>
      </c>
      <c r="P82" s="2">
        <f t="shared" si="12"/>
        <v>4.920368818105616</v>
      </c>
      <c r="Q82" s="2">
        <f t="shared" si="12"/>
        <v>2.2907239819004523</v>
      </c>
      <c r="R82" s="2">
        <f t="shared" si="12"/>
        <v>44.8</v>
      </c>
      <c r="S82" s="2">
        <f t="shared" si="12"/>
        <v>49</v>
      </c>
      <c r="T82" s="2">
        <f t="shared" si="12"/>
        <v>34</v>
      </c>
      <c r="U82" s="6">
        <f t="shared" si="8"/>
        <v>0.25819594687307845</v>
      </c>
      <c r="V82" s="5" t="str">
        <f t="shared" si="2"/>
        <v>均人 主要年份农林牧渔业总产值</v>
      </c>
    </row>
    <row r="83" spans="1:22" x14ac:dyDescent="0.15">
      <c r="A83" s="8" t="s">
        <v>68</v>
      </c>
      <c r="B83" t="str">
        <f t="shared" si="6"/>
        <v>主要年份规模以上工业总产值</v>
      </c>
      <c r="E83" s="2">
        <f t="shared" ref="E83:T83" si="13">E$2/E11</f>
        <v>0.4251210046243773</v>
      </c>
      <c r="F83" s="2">
        <f t="shared" si="13"/>
        <v>0.10648562945881297</v>
      </c>
      <c r="G83" s="2">
        <f t="shared" si="13"/>
        <v>0.52265935903426974</v>
      </c>
      <c r="H83" s="2">
        <f t="shared" si="13"/>
        <v>0.49953188880411015</v>
      </c>
      <c r="I83" s="2">
        <f t="shared" si="13"/>
        <v>0.27515078217904138</v>
      </c>
      <c r="J83" s="2">
        <f t="shared" si="13"/>
        <v>0.14575335658881189</v>
      </c>
      <c r="K83" s="2">
        <f t="shared" si="13"/>
        <v>0.38216772178189856</v>
      </c>
      <c r="L83" s="2">
        <f t="shared" si="13"/>
        <v>0.12891581797086391</v>
      </c>
      <c r="M83" s="2">
        <f t="shared" si="13"/>
        <v>0.23518975196526931</v>
      </c>
      <c r="N83" s="2">
        <f t="shared" si="13"/>
        <v>5.1458245944412777E-2</v>
      </c>
      <c r="O83" s="2">
        <f t="shared" si="13"/>
        <v>0.18769465473281671</v>
      </c>
      <c r="P83" s="2">
        <f t="shared" si="13"/>
        <v>0.21688963027399896</v>
      </c>
      <c r="Q83" s="2">
        <f t="shared" si="13"/>
        <v>6.3675270584524823E-2</v>
      </c>
      <c r="R83" s="2">
        <f t="shared" si="13"/>
        <v>0.23699603296149288</v>
      </c>
      <c r="S83" s="2">
        <f t="shared" si="13"/>
        <v>0.16021784395174371</v>
      </c>
      <c r="T83" s="2">
        <f t="shared" si="13"/>
        <v>0.43043477710441458</v>
      </c>
      <c r="U83" s="6">
        <f t="shared" si="8"/>
        <v>8.9045706483214013E-2</v>
      </c>
      <c r="V83" s="5" t="str">
        <f t="shared" si="2"/>
        <v>均人 主要年份规模以上工业总产值</v>
      </c>
    </row>
    <row r="84" spans="1:22" x14ac:dyDescent="0.15">
      <c r="A84" s="8" t="s">
        <v>68</v>
      </c>
      <c r="B84" t="str">
        <f t="shared" si="6"/>
        <v>主要年份建筑业总产值</v>
      </c>
      <c r="E84" s="2">
        <f t="shared" ref="E84:T84" si="14">E$2/E12</f>
        <v>0.12610905205440834</v>
      </c>
      <c r="F84" s="2">
        <f t="shared" si="14"/>
        <v>0.16573828547194297</v>
      </c>
      <c r="G84" s="2">
        <f t="shared" si="14"/>
        <v>0.28127003856258115</v>
      </c>
      <c r="H84" s="2">
        <f t="shared" si="14"/>
        <v>0.13434667849409099</v>
      </c>
      <c r="I84" s="2">
        <f t="shared" si="14"/>
        <v>0.12971164571290189</v>
      </c>
      <c r="J84" s="2">
        <f t="shared" si="14"/>
        <v>0.18960676407093047</v>
      </c>
      <c r="K84" s="2">
        <f t="shared" si="14"/>
        <v>0.31139178492382169</v>
      </c>
      <c r="L84" s="2">
        <f t="shared" si="14"/>
        <v>0.32380083139931731</v>
      </c>
      <c r="M84" s="2">
        <f t="shared" si="14"/>
        <v>0.12829335115283744</v>
      </c>
      <c r="N84" s="2">
        <f t="shared" si="14"/>
        <v>0.30106048556038645</v>
      </c>
      <c r="O84" s="2">
        <f t="shared" si="14"/>
        <v>1.0873028275407535</v>
      </c>
      <c r="P84" s="2">
        <f t="shared" si="14"/>
        <v>0.52842822310833726</v>
      </c>
      <c r="Q84" s="2">
        <f t="shared" si="14"/>
        <v>0.45372731951567463</v>
      </c>
      <c r="R84" s="2">
        <f t="shared" si="14"/>
        <v>0.65865886469559076</v>
      </c>
      <c r="S84" s="2">
        <f t="shared" si="14"/>
        <v>0.44862284231868427</v>
      </c>
      <c r="T84" s="2">
        <f t="shared" si="14"/>
        <v>0.57432558551226554</v>
      </c>
      <c r="U84" s="6">
        <f t="shared" si="8"/>
        <v>-0.52473507681180431</v>
      </c>
      <c r="V84" s="5" t="str">
        <f t="shared" si="2"/>
        <v>均人 主要年份建筑业总产值</v>
      </c>
    </row>
    <row r="85" spans="1:22" x14ac:dyDescent="0.15">
      <c r="A85" s="8" t="s">
        <v>68</v>
      </c>
      <c r="B85" t="str">
        <f t="shared" si="6"/>
        <v>主要年份实际利用外商直接投资额</v>
      </c>
      <c r="E85" s="2">
        <f t="shared" ref="E85:T85" si="15">E$2/E13</f>
        <v>1.4619732343795632E-3</v>
      </c>
      <c r="F85" s="2">
        <f t="shared" si="15"/>
        <v>1.0507431423937823E-4</v>
      </c>
      <c r="G85" s="2">
        <f t="shared" si="15"/>
        <v>6.3590706470809328E-4</v>
      </c>
      <c r="H85" s="2">
        <f t="shared" si="15"/>
        <v>2.12998148689467E-2</v>
      </c>
      <c r="I85" s="2">
        <f t="shared" si="15"/>
        <v>2.4158212608060632E-3</v>
      </c>
      <c r="J85" s="2">
        <f t="shared" si="15"/>
        <v>1.3972592839447682E-3</v>
      </c>
      <c r="K85" s="2">
        <f t="shared" si="15"/>
        <v>1.2931726907630524E-2</v>
      </c>
      <c r="L85" s="2">
        <f t="shared" si="15"/>
        <v>6.2717391304347283E-3</v>
      </c>
      <c r="M85" s="2">
        <f t="shared" si="15"/>
        <v>1.8421470541527714E-3</v>
      </c>
      <c r="N85" s="2">
        <f t="shared" si="15"/>
        <v>1.2166841043673351E-3</v>
      </c>
      <c r="O85" s="2">
        <f t="shared" si="15"/>
        <v>2.5787500000000003E-3</v>
      </c>
      <c r="P85" s="2">
        <f t="shared" si="15"/>
        <v>3.9029255319148934E-3</v>
      </c>
      <c r="Q85" s="2">
        <f t="shared" si="15"/>
        <v>3.0847741640642854E-3</v>
      </c>
      <c r="R85" s="2">
        <f t="shared" si="15"/>
        <v>7.4135363230183682E-3</v>
      </c>
      <c r="S85" s="2">
        <f t="shared" si="15"/>
        <v>6.805555555555555E-2</v>
      </c>
      <c r="T85" s="2">
        <f t="shared" si="15"/>
        <v>6.6797642436149315E-2</v>
      </c>
      <c r="U85" s="6">
        <f t="shared" si="8"/>
        <v>-0.3736692792815578</v>
      </c>
      <c r="V85" s="5" t="str">
        <f t="shared" si="2"/>
        <v>均人 主要年份实际利用外商直接投资额</v>
      </c>
    </row>
    <row r="86" spans="1:22" x14ac:dyDescent="0.15">
      <c r="A86" s="8" t="s">
        <v>68</v>
      </c>
      <c r="B86" t="str">
        <f t="shared" si="6"/>
        <v>主要年份入境旅游者人数</v>
      </c>
      <c r="E86" s="2">
        <f t="shared" ref="E86:T86" si="16">E$2/E14</f>
        <v>0.77009430800524414</v>
      </c>
      <c r="F86" s="2">
        <f t="shared" si="16"/>
        <v>5.6246640197500373</v>
      </c>
      <c r="G86" s="2">
        <f t="shared" si="16"/>
        <v>2.0691298642362925</v>
      </c>
      <c r="H86" s="2">
        <f t="shared" si="16"/>
        <v>33.355645951151899</v>
      </c>
      <c r="I86" s="2">
        <f t="shared" si="16"/>
        <v>16.616944541328419</v>
      </c>
      <c r="J86" s="2">
        <f t="shared" si="16"/>
        <v>9.9283337319938543</v>
      </c>
      <c r="K86" s="2">
        <f t="shared" si="16"/>
        <v>546.52932183170128</v>
      </c>
      <c r="L86" s="2">
        <f t="shared" si="16"/>
        <v>3282.2924677288383</v>
      </c>
      <c r="M86" s="2">
        <f t="shared" si="16"/>
        <v>218.10578016238489</v>
      </c>
      <c r="N86" s="2">
        <f t="shared" si="16"/>
        <v>5.7312068619988263</v>
      </c>
      <c r="O86" s="2">
        <f t="shared" si="16"/>
        <v>88.854574401577509</v>
      </c>
      <c r="P86" s="2">
        <f t="shared" si="16"/>
        <v>16.791019771819904</v>
      </c>
      <c r="Q86" s="2">
        <f t="shared" si="16"/>
        <v>51.79800524120413</v>
      </c>
      <c r="R86" s="2">
        <f t="shared" si="16"/>
        <v>1965.004280233341</v>
      </c>
      <c r="S86" s="2">
        <f t="shared" si="16"/>
        <v>209.51895945920572</v>
      </c>
      <c r="T86" s="2">
        <f t="shared" si="16"/>
        <v>628.26296970558303</v>
      </c>
      <c r="U86" s="6">
        <f t="shared" si="8"/>
        <v>-0.25853558998806475</v>
      </c>
      <c r="V86" s="5" t="str">
        <f t="shared" si="2"/>
        <v>均人 主要年份入境旅游者人数</v>
      </c>
    </row>
    <row r="87" spans="1:22" x14ac:dyDescent="0.15">
      <c r="A87" s="8" t="s">
        <v>68</v>
      </c>
      <c r="B87" t="str">
        <f t="shared" si="6"/>
        <v>主要年份城镇居民人均可支配收入</v>
      </c>
      <c r="E87" s="2">
        <f t="shared" ref="E87:T87" si="17">E$2/E15</f>
        <v>1.2107121420200909E-3</v>
      </c>
      <c r="F87" s="2">
        <f t="shared" si="17"/>
        <v>1.5945513396518518E-3</v>
      </c>
      <c r="G87" s="2">
        <f t="shared" si="17"/>
        <v>5.7664132261994721E-3</v>
      </c>
      <c r="H87" s="2">
        <f t="shared" si="17"/>
        <v>3.9125843460829412E-3</v>
      </c>
      <c r="I87" s="2">
        <f t="shared" si="17"/>
        <v>9.2570800023475484E-4</v>
      </c>
      <c r="J87" s="2">
        <f t="shared" si="17"/>
        <v>4.8342733309254581E-3</v>
      </c>
      <c r="K87" s="2">
        <f t="shared" si="17"/>
        <v>6.4812323036694851E-4</v>
      </c>
      <c r="L87" s="2">
        <f t="shared" si="17"/>
        <v>2.6842434213357113E-3</v>
      </c>
      <c r="M87" s="2">
        <f t="shared" si="17"/>
        <v>3.3806247161328883E-3</v>
      </c>
      <c r="N87" s="2">
        <f t="shared" si="17"/>
        <v>2.8387385129238101E-3</v>
      </c>
      <c r="O87" s="2">
        <f t="shared" si="17"/>
        <v>4.5108030781912624E-3</v>
      </c>
      <c r="P87" s="2">
        <f t="shared" si="17"/>
        <v>3.70177990238316E-3</v>
      </c>
      <c r="Q87" s="2">
        <f t="shared" si="17"/>
        <v>1.0312656838322751E-3</v>
      </c>
      <c r="R87" s="2">
        <f t="shared" si="17"/>
        <v>1.089236953044405E-3</v>
      </c>
      <c r="S87" s="2">
        <f t="shared" si="17"/>
        <v>1.2240586988605761E-3</v>
      </c>
      <c r="T87" s="2">
        <f t="shared" si="17"/>
        <v>8.1731948056943131E-4</v>
      </c>
      <c r="U87" s="6">
        <f t="shared" si="8"/>
        <v>2.535306423075933E-2</v>
      </c>
      <c r="V87" s="5" t="str">
        <f t="shared" si="2"/>
        <v>均人 主要年份城镇居民人均可支配收入</v>
      </c>
    </row>
    <row r="88" spans="1:22" x14ac:dyDescent="0.15">
      <c r="A88" s="8" t="s">
        <v>68</v>
      </c>
      <c r="B88" t="str">
        <f t="shared" si="6"/>
        <v>主要年份城镇居民人均消费支出</v>
      </c>
      <c r="E88" s="2">
        <f t="shared" ref="E88:T88" si="18">E$2/E16</f>
        <v>1.8438100091367176E-3</v>
      </c>
      <c r="F88" s="2">
        <f t="shared" si="18"/>
        <v>2.6141914166667559E-3</v>
      </c>
      <c r="G88" s="2">
        <f t="shared" si="18"/>
        <v>8.9925202626325793E-3</v>
      </c>
      <c r="H88" s="2">
        <f t="shared" si="18"/>
        <v>5.7334697196212659E-3</v>
      </c>
      <c r="I88" s="2">
        <f t="shared" si="18"/>
        <v>1.5012197410395947E-3</v>
      </c>
      <c r="J88" s="2">
        <f t="shared" si="18"/>
        <v>7.0362732015043063E-3</v>
      </c>
      <c r="K88" s="2">
        <f t="shared" si="18"/>
        <v>9.4957351763316745E-4</v>
      </c>
      <c r="L88" s="2">
        <f t="shared" si="18"/>
        <v>4.3765103511675119E-3</v>
      </c>
      <c r="M88" s="2">
        <f t="shared" si="18"/>
        <v>4.7569477303555097E-3</v>
      </c>
      <c r="N88" s="2">
        <f t="shared" si="18"/>
        <v>4.3504872892877345E-3</v>
      </c>
      <c r="O88" s="2">
        <f t="shared" si="18"/>
        <v>6.4407703573456784E-3</v>
      </c>
      <c r="P88" s="2">
        <f t="shared" si="18"/>
        <v>5.9272393504068788E-3</v>
      </c>
      <c r="Q88" s="2">
        <f t="shared" si="18"/>
        <v>1.593526426766837E-3</v>
      </c>
      <c r="R88" s="2">
        <f t="shared" si="18"/>
        <v>1.7760102247445795E-3</v>
      </c>
      <c r="S88" s="2">
        <f t="shared" si="18"/>
        <v>2.054551271326976E-3</v>
      </c>
      <c r="T88" s="2">
        <f t="shared" si="18"/>
        <v>1.254190009048612E-3</v>
      </c>
      <c r="U88" s="6">
        <f t="shared" si="8"/>
        <v>3.0454403011892266E-2</v>
      </c>
      <c r="V88" s="5" t="str">
        <f t="shared" si="2"/>
        <v>均人 主要年份城镇居民人均消费支出</v>
      </c>
    </row>
    <row r="89" spans="1:22" x14ac:dyDescent="0.15">
      <c r="A89" s="8" t="s">
        <v>68</v>
      </c>
      <c r="B89" t="str">
        <f t="shared" si="6"/>
        <v>主要年份农村居民人均可支配收入</v>
      </c>
      <c r="E89" s="2">
        <f t="shared" ref="E89:T89" si="19">E$2/E17</f>
        <v>85.1</v>
      </c>
      <c r="F89" s="2">
        <f t="shared" si="19"/>
        <v>122</v>
      </c>
      <c r="G89" s="2">
        <f t="shared" si="19"/>
        <v>373.9</v>
      </c>
      <c r="H89" s="2">
        <f t="shared" si="19"/>
        <v>9.2056718055876664E-3</v>
      </c>
      <c r="I89" s="2">
        <f t="shared" si="19"/>
        <v>2.6928240199902585E-3</v>
      </c>
      <c r="J89" s="2">
        <f t="shared" si="19"/>
        <v>1.357659364045825E-2</v>
      </c>
      <c r="K89" s="2">
        <f t="shared" si="19"/>
        <v>1.1999943354304664E-3</v>
      </c>
      <c r="L89" s="2">
        <f t="shared" si="19"/>
        <v>4.8407948971141892E-3</v>
      </c>
      <c r="M89" s="2">
        <f t="shared" si="19"/>
        <v>7.0672007370884173E-3</v>
      </c>
      <c r="N89" s="2">
        <f t="shared" si="19"/>
        <v>4.7987747809070027E-3</v>
      </c>
      <c r="O89" s="2">
        <f t="shared" si="19"/>
        <v>8.6825831926569674E-3</v>
      </c>
      <c r="P89" s="2">
        <f t="shared" si="19"/>
        <v>7.7907392398432829E-3</v>
      </c>
      <c r="Q89" s="2">
        <f t="shared" si="19"/>
        <v>1.9060680263912767E-3</v>
      </c>
      <c r="R89" s="2">
        <f t="shared" si="19"/>
        <v>44.8</v>
      </c>
      <c r="S89" s="2">
        <f t="shared" si="19"/>
        <v>49</v>
      </c>
      <c r="T89" s="2">
        <f t="shared" si="19"/>
        <v>34</v>
      </c>
      <c r="U89" s="6">
        <f t="shared" si="8"/>
        <v>0.37155133953258701</v>
      </c>
      <c r="V89" s="5" t="str">
        <f t="shared" si="2"/>
        <v>均人 主要年份农村居民人均可支配收入</v>
      </c>
    </row>
    <row r="90" spans="1:22" x14ac:dyDescent="0.15">
      <c r="A90" s="8" t="s">
        <v>68</v>
      </c>
      <c r="B90" t="str">
        <f t="shared" si="6"/>
        <v>主要年份农村居民人均消费支出</v>
      </c>
      <c r="E90" s="2">
        <f t="shared" ref="E90:T90" si="20">E$2/E18</f>
        <v>85.1</v>
      </c>
      <c r="F90" s="2">
        <f t="shared" si="20"/>
        <v>122</v>
      </c>
      <c r="G90" s="2">
        <f t="shared" si="20"/>
        <v>373.9</v>
      </c>
      <c r="H90" s="2">
        <f t="shared" si="20"/>
        <v>1.1125089570712007E-2</v>
      </c>
      <c r="I90" s="2">
        <f t="shared" si="20"/>
        <v>3.6581451410926257E-3</v>
      </c>
      <c r="J90" s="2">
        <f t="shared" si="20"/>
        <v>1.8820740022844482E-2</v>
      </c>
      <c r="K90" s="2">
        <f t="shared" si="20"/>
        <v>1.9638888414519606E-3</v>
      </c>
      <c r="L90" s="2">
        <f t="shared" si="20"/>
        <v>5.3831230230200347E-3</v>
      </c>
      <c r="M90" s="2">
        <f t="shared" si="20"/>
        <v>8.2285125599404589E-3</v>
      </c>
      <c r="N90" s="2">
        <f t="shared" si="20"/>
        <v>6.0147008246218816E-3</v>
      </c>
      <c r="O90" s="2">
        <f t="shared" si="20"/>
        <v>1.1978516475540718E-2</v>
      </c>
      <c r="P90" s="2">
        <f t="shared" si="20"/>
        <v>1.1008052568608109E-2</v>
      </c>
      <c r="Q90" s="2">
        <f t="shared" si="20"/>
        <v>2.5894064504991799E-3</v>
      </c>
      <c r="R90" s="2">
        <f t="shared" si="20"/>
        <v>44.8</v>
      </c>
      <c r="S90" s="2">
        <f t="shared" si="20"/>
        <v>49</v>
      </c>
      <c r="T90" s="2">
        <f t="shared" si="20"/>
        <v>34</v>
      </c>
      <c r="U90" s="6">
        <f t="shared" si="8"/>
        <v>0.37155287584731617</v>
      </c>
      <c r="V90" s="5" t="str">
        <f t="shared" si="2"/>
        <v>均人 主要年份农村居民人均消费支出</v>
      </c>
    </row>
    <row r="91" spans="1:22" x14ac:dyDescent="0.15">
      <c r="A91" s="8" t="s">
        <v>68</v>
      </c>
      <c r="B91" t="str">
        <f t="shared" si="6"/>
        <v>主要年份小学在校学生数</v>
      </c>
      <c r="E91" s="2">
        <f t="shared" ref="E91:T91" si="21">E$2/E19</f>
        <v>15.305755395683454</v>
      </c>
      <c r="F91" s="2">
        <f t="shared" si="21"/>
        <v>15.734423565523556</v>
      </c>
      <c r="G91" s="2">
        <f t="shared" si="21"/>
        <v>27.297749158581009</v>
      </c>
      <c r="H91" s="2">
        <f t="shared" si="21"/>
        <v>33.392908971480075</v>
      </c>
      <c r="I91" s="2">
        <f t="shared" si="21"/>
        <v>26.837396947903876</v>
      </c>
      <c r="J91" s="2">
        <f t="shared" si="21"/>
        <v>21.29638695779888</v>
      </c>
      <c r="K91" s="2">
        <f t="shared" si="21"/>
        <v>26.918575489048656</v>
      </c>
      <c r="L91" s="2">
        <f t="shared" si="21"/>
        <v>23.222586682228684</v>
      </c>
      <c r="M91" s="2">
        <f t="shared" si="21"/>
        <v>23.396893860642642</v>
      </c>
      <c r="N91" s="2">
        <f t="shared" si="21"/>
        <v>24.287313754198603</v>
      </c>
      <c r="O91" s="2">
        <f t="shared" si="21"/>
        <v>39.468901260785557</v>
      </c>
      <c r="P91" s="2">
        <f t="shared" si="21"/>
        <v>29.316286270788591</v>
      </c>
      <c r="Q91" s="2">
        <f t="shared" si="21"/>
        <v>24.009959686981265</v>
      </c>
      <c r="R91" s="2">
        <f t="shared" si="21"/>
        <v>24.993026499302648</v>
      </c>
      <c r="S91" s="2">
        <f t="shared" si="21"/>
        <v>22.176963113826659</v>
      </c>
      <c r="T91" s="2">
        <f t="shared" si="21"/>
        <v>27.669270833333336</v>
      </c>
      <c r="U91" s="6">
        <f t="shared" si="8"/>
        <v>-0.66687980902482102</v>
      </c>
      <c r="V91" s="5" t="str">
        <f t="shared" si="2"/>
        <v>均人 主要年份小学在校学生数</v>
      </c>
    </row>
    <row r="92" spans="1:22" x14ac:dyDescent="0.15">
      <c r="A92" s="8" t="s">
        <v>68</v>
      </c>
      <c r="B92" t="str">
        <f t="shared" si="6"/>
        <v>主要年份普通中学在校学生数</v>
      </c>
      <c r="E92" s="2">
        <f t="shared" ref="E92:T92" si="22">E$2/E20</f>
        <v>23.622484385843162</v>
      </c>
      <c r="F92" s="2">
        <f t="shared" si="22"/>
        <v>27.107496778207349</v>
      </c>
      <c r="G92" s="2">
        <f t="shared" si="22"/>
        <v>77.395984268267426</v>
      </c>
      <c r="H92" s="2">
        <f t="shared" si="22"/>
        <v>97.88205794116331</v>
      </c>
      <c r="I92" s="2">
        <f t="shared" si="22"/>
        <v>53.973013493253383</v>
      </c>
      <c r="J92" s="2">
        <f t="shared" si="22"/>
        <v>35.144770195619024</v>
      </c>
      <c r="K92" s="2">
        <f t="shared" si="22"/>
        <v>48.088410991636806</v>
      </c>
      <c r="L92" s="2">
        <f t="shared" si="22"/>
        <v>47.009939709955596</v>
      </c>
      <c r="M92" s="2">
        <f t="shared" si="22"/>
        <v>60.623115577889457</v>
      </c>
      <c r="N92" s="2">
        <f t="shared" si="22"/>
        <v>43.545398394070418</v>
      </c>
      <c r="O92" s="2">
        <f t="shared" si="22"/>
        <v>98.149293496360443</v>
      </c>
      <c r="P92" s="2">
        <f t="shared" si="22"/>
        <v>77.413398980130125</v>
      </c>
      <c r="Q92" s="2">
        <f t="shared" si="22"/>
        <v>42.820892366250796</v>
      </c>
      <c r="R92" s="2">
        <f t="shared" si="22"/>
        <v>42.87081339712919</v>
      </c>
      <c r="S92" s="2">
        <f t="shared" si="22"/>
        <v>34.81597271564587</v>
      </c>
      <c r="T92" s="2">
        <f t="shared" si="22"/>
        <v>39.640900081613616</v>
      </c>
      <c r="U92" s="6">
        <f t="shared" si="8"/>
        <v>-0.43297160986292882</v>
      </c>
      <c r="V92" s="5" t="str">
        <f t="shared" si="2"/>
        <v>均人 主要年份普通中学在校学生数</v>
      </c>
    </row>
    <row r="93" spans="1:22" x14ac:dyDescent="0.15">
      <c r="A93" s="8" t="s">
        <v>68</v>
      </c>
      <c r="B93" t="str">
        <f t="shared" si="6"/>
        <v>主要年份幼儿园在园幼儿数</v>
      </c>
      <c r="E93" s="2">
        <f t="shared" ref="E93:T93" si="23">E$2/E21</f>
        <v>5.0897129186602864E-3</v>
      </c>
      <c r="F93" s="2">
        <f t="shared" si="23"/>
        <v>6.2893081761006293E-3</v>
      </c>
      <c r="G93" s="2">
        <f t="shared" si="23"/>
        <v>4.7470925803666649E-3</v>
      </c>
      <c r="H93" s="2">
        <f t="shared" si="23"/>
        <v>4.9319766261309026E-3</v>
      </c>
      <c r="I93" s="2">
        <f t="shared" si="23"/>
        <v>3.9448240299084702E-3</v>
      </c>
      <c r="J93" s="2">
        <f t="shared" si="23"/>
        <v>5.3093294683042181E-3</v>
      </c>
      <c r="K93" s="2">
        <f t="shared" si="23"/>
        <v>4.5345725954090976E-3</v>
      </c>
      <c r="L93" s="2">
        <f t="shared" si="23"/>
        <v>3.6591939626470175E-3</v>
      </c>
      <c r="M93" s="2">
        <f t="shared" si="23"/>
        <v>5.6435013659668432E-3</v>
      </c>
      <c r="N93" s="2">
        <f t="shared" si="23"/>
        <v>3.9058171745152354E-3</v>
      </c>
      <c r="O93" s="2">
        <f t="shared" si="23"/>
        <v>6.4458678331510708E-3</v>
      </c>
      <c r="P93" s="2">
        <f t="shared" si="23"/>
        <v>5.0272631248394189E-3</v>
      </c>
      <c r="Q93" s="2">
        <f t="shared" si="23"/>
        <v>3.6966046002190581E-3</v>
      </c>
      <c r="R93" s="2">
        <f t="shared" si="23"/>
        <v>3.7246425008313931E-3</v>
      </c>
      <c r="S93" s="2">
        <f t="shared" si="23"/>
        <v>3.7259523990571058E-3</v>
      </c>
      <c r="T93" s="2">
        <f t="shared" si="23"/>
        <v>4.3240493450337021E-3</v>
      </c>
      <c r="U93" s="6">
        <f t="shared" si="8"/>
        <v>0.45536435263710329</v>
      </c>
      <c r="V93" s="5" t="str">
        <f t="shared" ref="V93:V98" si="24">A93&amp;" "&amp;B93</f>
        <v>均人 主要年份幼儿园在园幼儿数</v>
      </c>
    </row>
    <row r="94" spans="1:22" x14ac:dyDescent="0.15">
      <c r="A94" s="8" t="s">
        <v>68</v>
      </c>
      <c r="B94" t="str">
        <f t="shared" si="6"/>
        <v>主要年份卫生机构数</v>
      </c>
      <c r="E94" s="2">
        <f t="shared" ref="E94:T94" si="25">E$2/E22</f>
        <v>0.1469775474956822</v>
      </c>
      <c r="F94" s="2">
        <f t="shared" si="25"/>
        <v>0.18373493975903615</v>
      </c>
      <c r="G94" s="2">
        <f t="shared" si="25"/>
        <v>0.24712491738268338</v>
      </c>
      <c r="H94" s="2">
        <f t="shared" si="25"/>
        <v>0.40556586270871986</v>
      </c>
      <c r="I94" s="2">
        <f t="shared" si="25"/>
        <v>0.27692307692307694</v>
      </c>
      <c r="J94" s="2">
        <f t="shared" si="25"/>
        <v>0.30905861456483125</v>
      </c>
      <c r="K94" s="2">
        <f t="shared" si="25"/>
        <v>0.13036437246963564</v>
      </c>
      <c r="L94" s="2">
        <f t="shared" si="25"/>
        <v>0.11644803229061453</v>
      </c>
      <c r="M94" s="2">
        <f t="shared" si="25"/>
        <v>0.24761904761904763</v>
      </c>
      <c r="N94" s="2">
        <f t="shared" si="25"/>
        <v>0.14783748361730012</v>
      </c>
      <c r="O94" s="2">
        <f t="shared" si="25"/>
        <v>0.19722753346080307</v>
      </c>
      <c r="P94" s="2">
        <f t="shared" si="25"/>
        <v>0.20889679715302489</v>
      </c>
      <c r="Q94" s="2">
        <f t="shared" si="25"/>
        <v>8.4024896265560173E-2</v>
      </c>
      <c r="R94" s="2">
        <f t="shared" si="25"/>
        <v>0.10491803278688525</v>
      </c>
      <c r="S94" s="2">
        <f t="shared" si="25"/>
        <v>8.2077051926298161E-2</v>
      </c>
      <c r="T94" s="2">
        <f t="shared" si="25"/>
        <v>0.10625</v>
      </c>
      <c r="U94" s="6">
        <f t="shared" si="8"/>
        <v>0.20844830847810153</v>
      </c>
      <c r="V94" s="5" t="str">
        <f t="shared" si="24"/>
        <v>均人 主要年份卫生机构数</v>
      </c>
    </row>
    <row r="95" spans="1:22" x14ac:dyDescent="0.15">
      <c r="A95" s="8" t="s">
        <v>68</v>
      </c>
      <c r="B95" t="str">
        <f t="shared" si="6"/>
        <v>主要年份卫生机构床位数</v>
      </c>
      <c r="E95" s="2">
        <f t="shared" ref="E95:T95" si="26">E$2/E23</f>
        <v>7.5276426360017688E-3</v>
      </c>
      <c r="F95" s="2">
        <f t="shared" si="26"/>
        <v>7.6884295437358204E-3</v>
      </c>
      <c r="G95" s="2">
        <f t="shared" si="26"/>
        <v>1.6126110583973088E-2</v>
      </c>
      <c r="H95" s="2">
        <f t="shared" si="26"/>
        <v>2.0712526056471479E-2</v>
      </c>
      <c r="I95" s="2">
        <f t="shared" si="26"/>
        <v>1.2870662460567823E-2</v>
      </c>
      <c r="J95" s="2">
        <f t="shared" si="26"/>
        <v>2.6767171756018768E-2</v>
      </c>
      <c r="K95" s="2">
        <f t="shared" si="26"/>
        <v>1.0904165255672199E-2</v>
      </c>
      <c r="L95" s="2">
        <f t="shared" si="26"/>
        <v>1.7397859188903814E-2</v>
      </c>
      <c r="M95" s="2">
        <f t="shared" si="26"/>
        <v>4.0353224511640355E-2</v>
      </c>
      <c r="N95" s="2">
        <f t="shared" si="26"/>
        <v>3.0744071954210955E-2</v>
      </c>
      <c r="O95" s="2">
        <f t="shared" si="26"/>
        <v>1.7978213507625275E-2</v>
      </c>
      <c r="P95" s="2">
        <f t="shared" si="26"/>
        <v>2.516073724817831E-2</v>
      </c>
      <c r="Q95" s="2">
        <f t="shared" si="26"/>
        <v>2.3670368205727644E-2</v>
      </c>
      <c r="R95" s="2">
        <f t="shared" si="26"/>
        <v>2.2637695805962605E-2</v>
      </c>
      <c r="S95" s="2">
        <f t="shared" si="26"/>
        <v>2.8908554572271386E-2</v>
      </c>
      <c r="T95" s="2">
        <f t="shared" si="26"/>
        <v>3.2786885245901641E-2</v>
      </c>
      <c r="U95" s="6">
        <f t="shared" si="8"/>
        <v>-0.57113346312584934</v>
      </c>
      <c r="V95" s="5" t="str">
        <f t="shared" si="24"/>
        <v>均人 主要年份卫生机构床位数</v>
      </c>
    </row>
    <row r="96" spans="1:22" x14ac:dyDescent="0.15">
      <c r="A96" s="8" t="s">
        <v>68</v>
      </c>
      <c r="B96" t="str">
        <f t="shared" si="6"/>
        <v>主要年份执业(助理)医师数</v>
      </c>
      <c r="E96" s="2">
        <f t="shared" ref="E96:T96" si="27">E$2/E24</f>
        <v>8.090891804525574E-3</v>
      </c>
      <c r="F96" s="2">
        <f t="shared" si="27"/>
        <v>9.5349745994529108E-3</v>
      </c>
      <c r="G96" s="2">
        <f t="shared" si="27"/>
        <v>1.8908667947810254E-2</v>
      </c>
      <c r="H96" s="2">
        <f t="shared" si="27"/>
        <v>2.8869519281563654E-2</v>
      </c>
      <c r="I96" s="2">
        <f t="shared" si="27"/>
        <v>2.0345744680851065E-2</v>
      </c>
      <c r="J96" s="2">
        <f t="shared" si="27"/>
        <v>2.7429652400094585E-2</v>
      </c>
      <c r="K96" s="2">
        <f t="shared" si="27"/>
        <v>2.6285714285714287E-2</v>
      </c>
      <c r="L96" s="2">
        <f t="shared" si="27"/>
        <v>3.0336487907465563E-2</v>
      </c>
      <c r="M96" s="2">
        <f t="shared" si="27"/>
        <v>3.9820438341695276E-2</v>
      </c>
      <c r="N96" s="2">
        <f t="shared" si="27"/>
        <v>3.3313644418192553E-2</v>
      </c>
      <c r="O96" s="2">
        <f t="shared" si="27"/>
        <v>3.6455204099664254E-2</v>
      </c>
      <c r="P96" s="2">
        <f t="shared" si="27"/>
        <v>4.0260631001371741E-2</v>
      </c>
      <c r="Q96" s="2">
        <f t="shared" si="27"/>
        <v>2.7873365450791467E-2</v>
      </c>
      <c r="R96" s="2">
        <f t="shared" si="27"/>
        <v>2.8978007761966362E-2</v>
      </c>
      <c r="S96" s="2">
        <f t="shared" si="27"/>
        <v>2.8422273781902551E-2</v>
      </c>
      <c r="T96" s="2">
        <f t="shared" si="27"/>
        <v>3.2015065913370999E-2</v>
      </c>
      <c r="U96" s="6">
        <f t="shared" si="8"/>
        <v>-0.83088856638544228</v>
      </c>
      <c r="V96" s="5" t="str">
        <f t="shared" si="24"/>
        <v>均人 主要年份执业(助理)医师数</v>
      </c>
    </row>
    <row r="97" spans="1:22" x14ac:dyDescent="0.15">
      <c r="A97" s="8" t="s">
        <v>68</v>
      </c>
      <c r="B97" t="str">
        <f t="shared" si="6"/>
        <v>主要年份注册护士数</v>
      </c>
      <c r="E97" s="2">
        <f t="shared" ref="E97:T97" si="28">E$2/E25</f>
        <v>7.8534514581026209E-3</v>
      </c>
      <c r="F97" s="2">
        <f t="shared" si="28"/>
        <v>7.6288144072036018E-3</v>
      </c>
      <c r="G97" s="2">
        <f t="shared" si="28"/>
        <v>1.7355180096546602E-2</v>
      </c>
      <c r="H97" s="2">
        <f t="shared" si="28"/>
        <v>2.6538788393832707E-2</v>
      </c>
      <c r="I97" s="2">
        <f t="shared" si="28"/>
        <v>1.7978848413631024E-2</v>
      </c>
      <c r="J97" s="2">
        <f t="shared" si="28"/>
        <v>2.3721881390593048E-2</v>
      </c>
      <c r="K97" s="2">
        <f t="shared" si="28"/>
        <v>2.1480987324883256E-2</v>
      </c>
      <c r="L97" s="2">
        <f t="shared" si="28"/>
        <v>2.8360776603587858E-2</v>
      </c>
      <c r="M97" s="2">
        <f t="shared" si="28"/>
        <v>3.9989392734022806E-2</v>
      </c>
      <c r="N97" s="2">
        <f t="shared" si="28"/>
        <v>3.7776289350301404E-2</v>
      </c>
      <c r="O97" s="2">
        <f t="shared" si="28"/>
        <v>3.0160818713450294E-2</v>
      </c>
      <c r="P97" s="2">
        <f t="shared" si="28"/>
        <v>3.7191129883843717E-2</v>
      </c>
      <c r="Q97" s="2">
        <f t="shared" si="28"/>
        <v>3.4943917169974116E-2</v>
      </c>
      <c r="R97" s="2">
        <f t="shared" si="28"/>
        <v>2.9886591060707138E-2</v>
      </c>
      <c r="S97" s="2">
        <f t="shared" si="28"/>
        <v>4.1808873720136516E-2</v>
      </c>
      <c r="T97" s="2">
        <f t="shared" si="28"/>
        <v>3.5902851108764518E-2</v>
      </c>
      <c r="U97" s="6">
        <f t="shared" si="8"/>
        <v>-0.83908964702491806</v>
      </c>
      <c r="V97" s="5" t="str">
        <f t="shared" si="24"/>
        <v>均人 主要年份注册护士数</v>
      </c>
    </row>
    <row r="98" spans="1:22" x14ac:dyDescent="0.15">
      <c r="A98" s="8" t="s">
        <v>68</v>
      </c>
      <c r="B98" t="str">
        <f t="shared" si="6"/>
        <v>土地面积</v>
      </c>
      <c r="E98" s="2">
        <f t="shared" ref="E98:T98" si="29">E$2/E26</f>
        <v>2.0348920622471327E-2</v>
      </c>
      <c r="F98" s="2">
        <f t="shared" si="29"/>
        <v>2.4239389803164233E-2</v>
      </c>
      <c r="G98" s="2">
        <f t="shared" si="29"/>
        <v>8.2870442402715322E-3</v>
      </c>
      <c r="H98" s="2">
        <f t="shared" si="29"/>
        <v>7.2003963182456594E-3</v>
      </c>
      <c r="I98" s="2">
        <f t="shared" si="29"/>
        <v>7.2663373860182377E-3</v>
      </c>
      <c r="J98" s="2">
        <f t="shared" si="29"/>
        <v>8.1596726001711192E-3</v>
      </c>
      <c r="K98" s="2">
        <f t="shared" si="29"/>
        <v>2.2906572272618657E-4</v>
      </c>
      <c r="L98" s="2">
        <f t="shared" si="29"/>
        <v>6.0734626889660814E-4</v>
      </c>
      <c r="M98" s="2">
        <f t="shared" si="29"/>
        <v>1.703343523273456E-3</v>
      </c>
      <c r="N98" s="2">
        <f t="shared" si="29"/>
        <v>1.1402280334766098E-3</v>
      </c>
      <c r="O98" s="2">
        <f t="shared" si="29"/>
        <v>1.5580567203638618E-3</v>
      </c>
      <c r="P98" s="2">
        <f t="shared" si="29"/>
        <v>1.7416685243804911E-3</v>
      </c>
      <c r="Q98" s="2">
        <f t="shared" si="29"/>
        <v>1.9252657472833431E-4</v>
      </c>
      <c r="R98" s="2">
        <f t="shared" si="29"/>
        <v>4.8066441555498707E-4</v>
      </c>
      <c r="S98" s="2">
        <f t="shared" si="29"/>
        <v>2.2394729688300096E-4</v>
      </c>
      <c r="T98" s="2">
        <f t="shared" si="29"/>
        <v>1.7293632037084059E-4</v>
      </c>
      <c r="U98" s="6">
        <f t="shared" si="8"/>
        <v>0.96141357659139215</v>
      </c>
      <c r="V98" s="5" t="str">
        <f t="shared" si="24"/>
        <v>均人 土地面积</v>
      </c>
    </row>
    <row r="101" spans="1:22" x14ac:dyDescent="0.15">
      <c r="B101" s="9" t="s">
        <v>76</v>
      </c>
      <c r="E101" s="2">
        <v>2.8898684955248402</v>
      </c>
      <c r="F101" s="2">
        <v>2.90364821900903</v>
      </c>
      <c r="G101" s="2">
        <v>1.2680090387998</v>
      </c>
      <c r="H101" s="2">
        <v>0.70833901847533498</v>
      </c>
      <c r="I101" s="2">
        <v>0.90190912773427401</v>
      </c>
      <c r="J101" s="2">
        <v>1.8713741947762299</v>
      </c>
      <c r="K101" s="2">
        <v>0.49779891368432</v>
      </c>
      <c r="L101" s="2">
        <v>0.51998514735755097</v>
      </c>
      <c r="M101" s="2">
        <v>0.52744480366215096</v>
      </c>
      <c r="N101" s="2">
        <v>0.55670319530769297</v>
      </c>
      <c r="O101" s="2">
        <v>0.26819276151714799</v>
      </c>
      <c r="P101" s="2">
        <v>0.38557733477982697</v>
      </c>
      <c r="Q101" s="2">
        <v>0.34468692225261</v>
      </c>
      <c r="R101" s="2">
        <v>0.47726856654665301</v>
      </c>
      <c r="S101" s="2">
        <v>0.234912837990635</v>
      </c>
      <c r="T101" s="2">
        <v>0.22110721873668199</v>
      </c>
    </row>
  </sheetData>
  <phoneticPr fontId="2" type="noConversion"/>
  <conditionalFormatting sqref="U1:U1048576">
    <cfRule type="top10" dxfId="0" priority="1" rank="10"/>
  </conditionalFormatting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cols>
    <col min="1" max="16384" width="9" style="1"/>
  </cols>
  <sheetData/>
  <phoneticPr fontId="2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2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2019-12-18T10:39:00Z</dcterms:created>
  <dcterms:modified xsi:type="dcterms:W3CDTF">2019-12-18T23:05:19Z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