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VS Projects\"/>
    </mc:Choice>
  </mc:AlternateContent>
  <xr:revisionPtr revIDLastSave="0" documentId="13_ncr:1_{75CC9B23-5EF8-4C83-87C7-7A42D0BEB3CB}" xr6:coauthVersionLast="44" xr6:coauthVersionMax="44" xr10:uidLastSave="{00000000-0000-0000-0000-000000000000}"/>
  <bookViews>
    <workbookView xWindow="17745" yWindow="2265" windowWidth="21600" windowHeight="11010" xr2:uid="{00000000-000D-0000-FFFF-FFFF00000000}"/>
  </bookViews>
  <sheets>
    <sheet name="FanGraphs Leaderboard" sheetId="2" r:id="rId1"/>
    <sheet name="Splits Leaderboard Data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K11" i="2" s="1"/>
  <c r="I17" i="2"/>
  <c r="J17" i="2" s="1"/>
  <c r="H29" i="2"/>
  <c r="I29" i="2" s="1"/>
  <c r="H31" i="2"/>
  <c r="I31" i="2" s="1"/>
  <c r="H11" i="2"/>
  <c r="H24" i="2"/>
  <c r="I24" i="2" s="1"/>
  <c r="H17" i="2"/>
  <c r="H6" i="2"/>
  <c r="I6" i="2" s="1"/>
  <c r="H9" i="2"/>
  <c r="I9" i="2" s="1"/>
  <c r="H26" i="2"/>
  <c r="I26" i="2" s="1"/>
  <c r="H4" i="2"/>
  <c r="I4" i="2" s="1"/>
  <c r="H16" i="2"/>
  <c r="I16" i="2" s="1"/>
  <c r="H7" i="2"/>
  <c r="I7" i="2" s="1"/>
  <c r="H23" i="2"/>
  <c r="I23" i="2" s="1"/>
  <c r="J23" i="2" s="1"/>
  <c r="H10" i="2"/>
  <c r="I10" i="2" s="1"/>
  <c r="H13" i="2"/>
  <c r="I13" i="2" s="1"/>
  <c r="H22" i="2"/>
  <c r="I22" i="2" s="1"/>
  <c r="K22" i="2" s="1"/>
  <c r="H2" i="2"/>
  <c r="I2" i="2" s="1"/>
  <c r="H20" i="2"/>
  <c r="I20" i="2" s="1"/>
  <c r="K20" i="2" s="1"/>
  <c r="H8" i="2"/>
  <c r="I8" i="2" s="1"/>
  <c r="H14" i="2"/>
  <c r="I14" i="2" s="1"/>
  <c r="H21" i="2"/>
  <c r="I21" i="2" s="1"/>
  <c r="H25" i="2"/>
  <c r="I25" i="2" s="1"/>
  <c r="H5" i="2"/>
  <c r="I5" i="2" s="1"/>
  <c r="H30" i="2"/>
  <c r="I30" i="2" s="1"/>
  <c r="H18" i="2"/>
  <c r="I18" i="2" s="1"/>
  <c r="J18" i="2" s="1"/>
  <c r="H19" i="2"/>
  <c r="I19" i="2" s="1"/>
  <c r="H27" i="2"/>
  <c r="I27" i="2" s="1"/>
  <c r="H12" i="2"/>
  <c r="I12" i="2" s="1"/>
  <c r="K12" i="2" s="1"/>
  <c r="H28" i="2"/>
  <c r="I28" i="2" s="1"/>
  <c r="H15" i="2"/>
  <c r="I15" i="2" s="1"/>
  <c r="K15" i="2" s="1"/>
  <c r="H3" i="2"/>
  <c r="I3" i="2" s="1"/>
  <c r="K17" i="2" l="1"/>
  <c r="K31" i="2"/>
  <c r="J31" i="2"/>
  <c r="K8" i="2"/>
  <c r="J8" i="2"/>
  <c r="K2" i="2"/>
  <c r="J2" i="2"/>
  <c r="K13" i="2"/>
  <c r="J13" i="2"/>
  <c r="K19" i="2"/>
  <c r="J19" i="2"/>
  <c r="K10" i="2"/>
  <c r="J10" i="2"/>
  <c r="K29" i="2"/>
  <c r="J29" i="2"/>
  <c r="K28" i="2"/>
  <c r="J28" i="2"/>
  <c r="J7" i="2"/>
  <c r="K7" i="2"/>
  <c r="K3" i="2"/>
  <c r="J3" i="2"/>
  <c r="K27" i="2"/>
  <c r="J27" i="2"/>
  <c r="J16" i="2"/>
  <c r="K16" i="2"/>
  <c r="J25" i="2"/>
  <c r="K25" i="2"/>
  <c r="J4" i="2"/>
  <c r="K4" i="2"/>
  <c r="K6" i="2"/>
  <c r="J6" i="2"/>
  <c r="K24" i="2"/>
  <c r="J24" i="2"/>
  <c r="J30" i="2"/>
  <c r="K30" i="2"/>
  <c r="J5" i="2"/>
  <c r="K5" i="2"/>
  <c r="J21" i="2"/>
  <c r="K21" i="2"/>
  <c r="J26" i="2"/>
  <c r="K26" i="2"/>
  <c r="J14" i="2"/>
  <c r="K14" i="2"/>
  <c r="J9" i="2"/>
  <c r="K9" i="2"/>
  <c r="K18" i="2"/>
  <c r="K23" i="2"/>
  <c r="J15" i="2"/>
  <c r="J20" i="2"/>
  <c r="J12" i="2"/>
  <c r="J22" i="2"/>
  <c r="J11" i="2"/>
  <c r="W32" i="1"/>
  <c r="V3" i="1"/>
  <c r="W3" i="1" s="1"/>
  <c r="V4" i="1"/>
  <c r="W4" i="1" s="1"/>
  <c r="V5" i="1"/>
  <c r="W5" i="1" s="1"/>
  <c r="V6" i="1"/>
  <c r="V7" i="1"/>
  <c r="V8" i="1"/>
  <c r="W8" i="1" s="1"/>
  <c r="V9" i="1"/>
  <c r="V10" i="1"/>
  <c r="W10" i="1" s="1"/>
  <c r="V11" i="1"/>
  <c r="W11" i="1" s="1"/>
  <c r="V12" i="1"/>
  <c r="V13" i="1"/>
  <c r="W13" i="1" s="1"/>
  <c r="V14" i="1"/>
  <c r="W14" i="1" s="1"/>
  <c r="V15" i="1"/>
  <c r="W15" i="1" s="1"/>
  <c r="V16" i="1"/>
  <c r="W16" i="1" s="1"/>
  <c r="V17" i="1"/>
  <c r="W17" i="1" s="1"/>
  <c r="V18" i="1"/>
  <c r="V19" i="1"/>
  <c r="V20" i="1"/>
  <c r="V21" i="1"/>
  <c r="V22" i="1"/>
  <c r="V23" i="1"/>
  <c r="W23" i="1" s="1"/>
  <c r="V24" i="1"/>
  <c r="V25" i="1"/>
  <c r="V26" i="1"/>
  <c r="V27" i="1"/>
  <c r="V28" i="1"/>
  <c r="W28" i="1" s="1"/>
  <c r="V29" i="1"/>
  <c r="W29" i="1" s="1"/>
  <c r="V30" i="1"/>
  <c r="V31" i="1"/>
  <c r="W22" i="1"/>
  <c r="W24" i="1"/>
  <c r="W25" i="1"/>
  <c r="W26" i="1"/>
  <c r="W27" i="1"/>
  <c r="W6" i="1"/>
  <c r="W7" i="1"/>
  <c r="W12" i="1"/>
  <c r="W18" i="1"/>
  <c r="W19" i="1"/>
  <c r="W30" i="1"/>
  <c r="W31" i="1"/>
  <c r="V2" i="1"/>
  <c r="W2" i="1" s="1"/>
  <c r="W9" i="1"/>
  <c r="W21" i="1"/>
  <c r="W20" i="1"/>
  <c r="C32" i="1" l="1"/>
  <c r="D32" i="1"/>
  <c r="E32" i="1"/>
  <c r="U32" i="1" s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B32" i="1"/>
</calcChain>
</file>

<file path=xl/sharedStrings.xml><?xml version="1.0" encoding="utf-8"?>
<sst xmlns="http://schemas.openxmlformats.org/spreadsheetml/2006/main" count="95" uniqueCount="92">
  <si>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</si>
  <si>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</si>
  <si>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</si>
  <si>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</si>
  <si>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</si>
  <si>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</si>
  <si>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</si>
  <si>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</si>
  <si>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</si>
  <si>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</si>
  <si>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</si>
  <si>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</si>
  <si>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</si>
  <si>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</si>
  <si>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</si>
  <si>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</si>
  <si>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</si>
  <si>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</si>
  <si>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</si>
  <si>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</si>
  <si>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LAA</t>
  </si>
  <si>
    <t>BAL</t>
  </si>
  <si>
    <t>BOS</t>
  </si>
  <si>
    <t>CHW</t>
  </si>
  <si>
    <t>CLE</t>
  </si>
  <si>
    <t>DET</t>
  </si>
  <si>
    <t>KCR</t>
  </si>
  <si>
    <t>MIN</t>
  </si>
  <si>
    <t>NYY</t>
  </si>
  <si>
    <t>OAK</t>
  </si>
  <si>
    <t>SEA</t>
  </si>
  <si>
    <t>TBR</t>
  </si>
  <si>
    <t>TEX</t>
  </si>
  <si>
    <t>TOR</t>
  </si>
  <si>
    <t>ARI</t>
  </si>
  <si>
    <t>ATL</t>
  </si>
  <si>
    <t>CHC</t>
  </si>
  <si>
    <t>CIN</t>
  </si>
  <si>
    <t>COL</t>
  </si>
  <si>
    <t>MIA</t>
  </si>
  <si>
    <t>HOU</t>
  </si>
  <si>
    <t>LAD</t>
  </si>
  <si>
    <t>MIL</t>
  </si>
  <si>
    <t>WSN</t>
  </si>
  <si>
    <t>NYM</t>
  </si>
  <si>
    <t>PHI</t>
  </si>
  <si>
    <t>PIT</t>
  </si>
  <si>
    <t>STL</t>
  </si>
  <si>
    <t>SDP</t>
  </si>
  <si>
    <t>SFG</t>
  </si>
  <si>
    <t>avgTeam</t>
  </si>
  <si>
    <t>TM</t>
  </si>
  <si>
    <t>adjustedR</t>
  </si>
  <si>
    <t>diff</t>
  </si>
  <si>
    <t>Marlins</t>
  </si>
  <si>
    <t>Tigers</t>
  </si>
  <si>
    <t>Giants</t>
  </si>
  <si>
    <t>Royals</t>
  </si>
  <si>
    <t>Padres</t>
  </si>
  <si>
    <t>Orioles</t>
  </si>
  <si>
    <t>White Sox</t>
  </si>
  <si>
    <t>Blue Jays</t>
  </si>
  <si>
    <t>Reds</t>
  </si>
  <si>
    <t>Pirates</t>
  </si>
  <si>
    <t>Mariners</t>
  </si>
  <si>
    <t>Cardinals</t>
  </si>
  <si>
    <t>Phillies</t>
  </si>
  <si>
    <t>Angels</t>
  </si>
  <si>
    <t>Rangers</t>
  </si>
  <si>
    <t>Indians</t>
  </si>
  <si>
    <t>Diamondbacks</t>
  </si>
  <si>
    <t>Rays</t>
  </si>
  <si>
    <t>Brewers</t>
  </si>
  <si>
    <t>Mets</t>
  </si>
  <si>
    <t>Athletics</t>
  </si>
  <si>
    <t>Rockies</t>
  </si>
  <si>
    <t>Cubs</t>
  </si>
  <si>
    <t>Braves</t>
  </si>
  <si>
    <t>Nationals</t>
  </si>
  <si>
    <t>Red Sox</t>
  </si>
  <si>
    <t>Dodgers</t>
  </si>
  <si>
    <t>Yankees</t>
  </si>
  <si>
    <t>Twins</t>
  </si>
  <si>
    <t>Astros</t>
  </si>
  <si>
    <t>SLG+</t>
  </si>
  <si>
    <t>OBP+</t>
  </si>
  <si>
    <t>RE24</t>
  </si>
  <si>
    <t>wRC+</t>
  </si>
  <si>
    <t>wOBA</t>
  </si>
  <si>
    <t>Team</t>
  </si>
  <si>
    <t>multiplier</t>
  </si>
  <si>
    <t>adjustedRG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</si>
</sst>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10" xfId="0" applyFont="1" applyBorder="1"/>
    <xf numFmtId="0" fontId="0" fillId="0" borderId="11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164" fontId="0" fillId="34" borderId="15" xfId="0" applyNumberFormat="1" applyFont="1" applyFill="1" applyBorder="1"/>
    <xf numFmtId="0" fontId="0" fillId="0" borderId="13" xfId="0" applyFont="1" applyBorder="1"/>
    <xf numFmtId="0" fontId="0" fillId="0" borderId="14" xfId="0" applyFont="1" applyBorder="1"/>
    <xf numFmtId="164" fontId="0" fillId="0" borderId="15" xfId="0" applyNumberFormat="1" applyFont="1" applyBorder="1"/>
    <xf numFmtId="164" fontId="0" fillId="0" borderId="12" xfId="0" applyNumberFormat="1" applyFont="1" applyBorder="1"/>
    <xf numFmtId="0" fontId="13" fillId="33" borderId="0" xfId="0" applyFont="1" applyFill="1" applyBorder="1"/>
    <xf numFmtId="0" fontId="13" fillId="33" borderId="16" xfId="0" applyFont="1" applyFill="1" applyBorder="1"/>
    <xf numFmtId="0" fontId="13" fillId="33" borderId="17" xfId="0" applyFont="1" applyFill="1" applyBorder="1"/>
    <xf numFmtId="0" fontId="13" fillId="33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8AD2-CA10-441D-89D7-AFE9963BA2F4}">
  <dimension ref="A1:K31"/>
  <sheetViews>
    <sheetView tabSelected="1" workbookViewId="0">
      <selection activeCell="K3" sqref="K3"/>
    </sheetView>
  </sheetViews>
  <sheetFormatPr defaultRowHeight="15" x14ac:dyDescent="0.25"/>
  <cols>
    <col min="1" max="7" width="11.85546875" customWidth="1"/>
    <col min="8" max="9" width="12" customWidth="1"/>
    <col min="10" max="10" width="11.85546875" customWidth="1"/>
    <col min="11" max="11" width="13.28515625" customWidth="1"/>
  </cols>
  <sheetData>
    <row r="1" spans="1:11" x14ac:dyDescent="0.25">
      <c r="A1" s="15" t="s">
        <v>89</v>
      </c>
      <c r="B1" s="16" t="s">
        <v>88</v>
      </c>
      <c r="C1" s="16" t="s">
        <v>87</v>
      </c>
      <c r="D1" s="16" t="s">
        <v>86</v>
      </c>
      <c r="E1" s="16" t="s">
        <v>85</v>
      </c>
      <c r="F1" s="16" t="s">
        <v>84</v>
      </c>
      <c r="G1" s="16" t="s">
        <v>8</v>
      </c>
      <c r="H1" s="16" t="s">
        <v>90</v>
      </c>
      <c r="I1" s="16" t="s">
        <v>52</v>
      </c>
      <c r="J1" s="16" t="s">
        <v>53</v>
      </c>
      <c r="K1" s="17" t="s">
        <v>91</v>
      </c>
    </row>
    <row r="2" spans="1:11" x14ac:dyDescent="0.25">
      <c r="A2" s="18" t="s">
        <v>67</v>
      </c>
      <c r="B2" s="19">
        <v>0.316</v>
      </c>
      <c r="C2" s="19">
        <v>99</v>
      </c>
      <c r="D2" s="19">
        <v>-14.91</v>
      </c>
      <c r="E2" s="19">
        <v>100</v>
      </c>
      <c r="F2" s="19">
        <v>96</v>
      </c>
      <c r="G2" s="19">
        <v>769</v>
      </c>
      <c r="H2" s="19">
        <f>(0.75*C2/100) + (0.15*E2/100) +  (0.1*F2/100)</f>
        <v>0.98850000000000005</v>
      </c>
      <c r="I2" s="19">
        <f>(G2*H2/3) + (G2*2/3)</f>
        <v>766.05216666666661</v>
      </c>
      <c r="J2" s="19">
        <f>I2-G2</f>
        <v>-2.9478333333333921</v>
      </c>
      <c r="K2" s="20">
        <f>I2/162</f>
        <v>4.7287170781893</v>
      </c>
    </row>
    <row r="3" spans="1:11" x14ac:dyDescent="0.25">
      <c r="A3" s="18" t="s">
        <v>83</v>
      </c>
      <c r="B3" s="19">
        <v>0.35499999999999998</v>
      </c>
      <c r="C3" s="19">
        <v>125</v>
      </c>
      <c r="D3" s="19">
        <v>150.88</v>
      </c>
      <c r="E3" s="19">
        <v>109</v>
      </c>
      <c r="F3" s="19">
        <v>113</v>
      </c>
      <c r="G3" s="19">
        <v>729</v>
      </c>
      <c r="H3" s="19">
        <f>(0.75*C3/100) + (0.15*E3/100) +  (0.1*F3/100)</f>
        <v>1.214</v>
      </c>
      <c r="I3" s="19">
        <f>(G3*H3/3) + (G3*2/3)</f>
        <v>781.00199999999995</v>
      </c>
      <c r="J3" s="19">
        <f>I3-G3</f>
        <v>52.001999999999953</v>
      </c>
      <c r="K3" s="20">
        <f>I3/162</f>
        <v>4.8209999999999997</v>
      </c>
    </row>
    <row r="4" spans="1:11" x14ac:dyDescent="0.25">
      <c r="A4" s="18" t="s">
        <v>74</v>
      </c>
      <c r="B4" s="19">
        <v>0.32700000000000001</v>
      </c>
      <c r="C4" s="19">
        <v>107</v>
      </c>
      <c r="D4" s="19">
        <v>75.62</v>
      </c>
      <c r="E4" s="19">
        <v>101</v>
      </c>
      <c r="F4" s="19">
        <v>102</v>
      </c>
      <c r="G4" s="19">
        <v>901</v>
      </c>
      <c r="H4" s="19">
        <f>(0.75*C4/100) + (0.15*E4/100) +  (0.1*F4/100)</f>
        <v>1.056</v>
      </c>
      <c r="I4" s="19">
        <f>(G4*H4/3) + (G4*2/3)</f>
        <v>917.81866666666656</v>
      </c>
      <c r="J4" s="19">
        <f>I4-G4</f>
        <v>16.818666666666559</v>
      </c>
      <c r="K4" s="20">
        <f>I4/162</f>
        <v>5.6655473251028798</v>
      </c>
    </row>
    <row r="5" spans="1:11" x14ac:dyDescent="0.25">
      <c r="A5" s="18" t="s">
        <v>61</v>
      </c>
      <c r="B5" s="19">
        <v>0.31</v>
      </c>
      <c r="C5" s="19">
        <v>92</v>
      </c>
      <c r="D5" s="19">
        <v>-79.959999999999994</v>
      </c>
      <c r="E5" s="19">
        <v>94</v>
      </c>
      <c r="F5" s="19">
        <v>97</v>
      </c>
      <c r="G5" s="19">
        <v>708</v>
      </c>
      <c r="H5" s="19">
        <f>(0.75*C5/100) + (0.15*E5/100) +  (0.1*F5/100)</f>
        <v>0.92799999999999994</v>
      </c>
      <c r="I5" s="19">
        <f>(G5*H5/3) + (G5*2/3)</f>
        <v>691.00800000000004</v>
      </c>
      <c r="J5" s="19">
        <f>I5-G5</f>
        <v>-16.991999999999962</v>
      </c>
      <c r="K5" s="20">
        <f>I5/162</f>
        <v>4.2654814814814817</v>
      </c>
    </row>
    <row r="6" spans="1:11" x14ac:dyDescent="0.25">
      <c r="A6" s="18" t="s">
        <v>77</v>
      </c>
      <c r="B6" s="19">
        <v>0.33200000000000002</v>
      </c>
      <c r="C6" s="19">
        <v>102</v>
      </c>
      <c r="D6" s="19">
        <v>100.92</v>
      </c>
      <c r="E6" s="19">
        <v>102</v>
      </c>
      <c r="F6" s="19">
        <v>102</v>
      </c>
      <c r="G6" s="19">
        <v>769</v>
      </c>
      <c r="H6" s="19">
        <f>(0.75*C6/100) + (0.15*E6/100) +  (0.1*F6/100)</f>
        <v>1.02</v>
      </c>
      <c r="I6" s="19">
        <f>(G6*H6/3) + (G6*2/3)</f>
        <v>774.12666666666655</v>
      </c>
      <c r="J6" s="19">
        <f>I6-G6</f>
        <v>5.1266666666665515</v>
      </c>
      <c r="K6" s="20">
        <f>I6/162</f>
        <v>4.7785596707818927</v>
      </c>
    </row>
    <row r="7" spans="1:11" x14ac:dyDescent="0.25">
      <c r="A7" s="18" t="s">
        <v>72</v>
      </c>
      <c r="B7" s="19">
        <v>0.32400000000000001</v>
      </c>
      <c r="C7" s="19">
        <v>97</v>
      </c>
      <c r="D7" s="19">
        <v>1.37</v>
      </c>
      <c r="E7" s="19">
        <v>99</v>
      </c>
      <c r="F7" s="19">
        <v>98</v>
      </c>
      <c r="G7" s="19">
        <v>582</v>
      </c>
      <c r="H7" s="19">
        <f>(0.75*C7/100) + (0.15*E7/100) +  (0.1*F7/100)</f>
        <v>0.97399999999999998</v>
      </c>
      <c r="I7" s="19">
        <f>(G7*H7/3) + (G7*2/3)</f>
        <v>576.95600000000002</v>
      </c>
      <c r="J7" s="19">
        <f>I7-G7</f>
        <v>-5.0439999999999827</v>
      </c>
      <c r="K7" s="20">
        <f>I7/162</f>
        <v>3.5614567901234571</v>
      </c>
    </row>
    <row r="8" spans="1:11" x14ac:dyDescent="0.25">
      <c r="A8" s="18" t="s">
        <v>65</v>
      </c>
      <c r="B8" s="19">
        <v>0.314</v>
      </c>
      <c r="C8" s="19">
        <v>94</v>
      </c>
      <c r="D8" s="19">
        <v>34.299999999999997</v>
      </c>
      <c r="E8" s="19">
        <v>97</v>
      </c>
      <c r="F8" s="19">
        <v>93</v>
      </c>
      <c r="G8" s="19">
        <v>691</v>
      </c>
      <c r="H8" s="19">
        <f>(0.75*C8/100) + (0.15*E8/100) +  (0.1*F8/100)</f>
        <v>0.94349999999999989</v>
      </c>
      <c r="I8" s="19">
        <f>(G8*H8/3) + (G8*2/3)</f>
        <v>677.98616666666669</v>
      </c>
      <c r="J8" s="19">
        <f>I8-G8</f>
        <v>-13.013833333333309</v>
      </c>
      <c r="K8" s="20">
        <f>I8/162</f>
        <v>4.1850997942386829</v>
      </c>
    </row>
    <row r="9" spans="1:11" x14ac:dyDescent="0.25">
      <c r="A9" s="18" t="s">
        <v>76</v>
      </c>
      <c r="B9" s="19">
        <v>0.33</v>
      </c>
      <c r="C9" s="19">
        <v>102</v>
      </c>
      <c r="D9" s="19">
        <v>63.27</v>
      </c>
      <c r="E9" s="19">
        <v>100</v>
      </c>
      <c r="F9" s="19">
        <v>102</v>
      </c>
      <c r="G9" s="19">
        <v>939</v>
      </c>
      <c r="H9" s="19">
        <f>(0.75*C9/100) + (0.15*E9/100) +  (0.1*F9/100)</f>
        <v>1.0170000000000001</v>
      </c>
      <c r="I9" s="19">
        <f>(G9*H9/3) + (G9*2/3)</f>
        <v>944.32100000000003</v>
      </c>
      <c r="J9" s="19">
        <f>I9-G9</f>
        <v>5.3210000000000264</v>
      </c>
      <c r="K9" s="20">
        <f>I9/162</f>
        <v>5.8291419753086418</v>
      </c>
    </row>
    <row r="10" spans="1:11" x14ac:dyDescent="0.25">
      <c r="A10" s="18" t="s">
        <v>70</v>
      </c>
      <c r="B10" s="19">
        <v>0.31900000000000001</v>
      </c>
      <c r="C10" s="19">
        <v>94</v>
      </c>
      <c r="D10" s="19">
        <v>41.72</v>
      </c>
      <c r="E10" s="19">
        <v>98</v>
      </c>
      <c r="F10" s="19">
        <v>98</v>
      </c>
      <c r="G10" s="19">
        <v>943</v>
      </c>
      <c r="H10" s="19">
        <f>(0.75*C10/100) + (0.15*E10/100) +  (0.1*F10/100)</f>
        <v>0.95</v>
      </c>
      <c r="I10" s="19">
        <f>(G10*H10/3) + (G10*2/3)</f>
        <v>927.2833333333333</v>
      </c>
      <c r="J10" s="19">
        <f>I10-G10</f>
        <v>-15.716666666666697</v>
      </c>
      <c r="K10" s="20">
        <f>I10/162</f>
        <v>5.7239711934156379</v>
      </c>
    </row>
    <row r="11" spans="1:11" x14ac:dyDescent="0.25">
      <c r="A11" s="18" t="s">
        <v>80</v>
      </c>
      <c r="B11" s="19">
        <v>0.33800000000000002</v>
      </c>
      <c r="C11" s="19">
        <v>111</v>
      </c>
      <c r="D11" s="19">
        <v>160.76</v>
      </c>
      <c r="E11" s="19">
        <v>102</v>
      </c>
      <c r="F11" s="19">
        <v>106</v>
      </c>
      <c r="G11" s="19">
        <v>845</v>
      </c>
      <c r="H11" s="19">
        <f>(0.75*C11/100) + (0.15*E11/100) +  (0.1*F11/100)</f>
        <v>1.0915000000000001</v>
      </c>
      <c r="I11" s="19">
        <f>(G11*H11/3) + (G11*2/3)</f>
        <v>870.77250000000004</v>
      </c>
      <c r="J11" s="19">
        <f>I11-G11</f>
        <v>25.772500000000036</v>
      </c>
      <c r="K11" s="20">
        <f>I11/162</f>
        <v>5.3751388888888894</v>
      </c>
    </row>
    <row r="12" spans="1:11" x14ac:dyDescent="0.25">
      <c r="A12" s="18" t="s">
        <v>56</v>
      </c>
      <c r="B12" s="19">
        <v>0.29499999999999998</v>
      </c>
      <c r="C12" s="19">
        <v>83</v>
      </c>
      <c r="D12" s="19">
        <v>-69.78</v>
      </c>
      <c r="E12" s="19">
        <v>91</v>
      </c>
      <c r="F12" s="19">
        <v>88</v>
      </c>
      <c r="G12" s="19">
        <v>758</v>
      </c>
      <c r="H12" s="19">
        <f>(0.75*C12/100) + (0.15*E12/100) +  (0.1*F12/100)</f>
        <v>0.84700000000000009</v>
      </c>
      <c r="I12" s="19">
        <f>(G12*H12/3) + (G12*2/3)</f>
        <v>719.34199999999998</v>
      </c>
      <c r="J12" s="19">
        <f>I12-G12</f>
        <v>-38.658000000000015</v>
      </c>
      <c r="K12" s="20">
        <f>I12/162</f>
        <v>4.4403827160493829</v>
      </c>
    </row>
    <row r="13" spans="1:11" x14ac:dyDescent="0.25">
      <c r="A13" s="18" t="s">
        <v>69</v>
      </c>
      <c r="B13" s="19">
        <v>0.31900000000000001</v>
      </c>
      <c r="C13" s="19">
        <v>94</v>
      </c>
      <c r="D13" s="19">
        <v>-49.49</v>
      </c>
      <c r="E13" s="19">
        <v>100</v>
      </c>
      <c r="F13" s="19">
        <v>98</v>
      </c>
      <c r="G13" s="19">
        <v>769</v>
      </c>
      <c r="H13" s="19">
        <f>(0.75*C13/100) + (0.15*E13/100) +  (0.1*F13/100)</f>
        <v>0.95299999999999996</v>
      </c>
      <c r="I13" s="19">
        <f>(G13*H13/3) + (G13*2/3)</f>
        <v>756.95233333333329</v>
      </c>
      <c r="J13" s="19">
        <f>I13-G13</f>
        <v>-12.047666666666714</v>
      </c>
      <c r="K13" s="20">
        <f>I13/162</f>
        <v>4.6725452674897117</v>
      </c>
    </row>
    <row r="14" spans="1:11" x14ac:dyDescent="0.25">
      <c r="A14" s="18" t="s">
        <v>64</v>
      </c>
      <c r="B14" s="19">
        <v>0.314</v>
      </c>
      <c r="C14" s="19">
        <v>98</v>
      </c>
      <c r="D14" s="19">
        <v>-11.84</v>
      </c>
      <c r="E14" s="19">
        <v>98</v>
      </c>
      <c r="F14" s="19">
        <v>96</v>
      </c>
      <c r="G14" s="19">
        <v>810</v>
      </c>
      <c r="H14" s="19">
        <f>(0.75*C14/100) + (0.15*E14/100) +  (0.1*F14/100)</f>
        <v>0.97799999999999998</v>
      </c>
      <c r="I14" s="19">
        <f>(G14*H14/3) + (G14*2/3)</f>
        <v>804.06</v>
      </c>
      <c r="J14" s="19">
        <f>I14-G14</f>
        <v>-5.9400000000000546</v>
      </c>
      <c r="K14" s="20">
        <f>I14/162</f>
        <v>4.9633333333333329</v>
      </c>
    </row>
    <row r="15" spans="1:11" x14ac:dyDescent="0.25">
      <c r="A15" s="18" t="s">
        <v>54</v>
      </c>
      <c r="B15" s="19">
        <v>0.28799999999999998</v>
      </c>
      <c r="C15" s="19">
        <v>79</v>
      </c>
      <c r="D15" s="19">
        <v>-121.39</v>
      </c>
      <c r="E15" s="19">
        <v>90</v>
      </c>
      <c r="F15" s="19">
        <v>84</v>
      </c>
      <c r="G15" s="19">
        <v>726</v>
      </c>
      <c r="H15" s="19">
        <f>(0.75*C15/100) + (0.15*E15/100) +  (0.1*F15/100)</f>
        <v>0.8115</v>
      </c>
      <c r="I15" s="19">
        <f>(G15*H15/3) + (G15*2/3)</f>
        <v>680.38300000000004</v>
      </c>
      <c r="J15" s="19">
        <f>I15-G15</f>
        <v>-45.616999999999962</v>
      </c>
      <c r="K15" s="20">
        <f>I15/162</f>
        <v>4.1998950617283954</v>
      </c>
    </row>
    <row r="16" spans="1:11" x14ac:dyDescent="0.25">
      <c r="A16" s="18" t="s">
        <v>73</v>
      </c>
      <c r="B16" s="19">
        <v>0.32500000000000001</v>
      </c>
      <c r="C16" s="19">
        <v>104</v>
      </c>
      <c r="D16" s="19">
        <v>69.48</v>
      </c>
      <c r="E16" s="19">
        <v>99</v>
      </c>
      <c r="F16" s="19">
        <v>99</v>
      </c>
      <c r="G16" s="19">
        <v>813</v>
      </c>
      <c r="H16" s="19">
        <f>(0.75*C16/100) + (0.15*E16/100) +  (0.1*F16/100)</f>
        <v>1.0275000000000001</v>
      </c>
      <c r="I16" s="19">
        <f>(G16*H16/3) + (G16*2/3)</f>
        <v>820.4525000000001</v>
      </c>
      <c r="J16" s="19">
        <f>I16-G16</f>
        <v>7.4525000000001</v>
      </c>
      <c r="K16" s="20">
        <f>I16/162</f>
        <v>5.064521604938272</v>
      </c>
    </row>
    <row r="17" spans="1:11" x14ac:dyDescent="0.25">
      <c r="A17" s="18" t="s">
        <v>78</v>
      </c>
      <c r="B17" s="19">
        <v>0.33600000000000002</v>
      </c>
      <c r="C17" s="19">
        <v>103</v>
      </c>
      <c r="D17" s="19">
        <v>114.35</v>
      </c>
      <c r="E17" s="19">
        <v>103</v>
      </c>
      <c r="F17" s="19">
        <v>102</v>
      </c>
      <c r="G17" s="19">
        <v>855</v>
      </c>
      <c r="H17" s="19">
        <f>(0.75*C17/100) + (0.15*E17/100) +  (0.1*F17/100)</f>
        <v>1.0289999999999999</v>
      </c>
      <c r="I17" s="19">
        <f>(G17*H17/3) + (G17*2/3)</f>
        <v>863.26499999999999</v>
      </c>
      <c r="J17" s="19">
        <f>I17-G17</f>
        <v>8.2649999999999864</v>
      </c>
      <c r="K17" s="20">
        <f>I17/162</f>
        <v>5.3287962962962965</v>
      </c>
    </row>
    <row r="18" spans="1:11" x14ac:dyDescent="0.25">
      <c r="A18" s="18" t="s">
        <v>59</v>
      </c>
      <c r="B18" s="19">
        <v>0.308</v>
      </c>
      <c r="C18" s="19">
        <v>88</v>
      </c>
      <c r="D18" s="19">
        <v>-99.61</v>
      </c>
      <c r="E18" s="19">
        <v>96</v>
      </c>
      <c r="F18" s="19">
        <v>94</v>
      </c>
      <c r="G18" s="19">
        <v>814</v>
      </c>
      <c r="H18" s="19">
        <f>(0.75*C18/100) + (0.15*E18/100) +  (0.1*F18/100)</f>
        <v>0.89800000000000002</v>
      </c>
      <c r="I18" s="19">
        <f>(G18*H18/3) + (G18*2/3)</f>
        <v>786.32399999999996</v>
      </c>
      <c r="J18" s="19">
        <f>I18-G18</f>
        <v>-27.676000000000045</v>
      </c>
      <c r="K18" s="20">
        <f>I18/162</f>
        <v>4.8538518518518519</v>
      </c>
    </row>
    <row r="19" spans="1:11" x14ac:dyDescent="0.25">
      <c r="A19" s="18" t="s">
        <v>58</v>
      </c>
      <c r="B19" s="19">
        <v>0.30499999999999999</v>
      </c>
      <c r="C19" s="19">
        <v>88</v>
      </c>
      <c r="D19" s="19">
        <v>-60.89</v>
      </c>
      <c r="E19" s="19">
        <v>93</v>
      </c>
      <c r="F19" s="19">
        <v>92</v>
      </c>
      <c r="G19" s="19">
        <v>701</v>
      </c>
      <c r="H19" s="19">
        <f>(0.75*C19/100) + (0.15*E19/100) +  (0.1*F19/100)</f>
        <v>0.89149999999999996</v>
      </c>
      <c r="I19" s="19">
        <f>(G19*H19/3) + (G19*2/3)</f>
        <v>675.64716666666664</v>
      </c>
      <c r="J19" s="19">
        <f>I19-G19</f>
        <v>-25.352833333333365</v>
      </c>
      <c r="K19" s="20">
        <f>I19/162</f>
        <v>4.1706615226337442</v>
      </c>
    </row>
    <row r="20" spans="1:11" x14ac:dyDescent="0.25">
      <c r="A20" s="18" t="s">
        <v>66</v>
      </c>
      <c r="B20" s="19">
        <v>0.314</v>
      </c>
      <c r="C20" s="19">
        <v>91</v>
      </c>
      <c r="D20" s="19">
        <v>7.57</v>
      </c>
      <c r="E20" s="19">
        <v>97</v>
      </c>
      <c r="F20" s="19">
        <v>96</v>
      </c>
      <c r="G20" s="19">
        <v>835</v>
      </c>
      <c r="H20" s="19">
        <f>(0.75*C20/100) + (0.15*E20/100) +  (0.1*F20/100)</f>
        <v>0.92399999999999993</v>
      </c>
      <c r="I20" s="19">
        <f>(G20*H20/3) + (G20*2/3)</f>
        <v>813.84666666666658</v>
      </c>
      <c r="J20" s="19">
        <f>I20-G20</f>
        <v>-21.153333333333421</v>
      </c>
      <c r="K20" s="20">
        <f>I20/162</f>
        <v>5.0237448559670774</v>
      </c>
    </row>
    <row r="21" spans="1:11" x14ac:dyDescent="0.25">
      <c r="A21" s="18" t="s">
        <v>63</v>
      </c>
      <c r="B21" s="19">
        <v>0.313</v>
      </c>
      <c r="C21" s="19">
        <v>92</v>
      </c>
      <c r="D21" s="19">
        <v>4.91</v>
      </c>
      <c r="E21" s="19">
        <v>97</v>
      </c>
      <c r="F21" s="19">
        <v>94</v>
      </c>
      <c r="G21" s="19">
        <v>615</v>
      </c>
      <c r="H21" s="19">
        <f>(0.75*C21/100) + (0.15*E21/100) +  (0.1*F21/100)</f>
        <v>0.92949999999999988</v>
      </c>
      <c r="I21" s="19">
        <f>(G21*H21/3) + (G21*2/3)</f>
        <v>600.54750000000001</v>
      </c>
      <c r="J21" s="19">
        <f>I21-G21</f>
        <v>-14.452499999999986</v>
      </c>
      <c r="K21" s="20">
        <f>I21/162</f>
        <v>3.7070833333333333</v>
      </c>
    </row>
    <row r="22" spans="1:11" x14ac:dyDescent="0.25">
      <c r="A22" s="18" t="s">
        <v>68</v>
      </c>
      <c r="B22" s="19">
        <v>0.317</v>
      </c>
      <c r="C22" s="19">
        <v>88</v>
      </c>
      <c r="D22" s="19">
        <v>-47</v>
      </c>
      <c r="E22" s="19">
        <v>99</v>
      </c>
      <c r="F22" s="19">
        <v>98</v>
      </c>
      <c r="G22" s="19">
        <v>920</v>
      </c>
      <c r="H22" s="19">
        <f>(0.75*C22/100) + (0.15*E22/100) +  (0.1*F22/100)</f>
        <v>0.90649999999999997</v>
      </c>
      <c r="I22" s="19">
        <f>(G22*H22/3) + (G22*2/3)</f>
        <v>891.32666666666671</v>
      </c>
      <c r="J22" s="19">
        <f>I22-G22</f>
        <v>-28.673333333333289</v>
      </c>
      <c r="K22" s="20">
        <f>I22/162</f>
        <v>5.5020164609053497</v>
      </c>
    </row>
    <row r="23" spans="1:11" x14ac:dyDescent="0.25">
      <c r="A23" s="18" t="s">
        <v>71</v>
      </c>
      <c r="B23" s="19">
        <v>0.32100000000000001</v>
      </c>
      <c r="C23" s="19">
        <v>102</v>
      </c>
      <c r="D23" s="19">
        <v>-9</v>
      </c>
      <c r="E23" s="19">
        <v>101</v>
      </c>
      <c r="F23" s="19">
        <v>98</v>
      </c>
      <c r="G23" s="19">
        <v>886</v>
      </c>
      <c r="H23" s="19">
        <f>(0.75*C23/100) + (0.15*E23/100) +  (0.1*F23/100)</f>
        <v>1.0145</v>
      </c>
      <c r="I23" s="19">
        <f>(G23*H23/3) + (G23*2/3)</f>
        <v>890.28233333333333</v>
      </c>
      <c r="J23" s="19">
        <f>I23-G23</f>
        <v>4.2823333333333267</v>
      </c>
      <c r="K23" s="20">
        <f>I23/162</f>
        <v>5.4955699588477369</v>
      </c>
    </row>
    <row r="24" spans="1:11" x14ac:dyDescent="0.25">
      <c r="A24" s="18" t="s">
        <v>79</v>
      </c>
      <c r="B24" s="19">
        <v>0.33800000000000002</v>
      </c>
      <c r="C24" s="19">
        <v>106</v>
      </c>
      <c r="D24" s="19">
        <v>61.34</v>
      </c>
      <c r="E24" s="19">
        <v>105</v>
      </c>
      <c r="F24" s="19">
        <v>106</v>
      </c>
      <c r="G24" s="19">
        <v>769</v>
      </c>
      <c r="H24" s="19">
        <f>(0.75*C24/100) + (0.15*E24/100) +  (0.1*F24/100)</f>
        <v>1.0585</v>
      </c>
      <c r="I24" s="19">
        <f>(G24*H24/3) + (G24*2/3)</f>
        <v>783.99549999999999</v>
      </c>
      <c r="J24" s="19">
        <f>I24-G24</f>
        <v>14.995499999999993</v>
      </c>
      <c r="K24" s="20">
        <f>I24/162</f>
        <v>4.8394783950617279</v>
      </c>
    </row>
    <row r="25" spans="1:11" x14ac:dyDescent="0.25">
      <c r="A25" s="18" t="s">
        <v>62</v>
      </c>
      <c r="B25" s="19">
        <v>0.312</v>
      </c>
      <c r="C25" s="19">
        <v>87</v>
      </c>
      <c r="D25" s="19">
        <v>-67.510000000000005</v>
      </c>
      <c r="E25" s="19">
        <v>95</v>
      </c>
      <c r="F25" s="19">
        <v>95</v>
      </c>
      <c r="G25" s="19">
        <v>873</v>
      </c>
      <c r="H25" s="19">
        <f>(0.75*C25/100) + (0.15*E25/100) +  (0.1*F25/100)</f>
        <v>0.8899999999999999</v>
      </c>
      <c r="I25" s="19">
        <f>(G25*H25/3) + (G25*2/3)</f>
        <v>840.99</v>
      </c>
      <c r="J25" s="19">
        <f>I25-G25</f>
        <v>-32.009999999999991</v>
      </c>
      <c r="K25" s="20">
        <f>I25/162</f>
        <v>5.1912962962962963</v>
      </c>
    </row>
    <row r="26" spans="1:11" x14ac:dyDescent="0.25">
      <c r="A26" s="18" t="s">
        <v>75</v>
      </c>
      <c r="B26" s="19">
        <v>0.32800000000000001</v>
      </c>
      <c r="C26" s="19">
        <v>86</v>
      </c>
      <c r="D26" s="19">
        <v>-28.54</v>
      </c>
      <c r="E26" s="19">
        <v>99</v>
      </c>
      <c r="F26" s="19">
        <v>102</v>
      </c>
      <c r="G26" s="19">
        <v>791</v>
      </c>
      <c r="H26" s="19">
        <f>(0.75*C26/100) + (0.15*E26/100) +  (0.1*F26/100)</f>
        <v>0.89549999999999996</v>
      </c>
      <c r="I26" s="19">
        <f>(G26*H26/3) + (G26*2/3)</f>
        <v>763.44683333333342</v>
      </c>
      <c r="J26" s="19">
        <f>I26-G26</f>
        <v>-27.553166666666584</v>
      </c>
      <c r="K26" s="20">
        <f>I26/162</f>
        <v>4.7126347736625522</v>
      </c>
    </row>
    <row r="27" spans="1:11" x14ac:dyDescent="0.25">
      <c r="A27" s="18" t="s">
        <v>57</v>
      </c>
      <c r="B27" s="19">
        <v>0.30199999999999999</v>
      </c>
      <c r="C27" s="19">
        <v>84</v>
      </c>
      <c r="D27" s="19">
        <v>-124.67</v>
      </c>
      <c r="E27" s="19">
        <v>96</v>
      </c>
      <c r="F27" s="19">
        <v>91</v>
      </c>
      <c r="G27" s="19">
        <v>774</v>
      </c>
      <c r="H27" s="19">
        <f>(0.75*C27/100) + (0.15*E27/100) +  (0.1*F27/100)</f>
        <v>0.86499999999999999</v>
      </c>
      <c r="I27" s="19">
        <f>(G27*H27/3) + (G27*2/3)</f>
        <v>739.17</v>
      </c>
      <c r="J27" s="19">
        <f>I27-G27</f>
        <v>-34.830000000000041</v>
      </c>
      <c r="K27" s="20">
        <f>I27/162</f>
        <v>4.5627777777777778</v>
      </c>
    </row>
    <row r="28" spans="1:11" x14ac:dyDescent="0.25">
      <c r="A28" s="18" t="s">
        <v>55</v>
      </c>
      <c r="B28" s="19">
        <v>0.28999999999999998</v>
      </c>
      <c r="C28" s="19">
        <v>77</v>
      </c>
      <c r="D28" s="19">
        <v>-237.3</v>
      </c>
      <c r="E28" s="19">
        <v>91</v>
      </c>
      <c r="F28" s="19">
        <v>88</v>
      </c>
      <c r="G28" s="19">
        <v>758</v>
      </c>
      <c r="H28" s="19">
        <f>(0.75*C28/100) + (0.15*E28/100) +  (0.1*F28/100)</f>
        <v>0.80199999999999994</v>
      </c>
      <c r="I28" s="19">
        <f>(G28*H28/3) + (G28*2/3)</f>
        <v>707.97199999999998</v>
      </c>
      <c r="J28" s="19">
        <f>I28-G28</f>
        <v>-50.02800000000002</v>
      </c>
      <c r="K28" s="20">
        <f>I28/162</f>
        <v>4.3701975308641972</v>
      </c>
    </row>
    <row r="29" spans="1:11" x14ac:dyDescent="0.25">
      <c r="A29" s="18" t="s">
        <v>82</v>
      </c>
      <c r="B29" s="19">
        <v>0.34699999999999998</v>
      </c>
      <c r="C29" s="19">
        <v>116</v>
      </c>
      <c r="D29" s="19">
        <v>134.1</v>
      </c>
      <c r="E29" s="19">
        <v>104</v>
      </c>
      <c r="F29" s="19">
        <v>112</v>
      </c>
      <c r="G29" s="19">
        <v>764</v>
      </c>
      <c r="H29" s="19">
        <f>(0.75*C29/100) + (0.15*E29/100) +  (0.1*F29/100)</f>
        <v>1.1380000000000001</v>
      </c>
      <c r="I29" s="19">
        <f>(G29*H29/3) + (G29*2/3)</f>
        <v>799.14400000000001</v>
      </c>
      <c r="J29" s="19">
        <f>I29-G29</f>
        <v>35.144000000000005</v>
      </c>
      <c r="K29" s="20">
        <f>I29/162</f>
        <v>4.9329876543209874</v>
      </c>
    </row>
    <row r="30" spans="1:11" x14ac:dyDescent="0.25">
      <c r="A30" s="18" t="s">
        <v>60</v>
      </c>
      <c r="B30" s="19">
        <v>0.309</v>
      </c>
      <c r="C30" s="19">
        <v>93</v>
      </c>
      <c r="D30" s="19">
        <v>-66.489999999999995</v>
      </c>
      <c r="E30" s="19">
        <v>97</v>
      </c>
      <c r="F30" s="19">
        <v>94</v>
      </c>
      <c r="G30" s="19">
        <v>682</v>
      </c>
      <c r="H30" s="19">
        <f>(0.75*C30/100) + (0.15*E30/100) +  (0.1*F30/100)</f>
        <v>0.93699999999999994</v>
      </c>
      <c r="I30" s="19">
        <f>(G30*H30/3) + (G30*2/3)</f>
        <v>667.678</v>
      </c>
      <c r="J30" s="19">
        <f>I30-G30</f>
        <v>-14.322000000000003</v>
      </c>
      <c r="K30" s="20">
        <f>I30/162</f>
        <v>4.1214691358024691</v>
      </c>
    </row>
    <row r="31" spans="1:11" x14ac:dyDescent="0.25">
      <c r="A31" s="21" t="s">
        <v>81</v>
      </c>
      <c r="B31" s="22">
        <v>0.34599999999999997</v>
      </c>
      <c r="C31" s="22">
        <v>117</v>
      </c>
      <c r="D31" s="22">
        <v>163.93</v>
      </c>
      <c r="E31" s="22">
        <v>105</v>
      </c>
      <c r="F31" s="22">
        <v>111</v>
      </c>
      <c r="G31" s="22">
        <v>678</v>
      </c>
      <c r="H31" s="22">
        <f>(0.75*C31/100) + (0.15*E31/100) +  (0.1*F31/100)</f>
        <v>1.1459999999999999</v>
      </c>
      <c r="I31" s="22">
        <f>(G31*H31/3) + (G31*2/3)</f>
        <v>710.99599999999998</v>
      </c>
      <c r="J31" s="22">
        <f>I31-G31</f>
        <v>32.995999999999981</v>
      </c>
      <c r="K31" s="23">
        <f>I31/162</f>
        <v>4.3888641975308644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zoomScaleNormal="100" workbookViewId="0">
      <selection activeCell="J2" sqref="J2:J31"/>
    </sheetView>
  </sheetViews>
  <sheetFormatPr defaultRowHeight="15" x14ac:dyDescent="0.25"/>
  <cols>
    <col min="3" max="6" width="11.5703125" bestFit="1" customWidth="1"/>
    <col min="7" max="8" width="10.5703125" bestFit="1" customWidth="1"/>
    <col min="9" max="9" width="9.5703125" bestFit="1" customWidth="1"/>
    <col min="10" max="13" width="10.5703125" bestFit="1" customWidth="1"/>
    <col min="14" max="14" width="9.5703125" bestFit="1" customWidth="1"/>
    <col min="15" max="15" width="11.5703125" bestFit="1" customWidth="1"/>
    <col min="16" max="18" width="9.5703125" bestFit="1" customWidth="1"/>
    <col min="19" max="19" width="10.5703125" bestFit="1" customWidth="1"/>
    <col min="20" max="21" width="9.5703125" bestFit="1" customWidth="1"/>
    <col min="22" max="22" width="10.5703125" bestFit="1" customWidth="1"/>
  </cols>
  <sheetData>
    <row r="1" spans="1:23" x14ac:dyDescent="0.25">
      <c r="A1" s="4" t="s">
        <v>51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14" t="s">
        <v>52</v>
      </c>
      <c r="W1" s="14" t="s">
        <v>53</v>
      </c>
    </row>
    <row r="2" spans="1:23" x14ac:dyDescent="0.25">
      <c r="A2" s="7" t="s">
        <v>20</v>
      </c>
      <c r="B2" s="8">
        <v>1625</v>
      </c>
      <c r="C2" s="8">
        <v>6251</v>
      </c>
      <c r="D2" s="8">
        <v>5542</v>
      </c>
      <c r="E2" s="8">
        <v>1368</v>
      </c>
      <c r="F2" s="8">
        <v>859</v>
      </c>
      <c r="G2" s="8">
        <v>268</v>
      </c>
      <c r="H2" s="8">
        <v>21</v>
      </c>
      <c r="I2" s="8">
        <v>220</v>
      </c>
      <c r="J2" s="8">
        <v>769</v>
      </c>
      <c r="K2" s="8">
        <v>734</v>
      </c>
      <c r="L2" s="8">
        <v>586</v>
      </c>
      <c r="M2" s="8">
        <v>29</v>
      </c>
      <c r="N2" s="8">
        <v>1276</v>
      </c>
      <c r="O2" s="8">
        <v>67</v>
      </c>
      <c r="P2" s="8">
        <v>42</v>
      </c>
      <c r="Q2" s="8">
        <v>4</v>
      </c>
      <c r="R2" s="8">
        <v>143</v>
      </c>
      <c r="S2" s="8">
        <v>65</v>
      </c>
      <c r="T2" s="8">
        <v>20</v>
      </c>
      <c r="U2" s="9">
        <v>0.24684229499999999</v>
      </c>
      <c r="V2">
        <f>(1.05*I2/$I$32)*(J2)</f>
        <v>786.47727272727275</v>
      </c>
      <c r="W2">
        <f>V2-J2</f>
        <v>17.477272727272748</v>
      </c>
    </row>
    <row r="3" spans="1:23" x14ac:dyDescent="0.25">
      <c r="A3" s="10" t="s">
        <v>21</v>
      </c>
      <c r="B3" s="11">
        <v>1637</v>
      </c>
      <c r="C3" s="11">
        <v>6189</v>
      </c>
      <c r="D3" s="11">
        <v>5596</v>
      </c>
      <c r="E3" s="11">
        <v>1379</v>
      </c>
      <c r="F3" s="11">
        <v>889</v>
      </c>
      <c r="G3" s="11">
        <v>252</v>
      </c>
      <c r="H3" s="11">
        <v>25</v>
      </c>
      <c r="I3" s="11">
        <v>213</v>
      </c>
      <c r="J3" s="11">
        <v>729</v>
      </c>
      <c r="K3" s="11">
        <v>698</v>
      </c>
      <c r="L3" s="11">
        <v>462</v>
      </c>
      <c r="M3" s="11">
        <v>8</v>
      </c>
      <c r="N3" s="11">
        <v>1435</v>
      </c>
      <c r="O3" s="11">
        <v>71</v>
      </c>
      <c r="P3" s="11">
        <v>37</v>
      </c>
      <c r="Q3" s="11">
        <v>22</v>
      </c>
      <c r="R3" s="11">
        <v>111</v>
      </c>
      <c r="S3" s="11">
        <v>84</v>
      </c>
      <c r="T3" s="11">
        <v>30</v>
      </c>
      <c r="U3" s="12">
        <v>0.246426018</v>
      </c>
      <c r="V3">
        <f t="shared" ref="V3:V31" si="0">(1.05*I3/$I$32)*(J3)</f>
        <v>721.84555785123962</v>
      </c>
      <c r="W3">
        <f>V3-J3</f>
        <v>-7.1544421487603813</v>
      </c>
    </row>
    <row r="4" spans="1:23" x14ac:dyDescent="0.25">
      <c r="A4" s="7" t="s">
        <v>22</v>
      </c>
      <c r="B4" s="8">
        <v>1645</v>
      </c>
      <c r="C4" s="8">
        <v>6475</v>
      </c>
      <c r="D4" s="8">
        <v>5770</v>
      </c>
      <c r="E4" s="8">
        <v>1554</v>
      </c>
      <c r="F4" s="8">
        <v>937</v>
      </c>
      <c r="G4" s="8">
        <v>345</v>
      </c>
      <c r="H4" s="8">
        <v>27</v>
      </c>
      <c r="I4" s="8">
        <v>245</v>
      </c>
      <c r="J4" s="8">
        <v>901</v>
      </c>
      <c r="K4" s="8">
        <v>857</v>
      </c>
      <c r="L4" s="8">
        <v>590</v>
      </c>
      <c r="M4" s="8">
        <v>36</v>
      </c>
      <c r="N4" s="8">
        <v>1382</v>
      </c>
      <c r="O4" s="8">
        <v>49</v>
      </c>
      <c r="P4" s="8">
        <v>44</v>
      </c>
      <c r="Q4" s="8">
        <v>20</v>
      </c>
      <c r="R4" s="8">
        <v>127</v>
      </c>
      <c r="S4" s="8">
        <v>68</v>
      </c>
      <c r="T4" s="8">
        <v>30</v>
      </c>
      <c r="U4" s="9">
        <v>0.26932409000000002</v>
      </c>
      <c r="V4">
        <f t="shared" si="0"/>
        <v>1026.1905991735537</v>
      </c>
      <c r="W4">
        <f t="shared" ref="W4:W31" si="1">V4-J4</f>
        <v>125.19059917355366</v>
      </c>
    </row>
    <row r="5" spans="1:23" x14ac:dyDescent="0.25">
      <c r="A5" s="10" t="s">
        <v>23</v>
      </c>
      <c r="B5" s="11">
        <v>1582</v>
      </c>
      <c r="C5" s="11">
        <v>6042</v>
      </c>
      <c r="D5" s="11">
        <v>5529</v>
      </c>
      <c r="E5" s="11">
        <v>1443</v>
      </c>
      <c r="F5" s="11">
        <v>981</v>
      </c>
      <c r="G5" s="11">
        <v>260</v>
      </c>
      <c r="H5" s="11">
        <v>20</v>
      </c>
      <c r="I5" s="11">
        <v>182</v>
      </c>
      <c r="J5" s="11">
        <v>708</v>
      </c>
      <c r="K5" s="11">
        <v>676</v>
      </c>
      <c r="L5" s="11">
        <v>378</v>
      </c>
      <c r="M5" s="11">
        <v>13</v>
      </c>
      <c r="N5" s="11">
        <v>1549</v>
      </c>
      <c r="O5" s="11">
        <v>66</v>
      </c>
      <c r="P5" s="11">
        <v>32</v>
      </c>
      <c r="Q5" s="11">
        <v>36</v>
      </c>
      <c r="R5" s="11">
        <v>114</v>
      </c>
      <c r="S5" s="11">
        <v>63</v>
      </c>
      <c r="T5" s="11">
        <v>28</v>
      </c>
      <c r="U5" s="12">
        <v>0.26098751999999997</v>
      </c>
      <c r="V5">
        <f t="shared" si="0"/>
        <v>599.02066115702473</v>
      </c>
      <c r="W5">
        <f t="shared" si="1"/>
        <v>-108.97933884297527</v>
      </c>
    </row>
    <row r="6" spans="1:23" x14ac:dyDescent="0.25">
      <c r="A6" s="7" t="s">
        <v>24</v>
      </c>
      <c r="B6" s="8">
        <v>1605</v>
      </c>
      <c r="C6" s="8">
        <v>6124</v>
      </c>
      <c r="D6" s="8">
        <v>5425</v>
      </c>
      <c r="E6" s="8">
        <v>1354</v>
      </c>
      <c r="F6" s="8">
        <v>827</v>
      </c>
      <c r="G6" s="8">
        <v>286</v>
      </c>
      <c r="H6" s="8">
        <v>18</v>
      </c>
      <c r="I6" s="8">
        <v>223</v>
      </c>
      <c r="J6" s="8">
        <v>769</v>
      </c>
      <c r="K6" s="8">
        <v>731</v>
      </c>
      <c r="L6" s="8">
        <v>563</v>
      </c>
      <c r="M6" s="8">
        <v>30</v>
      </c>
      <c r="N6" s="8">
        <v>1332</v>
      </c>
      <c r="O6" s="8">
        <v>50</v>
      </c>
      <c r="P6" s="8">
        <v>46</v>
      </c>
      <c r="Q6" s="8">
        <v>40</v>
      </c>
      <c r="R6" s="8">
        <v>110</v>
      </c>
      <c r="S6" s="8">
        <v>103</v>
      </c>
      <c r="T6" s="8">
        <v>35</v>
      </c>
      <c r="U6" s="9">
        <v>0.24958525300000001</v>
      </c>
      <c r="V6">
        <f t="shared" si="0"/>
        <v>797.20196280991729</v>
      </c>
      <c r="W6">
        <f t="shared" si="1"/>
        <v>28.201962809917291</v>
      </c>
    </row>
    <row r="7" spans="1:23" x14ac:dyDescent="0.25">
      <c r="A7" s="10" t="s">
        <v>25</v>
      </c>
      <c r="B7" s="11">
        <v>1560</v>
      </c>
      <c r="C7" s="11">
        <v>6039</v>
      </c>
      <c r="D7" s="11">
        <v>5549</v>
      </c>
      <c r="E7" s="11">
        <v>1333</v>
      </c>
      <c r="F7" s="11">
        <v>851</v>
      </c>
      <c r="G7" s="11">
        <v>292</v>
      </c>
      <c r="H7" s="11">
        <v>41</v>
      </c>
      <c r="I7" s="11">
        <v>149</v>
      </c>
      <c r="J7" s="11">
        <v>582</v>
      </c>
      <c r="K7" s="11">
        <v>556</v>
      </c>
      <c r="L7" s="11">
        <v>391</v>
      </c>
      <c r="M7" s="11">
        <v>14</v>
      </c>
      <c r="N7" s="11">
        <v>1595</v>
      </c>
      <c r="O7" s="11">
        <v>48</v>
      </c>
      <c r="P7" s="11">
        <v>42</v>
      </c>
      <c r="Q7" s="11">
        <v>9</v>
      </c>
      <c r="R7" s="11">
        <v>108</v>
      </c>
      <c r="S7" s="11">
        <v>57</v>
      </c>
      <c r="T7" s="11">
        <v>20</v>
      </c>
      <c r="U7" s="12">
        <v>0.240223463</v>
      </c>
      <c r="V7">
        <f t="shared" si="0"/>
        <v>403.1311983471075</v>
      </c>
      <c r="W7">
        <f t="shared" si="1"/>
        <v>-178.8688016528925</v>
      </c>
    </row>
    <row r="8" spans="1:23" x14ac:dyDescent="0.25">
      <c r="A8" s="7" t="s">
        <v>26</v>
      </c>
      <c r="B8" s="8">
        <v>1572</v>
      </c>
      <c r="C8" s="8">
        <v>6080</v>
      </c>
      <c r="D8" s="8">
        <v>5496</v>
      </c>
      <c r="E8" s="8">
        <v>1356</v>
      </c>
      <c r="F8" s="8">
        <v>873</v>
      </c>
      <c r="G8" s="8">
        <v>281</v>
      </c>
      <c r="H8" s="8">
        <v>40</v>
      </c>
      <c r="I8" s="8">
        <v>162</v>
      </c>
      <c r="J8" s="8">
        <v>691</v>
      </c>
      <c r="K8" s="8">
        <v>655</v>
      </c>
      <c r="L8" s="8">
        <v>456</v>
      </c>
      <c r="M8" s="8">
        <v>17</v>
      </c>
      <c r="N8" s="8">
        <v>1405</v>
      </c>
      <c r="O8" s="8">
        <v>59</v>
      </c>
      <c r="P8" s="8">
        <v>42</v>
      </c>
      <c r="Q8" s="8">
        <v>24</v>
      </c>
      <c r="R8" s="8">
        <v>113</v>
      </c>
      <c r="S8" s="8">
        <v>117</v>
      </c>
      <c r="T8" s="8">
        <v>39</v>
      </c>
      <c r="U8" s="9">
        <v>0.24672489</v>
      </c>
      <c r="V8">
        <f t="shared" si="0"/>
        <v>520.39152892561981</v>
      </c>
      <c r="W8">
        <f t="shared" si="1"/>
        <v>-170.60847107438019</v>
      </c>
    </row>
    <row r="9" spans="1:23" x14ac:dyDescent="0.25">
      <c r="A9" s="10" t="s">
        <v>27</v>
      </c>
      <c r="B9" s="11">
        <v>1599</v>
      </c>
      <c r="C9" s="11">
        <v>6392</v>
      </c>
      <c r="D9" s="11">
        <v>5732</v>
      </c>
      <c r="E9" s="11">
        <v>1547</v>
      </c>
      <c r="F9" s="11">
        <v>899</v>
      </c>
      <c r="G9" s="11">
        <v>318</v>
      </c>
      <c r="H9" s="11">
        <v>23</v>
      </c>
      <c r="I9" s="11">
        <v>307</v>
      </c>
      <c r="J9" s="11">
        <v>939</v>
      </c>
      <c r="K9" s="11">
        <v>906</v>
      </c>
      <c r="L9" s="11">
        <v>525</v>
      </c>
      <c r="M9" s="11">
        <v>21</v>
      </c>
      <c r="N9" s="11">
        <v>1334</v>
      </c>
      <c r="O9" s="11">
        <v>81</v>
      </c>
      <c r="P9" s="11">
        <v>41</v>
      </c>
      <c r="Q9" s="11">
        <v>10</v>
      </c>
      <c r="R9" s="11">
        <v>101</v>
      </c>
      <c r="S9" s="11">
        <v>28</v>
      </c>
      <c r="T9" s="11">
        <v>21</v>
      </c>
      <c r="U9" s="12">
        <v>0.269888346</v>
      </c>
      <c r="V9">
        <f t="shared" si="0"/>
        <v>1340.1120867768595</v>
      </c>
      <c r="W9">
        <f t="shared" si="1"/>
        <v>401.11208677685954</v>
      </c>
    </row>
    <row r="10" spans="1:23" x14ac:dyDescent="0.25">
      <c r="A10" s="7" t="s">
        <v>28</v>
      </c>
      <c r="B10" s="8">
        <v>1585</v>
      </c>
      <c r="C10" s="8">
        <v>6245</v>
      </c>
      <c r="D10" s="8">
        <v>5583</v>
      </c>
      <c r="E10" s="8">
        <v>1493</v>
      </c>
      <c r="F10" s="8">
        <v>880</v>
      </c>
      <c r="G10" s="8">
        <v>290</v>
      </c>
      <c r="H10" s="8">
        <v>17</v>
      </c>
      <c r="I10" s="8">
        <v>306</v>
      </c>
      <c r="J10" s="8">
        <v>943</v>
      </c>
      <c r="K10" s="8">
        <v>904</v>
      </c>
      <c r="L10" s="8">
        <v>569</v>
      </c>
      <c r="M10" s="8">
        <v>18</v>
      </c>
      <c r="N10" s="8">
        <v>1437</v>
      </c>
      <c r="O10" s="8">
        <v>49</v>
      </c>
      <c r="P10" s="8">
        <v>33</v>
      </c>
      <c r="Q10" s="8">
        <v>10</v>
      </c>
      <c r="R10" s="8">
        <v>113</v>
      </c>
      <c r="S10" s="8">
        <v>55</v>
      </c>
      <c r="T10" s="8">
        <v>22</v>
      </c>
      <c r="U10" s="9">
        <v>0.26741894999999999</v>
      </c>
      <c r="V10">
        <f t="shared" si="0"/>
        <v>1341.4369834710742</v>
      </c>
      <c r="W10">
        <f t="shared" si="1"/>
        <v>398.4369834710742</v>
      </c>
    </row>
    <row r="11" spans="1:23" x14ac:dyDescent="0.25">
      <c r="A11" s="10" t="s">
        <v>29</v>
      </c>
      <c r="B11" s="11">
        <v>1628</v>
      </c>
      <c r="C11" s="11">
        <v>6269</v>
      </c>
      <c r="D11" s="11">
        <v>5561</v>
      </c>
      <c r="E11" s="11">
        <v>1384</v>
      </c>
      <c r="F11" s="11">
        <v>812</v>
      </c>
      <c r="G11" s="11">
        <v>292</v>
      </c>
      <c r="H11" s="11">
        <v>23</v>
      </c>
      <c r="I11" s="11">
        <v>257</v>
      </c>
      <c r="J11" s="11">
        <v>845</v>
      </c>
      <c r="K11" s="11">
        <v>800</v>
      </c>
      <c r="L11" s="11">
        <v>578</v>
      </c>
      <c r="M11" s="11">
        <v>17</v>
      </c>
      <c r="N11" s="11">
        <v>1338</v>
      </c>
      <c r="O11" s="11">
        <v>87</v>
      </c>
      <c r="P11" s="11">
        <v>36</v>
      </c>
      <c r="Q11" s="11">
        <v>7</v>
      </c>
      <c r="R11" s="11">
        <v>140</v>
      </c>
      <c r="S11" s="11">
        <v>49</v>
      </c>
      <c r="T11" s="11">
        <v>21</v>
      </c>
      <c r="U11" s="12">
        <v>0.24887610099999999</v>
      </c>
      <c r="V11">
        <f t="shared" si="0"/>
        <v>1009.5480371900826</v>
      </c>
      <c r="W11">
        <f t="shared" si="1"/>
        <v>164.5480371900826</v>
      </c>
    </row>
    <row r="12" spans="1:23" x14ac:dyDescent="0.25">
      <c r="A12" s="7" t="s">
        <v>30</v>
      </c>
      <c r="B12" s="8">
        <v>1603</v>
      </c>
      <c r="C12" s="8">
        <v>6199</v>
      </c>
      <c r="D12" s="8">
        <v>5500</v>
      </c>
      <c r="E12" s="8">
        <v>1305</v>
      </c>
      <c r="F12" s="8">
        <v>784</v>
      </c>
      <c r="G12" s="8">
        <v>254</v>
      </c>
      <c r="H12" s="8">
        <v>28</v>
      </c>
      <c r="I12" s="8">
        <v>239</v>
      </c>
      <c r="J12" s="8">
        <v>758</v>
      </c>
      <c r="K12" s="8">
        <v>730</v>
      </c>
      <c r="L12" s="8">
        <v>588</v>
      </c>
      <c r="M12" s="8">
        <v>7</v>
      </c>
      <c r="N12" s="8">
        <v>1581</v>
      </c>
      <c r="O12" s="8">
        <v>58</v>
      </c>
      <c r="P12" s="8">
        <v>37</v>
      </c>
      <c r="Q12" s="8">
        <v>14</v>
      </c>
      <c r="R12" s="8">
        <v>83</v>
      </c>
      <c r="S12" s="8">
        <v>115</v>
      </c>
      <c r="T12" s="8">
        <v>47</v>
      </c>
      <c r="U12" s="9">
        <v>0.23727272699999999</v>
      </c>
      <c r="V12">
        <f t="shared" si="0"/>
        <v>842.17871900826458</v>
      </c>
      <c r="W12">
        <f t="shared" si="1"/>
        <v>84.178719008264579</v>
      </c>
    </row>
    <row r="13" spans="1:23" x14ac:dyDescent="0.25">
      <c r="A13" s="10" t="s">
        <v>31</v>
      </c>
      <c r="B13" s="11">
        <v>1664</v>
      </c>
      <c r="C13" s="11">
        <v>6285</v>
      </c>
      <c r="D13" s="11">
        <v>5628</v>
      </c>
      <c r="E13" s="11">
        <v>1427</v>
      </c>
      <c r="F13" s="11">
        <v>890</v>
      </c>
      <c r="G13" s="11">
        <v>291</v>
      </c>
      <c r="H13" s="11">
        <v>29</v>
      </c>
      <c r="I13" s="11">
        <v>217</v>
      </c>
      <c r="J13" s="11">
        <v>769</v>
      </c>
      <c r="K13" s="11">
        <v>730</v>
      </c>
      <c r="L13" s="11">
        <v>542</v>
      </c>
      <c r="M13" s="11">
        <v>20</v>
      </c>
      <c r="N13" s="11">
        <v>1493</v>
      </c>
      <c r="O13" s="11">
        <v>73</v>
      </c>
      <c r="P13" s="11">
        <v>34</v>
      </c>
      <c r="Q13" s="11">
        <v>8</v>
      </c>
      <c r="R13" s="11">
        <v>114</v>
      </c>
      <c r="S13" s="11">
        <v>94</v>
      </c>
      <c r="T13" s="11">
        <v>37</v>
      </c>
      <c r="U13" s="12">
        <v>0.25355366000000001</v>
      </c>
      <c r="V13">
        <f t="shared" si="0"/>
        <v>775.75258264462821</v>
      </c>
      <c r="W13">
        <f t="shared" si="1"/>
        <v>6.7525826446282053</v>
      </c>
    </row>
    <row r="14" spans="1:23" x14ac:dyDescent="0.25">
      <c r="A14" s="7" t="s">
        <v>32</v>
      </c>
      <c r="B14" s="8">
        <v>1579</v>
      </c>
      <c r="C14" s="8">
        <v>6204</v>
      </c>
      <c r="D14" s="8">
        <v>5540</v>
      </c>
      <c r="E14" s="8">
        <v>1374</v>
      </c>
      <c r="F14" s="8">
        <v>831</v>
      </c>
      <c r="G14" s="8">
        <v>296</v>
      </c>
      <c r="H14" s="8">
        <v>24</v>
      </c>
      <c r="I14" s="8">
        <v>223</v>
      </c>
      <c r="J14" s="8">
        <v>810</v>
      </c>
      <c r="K14" s="8">
        <v>765</v>
      </c>
      <c r="L14" s="8">
        <v>534</v>
      </c>
      <c r="M14" s="8">
        <v>18</v>
      </c>
      <c r="N14" s="8">
        <v>1578</v>
      </c>
      <c r="O14" s="8">
        <v>67</v>
      </c>
      <c r="P14" s="8">
        <v>44</v>
      </c>
      <c r="Q14" s="8">
        <v>17</v>
      </c>
      <c r="R14" s="8">
        <v>98</v>
      </c>
      <c r="S14" s="8">
        <v>131</v>
      </c>
      <c r="T14" s="8">
        <v>38</v>
      </c>
      <c r="U14" s="9">
        <v>0.24801444</v>
      </c>
      <c r="V14">
        <f t="shared" si="0"/>
        <v>839.70557851239664</v>
      </c>
      <c r="W14">
        <f t="shared" si="1"/>
        <v>29.705578512396642</v>
      </c>
    </row>
    <row r="15" spans="1:23" x14ac:dyDescent="0.25">
      <c r="A15" s="10" t="s">
        <v>33</v>
      </c>
      <c r="B15" s="11">
        <v>1585</v>
      </c>
      <c r="C15" s="11">
        <v>6091</v>
      </c>
      <c r="D15" s="11">
        <v>5493</v>
      </c>
      <c r="E15" s="11">
        <v>1299</v>
      </c>
      <c r="F15" s="11">
        <v>761</v>
      </c>
      <c r="G15" s="11">
        <v>270</v>
      </c>
      <c r="H15" s="11">
        <v>21</v>
      </c>
      <c r="I15" s="11">
        <v>247</v>
      </c>
      <c r="J15" s="11">
        <v>726</v>
      </c>
      <c r="K15" s="11">
        <v>697</v>
      </c>
      <c r="L15" s="11">
        <v>509</v>
      </c>
      <c r="M15" s="11">
        <v>10</v>
      </c>
      <c r="N15" s="11">
        <v>1514</v>
      </c>
      <c r="O15" s="11">
        <v>45</v>
      </c>
      <c r="P15" s="11">
        <v>28</v>
      </c>
      <c r="Q15" s="11">
        <v>14</v>
      </c>
      <c r="R15" s="11">
        <v>107</v>
      </c>
      <c r="S15" s="11">
        <v>51</v>
      </c>
      <c r="T15" s="11">
        <v>20</v>
      </c>
      <c r="U15" s="12">
        <v>0.236482796</v>
      </c>
      <c r="V15">
        <f t="shared" si="0"/>
        <v>833.625</v>
      </c>
      <c r="W15">
        <f t="shared" si="1"/>
        <v>107.625</v>
      </c>
    </row>
    <row r="16" spans="1:23" x14ac:dyDescent="0.25">
      <c r="A16" s="7" t="s">
        <v>34</v>
      </c>
      <c r="B16" s="8">
        <v>1848</v>
      </c>
      <c r="C16" s="8">
        <v>6315</v>
      </c>
      <c r="D16" s="8">
        <v>5633</v>
      </c>
      <c r="E16" s="8">
        <v>1419</v>
      </c>
      <c r="F16" s="8">
        <v>871</v>
      </c>
      <c r="G16" s="8">
        <v>288</v>
      </c>
      <c r="H16" s="8">
        <v>40</v>
      </c>
      <c r="I16" s="8">
        <v>220</v>
      </c>
      <c r="J16" s="8">
        <v>813</v>
      </c>
      <c r="K16" s="8">
        <v>778</v>
      </c>
      <c r="L16" s="8">
        <v>540</v>
      </c>
      <c r="M16" s="8">
        <v>36</v>
      </c>
      <c r="N16" s="8">
        <v>1360</v>
      </c>
      <c r="O16" s="8">
        <v>70</v>
      </c>
      <c r="P16" s="8">
        <v>40</v>
      </c>
      <c r="Q16" s="8">
        <v>31</v>
      </c>
      <c r="R16" s="8">
        <v>120</v>
      </c>
      <c r="S16" s="8">
        <v>88</v>
      </c>
      <c r="T16" s="8">
        <v>14</v>
      </c>
      <c r="U16" s="9">
        <v>0.25190839599999998</v>
      </c>
      <c r="V16">
        <f t="shared" si="0"/>
        <v>831.47727272727275</v>
      </c>
      <c r="W16">
        <f t="shared" si="1"/>
        <v>18.477272727272748</v>
      </c>
    </row>
    <row r="17" spans="1:23" x14ac:dyDescent="0.25">
      <c r="A17" s="10" t="s">
        <v>35</v>
      </c>
      <c r="B17" s="11">
        <v>1811</v>
      </c>
      <c r="C17" s="11">
        <v>6302</v>
      </c>
      <c r="D17" s="11">
        <v>5560</v>
      </c>
      <c r="E17" s="11">
        <v>1432</v>
      </c>
      <c r="F17" s="11">
        <v>877</v>
      </c>
      <c r="G17" s="11">
        <v>277</v>
      </c>
      <c r="H17" s="11">
        <v>29</v>
      </c>
      <c r="I17" s="11">
        <v>249</v>
      </c>
      <c r="J17" s="11">
        <v>855</v>
      </c>
      <c r="K17" s="11">
        <v>824</v>
      </c>
      <c r="L17" s="11">
        <v>619</v>
      </c>
      <c r="M17" s="11">
        <v>39</v>
      </c>
      <c r="N17" s="11">
        <v>1467</v>
      </c>
      <c r="O17" s="11">
        <v>60</v>
      </c>
      <c r="P17" s="11">
        <v>35</v>
      </c>
      <c r="Q17" s="11">
        <v>25</v>
      </c>
      <c r="R17" s="11">
        <v>104</v>
      </c>
      <c r="S17" s="11">
        <v>89</v>
      </c>
      <c r="T17" s="11">
        <v>28</v>
      </c>
      <c r="U17" s="12">
        <v>0.25755395599999997</v>
      </c>
      <c r="V17">
        <f t="shared" si="0"/>
        <v>989.69783057851237</v>
      </c>
      <c r="W17">
        <f t="shared" si="1"/>
        <v>134.69783057851237</v>
      </c>
    </row>
    <row r="18" spans="1:23" x14ac:dyDescent="0.25">
      <c r="A18" s="7" t="s">
        <v>36</v>
      </c>
      <c r="B18" s="8">
        <v>1825</v>
      </c>
      <c r="C18" s="8">
        <v>6195</v>
      </c>
      <c r="D18" s="8">
        <v>5461</v>
      </c>
      <c r="E18" s="8">
        <v>1378</v>
      </c>
      <c r="F18" s="8">
        <v>826</v>
      </c>
      <c r="G18" s="8">
        <v>270</v>
      </c>
      <c r="H18" s="8">
        <v>26</v>
      </c>
      <c r="I18" s="8">
        <v>256</v>
      </c>
      <c r="J18" s="8">
        <v>814</v>
      </c>
      <c r="K18" s="8">
        <v>783</v>
      </c>
      <c r="L18" s="8">
        <v>581</v>
      </c>
      <c r="M18" s="8">
        <v>33</v>
      </c>
      <c r="N18" s="8">
        <v>1460</v>
      </c>
      <c r="O18" s="8">
        <v>83</v>
      </c>
      <c r="P18" s="8">
        <v>39</v>
      </c>
      <c r="Q18" s="8">
        <v>30</v>
      </c>
      <c r="R18" s="8">
        <v>127</v>
      </c>
      <c r="S18" s="8">
        <v>45</v>
      </c>
      <c r="T18" s="8">
        <v>24</v>
      </c>
      <c r="U18" s="9">
        <v>0.25233473699999998</v>
      </c>
      <c r="V18">
        <f t="shared" si="0"/>
        <v>968.72727272727275</v>
      </c>
      <c r="W18">
        <f t="shared" si="1"/>
        <v>154.72727272727275</v>
      </c>
    </row>
    <row r="19" spans="1:23" x14ac:dyDescent="0.25">
      <c r="A19" s="10" t="s">
        <v>37</v>
      </c>
      <c r="B19" s="11">
        <v>1898</v>
      </c>
      <c r="C19" s="11">
        <v>6100</v>
      </c>
      <c r="D19" s="11">
        <v>5450</v>
      </c>
      <c r="E19" s="11">
        <v>1328</v>
      </c>
      <c r="F19" s="11">
        <v>839</v>
      </c>
      <c r="G19" s="11">
        <v>235</v>
      </c>
      <c r="H19" s="11">
        <v>27</v>
      </c>
      <c r="I19" s="11">
        <v>227</v>
      </c>
      <c r="J19" s="11">
        <v>701</v>
      </c>
      <c r="K19" s="11">
        <v>679</v>
      </c>
      <c r="L19" s="11">
        <v>492</v>
      </c>
      <c r="M19" s="11">
        <v>25</v>
      </c>
      <c r="N19" s="11">
        <v>1436</v>
      </c>
      <c r="O19" s="11">
        <v>89</v>
      </c>
      <c r="P19" s="11">
        <v>33</v>
      </c>
      <c r="Q19" s="11">
        <v>30</v>
      </c>
      <c r="R19" s="11">
        <v>111</v>
      </c>
      <c r="S19" s="11">
        <v>80</v>
      </c>
      <c r="T19" s="11">
        <v>38</v>
      </c>
      <c r="U19" s="12">
        <v>0.243669724</v>
      </c>
      <c r="V19">
        <f t="shared" si="0"/>
        <v>739.74328512396698</v>
      </c>
      <c r="W19">
        <f t="shared" si="1"/>
        <v>38.743285123966984</v>
      </c>
    </row>
    <row r="20" spans="1:23" x14ac:dyDescent="0.25">
      <c r="A20" s="7" t="s">
        <v>38</v>
      </c>
      <c r="B20" s="8">
        <v>1847</v>
      </c>
      <c r="C20" s="8">
        <v>6288</v>
      </c>
      <c r="D20" s="8">
        <v>5660</v>
      </c>
      <c r="E20" s="8">
        <v>1502</v>
      </c>
      <c r="F20" s="8">
        <v>914</v>
      </c>
      <c r="G20" s="8">
        <v>323</v>
      </c>
      <c r="H20" s="8">
        <v>41</v>
      </c>
      <c r="I20" s="8">
        <v>224</v>
      </c>
      <c r="J20" s="8">
        <v>835</v>
      </c>
      <c r="K20" s="8">
        <v>803</v>
      </c>
      <c r="L20" s="8">
        <v>489</v>
      </c>
      <c r="M20" s="8">
        <v>25</v>
      </c>
      <c r="N20" s="8">
        <v>1503</v>
      </c>
      <c r="O20" s="8">
        <v>43</v>
      </c>
      <c r="P20" s="8">
        <v>43</v>
      </c>
      <c r="Q20" s="8">
        <v>51</v>
      </c>
      <c r="R20" s="8">
        <v>111</v>
      </c>
      <c r="S20" s="8">
        <v>71</v>
      </c>
      <c r="T20" s="8">
        <v>31</v>
      </c>
      <c r="U20" s="9">
        <v>0.26537102400000001</v>
      </c>
      <c r="V20">
        <f t="shared" si="0"/>
        <v>869.50413223140504</v>
      </c>
      <c r="W20">
        <f t="shared" si="1"/>
        <v>34.504132231405038</v>
      </c>
    </row>
    <row r="21" spans="1:23" x14ac:dyDescent="0.25">
      <c r="A21" s="10" t="s">
        <v>39</v>
      </c>
      <c r="B21" s="11">
        <v>1835</v>
      </c>
      <c r="C21" s="11">
        <v>6045</v>
      </c>
      <c r="D21" s="11">
        <v>5512</v>
      </c>
      <c r="E21" s="11">
        <v>1326</v>
      </c>
      <c r="F21" s="11">
        <v>897</v>
      </c>
      <c r="G21" s="11">
        <v>265</v>
      </c>
      <c r="H21" s="11">
        <v>18</v>
      </c>
      <c r="I21" s="11">
        <v>146</v>
      </c>
      <c r="J21" s="11">
        <v>615</v>
      </c>
      <c r="K21" s="11">
        <v>593</v>
      </c>
      <c r="L21" s="11">
        <v>395</v>
      </c>
      <c r="M21" s="11">
        <v>16</v>
      </c>
      <c r="N21" s="11">
        <v>1469</v>
      </c>
      <c r="O21" s="11">
        <v>73</v>
      </c>
      <c r="P21" s="11">
        <v>33</v>
      </c>
      <c r="Q21" s="11">
        <v>31</v>
      </c>
      <c r="R21" s="11">
        <v>139</v>
      </c>
      <c r="S21" s="11">
        <v>55</v>
      </c>
      <c r="T21" s="11">
        <v>30</v>
      </c>
      <c r="U21" s="12">
        <v>0.24056603700000001</v>
      </c>
      <c r="V21">
        <f t="shared" si="0"/>
        <v>417.41219008264466</v>
      </c>
      <c r="W21">
        <f t="shared" si="1"/>
        <v>-197.58780991735534</v>
      </c>
    </row>
    <row r="22" spans="1:23" x14ac:dyDescent="0.25">
      <c r="A22" s="7" t="s">
        <v>40</v>
      </c>
      <c r="B22" s="8">
        <v>1632</v>
      </c>
      <c r="C22" s="8">
        <v>6394</v>
      </c>
      <c r="D22" s="8">
        <v>5613</v>
      </c>
      <c r="E22" s="8">
        <v>1538</v>
      </c>
      <c r="F22" s="8">
        <v>899</v>
      </c>
      <c r="G22" s="8">
        <v>323</v>
      </c>
      <c r="H22" s="8">
        <v>28</v>
      </c>
      <c r="I22" s="8">
        <v>288</v>
      </c>
      <c r="J22" s="8">
        <v>920</v>
      </c>
      <c r="K22" s="8">
        <v>891</v>
      </c>
      <c r="L22" s="8">
        <v>645</v>
      </c>
      <c r="M22" s="8">
        <v>17</v>
      </c>
      <c r="N22" s="8">
        <v>1166</v>
      </c>
      <c r="O22" s="8">
        <v>66</v>
      </c>
      <c r="P22" s="8">
        <v>57</v>
      </c>
      <c r="Q22" s="8">
        <v>10</v>
      </c>
      <c r="R22" s="8">
        <v>146</v>
      </c>
      <c r="S22" s="8">
        <v>67</v>
      </c>
      <c r="T22" s="8">
        <v>27</v>
      </c>
      <c r="U22" s="9">
        <v>0.27400676899999998</v>
      </c>
      <c r="V22">
        <f t="shared" si="0"/>
        <v>1231.7355371900828</v>
      </c>
      <c r="W22">
        <f t="shared" si="1"/>
        <v>311.73553719008282</v>
      </c>
    </row>
    <row r="23" spans="1:23" x14ac:dyDescent="0.25">
      <c r="A23" s="10" t="s">
        <v>41</v>
      </c>
      <c r="B23" s="11">
        <v>1871</v>
      </c>
      <c r="C23" s="11">
        <v>6282</v>
      </c>
      <c r="D23" s="11">
        <v>5494</v>
      </c>
      <c r="E23" s="11">
        <v>1414</v>
      </c>
      <c r="F23" s="11">
        <v>813</v>
      </c>
      <c r="G23" s="11">
        <v>302</v>
      </c>
      <c r="H23" s="11">
        <v>20</v>
      </c>
      <c r="I23" s="11">
        <v>279</v>
      </c>
      <c r="J23" s="11">
        <v>886</v>
      </c>
      <c r="K23" s="11">
        <v>861</v>
      </c>
      <c r="L23" s="11">
        <v>607</v>
      </c>
      <c r="M23" s="11">
        <v>47</v>
      </c>
      <c r="N23" s="11">
        <v>1356</v>
      </c>
      <c r="O23" s="11">
        <v>81</v>
      </c>
      <c r="P23" s="11">
        <v>45</v>
      </c>
      <c r="Q23" s="11">
        <v>55</v>
      </c>
      <c r="R23" s="11">
        <v>100</v>
      </c>
      <c r="S23" s="11">
        <v>57</v>
      </c>
      <c r="T23" s="11">
        <v>10</v>
      </c>
      <c r="U23" s="12">
        <v>0.25737167799999999</v>
      </c>
      <c r="V23">
        <f t="shared" si="0"/>
        <v>1149.1456611570245</v>
      </c>
      <c r="W23">
        <f t="shared" si="1"/>
        <v>263.14566115702451</v>
      </c>
    </row>
    <row r="24" spans="1:23" x14ac:dyDescent="0.25">
      <c r="A24" s="7" t="s">
        <v>42</v>
      </c>
      <c r="B24" s="8">
        <v>1891</v>
      </c>
      <c r="C24" s="8">
        <v>6309</v>
      </c>
      <c r="D24" s="8">
        <v>5542</v>
      </c>
      <c r="E24" s="8">
        <v>1366</v>
      </c>
      <c r="F24" s="8">
        <v>820</v>
      </c>
      <c r="G24" s="8">
        <v>279</v>
      </c>
      <c r="H24" s="8">
        <v>17</v>
      </c>
      <c r="I24" s="8">
        <v>250</v>
      </c>
      <c r="J24" s="8">
        <v>769</v>
      </c>
      <c r="K24" s="8">
        <v>744</v>
      </c>
      <c r="L24" s="8">
        <v>629</v>
      </c>
      <c r="M24" s="8">
        <v>42</v>
      </c>
      <c r="N24" s="8">
        <v>1563</v>
      </c>
      <c r="O24" s="8">
        <v>72</v>
      </c>
      <c r="P24" s="8">
        <v>38</v>
      </c>
      <c r="Q24" s="8">
        <v>20</v>
      </c>
      <c r="R24" s="8">
        <v>120</v>
      </c>
      <c r="S24" s="8">
        <v>101</v>
      </c>
      <c r="T24" s="8">
        <v>25</v>
      </c>
      <c r="U24" s="9">
        <v>0.24648141400000001</v>
      </c>
      <c r="V24">
        <f t="shared" si="0"/>
        <v>893.72417355371897</v>
      </c>
      <c r="W24">
        <f t="shared" si="1"/>
        <v>124.72417355371897</v>
      </c>
    </row>
    <row r="25" spans="1:23" x14ac:dyDescent="0.25">
      <c r="A25" s="10" t="s">
        <v>43</v>
      </c>
      <c r="B25" s="11">
        <v>1792</v>
      </c>
      <c r="C25" s="11">
        <v>6267</v>
      </c>
      <c r="D25" s="11">
        <v>5512</v>
      </c>
      <c r="E25" s="11">
        <v>1460</v>
      </c>
      <c r="F25" s="11">
        <v>904</v>
      </c>
      <c r="G25" s="11">
        <v>298</v>
      </c>
      <c r="H25" s="11">
        <v>27</v>
      </c>
      <c r="I25" s="11">
        <v>231</v>
      </c>
      <c r="J25" s="11">
        <v>873</v>
      </c>
      <c r="K25" s="11">
        <v>824</v>
      </c>
      <c r="L25" s="11">
        <v>584</v>
      </c>
      <c r="M25" s="11">
        <v>33</v>
      </c>
      <c r="N25" s="11">
        <v>1308</v>
      </c>
      <c r="O25" s="11">
        <v>81</v>
      </c>
      <c r="P25" s="11">
        <v>42</v>
      </c>
      <c r="Q25" s="11">
        <v>48</v>
      </c>
      <c r="R25" s="11">
        <v>117</v>
      </c>
      <c r="S25" s="11">
        <v>116</v>
      </c>
      <c r="T25" s="11">
        <v>29</v>
      </c>
      <c r="U25" s="12">
        <v>0.264876632</v>
      </c>
      <c r="V25">
        <f t="shared" si="0"/>
        <v>937.48295454545462</v>
      </c>
      <c r="W25">
        <f t="shared" si="1"/>
        <v>64.482954545454618</v>
      </c>
    </row>
    <row r="26" spans="1:23" x14ac:dyDescent="0.25">
      <c r="A26" s="7" t="s">
        <v>44</v>
      </c>
      <c r="B26" s="8">
        <v>1851</v>
      </c>
      <c r="C26" s="8">
        <v>6290</v>
      </c>
      <c r="D26" s="8">
        <v>5624</v>
      </c>
      <c r="E26" s="8">
        <v>1445</v>
      </c>
      <c r="F26" s="8">
        <v>906</v>
      </c>
      <c r="G26" s="8">
        <v>280</v>
      </c>
      <c r="H26" s="8">
        <v>17</v>
      </c>
      <c r="I26" s="8">
        <v>242</v>
      </c>
      <c r="J26" s="8">
        <v>791</v>
      </c>
      <c r="K26" s="8">
        <v>767</v>
      </c>
      <c r="L26" s="8">
        <v>516</v>
      </c>
      <c r="M26" s="8">
        <v>34</v>
      </c>
      <c r="N26" s="8">
        <v>1384</v>
      </c>
      <c r="O26" s="8">
        <v>95</v>
      </c>
      <c r="P26" s="8">
        <v>27</v>
      </c>
      <c r="Q26" s="8">
        <v>28</v>
      </c>
      <c r="R26" s="8">
        <v>129</v>
      </c>
      <c r="S26" s="8">
        <v>56</v>
      </c>
      <c r="T26" s="8">
        <v>27</v>
      </c>
      <c r="U26" s="9">
        <v>0.25693456599999998</v>
      </c>
      <c r="V26">
        <f t="shared" si="0"/>
        <v>889.875</v>
      </c>
      <c r="W26">
        <f t="shared" si="1"/>
        <v>98.875</v>
      </c>
    </row>
    <row r="27" spans="1:23" x14ac:dyDescent="0.25">
      <c r="A27" s="10" t="s">
        <v>45</v>
      </c>
      <c r="B27" s="11">
        <v>1853</v>
      </c>
      <c r="C27" s="11">
        <v>6261</v>
      </c>
      <c r="D27" s="11">
        <v>5571</v>
      </c>
      <c r="E27" s="11">
        <v>1369</v>
      </c>
      <c r="F27" s="11">
        <v>817</v>
      </c>
      <c r="G27" s="11">
        <v>311</v>
      </c>
      <c r="H27" s="11">
        <v>26</v>
      </c>
      <c r="I27" s="11">
        <v>215</v>
      </c>
      <c r="J27" s="11">
        <v>774</v>
      </c>
      <c r="K27" s="11">
        <v>742</v>
      </c>
      <c r="L27" s="11">
        <v>562</v>
      </c>
      <c r="M27" s="11">
        <v>47</v>
      </c>
      <c r="N27" s="11">
        <v>1453</v>
      </c>
      <c r="O27" s="11">
        <v>57</v>
      </c>
      <c r="P27" s="11">
        <v>34</v>
      </c>
      <c r="Q27" s="11">
        <v>34</v>
      </c>
      <c r="R27" s="11">
        <v>97</v>
      </c>
      <c r="S27" s="11">
        <v>78</v>
      </c>
      <c r="T27" s="11">
        <v>18</v>
      </c>
      <c r="U27" s="12">
        <v>0.24573685100000001</v>
      </c>
      <c r="V27">
        <f t="shared" si="0"/>
        <v>773.60020661157023</v>
      </c>
      <c r="W27">
        <f t="shared" si="1"/>
        <v>-0.39979338842977086</v>
      </c>
    </row>
    <row r="28" spans="1:23" x14ac:dyDescent="0.25">
      <c r="A28" s="7" t="s">
        <v>46</v>
      </c>
      <c r="B28" s="8">
        <v>1878</v>
      </c>
      <c r="C28" s="8">
        <v>6228</v>
      </c>
      <c r="D28" s="8">
        <v>5657</v>
      </c>
      <c r="E28" s="8">
        <v>1497</v>
      </c>
      <c r="F28" s="8">
        <v>981</v>
      </c>
      <c r="G28" s="8">
        <v>315</v>
      </c>
      <c r="H28" s="8">
        <v>38</v>
      </c>
      <c r="I28" s="8">
        <v>163</v>
      </c>
      <c r="J28" s="8">
        <v>758</v>
      </c>
      <c r="K28" s="8">
        <v>722</v>
      </c>
      <c r="L28" s="8">
        <v>425</v>
      </c>
      <c r="M28" s="8">
        <v>41</v>
      </c>
      <c r="N28" s="8">
        <v>1213</v>
      </c>
      <c r="O28" s="8">
        <v>63</v>
      </c>
      <c r="P28" s="8">
        <v>34</v>
      </c>
      <c r="Q28" s="8">
        <v>47</v>
      </c>
      <c r="R28" s="8">
        <v>119</v>
      </c>
      <c r="S28" s="8">
        <v>64</v>
      </c>
      <c r="T28" s="8">
        <v>29</v>
      </c>
      <c r="U28" s="9">
        <v>0.26462789399999997</v>
      </c>
      <c r="V28">
        <f t="shared" si="0"/>
        <v>574.37293388429748</v>
      </c>
      <c r="W28">
        <f t="shared" si="1"/>
        <v>-183.62706611570252</v>
      </c>
    </row>
    <row r="29" spans="1:23" x14ac:dyDescent="0.25">
      <c r="A29" s="10" t="s">
        <v>47</v>
      </c>
      <c r="B29" s="11">
        <v>1839</v>
      </c>
      <c r="C29" s="11">
        <v>6167</v>
      </c>
      <c r="D29" s="11">
        <v>5449</v>
      </c>
      <c r="E29" s="11">
        <v>1336</v>
      </c>
      <c r="F29" s="11">
        <v>856</v>
      </c>
      <c r="G29" s="11">
        <v>246</v>
      </c>
      <c r="H29" s="11">
        <v>24</v>
      </c>
      <c r="I29" s="11">
        <v>210</v>
      </c>
      <c r="J29" s="11">
        <v>764</v>
      </c>
      <c r="K29" s="11">
        <v>714</v>
      </c>
      <c r="L29" s="11">
        <v>561</v>
      </c>
      <c r="M29" s="11">
        <v>15</v>
      </c>
      <c r="N29" s="11">
        <v>1420</v>
      </c>
      <c r="O29" s="11">
        <v>76</v>
      </c>
      <c r="P29" s="11">
        <v>38</v>
      </c>
      <c r="Q29" s="11">
        <v>41</v>
      </c>
      <c r="R29" s="11">
        <v>110</v>
      </c>
      <c r="S29" s="11">
        <v>116</v>
      </c>
      <c r="T29" s="11">
        <v>29</v>
      </c>
      <c r="U29" s="12">
        <v>0.245182602</v>
      </c>
      <c r="V29">
        <f t="shared" si="0"/>
        <v>745.84710743801645</v>
      </c>
      <c r="W29">
        <f t="shared" si="1"/>
        <v>-18.152892561983549</v>
      </c>
    </row>
    <row r="30" spans="1:23" x14ac:dyDescent="0.25">
      <c r="A30" s="7" t="s">
        <v>48</v>
      </c>
      <c r="B30" s="8">
        <v>1856</v>
      </c>
      <c r="C30" s="8">
        <v>6019</v>
      </c>
      <c r="D30" s="8">
        <v>5391</v>
      </c>
      <c r="E30" s="8">
        <v>1281</v>
      </c>
      <c r="F30" s="8">
        <v>814</v>
      </c>
      <c r="G30" s="8">
        <v>224</v>
      </c>
      <c r="H30" s="8">
        <v>24</v>
      </c>
      <c r="I30" s="8">
        <v>219</v>
      </c>
      <c r="J30" s="8">
        <v>682</v>
      </c>
      <c r="K30" s="8">
        <v>652</v>
      </c>
      <c r="L30" s="8">
        <v>504</v>
      </c>
      <c r="M30" s="8">
        <v>19</v>
      </c>
      <c r="N30" s="8">
        <v>1581</v>
      </c>
      <c r="O30" s="8">
        <v>55</v>
      </c>
      <c r="P30" s="8">
        <v>31</v>
      </c>
      <c r="Q30" s="8">
        <v>37</v>
      </c>
      <c r="R30" s="8">
        <v>120</v>
      </c>
      <c r="S30" s="8">
        <v>70</v>
      </c>
      <c r="T30" s="8">
        <v>37</v>
      </c>
      <c r="U30" s="9">
        <v>0.237618252</v>
      </c>
      <c r="V30">
        <f t="shared" si="0"/>
        <v>694.3295454545455</v>
      </c>
      <c r="W30">
        <f t="shared" si="1"/>
        <v>12.329545454545496</v>
      </c>
    </row>
    <row r="31" spans="1:23" x14ac:dyDescent="0.25">
      <c r="A31" s="2" t="s">
        <v>49</v>
      </c>
      <c r="B31" s="3">
        <v>1885</v>
      </c>
      <c r="C31" s="3">
        <v>6170</v>
      </c>
      <c r="D31" s="3">
        <v>5579</v>
      </c>
      <c r="E31" s="3">
        <v>1332</v>
      </c>
      <c r="F31" s="3">
        <v>839</v>
      </c>
      <c r="G31" s="3">
        <v>300</v>
      </c>
      <c r="H31" s="3">
        <v>26</v>
      </c>
      <c r="I31" s="3">
        <v>167</v>
      </c>
      <c r="J31" s="3">
        <v>678</v>
      </c>
      <c r="K31" s="3">
        <v>655</v>
      </c>
      <c r="L31" s="3">
        <v>475</v>
      </c>
      <c r="M31" s="3">
        <v>26</v>
      </c>
      <c r="N31" s="3">
        <v>1435</v>
      </c>
      <c r="O31" s="3">
        <v>50</v>
      </c>
      <c r="P31" s="3">
        <v>42</v>
      </c>
      <c r="Q31" s="3">
        <v>24</v>
      </c>
      <c r="R31" s="3">
        <v>111</v>
      </c>
      <c r="S31" s="3">
        <v>47</v>
      </c>
      <c r="T31" s="3">
        <v>28</v>
      </c>
      <c r="U31" s="13">
        <v>0.238752464</v>
      </c>
      <c r="V31">
        <f t="shared" si="0"/>
        <v>526.3605371900826</v>
      </c>
      <c r="W31">
        <f t="shared" si="1"/>
        <v>-151.6394628099174</v>
      </c>
    </row>
    <row r="32" spans="1:23" x14ac:dyDescent="0.25">
      <c r="A32" t="s">
        <v>50</v>
      </c>
      <c r="B32" s="1">
        <f>AVERAGE(B2:B31)</f>
        <v>1729.3666666666666</v>
      </c>
      <c r="C32" s="1">
        <f t="shared" ref="C32:T32" si="2">AVERAGE(C2:C31)</f>
        <v>6217.2333333333336</v>
      </c>
      <c r="D32" s="1">
        <f t="shared" si="2"/>
        <v>5555.0666666666666</v>
      </c>
      <c r="E32" s="1">
        <f t="shared" si="2"/>
        <v>1401.3</v>
      </c>
      <c r="F32" s="1">
        <f t="shared" si="2"/>
        <v>864.9</v>
      </c>
      <c r="G32" s="1">
        <f t="shared" si="2"/>
        <v>284.36666666666667</v>
      </c>
      <c r="H32" s="1">
        <f t="shared" si="2"/>
        <v>26.166666666666668</v>
      </c>
      <c r="I32" s="1">
        <f t="shared" si="2"/>
        <v>225.86666666666667</v>
      </c>
      <c r="J32" s="1">
        <f t="shared" si="2"/>
        <v>782.23333333333335</v>
      </c>
      <c r="K32" s="1">
        <f t="shared" si="2"/>
        <v>749.0333333333333</v>
      </c>
      <c r="L32" s="1">
        <f t="shared" si="2"/>
        <v>529.83333333333337</v>
      </c>
      <c r="M32" s="1">
        <f t="shared" si="2"/>
        <v>25.1</v>
      </c>
      <c r="N32" s="1">
        <f t="shared" si="2"/>
        <v>1427.4333333333334</v>
      </c>
      <c r="O32" s="1">
        <f t="shared" si="2"/>
        <v>66.13333333333334</v>
      </c>
      <c r="P32" s="1">
        <f t="shared" si="2"/>
        <v>38.299999999999997</v>
      </c>
      <c r="Q32" s="1">
        <f t="shared" si="2"/>
        <v>25.9</v>
      </c>
      <c r="R32" s="1">
        <f t="shared" si="2"/>
        <v>115.43333333333334</v>
      </c>
      <c r="S32" s="1">
        <f t="shared" si="2"/>
        <v>76</v>
      </c>
      <c r="T32" s="1">
        <f t="shared" si="2"/>
        <v>27.733333333333334</v>
      </c>
      <c r="U32" s="1">
        <f>E32/D32</f>
        <v>0.25225619854547199</v>
      </c>
      <c r="W32">
        <f>AVERAGE(W2:W31)</f>
        <v>53.421780303030303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FanGraphs Leaderboard</vt:lpstr>
      <vt:lpstr>Splits Leaderboard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Zobel</dc:creator>
  <cp:lastModifiedBy>Joe Zobel</cp:lastModifiedBy>
  <dcterms:created xsi:type="dcterms:W3CDTF">2020-02-24T23:13:10Z</dcterms:created>
  <dcterms:modified xsi:type="dcterms:W3CDTF">2020-02-25T18:02:35Z</dcterms:modified>
</cp:coreProperties>
</file>