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Py Test\"/>
    </mc:Choice>
  </mc:AlternateContent>
  <xr:revisionPtr revIDLastSave="0" documentId="13_ncr:1_{AE69EE10-8678-4754-A1CB-C683BFA5063F}" xr6:coauthVersionLast="47" xr6:coauthVersionMax="47" xr10:uidLastSave="{00000000-0000-0000-0000-000000000000}"/>
  <bookViews>
    <workbookView xWindow="28680" yWindow="-4935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M5" i="1"/>
  <c r="M19" i="1"/>
  <c r="M9" i="1"/>
  <c r="M7" i="1"/>
  <c r="M30" i="1"/>
  <c r="M6" i="1"/>
  <c r="M39" i="1"/>
  <c r="M43" i="1"/>
  <c r="M40" i="1"/>
  <c r="M37" i="1"/>
  <c r="M51" i="1"/>
  <c r="M23" i="1"/>
  <c r="M20" i="1"/>
  <c r="M10" i="1"/>
  <c r="M50" i="1"/>
  <c r="M49" i="1"/>
  <c r="M22" i="1"/>
  <c r="M4" i="1"/>
  <c r="M3" i="1"/>
  <c r="M46" i="1"/>
  <c r="M21" i="1"/>
  <c r="M35" i="1"/>
  <c r="M42" i="1"/>
  <c r="M38" i="1"/>
  <c r="M13" i="1"/>
  <c r="M45" i="1"/>
  <c r="M8" i="1"/>
  <c r="M15" i="1"/>
  <c r="M41" i="1"/>
  <c r="M34" i="1"/>
  <c r="M33" i="1"/>
  <c r="M44" i="1"/>
  <c r="M47" i="1"/>
  <c r="M27" i="1"/>
  <c r="M14" i="1"/>
  <c r="M24" i="1"/>
  <c r="M25" i="1"/>
  <c r="M29" i="1"/>
  <c r="M18" i="1"/>
  <c r="M26" i="1"/>
  <c r="M11" i="1"/>
  <c r="M16" i="1"/>
  <c r="M31" i="1"/>
  <c r="M17" i="1"/>
  <c r="M32" i="1"/>
  <c r="M36" i="1"/>
  <c r="M53" i="1"/>
  <c r="M28" i="1"/>
  <c r="M2" i="1"/>
  <c r="M52" i="1"/>
  <c r="M54" i="1"/>
  <c r="M48" i="1"/>
  <c r="J3" i="1"/>
  <c r="J12" i="1"/>
  <c r="J5" i="1"/>
  <c r="J16" i="1"/>
  <c r="J14" i="1"/>
  <c r="J25" i="1"/>
  <c r="J23" i="1"/>
  <c r="L23" i="1" s="1"/>
  <c r="J17" i="1"/>
  <c r="L17" i="1" s="1"/>
  <c r="J52" i="1"/>
  <c r="J27" i="1"/>
  <c r="J50" i="1"/>
  <c r="J37" i="1"/>
  <c r="J53" i="1"/>
  <c r="J43" i="1"/>
  <c r="J39" i="1"/>
  <c r="J15" i="1"/>
  <c r="J9" i="1"/>
  <c r="J30" i="1"/>
  <c r="J54" i="1"/>
  <c r="L54" i="1" s="1"/>
  <c r="J42" i="1"/>
  <c r="L42" i="1" s="1"/>
  <c r="J32" i="1"/>
  <c r="J7" i="1"/>
  <c r="J10" i="1"/>
  <c r="J19" i="1"/>
  <c r="J44" i="1"/>
  <c r="J38" i="1"/>
  <c r="J46" i="1"/>
  <c r="J13" i="1"/>
  <c r="J24" i="1"/>
  <c r="J26" i="1"/>
  <c r="J49" i="1"/>
  <c r="L49" i="1" s="1"/>
  <c r="J11" i="1"/>
  <c r="L11" i="1" s="1"/>
  <c r="J6" i="1"/>
  <c r="J4" i="1"/>
  <c r="J34" i="1"/>
  <c r="J36" i="1"/>
  <c r="J22" i="1"/>
  <c r="J41" i="1"/>
  <c r="J40" i="1"/>
  <c r="J35" i="1"/>
  <c r="J33" i="1"/>
  <c r="J51" i="1"/>
  <c r="J28" i="1"/>
  <c r="L28" i="1" s="1"/>
  <c r="J2" i="1"/>
  <c r="L2" i="1" s="1"/>
  <c r="K20" i="1"/>
  <c r="K45" i="1"/>
  <c r="K18" i="1"/>
  <c r="K47" i="1"/>
  <c r="K48" i="1"/>
  <c r="K8" i="1"/>
  <c r="K31" i="1"/>
  <c r="K29" i="1"/>
  <c r="K3" i="1"/>
  <c r="L3" i="1" s="1"/>
  <c r="K12" i="1"/>
  <c r="L12" i="1" s="1"/>
  <c r="K5" i="1"/>
  <c r="L5" i="1" s="1"/>
  <c r="K16" i="1"/>
  <c r="K14" i="1"/>
  <c r="K25" i="1"/>
  <c r="K23" i="1"/>
  <c r="K17" i="1"/>
  <c r="K52" i="1"/>
  <c r="K27" i="1"/>
  <c r="K50" i="1"/>
  <c r="K37" i="1"/>
  <c r="L37" i="1" s="1"/>
  <c r="K53" i="1"/>
  <c r="L53" i="1" s="1"/>
  <c r="K43" i="1"/>
  <c r="L43" i="1" s="1"/>
  <c r="K39" i="1"/>
  <c r="L39" i="1" s="1"/>
  <c r="K15" i="1"/>
  <c r="K9" i="1"/>
  <c r="K30" i="1"/>
  <c r="K54" i="1"/>
  <c r="K42" i="1"/>
  <c r="K32" i="1"/>
  <c r="K7" i="1"/>
  <c r="K10" i="1"/>
  <c r="L10" i="1" s="1"/>
  <c r="K19" i="1"/>
  <c r="L19" i="1" s="1"/>
  <c r="K44" i="1"/>
  <c r="L44" i="1" s="1"/>
  <c r="K38" i="1"/>
  <c r="L38" i="1" s="1"/>
  <c r="K46" i="1"/>
  <c r="L46" i="1" s="1"/>
  <c r="K13" i="1"/>
  <c r="K24" i="1"/>
  <c r="K26" i="1"/>
  <c r="K49" i="1"/>
  <c r="K11" i="1"/>
  <c r="K6" i="1"/>
  <c r="K4" i="1"/>
  <c r="K34" i="1"/>
  <c r="L34" i="1" s="1"/>
  <c r="K36" i="1"/>
  <c r="K22" i="1"/>
  <c r="L22" i="1" s="1"/>
  <c r="K41" i="1"/>
  <c r="L41" i="1" s="1"/>
  <c r="K40" i="1"/>
  <c r="L40" i="1" s="1"/>
  <c r="K35" i="1"/>
  <c r="K33" i="1"/>
  <c r="K51" i="1"/>
  <c r="K28" i="1"/>
  <c r="K2" i="1"/>
  <c r="J29" i="1"/>
  <c r="J31" i="1"/>
  <c r="J8" i="1"/>
  <c r="L8" i="1" s="1"/>
  <c r="J48" i="1"/>
  <c r="L48" i="1" s="1"/>
  <c r="J47" i="1"/>
  <c r="L47" i="1" s="1"/>
  <c r="J18" i="1"/>
  <c r="L18" i="1" s="1"/>
  <c r="J45" i="1"/>
  <c r="J20" i="1"/>
  <c r="K21" i="1"/>
  <c r="J21" i="1"/>
  <c r="L29" i="1" l="1"/>
  <c r="L16" i="1"/>
  <c r="L50" i="1"/>
  <c r="L21" i="1"/>
  <c r="L14" i="1"/>
  <c r="L20" i="1"/>
  <c r="L45" i="1"/>
  <c r="L51" i="1"/>
  <c r="L26" i="1"/>
  <c r="L25" i="1"/>
  <c r="L33" i="1"/>
  <c r="L24" i="1"/>
  <c r="L13" i="1"/>
  <c r="L30" i="1"/>
  <c r="L9" i="1"/>
  <c r="L35" i="1"/>
  <c r="L15" i="1"/>
  <c r="L4" i="1"/>
  <c r="L7" i="1"/>
  <c r="L27" i="1"/>
  <c r="L6" i="1"/>
  <c r="L32" i="1"/>
  <c r="L52" i="1"/>
  <c r="L36" i="1"/>
  <c r="L31" i="1"/>
</calcChain>
</file>

<file path=xl/sharedStrings.xml><?xml version="1.0" encoding="utf-8"?>
<sst xmlns="http://schemas.openxmlformats.org/spreadsheetml/2006/main" count="120" uniqueCount="120">
  <si>
    <t>Stock Name</t>
  </si>
  <si>
    <t>ISIN</t>
  </si>
  <si>
    <t>% of Total Portfolio</t>
  </si>
  <si>
    <t>Open Qty</t>
  </si>
  <si>
    <t>Market Price</t>
  </si>
  <si>
    <t>Value</t>
  </si>
  <si>
    <t>Live Price</t>
  </si>
  <si>
    <t>PE Ratio</t>
  </si>
  <si>
    <t>Price Timestamp</t>
  </si>
  <si>
    <t>Ajanta Pharma</t>
  </si>
  <si>
    <t>INE031B01049</t>
  </si>
  <si>
    <t>Alkem Lab</t>
  </si>
  <si>
    <t>INE540L01014</t>
  </si>
  <si>
    <t>Amrutanjan Healt</t>
  </si>
  <si>
    <t>INE098F01031</t>
  </si>
  <si>
    <t>Apollo Hospitals</t>
  </si>
  <si>
    <t>INE437A01024</t>
  </si>
  <si>
    <t>Asian Paints</t>
  </si>
  <si>
    <t>INE021A01026</t>
  </si>
  <si>
    <t>Bandhan Bank</t>
  </si>
  <si>
    <t>INE545U01014</t>
  </si>
  <si>
    <t>BASF India</t>
  </si>
  <si>
    <t>INE373A01013</t>
  </si>
  <si>
    <t>BSE</t>
  </si>
  <si>
    <t>INE118H01025</t>
  </si>
  <si>
    <t>C D S L</t>
  </si>
  <si>
    <t>INE736A01011</t>
  </si>
  <si>
    <t>Caplin Point Lab</t>
  </si>
  <si>
    <t>INE475E01026</t>
  </si>
  <si>
    <t>City Union Bank</t>
  </si>
  <si>
    <t>INE491A01021</t>
  </si>
  <si>
    <t>CPSE ETF*</t>
  </si>
  <si>
    <t>INF457M01133</t>
  </si>
  <si>
    <t>Divi's Lab.</t>
  </si>
  <si>
    <t>INE361B01024</t>
  </si>
  <si>
    <t>Godrej Consumer</t>
  </si>
  <si>
    <t>INE102D01028</t>
  </si>
  <si>
    <t>Havells India</t>
  </si>
  <si>
    <t>INE176B01034</t>
  </si>
  <si>
    <t>HCL Technologies</t>
  </si>
  <si>
    <t>INE860A01027</t>
  </si>
  <si>
    <t>HDFC Life Insur.</t>
  </si>
  <si>
    <t>INE795G01014</t>
  </si>
  <si>
    <t>Hinduja Global</t>
  </si>
  <si>
    <t>INE170I01016</t>
  </si>
  <si>
    <t>Igarashi Motors</t>
  </si>
  <si>
    <t>INE188B01013</t>
  </si>
  <si>
    <t>Indiamart Inter.</t>
  </si>
  <si>
    <t>INE933S01016</t>
  </si>
  <si>
    <t>IndusInd Bank</t>
  </si>
  <si>
    <t>INE095A01012</t>
  </si>
  <si>
    <t>Info Edg.(India)</t>
  </si>
  <si>
    <t>INE663F01024</t>
  </si>
  <si>
    <t>Infosys</t>
  </si>
  <si>
    <t>INE009A01021</t>
  </si>
  <si>
    <t>Jamna Auto Inds.</t>
  </si>
  <si>
    <t>INE039C01032</t>
  </si>
  <si>
    <t>Jubilant Ingrev.</t>
  </si>
  <si>
    <t>INE0BY001018</t>
  </si>
  <si>
    <t>K C P</t>
  </si>
  <si>
    <t>INE805C01028</t>
  </si>
  <si>
    <t>Kotak Mah. Bank</t>
  </si>
  <si>
    <t>INE237A01028</t>
  </si>
  <si>
    <t>L &amp; T Infotech</t>
  </si>
  <si>
    <t>INE214T01019</t>
  </si>
  <si>
    <t>L&amp;T Technology</t>
  </si>
  <si>
    <t>INE010V01017</t>
  </si>
  <si>
    <t>Laurus Labs</t>
  </si>
  <si>
    <t>INE947Q01028</t>
  </si>
  <si>
    <t>Manappuram Fin.</t>
  </si>
  <si>
    <t>INE522D01027</t>
  </si>
  <si>
    <t>Maruti Suzuki</t>
  </si>
  <si>
    <t>INE585B01010</t>
  </si>
  <si>
    <t>Mayur Uniquoters</t>
  </si>
  <si>
    <t>INE040D01038</t>
  </si>
  <si>
    <t>Metropolis Healt</t>
  </si>
  <si>
    <t>INE112L01020</t>
  </si>
  <si>
    <t>Mold-Tek Pack.</t>
  </si>
  <si>
    <t>INE893J01029</t>
  </si>
  <si>
    <t>Mphasis</t>
  </si>
  <si>
    <t>INE356A01018</t>
  </si>
  <si>
    <t>P I Industries</t>
  </si>
  <si>
    <t>INE603J01030</t>
  </si>
  <si>
    <t>Persistent Sys</t>
  </si>
  <si>
    <t>INE262H01013</t>
  </si>
  <si>
    <t>Pidilite Inds.</t>
  </si>
  <si>
    <t>INE318A01026</t>
  </si>
  <si>
    <t>Reliance Industr</t>
  </si>
  <si>
    <t>INE002A01018</t>
  </si>
  <si>
    <t>SBI Life Insuran</t>
  </si>
  <si>
    <t>INE123W01016</t>
  </si>
  <si>
    <t>Strides Pharma</t>
  </si>
  <si>
    <t>INE939A01011</t>
  </si>
  <si>
    <t>Sundaram Finance</t>
  </si>
  <si>
    <t>INE660A01013</t>
  </si>
  <si>
    <t>Syngene Intl.</t>
  </si>
  <si>
    <t>INE398R01022</t>
  </si>
  <si>
    <t>Tasty Bite Eat.</t>
  </si>
  <si>
    <t>INE488B01017</t>
  </si>
  <si>
    <t>Tata Comm</t>
  </si>
  <si>
    <t>INE151A01013</t>
  </si>
  <si>
    <t>Tata Elxsi</t>
  </si>
  <si>
    <t>INE670A01012</t>
  </si>
  <si>
    <t>TCS</t>
  </si>
  <si>
    <t>INE467B01029</t>
  </si>
  <si>
    <t>Tech Mahindra</t>
  </si>
  <si>
    <t>INE669C01036</t>
  </si>
  <si>
    <t>Thyrocare Tech.</t>
  </si>
  <si>
    <t>INE594H01019</t>
  </si>
  <si>
    <t>Vaibhav Global</t>
  </si>
  <si>
    <t>INE884A01027</t>
  </si>
  <si>
    <t>VRL Logistics</t>
  </si>
  <si>
    <t>INE366I01010</t>
  </si>
  <si>
    <t>Infinity</t>
  </si>
  <si>
    <t>Wockhardt</t>
  </si>
  <si>
    <t>INE049B01025</t>
  </si>
  <si>
    <t>current</t>
  </si>
  <si>
    <t>2022 price</t>
  </si>
  <si>
    <t>gain</t>
  </si>
  <si>
    <t>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</si>
</sst>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43" fontId="1" fillId="0" borderId="2" xfId="1" applyFont="1" applyFill="1" applyBorder="1" applyAlignment="1">
      <alignment horizontal="center" vertical="top"/>
    </xf>
    <xf numFmtId="43" fontId="0" fillId="0" borderId="0" xfId="1" applyFont="1"/>
    <xf numFmtId="0" fontId="0" fillId="2" borderId="0" xfId="0" applyFill="1"/>
    <xf numFmtId="164" fontId="0" fillId="2" borderId="0" xfId="0" applyNumberFormat="1" applyFill="1"/>
    <xf numFmtId="43" fontId="0" fillId="2" borderId="0" xfId="1" applyFont="1" applyFill="1"/>
    <xf numFmtId="0" fontId="3" fillId="0" borderId="0" xfId="0" applyFont="1"/>
    <xf numFmtId="164" fontId="3" fillId="0" borderId="0" xfId="0" applyNumberFormat="1" applyFont="1"/>
    <xf numFmtId="43" fontId="3" fillId="0" borderId="0" xfId="1" applyFont="1"/>
    <xf numFmtId="0" fontId="3" fillId="2" borderId="0" xfId="0" applyFont="1" applyFill="1"/>
    <xf numFmtId="164" fontId="3" fillId="2" borderId="0" xfId="0" applyNumberFormat="1" applyFont="1" applyFill="1"/>
    <xf numFmtId="43" fontId="3" fillId="2" borderId="0" xfId="1" applyFont="1" applyFill="1"/>
    <xf numFmtId="9" fontId="4" fillId="0" borderId="2" xfId="2" applyFont="1" applyFill="1" applyBorder="1" applyAlignment="1">
      <alignment horizontal="center" vertical="top"/>
    </xf>
    <xf numFmtId="9" fontId="3" fillId="2" borderId="0" xfId="2" applyFont="1" applyFill="1"/>
    <xf numFmtId="9" fontId="0" fillId="0" borderId="0" xfId="2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abSelected="1" topLeftCell="A20" workbookViewId="0">
      <selection activeCell="L34" sqref="L34"/>
    </sheetView>
  </sheetViews>
  <sheetFormatPr defaultRowHeight="14.4" x14ac:dyDescent="0.3"/>
  <cols>
    <col min="9" max="9" width="18.109375" bestFit="1" customWidth="1"/>
    <col min="10" max="12" width="12.33203125" style="4" bestFit="1" customWidth="1"/>
    <col min="13" max="13" width="8.88671875" style="16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116</v>
      </c>
      <c r="K1" s="3" t="s">
        <v>117</v>
      </c>
      <c r="L1" s="3" t="s">
        <v>118</v>
      </c>
      <c r="M1" s="14" t="s">
        <v>119</v>
      </c>
    </row>
    <row r="2" spans="1:13" s="11" customFormat="1" x14ac:dyDescent="0.3">
      <c r="A2" t="s">
        <v>114</v>
      </c>
      <c r="B2" t="s">
        <v>115</v>
      </c>
      <c r="C2">
        <v>0.12</v>
      </c>
      <c r="D2">
        <v>145</v>
      </c>
      <c r="E2">
        <v>307</v>
      </c>
      <c r="F2">
        <v>237829</v>
      </c>
      <c r="G2">
        <v>1640.2</v>
      </c>
      <c r="H2"/>
      <c r="I2" s="2">
        <v>45837.596757283878</v>
      </c>
      <c r="J2" s="4">
        <f>G2*D2</f>
        <v>237829</v>
      </c>
      <c r="K2" s="4">
        <f>D2*E2</f>
        <v>44515</v>
      </c>
      <c r="L2" s="4">
        <f>J2-K2</f>
        <v>193314</v>
      </c>
      <c r="M2" s="15">
        <f>(G2/E2)^(1/3)-1</f>
        <v>0.74817998644262373</v>
      </c>
    </row>
    <row r="3" spans="1:13" s="11" customFormat="1" x14ac:dyDescent="0.3">
      <c r="A3" s="5" t="s">
        <v>27</v>
      </c>
      <c r="B3" s="5" t="s">
        <v>28</v>
      </c>
      <c r="C3" s="5">
        <v>1.19</v>
      </c>
      <c r="D3" s="5">
        <v>620</v>
      </c>
      <c r="E3" s="5">
        <v>713.9</v>
      </c>
      <c r="F3" s="5">
        <v>1292080</v>
      </c>
      <c r="G3" s="5">
        <v>2084</v>
      </c>
      <c r="H3" s="5">
        <v>29.673926999999999</v>
      </c>
      <c r="I3" s="6">
        <v>45837.596757283878</v>
      </c>
      <c r="J3" s="7">
        <f>G3*D3</f>
        <v>1292080</v>
      </c>
      <c r="K3" s="7">
        <f>D3*E3</f>
        <v>442618</v>
      </c>
      <c r="L3" s="7">
        <f>J3-K3</f>
        <v>849462</v>
      </c>
      <c r="M3" s="15">
        <f>(G3/E3)^(1/3)-1</f>
        <v>0.42917949820801637</v>
      </c>
    </row>
    <row r="4" spans="1:13" s="11" customFormat="1" x14ac:dyDescent="0.3">
      <c r="A4" s="5" t="s">
        <v>93</v>
      </c>
      <c r="B4" s="5" t="s">
        <v>94</v>
      </c>
      <c r="C4" s="5">
        <v>0.93</v>
      </c>
      <c r="D4" s="5">
        <v>192</v>
      </c>
      <c r="E4" s="5">
        <v>1795.45</v>
      </c>
      <c r="F4" s="5">
        <v>969312</v>
      </c>
      <c r="G4" s="5">
        <v>5048.5</v>
      </c>
      <c r="H4" s="5">
        <v>29.585678000000001</v>
      </c>
      <c r="I4" s="6">
        <v>45837.596757283878</v>
      </c>
      <c r="J4" s="7">
        <f>G4*D4</f>
        <v>969312</v>
      </c>
      <c r="K4" s="7">
        <f>D4*E4</f>
        <v>344726.4</v>
      </c>
      <c r="L4" s="7">
        <f>J4-K4</f>
        <v>624585.6</v>
      </c>
      <c r="M4" s="15">
        <f>(G4/E4)^(1/3)-1</f>
        <v>0.41144193040392318</v>
      </c>
    </row>
    <row r="5" spans="1:13" s="11" customFormat="1" x14ac:dyDescent="0.3">
      <c r="A5" t="s">
        <v>31</v>
      </c>
      <c r="B5" t="s">
        <v>32</v>
      </c>
      <c r="C5">
        <v>0.36</v>
      </c>
      <c r="D5">
        <v>3966</v>
      </c>
      <c r="E5">
        <v>33.799999999999997</v>
      </c>
      <c r="F5">
        <v>372883.32</v>
      </c>
      <c r="G5">
        <v>94.02</v>
      </c>
      <c r="H5">
        <v>14.629908</v>
      </c>
      <c r="I5" s="2">
        <v>45837.596757283878</v>
      </c>
      <c r="J5" s="4">
        <f>G5*D5</f>
        <v>372883.32</v>
      </c>
      <c r="K5" s="4">
        <f>D5*E5</f>
        <v>134050.79999999999</v>
      </c>
      <c r="L5" s="4">
        <f>J5-K5</f>
        <v>238832.52000000002</v>
      </c>
      <c r="M5" s="15">
        <f>(G5/E5)^(1/3)-1</f>
        <v>0.40637514409705622</v>
      </c>
    </row>
    <row r="6" spans="1:13" s="11" customFormat="1" x14ac:dyDescent="0.3">
      <c r="A6" t="s">
        <v>91</v>
      </c>
      <c r="B6" t="s">
        <v>92</v>
      </c>
      <c r="C6">
        <v>0.13</v>
      </c>
      <c r="D6">
        <v>150</v>
      </c>
      <c r="E6">
        <v>333</v>
      </c>
      <c r="F6">
        <v>134812.5</v>
      </c>
      <c r="G6">
        <v>898.75</v>
      </c>
      <c r="H6">
        <v>20.407582999999999</v>
      </c>
      <c r="I6" s="2">
        <v>45837.596757283878</v>
      </c>
      <c r="J6" s="4">
        <f>G6*D6</f>
        <v>134812.5</v>
      </c>
      <c r="K6" s="4">
        <f>D6*E6</f>
        <v>49950</v>
      </c>
      <c r="L6" s="4">
        <f>J6-K6</f>
        <v>84862.5</v>
      </c>
      <c r="M6" s="15">
        <f>(G6/E6)^(1/3)-1</f>
        <v>0.39229593971359988</v>
      </c>
    </row>
    <row r="7" spans="1:13" s="11" customFormat="1" x14ac:dyDescent="0.3">
      <c r="A7" t="s">
        <v>69</v>
      </c>
      <c r="B7" t="s">
        <v>70</v>
      </c>
      <c r="C7">
        <v>0.01</v>
      </c>
      <c r="D7">
        <v>41</v>
      </c>
      <c r="E7">
        <v>122</v>
      </c>
      <c r="F7">
        <v>11352.49</v>
      </c>
      <c r="G7">
        <v>276.89</v>
      </c>
      <c r="H7">
        <v>19.458189000000001</v>
      </c>
      <c r="I7" s="2">
        <v>45837.596757283878</v>
      </c>
      <c r="J7" s="4">
        <f>G7*D7</f>
        <v>11352.49</v>
      </c>
      <c r="K7" s="4">
        <f>D7*E7</f>
        <v>5002</v>
      </c>
      <c r="L7" s="4">
        <f>J7-K7</f>
        <v>6350.49</v>
      </c>
      <c r="M7" s="15">
        <f>(G7/E7)^(1/3)-1</f>
        <v>0.31416273166771802</v>
      </c>
    </row>
    <row r="8" spans="1:13" s="11" customFormat="1" x14ac:dyDescent="0.3">
      <c r="A8" t="s">
        <v>21</v>
      </c>
      <c r="B8" t="s">
        <v>22</v>
      </c>
      <c r="C8">
        <v>0.25</v>
      </c>
      <c r="D8">
        <v>35</v>
      </c>
      <c r="E8">
        <v>2664.35</v>
      </c>
      <c r="F8">
        <v>178815</v>
      </c>
      <c r="G8">
        <v>5109</v>
      </c>
      <c r="H8">
        <v>46.080993999999997</v>
      </c>
      <c r="I8" s="2">
        <v>45837.596757283878</v>
      </c>
      <c r="J8" s="4">
        <f>G8*D8</f>
        <v>178815</v>
      </c>
      <c r="K8" s="4">
        <f>D8*E8</f>
        <v>93252.25</v>
      </c>
      <c r="L8" s="4">
        <f>J8-K8</f>
        <v>85562.75</v>
      </c>
      <c r="M8" s="15">
        <f>(G8/E8)^(1/3)-1</f>
        <v>0.24236214314211413</v>
      </c>
    </row>
    <row r="9" spans="1:13" s="11" customFormat="1" x14ac:dyDescent="0.3">
      <c r="A9" s="5" t="s">
        <v>59</v>
      </c>
      <c r="B9" s="5" t="s">
        <v>60</v>
      </c>
      <c r="C9" s="5">
        <v>1.2</v>
      </c>
      <c r="D9" s="5">
        <v>4000</v>
      </c>
      <c r="E9" s="5">
        <v>111.25</v>
      </c>
      <c r="F9" s="5">
        <v>821640</v>
      </c>
      <c r="G9" s="5">
        <v>205.41</v>
      </c>
      <c r="H9" s="5">
        <v>18.018421</v>
      </c>
      <c r="I9" s="6">
        <v>45837.596757283878</v>
      </c>
      <c r="J9" s="7">
        <f>G9*D9</f>
        <v>821640</v>
      </c>
      <c r="K9" s="7">
        <f>D9*E9</f>
        <v>445000</v>
      </c>
      <c r="L9" s="7">
        <f>J9-K9</f>
        <v>376640</v>
      </c>
      <c r="M9" s="15">
        <f>(G9/E9)^(1/3)-1</f>
        <v>0.22680024576112823</v>
      </c>
    </row>
    <row r="10" spans="1:13" s="11" customFormat="1" x14ac:dyDescent="0.3">
      <c r="A10" t="s">
        <v>71</v>
      </c>
      <c r="B10" t="s">
        <v>72</v>
      </c>
      <c r="C10">
        <v>1.0900000000000001</v>
      </c>
      <c r="D10">
        <v>58</v>
      </c>
      <c r="E10">
        <v>6943.5</v>
      </c>
      <c r="F10">
        <v>733236</v>
      </c>
      <c r="G10">
        <v>12642</v>
      </c>
      <c r="H10">
        <v>27.397438000000001</v>
      </c>
      <c r="I10" s="2">
        <v>45837.596757283878</v>
      </c>
      <c r="J10" s="4">
        <f>G10*D10</f>
        <v>733236</v>
      </c>
      <c r="K10" s="4">
        <f>D10*E10</f>
        <v>402723</v>
      </c>
      <c r="L10" s="4">
        <f>J10-K10</f>
        <v>330513</v>
      </c>
      <c r="M10" s="15">
        <f>(G10/E10)^(1/3)-1</f>
        <v>0.22108467867857029</v>
      </c>
    </row>
    <row r="11" spans="1:13" s="11" customFormat="1" x14ac:dyDescent="0.3">
      <c r="A11" s="8" t="s">
        <v>89</v>
      </c>
      <c r="B11" s="8" t="s">
        <v>90</v>
      </c>
      <c r="C11" s="8">
        <v>0.02</v>
      </c>
      <c r="D11" s="8">
        <v>7</v>
      </c>
      <c r="E11" s="8">
        <v>1030.6500000000001</v>
      </c>
      <c r="F11" s="8">
        <v>12954.2</v>
      </c>
      <c r="G11" s="8">
        <v>1850.6</v>
      </c>
      <c r="H11" s="8">
        <v>76.916045999999994</v>
      </c>
      <c r="I11" s="9">
        <v>45837.596757283878</v>
      </c>
      <c r="J11" s="10">
        <f>G11*D11</f>
        <v>12954.199999999999</v>
      </c>
      <c r="K11" s="10">
        <f>D11*E11</f>
        <v>7214.5500000000011</v>
      </c>
      <c r="L11" s="10">
        <f>J11-K11</f>
        <v>5739.6499999999978</v>
      </c>
      <c r="M11" s="15">
        <f>(G11/E11)^(1/3)-1</f>
        <v>0.21544072367708611</v>
      </c>
    </row>
    <row r="12" spans="1:13" s="11" customFormat="1" x14ac:dyDescent="0.3">
      <c r="A12" t="s">
        <v>29</v>
      </c>
      <c r="B12" t="s">
        <v>30</v>
      </c>
      <c r="C12">
        <v>1.33</v>
      </c>
      <c r="D12">
        <v>4099</v>
      </c>
      <c r="E12">
        <v>119.8</v>
      </c>
      <c r="F12">
        <v>843615.19000000006</v>
      </c>
      <c r="G12">
        <v>205.81</v>
      </c>
      <c r="H12">
        <v>13.656935000000001</v>
      </c>
      <c r="I12" s="2">
        <v>45837.596757283878</v>
      </c>
      <c r="J12" s="4">
        <f>G12*D12</f>
        <v>843615.19000000006</v>
      </c>
      <c r="K12" s="4">
        <f>D12*E12</f>
        <v>491060.2</v>
      </c>
      <c r="L12" s="4">
        <f>J12-K12</f>
        <v>352554.99000000005</v>
      </c>
      <c r="M12" s="15">
        <f>(G12/E12)^(1/3)-1</f>
        <v>0.19766829110826167</v>
      </c>
    </row>
    <row r="13" spans="1:13" s="8" customFormat="1" x14ac:dyDescent="0.3">
      <c r="A13" s="5" t="s">
        <v>81</v>
      </c>
      <c r="B13" s="5" t="s">
        <v>82</v>
      </c>
      <c r="C13" s="5">
        <v>3.06</v>
      </c>
      <c r="D13" s="5">
        <v>460</v>
      </c>
      <c r="E13" s="5">
        <v>2464.1999999999998</v>
      </c>
      <c r="F13" s="5">
        <v>1912358</v>
      </c>
      <c r="G13" s="5">
        <v>4157.3</v>
      </c>
      <c r="H13" s="5">
        <v>38.021766999999997</v>
      </c>
      <c r="I13" s="6">
        <v>45837.596757283878</v>
      </c>
      <c r="J13" s="7">
        <f>G13*D13</f>
        <v>1912358</v>
      </c>
      <c r="K13" s="7">
        <f>D13*E13</f>
        <v>1133532</v>
      </c>
      <c r="L13" s="7">
        <f>J13-K13</f>
        <v>778826</v>
      </c>
      <c r="M13" s="15">
        <f>(G13/E13)^(1/3)-1</f>
        <v>0.1904517670966559</v>
      </c>
    </row>
    <row r="14" spans="1:13" s="8" customFormat="1" x14ac:dyDescent="0.3">
      <c r="A14" s="8" t="s">
        <v>35</v>
      </c>
      <c r="B14" s="8" t="s">
        <v>36</v>
      </c>
      <c r="C14" s="8">
        <v>1.35</v>
      </c>
      <c r="D14" s="8">
        <v>712</v>
      </c>
      <c r="E14" s="8">
        <v>701.55</v>
      </c>
      <c r="F14" s="8">
        <v>837596.8</v>
      </c>
      <c r="G14" s="8">
        <v>1176.4000000000001</v>
      </c>
      <c r="H14" s="8">
        <v>64.922740000000005</v>
      </c>
      <c r="I14" s="9">
        <v>45837.596757283878</v>
      </c>
      <c r="J14" s="10">
        <f>G14*D14</f>
        <v>837596.8</v>
      </c>
      <c r="K14" s="10">
        <f>D14*E14</f>
        <v>499503.6</v>
      </c>
      <c r="L14" s="10">
        <f>J14-K14</f>
        <v>338093.20000000007</v>
      </c>
      <c r="M14" s="15">
        <f>(G14/E14)^(1/3)-1</f>
        <v>0.188042915698448</v>
      </c>
    </row>
    <row r="15" spans="1:13" s="8" customFormat="1" x14ac:dyDescent="0.3">
      <c r="A15" t="s">
        <v>57</v>
      </c>
      <c r="B15" t="s">
        <v>58</v>
      </c>
      <c r="C15">
        <v>0.18</v>
      </c>
      <c r="D15">
        <v>150</v>
      </c>
      <c r="E15">
        <v>453</v>
      </c>
      <c r="F15">
        <v>112477.5</v>
      </c>
      <c r="G15">
        <v>749.85</v>
      </c>
      <c r="H15">
        <v>47.398859999999999</v>
      </c>
      <c r="I15" s="2">
        <v>45837.596757283878</v>
      </c>
      <c r="J15" s="4">
        <f>G15*D15</f>
        <v>112477.5</v>
      </c>
      <c r="K15" s="4">
        <f>D15*E15</f>
        <v>67950</v>
      </c>
      <c r="L15" s="4">
        <f>J15-K15</f>
        <v>44527.5</v>
      </c>
      <c r="M15" s="15">
        <f>(G15/E15)^(1/3)-1</f>
        <v>0.18292914281016803</v>
      </c>
    </row>
    <row r="16" spans="1:13" s="8" customFormat="1" x14ac:dyDescent="0.3">
      <c r="A16" s="8" t="s">
        <v>33</v>
      </c>
      <c r="B16" s="8" t="s">
        <v>34</v>
      </c>
      <c r="C16" s="8">
        <v>0.57999999999999996</v>
      </c>
      <c r="D16" s="8">
        <v>50</v>
      </c>
      <c r="E16" s="8">
        <v>4267.05</v>
      </c>
      <c r="F16" s="8">
        <v>332900</v>
      </c>
      <c r="G16" s="8">
        <v>6658</v>
      </c>
      <c r="H16" s="8">
        <v>80.644379999999998</v>
      </c>
      <c r="I16" s="9">
        <v>45837.596757283878</v>
      </c>
      <c r="J16" s="10">
        <f>G16*D16</f>
        <v>332900</v>
      </c>
      <c r="K16" s="10">
        <f>D16*E16</f>
        <v>213352.5</v>
      </c>
      <c r="L16" s="10">
        <f>J16-K16</f>
        <v>119547.5</v>
      </c>
      <c r="M16" s="15">
        <f>(G16/E16)^(1/3)-1</f>
        <v>0.15985941722559915</v>
      </c>
    </row>
    <row r="17" spans="1:13" s="8" customFormat="1" x14ac:dyDescent="0.3">
      <c r="A17" s="8" t="s">
        <v>41</v>
      </c>
      <c r="B17" s="8" t="s">
        <v>42</v>
      </c>
      <c r="C17" s="8">
        <v>0.17</v>
      </c>
      <c r="D17" s="8">
        <v>119</v>
      </c>
      <c r="E17" s="8">
        <v>518.35</v>
      </c>
      <c r="F17" s="8">
        <v>96027.05</v>
      </c>
      <c r="G17" s="8">
        <v>806.95</v>
      </c>
      <c r="H17" s="8">
        <v>96.17998</v>
      </c>
      <c r="I17" s="9">
        <v>45837.596757283878</v>
      </c>
      <c r="J17" s="10">
        <f>G17*D17</f>
        <v>96027.05</v>
      </c>
      <c r="K17" s="10">
        <f>D17*E17</f>
        <v>61683.65</v>
      </c>
      <c r="L17" s="10">
        <f>J17-K17</f>
        <v>34343.4</v>
      </c>
      <c r="M17" s="15">
        <f>(G17/E17)^(1/3)-1</f>
        <v>0.15897617338378445</v>
      </c>
    </row>
    <row r="18" spans="1:13" x14ac:dyDescent="0.3">
      <c r="A18" s="11" t="s">
        <v>15</v>
      </c>
      <c r="B18" s="11" t="s">
        <v>16</v>
      </c>
      <c r="C18" s="11">
        <v>3.79</v>
      </c>
      <c r="D18" s="11">
        <v>295</v>
      </c>
      <c r="E18" s="11">
        <v>4760.8999999999996</v>
      </c>
      <c r="F18" s="11">
        <v>2156007.5</v>
      </c>
      <c r="G18" s="11">
        <v>7308.5</v>
      </c>
      <c r="H18" s="11">
        <v>72.461830000000006</v>
      </c>
      <c r="I18" s="12">
        <v>45837.596757283878</v>
      </c>
      <c r="J18" s="13">
        <f>G18*D18</f>
        <v>2156007.5</v>
      </c>
      <c r="K18" s="13">
        <f>D18*E18</f>
        <v>1404465.5</v>
      </c>
      <c r="L18" s="13">
        <f>J18-K18</f>
        <v>751542</v>
      </c>
      <c r="M18" s="15">
        <f>(G18/E18)^(1/3)-1</f>
        <v>0.15357649206356849</v>
      </c>
    </row>
    <row r="19" spans="1:13" x14ac:dyDescent="0.3">
      <c r="A19" s="5" t="s">
        <v>73</v>
      </c>
      <c r="B19" s="5" t="s">
        <v>74</v>
      </c>
      <c r="C19" s="5">
        <v>2.35</v>
      </c>
      <c r="D19" s="5">
        <v>2364</v>
      </c>
      <c r="E19" s="5">
        <v>368</v>
      </c>
      <c r="F19" s="5">
        <v>1308001.2</v>
      </c>
      <c r="G19" s="5">
        <v>553.29999999999995</v>
      </c>
      <c r="H19" s="5">
        <v>16.183094000000001</v>
      </c>
      <c r="I19" s="6">
        <v>45837.596757283878</v>
      </c>
      <c r="J19" s="7">
        <f>G19*D19</f>
        <v>1308001.2</v>
      </c>
      <c r="K19" s="7">
        <f>D19*E19</f>
        <v>869952</v>
      </c>
      <c r="L19" s="7">
        <f>J19-K19</f>
        <v>438049.19999999995</v>
      </c>
      <c r="M19" s="15">
        <f>(G19/E19)^(1/3)-1</f>
        <v>0.14561216636043217</v>
      </c>
    </row>
    <row r="20" spans="1:13" x14ac:dyDescent="0.3">
      <c r="A20" t="s">
        <v>11</v>
      </c>
      <c r="B20" t="s">
        <v>12</v>
      </c>
      <c r="C20">
        <v>0.18</v>
      </c>
      <c r="D20">
        <v>20</v>
      </c>
      <c r="E20">
        <v>3310</v>
      </c>
      <c r="F20">
        <v>98130</v>
      </c>
      <c r="G20">
        <v>4906.5</v>
      </c>
      <c r="H20">
        <v>27.100248000000001</v>
      </c>
      <c r="I20" s="2">
        <v>45837.596757283878</v>
      </c>
      <c r="J20" s="4">
        <f>G20*D20</f>
        <v>98130</v>
      </c>
      <c r="K20" s="4">
        <f>D20*E20</f>
        <v>66200</v>
      </c>
      <c r="L20" s="4">
        <f>J20-K20</f>
        <v>31930</v>
      </c>
      <c r="M20" s="15">
        <f>(G20/E20)^(1/3)-1</f>
        <v>0.14020061207070067</v>
      </c>
    </row>
    <row r="21" spans="1:13" x14ac:dyDescent="0.3">
      <c r="A21" t="s">
        <v>9</v>
      </c>
      <c r="B21" t="s">
        <v>10</v>
      </c>
      <c r="C21">
        <v>0.53</v>
      </c>
      <c r="D21">
        <v>113</v>
      </c>
      <c r="E21">
        <v>1729.5</v>
      </c>
      <c r="F21">
        <v>284839.09999999998</v>
      </c>
      <c r="G21">
        <v>2520.6999999999998</v>
      </c>
      <c r="H21">
        <v>34.248641999999997</v>
      </c>
      <c r="I21" s="2">
        <v>45837.596757283878</v>
      </c>
      <c r="J21" s="4">
        <f>G21*D21</f>
        <v>284839.09999999998</v>
      </c>
      <c r="K21" s="4">
        <f>D21*E21</f>
        <v>195433.5</v>
      </c>
      <c r="L21" s="4">
        <f>J21-K21</f>
        <v>89405.599999999977</v>
      </c>
      <c r="M21" s="15">
        <f>(G21/E21)^(1/3)-1</f>
        <v>0.13379237431690028</v>
      </c>
    </row>
    <row r="22" spans="1:13" x14ac:dyDescent="0.3">
      <c r="A22" t="s">
        <v>99</v>
      </c>
      <c r="B22" t="s">
        <v>100</v>
      </c>
      <c r="C22">
        <v>0.48</v>
      </c>
      <c r="D22">
        <v>153</v>
      </c>
      <c r="E22">
        <v>1155</v>
      </c>
      <c r="F22">
        <v>256856.4</v>
      </c>
      <c r="G22">
        <v>1678.8</v>
      </c>
      <c r="H22">
        <v>29.499210000000001</v>
      </c>
      <c r="I22" s="2">
        <v>45837.596757283878</v>
      </c>
      <c r="J22" s="4">
        <f>G22*D22</f>
        <v>256856.4</v>
      </c>
      <c r="K22" s="4">
        <f>D22*E22</f>
        <v>176715</v>
      </c>
      <c r="L22" s="4">
        <f>J22-K22</f>
        <v>80141.399999999994</v>
      </c>
      <c r="M22" s="15">
        <f>(G22/E22)^(1/3)-1</f>
        <v>0.1327628359457258</v>
      </c>
    </row>
    <row r="23" spans="1:13" x14ac:dyDescent="0.3">
      <c r="A23" s="5" t="s">
        <v>39</v>
      </c>
      <c r="B23" s="5" t="s">
        <v>40</v>
      </c>
      <c r="C23" s="5">
        <v>4.74</v>
      </c>
      <c r="D23" s="5">
        <v>1471</v>
      </c>
      <c r="E23" s="5">
        <v>1193.7</v>
      </c>
      <c r="F23" s="5">
        <v>2534974.2999999998</v>
      </c>
      <c r="G23" s="5">
        <v>1723.3</v>
      </c>
      <c r="H23" s="5">
        <v>26.880362000000002</v>
      </c>
      <c r="I23" s="6">
        <v>45837.596757283878</v>
      </c>
      <c r="J23" s="7">
        <f>G23*D23</f>
        <v>2534974.2999999998</v>
      </c>
      <c r="K23" s="7">
        <f>D23*E23</f>
        <v>1755932.7</v>
      </c>
      <c r="L23" s="7">
        <f>J23-K23</f>
        <v>779041.59999999986</v>
      </c>
      <c r="M23" s="15">
        <f>(G23/E23)^(1/3)-1</f>
        <v>0.13019981372260658</v>
      </c>
    </row>
    <row r="24" spans="1:13" x14ac:dyDescent="0.3">
      <c r="A24" s="11" t="s">
        <v>83</v>
      </c>
      <c r="B24" s="11" t="s">
        <v>84</v>
      </c>
      <c r="C24" s="11">
        <v>8.93</v>
      </c>
      <c r="D24" s="11">
        <v>792</v>
      </c>
      <c r="E24" s="11">
        <v>4179.7</v>
      </c>
      <c r="F24" s="11">
        <v>4760316</v>
      </c>
      <c r="G24" s="11">
        <v>6010.5</v>
      </c>
      <c r="H24" s="11">
        <v>66.664820000000006</v>
      </c>
      <c r="I24" s="12">
        <v>45837.596757283878</v>
      </c>
      <c r="J24" s="13">
        <f>G24*D24</f>
        <v>4760316</v>
      </c>
      <c r="K24" s="13">
        <f>D24*E24</f>
        <v>3310322.4</v>
      </c>
      <c r="L24" s="13">
        <f>J24-K24</f>
        <v>1449993.6</v>
      </c>
      <c r="M24" s="15">
        <f>(G24/E24)^(1/3)-1</f>
        <v>0.12872591607637984</v>
      </c>
    </row>
    <row r="25" spans="1:13" x14ac:dyDescent="0.3">
      <c r="A25" s="8" t="s">
        <v>37</v>
      </c>
      <c r="B25" s="8" t="s">
        <v>38</v>
      </c>
      <c r="C25" s="8">
        <v>0.8</v>
      </c>
      <c r="D25" s="8">
        <v>268</v>
      </c>
      <c r="E25" s="8">
        <v>1106.3</v>
      </c>
      <c r="F25" s="8">
        <v>419902.4</v>
      </c>
      <c r="G25" s="8">
        <v>1566.8</v>
      </c>
      <c r="H25" s="8">
        <v>66.672340000000005</v>
      </c>
      <c r="I25" s="9">
        <v>45837.596757283878</v>
      </c>
      <c r="J25" s="10">
        <f>G25*D25</f>
        <v>419902.39999999997</v>
      </c>
      <c r="K25" s="10">
        <f>D25*E25</f>
        <v>296488.39999999997</v>
      </c>
      <c r="L25" s="10">
        <f>J25-K25</f>
        <v>123414</v>
      </c>
      <c r="M25" s="15">
        <f>(G25/E25)^(1/3)-1</f>
        <v>0.12300119093535322</v>
      </c>
    </row>
    <row r="26" spans="1:13" x14ac:dyDescent="0.3">
      <c r="A26" s="11" t="s">
        <v>85</v>
      </c>
      <c r="B26" s="11" t="s">
        <v>86</v>
      </c>
      <c r="C26" s="11">
        <v>6.38</v>
      </c>
      <c r="D26" s="11">
        <v>1075</v>
      </c>
      <c r="E26" s="11">
        <v>2199.5</v>
      </c>
      <c r="F26" s="11">
        <v>3280577.5</v>
      </c>
      <c r="G26" s="11">
        <v>3051.7</v>
      </c>
      <c r="H26" s="11">
        <v>75.183539999999994</v>
      </c>
      <c r="I26" s="12">
        <v>45837.596757283878</v>
      </c>
      <c r="J26" s="13">
        <f>G26*D26</f>
        <v>3280577.5</v>
      </c>
      <c r="K26" s="13">
        <f>D26*E26</f>
        <v>2364462.5</v>
      </c>
      <c r="L26" s="13">
        <f>J26-K26</f>
        <v>916115</v>
      </c>
      <c r="M26" s="15">
        <f>(G26/E26)^(1/3)-1</f>
        <v>0.11533660828969938</v>
      </c>
    </row>
    <row r="27" spans="1:13" x14ac:dyDescent="0.3">
      <c r="A27" s="8" t="s">
        <v>45</v>
      </c>
      <c r="B27" s="8" t="s">
        <v>46</v>
      </c>
      <c r="C27" s="8">
        <v>0.4</v>
      </c>
      <c r="D27" s="8">
        <v>410</v>
      </c>
      <c r="E27" s="8">
        <v>362</v>
      </c>
      <c r="F27" s="8">
        <v>198153</v>
      </c>
      <c r="G27" s="8">
        <v>483.3</v>
      </c>
      <c r="H27" s="8">
        <v>62.929687999999999</v>
      </c>
      <c r="I27" s="9">
        <v>45837.596757283878</v>
      </c>
      <c r="J27" s="10">
        <f>G27*D27</f>
        <v>198153</v>
      </c>
      <c r="K27" s="10">
        <f>D27*E27</f>
        <v>148420</v>
      </c>
      <c r="L27" s="10">
        <f>J27-K27</f>
        <v>49733</v>
      </c>
      <c r="M27" s="15">
        <f>(G27/E27)^(1/3)-1</f>
        <v>0.10112361026433403</v>
      </c>
    </row>
    <row r="28" spans="1:13" x14ac:dyDescent="0.3">
      <c r="A28" s="8" t="s">
        <v>111</v>
      </c>
      <c r="B28" s="8" t="s">
        <v>112</v>
      </c>
      <c r="C28" s="8">
        <v>1.35</v>
      </c>
      <c r="D28" s="8">
        <v>1154</v>
      </c>
      <c r="E28" s="8">
        <v>433</v>
      </c>
      <c r="F28" s="8">
        <v>660665</v>
      </c>
      <c r="G28" s="8">
        <v>572.5</v>
      </c>
      <c r="H28" s="8" t="s">
        <v>113</v>
      </c>
      <c r="I28" s="9">
        <v>45837.596757283878</v>
      </c>
      <c r="J28" s="10">
        <f>G28*D28</f>
        <v>660665</v>
      </c>
      <c r="K28" s="10">
        <f>D28*E28</f>
        <v>499682</v>
      </c>
      <c r="L28" s="10">
        <f>J28-K28</f>
        <v>160983</v>
      </c>
      <c r="M28" s="15">
        <f>(G28/E28)^(1/3)-1</f>
        <v>9.756234325495039E-2</v>
      </c>
    </row>
    <row r="29" spans="1:13" x14ac:dyDescent="0.3">
      <c r="A29" s="11" t="s">
        <v>25</v>
      </c>
      <c r="B29" s="11" t="s">
        <v>26</v>
      </c>
      <c r="C29" s="11">
        <v>5.75</v>
      </c>
      <c r="D29" s="11">
        <v>1581</v>
      </c>
      <c r="E29" s="11">
        <v>1348.25</v>
      </c>
      <c r="F29" s="11">
        <v>2783350.5</v>
      </c>
      <c r="G29" s="11">
        <v>1760.5</v>
      </c>
      <c r="H29" s="11">
        <v>69.916600000000003</v>
      </c>
      <c r="I29" s="12">
        <v>45837.596757283878</v>
      </c>
      <c r="J29" s="13">
        <f>G29*D29</f>
        <v>2783350.5</v>
      </c>
      <c r="K29" s="13">
        <f>D29*E29</f>
        <v>2131583.25</v>
      </c>
      <c r="L29" s="13">
        <f>J29-K29</f>
        <v>651767.25</v>
      </c>
      <c r="M29" s="15">
        <f>(G29/E29)^(1/3)-1</f>
        <v>9.3004290687242142E-2</v>
      </c>
    </row>
    <row r="30" spans="1:13" x14ac:dyDescent="0.3">
      <c r="A30" t="s">
        <v>61</v>
      </c>
      <c r="B30" t="s">
        <v>62</v>
      </c>
      <c r="C30">
        <v>0.81</v>
      </c>
      <c r="D30">
        <v>175</v>
      </c>
      <c r="E30">
        <v>1719.95</v>
      </c>
      <c r="F30">
        <v>386382.5</v>
      </c>
      <c r="G30">
        <v>2207.9</v>
      </c>
      <c r="H30">
        <v>19.84094</v>
      </c>
      <c r="I30" s="2">
        <v>45837.596757283878</v>
      </c>
      <c r="J30" s="4">
        <f>G30*D30</f>
        <v>386382.5</v>
      </c>
      <c r="K30" s="4">
        <f>D30*E30</f>
        <v>300991.25</v>
      </c>
      <c r="L30" s="4">
        <f>J30-K30</f>
        <v>85391.25</v>
      </c>
      <c r="M30" s="15">
        <f>(G30/E30)^(1/3)-1</f>
        <v>8.6812252358324127E-2</v>
      </c>
    </row>
    <row r="31" spans="1:13" x14ac:dyDescent="0.3">
      <c r="A31" s="11" t="s">
        <v>23</v>
      </c>
      <c r="B31" s="11" t="s">
        <v>24</v>
      </c>
      <c r="C31" s="11">
        <v>6.78</v>
      </c>
      <c r="D31" s="11">
        <v>1153</v>
      </c>
      <c r="E31" s="11">
        <v>2179.4</v>
      </c>
      <c r="F31" s="11">
        <v>3200266.8</v>
      </c>
      <c r="G31" s="11">
        <v>2775.6</v>
      </c>
      <c r="H31" s="11">
        <v>86.954890000000006</v>
      </c>
      <c r="I31" s="12">
        <v>45837.596757283878</v>
      </c>
      <c r="J31" s="13">
        <f>G31*D31</f>
        <v>3200266.8</v>
      </c>
      <c r="K31" s="13">
        <f>D31*E31</f>
        <v>2512848.2000000002</v>
      </c>
      <c r="L31" s="13">
        <f>J31-K31</f>
        <v>687418.59999999963</v>
      </c>
      <c r="M31" s="15">
        <f>(G31/E31)^(1/3)-1</f>
        <v>8.3943496682792551E-2</v>
      </c>
    </row>
    <row r="32" spans="1:13" x14ac:dyDescent="0.3">
      <c r="A32" s="8" t="s">
        <v>67</v>
      </c>
      <c r="B32" s="8" t="s">
        <v>68</v>
      </c>
      <c r="C32" s="8">
        <v>0.89</v>
      </c>
      <c r="D32" s="8">
        <v>590</v>
      </c>
      <c r="E32" s="8">
        <v>557.04999999999995</v>
      </c>
      <c r="F32" s="8">
        <v>414062</v>
      </c>
      <c r="G32" s="8">
        <v>701.8</v>
      </c>
      <c r="H32" s="8">
        <v>105.21738999999999</v>
      </c>
      <c r="I32" s="9">
        <v>45837.596757283878</v>
      </c>
      <c r="J32" s="10">
        <f>G32*D32</f>
        <v>414062</v>
      </c>
      <c r="K32" s="10">
        <f>D32*E32</f>
        <v>328659.5</v>
      </c>
      <c r="L32" s="10">
        <f>J32-K32</f>
        <v>85402.5</v>
      </c>
      <c r="M32" s="15">
        <f>(G32/E32)^(1/3)-1</f>
        <v>8.003972213521271E-2</v>
      </c>
    </row>
    <row r="33" spans="1:13" x14ac:dyDescent="0.3">
      <c r="A33" t="s">
        <v>107</v>
      </c>
      <c r="B33" t="s">
        <v>108</v>
      </c>
      <c r="C33">
        <v>1.51</v>
      </c>
      <c r="D33">
        <v>681</v>
      </c>
      <c r="E33">
        <v>820.85</v>
      </c>
      <c r="F33">
        <v>678752.70000000007</v>
      </c>
      <c r="G33">
        <v>996.7</v>
      </c>
      <c r="H33">
        <v>58.491782999999998</v>
      </c>
      <c r="I33" s="2">
        <v>45837.596757283878</v>
      </c>
      <c r="J33" s="4">
        <f>G33*D33</f>
        <v>678752.70000000007</v>
      </c>
      <c r="K33" s="4">
        <f>D33*E33</f>
        <v>558998.85</v>
      </c>
      <c r="L33" s="4">
        <f>J33-K33</f>
        <v>119753.85000000009</v>
      </c>
      <c r="M33" s="15">
        <f>(G33/E33)^(1/3)-1</f>
        <v>6.684227927951425E-2</v>
      </c>
    </row>
    <row r="34" spans="1:13" x14ac:dyDescent="0.3">
      <c r="A34" t="s">
        <v>95</v>
      </c>
      <c r="B34" t="s">
        <v>96</v>
      </c>
      <c r="C34">
        <v>0.22</v>
      </c>
      <c r="D34">
        <v>150</v>
      </c>
      <c r="E34">
        <v>552.70000000000005</v>
      </c>
      <c r="F34">
        <v>96397.5</v>
      </c>
      <c r="G34">
        <v>642.65</v>
      </c>
      <c r="H34">
        <v>52.078606000000001</v>
      </c>
      <c r="I34" s="2">
        <v>45837.596757283878</v>
      </c>
      <c r="J34" s="4">
        <f>G34*D34</f>
        <v>96397.5</v>
      </c>
      <c r="K34" s="4">
        <f>D34*E34</f>
        <v>82905</v>
      </c>
      <c r="L34" s="4">
        <f>J34-K34</f>
        <v>13492.5</v>
      </c>
      <c r="M34" s="15">
        <f>(G34/E34)^(1/3)-1</f>
        <v>5.1546177718834185E-2</v>
      </c>
    </row>
    <row r="35" spans="1:13" x14ac:dyDescent="0.3">
      <c r="A35" t="s">
        <v>105</v>
      </c>
      <c r="B35" t="s">
        <v>106</v>
      </c>
      <c r="C35">
        <v>4.9800000000000004</v>
      </c>
      <c r="D35">
        <v>1226</v>
      </c>
      <c r="E35">
        <v>1505.75</v>
      </c>
      <c r="F35">
        <v>2052814.4</v>
      </c>
      <c r="G35">
        <v>1674.4</v>
      </c>
      <c r="H35">
        <v>34.963459999999998</v>
      </c>
      <c r="I35" s="2">
        <v>45837.596757283878</v>
      </c>
      <c r="J35" s="4">
        <f>G35*D35</f>
        <v>2052814.4000000001</v>
      </c>
      <c r="K35" s="4">
        <f>D35*E35</f>
        <v>1846049.5</v>
      </c>
      <c r="L35" s="4">
        <f>J35-K35</f>
        <v>206764.90000000014</v>
      </c>
      <c r="M35" s="15">
        <f>(G35/E35)^(1/3)-1</f>
        <v>3.6021530961448445E-2</v>
      </c>
    </row>
    <row r="36" spans="1:13" x14ac:dyDescent="0.3">
      <c r="A36" s="8" t="s">
        <v>97</v>
      </c>
      <c r="B36" s="8" t="s">
        <v>98</v>
      </c>
      <c r="C36" s="8">
        <v>0.6</v>
      </c>
      <c r="D36" s="8">
        <v>20</v>
      </c>
      <c r="E36" s="8">
        <v>11070.6</v>
      </c>
      <c r="F36" s="8">
        <v>222260</v>
      </c>
      <c r="G36" s="8">
        <v>11113</v>
      </c>
      <c r="H36" s="8">
        <v>111.10778000000001</v>
      </c>
      <c r="I36" s="9">
        <v>45837.596757283878</v>
      </c>
      <c r="J36" s="10">
        <f>G36*D36</f>
        <v>222260</v>
      </c>
      <c r="K36" s="10">
        <f>D36*E36</f>
        <v>221412</v>
      </c>
      <c r="L36" s="10">
        <f>J36-K36</f>
        <v>848</v>
      </c>
      <c r="M36" s="15">
        <f>(G36/E36)^(1/3)-1</f>
        <v>1.2750282948847946E-3</v>
      </c>
    </row>
    <row r="37" spans="1:13" x14ac:dyDescent="0.3">
      <c r="A37" t="s">
        <v>49</v>
      </c>
      <c r="B37" t="s">
        <v>50</v>
      </c>
      <c r="C37">
        <v>0.86</v>
      </c>
      <c r="D37">
        <v>369</v>
      </c>
      <c r="E37">
        <v>860.4</v>
      </c>
      <c r="F37">
        <v>316491.3</v>
      </c>
      <c r="G37">
        <v>857.7</v>
      </c>
      <c r="H37">
        <v>25.975166000000002</v>
      </c>
      <c r="I37" s="2">
        <v>45837.596757283878</v>
      </c>
      <c r="J37" s="4">
        <f>G37*D37</f>
        <v>316491.3</v>
      </c>
      <c r="K37" s="4">
        <f>D37*E37</f>
        <v>317487.59999999998</v>
      </c>
      <c r="L37" s="4">
        <f>J37-K37</f>
        <v>-996.29999999998836</v>
      </c>
      <c r="M37" s="15">
        <f>(G37/E37)^(1/3)-1</f>
        <v>-1.0471211846680983E-3</v>
      </c>
    </row>
    <row r="38" spans="1:13" x14ac:dyDescent="0.3">
      <c r="A38" t="s">
        <v>77</v>
      </c>
      <c r="B38" t="s">
        <v>78</v>
      </c>
      <c r="C38">
        <v>1.01</v>
      </c>
      <c r="D38">
        <v>537</v>
      </c>
      <c r="E38">
        <v>696.1</v>
      </c>
      <c r="F38">
        <v>366395.1</v>
      </c>
      <c r="G38">
        <v>682.3</v>
      </c>
      <c r="H38">
        <v>37.447859999999999</v>
      </c>
      <c r="I38" s="2">
        <v>45837.596757283878</v>
      </c>
      <c r="J38" s="4">
        <f>G38*D38</f>
        <v>366395.1</v>
      </c>
      <c r="K38" s="4">
        <f>D38*E38</f>
        <v>373805.7</v>
      </c>
      <c r="L38" s="4">
        <f>J38-K38</f>
        <v>-7410.6000000000349</v>
      </c>
      <c r="M38" s="15">
        <f>(G38/E38)^(1/3)-1</f>
        <v>-6.6524022647529435E-3</v>
      </c>
    </row>
    <row r="39" spans="1:13" x14ac:dyDescent="0.3">
      <c r="A39" t="s">
        <v>55</v>
      </c>
      <c r="B39" t="s">
        <v>56</v>
      </c>
      <c r="C39">
        <v>1.4</v>
      </c>
      <c r="D39">
        <v>5283</v>
      </c>
      <c r="E39">
        <v>98.2</v>
      </c>
      <c r="F39">
        <v>502360.47</v>
      </c>
      <c r="G39">
        <v>95.09</v>
      </c>
      <c r="H39">
        <v>21.084254999999999</v>
      </c>
      <c r="I39" s="2">
        <v>45837.596757283878</v>
      </c>
      <c r="J39" s="4">
        <f>G39*D39</f>
        <v>502360.47000000003</v>
      </c>
      <c r="K39" s="4">
        <f>D39*E39</f>
        <v>518790.60000000003</v>
      </c>
      <c r="L39" s="4">
        <f>J39-K39</f>
        <v>-16430.130000000005</v>
      </c>
      <c r="M39" s="15">
        <f>(G39/E39)^(1/3)-1</f>
        <v>-1.0670133851855224E-2</v>
      </c>
    </row>
    <row r="40" spans="1:13" x14ac:dyDescent="0.3">
      <c r="A40" t="s">
        <v>103</v>
      </c>
      <c r="B40" t="s">
        <v>104</v>
      </c>
      <c r="C40">
        <v>0.39</v>
      </c>
      <c r="D40">
        <v>40</v>
      </c>
      <c r="E40">
        <v>3645.9</v>
      </c>
      <c r="F40">
        <v>137644</v>
      </c>
      <c r="G40">
        <v>3441.1</v>
      </c>
      <c r="H40">
        <v>25.641580000000001</v>
      </c>
      <c r="I40" s="2">
        <v>45837.596757283878</v>
      </c>
      <c r="J40" s="4">
        <f>G40*D40</f>
        <v>137644</v>
      </c>
      <c r="K40" s="4">
        <f>D40*E40</f>
        <v>145836</v>
      </c>
      <c r="L40" s="4">
        <f>J40-K40</f>
        <v>-8192</v>
      </c>
      <c r="M40" s="15">
        <f>(G40/E40)^(1/3)-1</f>
        <v>-1.9086194263289613E-2</v>
      </c>
    </row>
    <row r="41" spans="1:13" x14ac:dyDescent="0.3">
      <c r="A41" t="s">
        <v>101</v>
      </c>
      <c r="B41" t="s">
        <v>102</v>
      </c>
      <c r="C41">
        <v>1.55</v>
      </c>
      <c r="D41">
        <v>83</v>
      </c>
      <c r="E41">
        <v>6920.9</v>
      </c>
      <c r="F41">
        <v>526635</v>
      </c>
      <c r="G41">
        <v>6345</v>
      </c>
      <c r="H41">
        <v>50.249465999999998</v>
      </c>
      <c r="I41" s="2">
        <v>45837.596757283878</v>
      </c>
      <c r="J41" s="4">
        <f>G41*D41</f>
        <v>526635</v>
      </c>
      <c r="K41" s="4">
        <f>D41*E41</f>
        <v>574434.69999999995</v>
      </c>
      <c r="L41" s="4">
        <f>J41-K41</f>
        <v>-47799.699999999953</v>
      </c>
      <c r="M41" s="15">
        <f>(G41/E41)^(1/3)-1</f>
        <v>-2.8544262900789485E-2</v>
      </c>
    </row>
    <row r="42" spans="1:13" x14ac:dyDescent="0.3">
      <c r="A42" t="s">
        <v>65</v>
      </c>
      <c r="B42" t="s">
        <v>66</v>
      </c>
      <c r="C42">
        <v>0.78</v>
      </c>
      <c r="D42">
        <v>60</v>
      </c>
      <c r="E42">
        <v>4830.2</v>
      </c>
      <c r="F42">
        <v>263136</v>
      </c>
      <c r="G42">
        <v>4385.6000000000004</v>
      </c>
      <c r="H42">
        <v>36.764187</v>
      </c>
      <c r="I42" s="2">
        <v>45837.596757283878</v>
      </c>
      <c r="J42" s="4">
        <f>G42*D42</f>
        <v>263136</v>
      </c>
      <c r="K42" s="4">
        <f>D42*E42</f>
        <v>289812</v>
      </c>
      <c r="L42" s="4">
        <f>J42-K42</f>
        <v>-26676</v>
      </c>
      <c r="M42" s="15">
        <f>(G42/E42)^(1/3)-1</f>
        <v>-3.1674649901572871E-2</v>
      </c>
    </row>
    <row r="43" spans="1:13" x14ac:dyDescent="0.3">
      <c r="A43" t="s">
        <v>53</v>
      </c>
      <c r="B43" t="s">
        <v>54</v>
      </c>
      <c r="C43">
        <v>3.46</v>
      </c>
      <c r="D43">
        <v>701</v>
      </c>
      <c r="E43">
        <v>1828.5</v>
      </c>
      <c r="F43">
        <v>1127208</v>
      </c>
      <c r="G43">
        <v>1608</v>
      </c>
      <c r="H43">
        <v>24.632352999999998</v>
      </c>
      <c r="I43" s="2">
        <v>45837.596757283878</v>
      </c>
      <c r="J43" s="4">
        <f>G43*D43</f>
        <v>1127208</v>
      </c>
      <c r="K43" s="4">
        <f>D43*E43</f>
        <v>1281778.5</v>
      </c>
      <c r="L43" s="4">
        <f>J43-K43</f>
        <v>-154570.5</v>
      </c>
      <c r="M43" s="15">
        <f>(G43/E43)^(1/3)-1</f>
        <v>-4.1930473762008758E-2</v>
      </c>
    </row>
    <row r="44" spans="1:13" x14ac:dyDescent="0.3">
      <c r="A44" t="s">
        <v>75</v>
      </c>
      <c r="B44" t="s">
        <v>76</v>
      </c>
      <c r="C44">
        <v>1.3</v>
      </c>
      <c r="D44">
        <v>249</v>
      </c>
      <c r="E44">
        <v>1932.95</v>
      </c>
      <c r="F44">
        <v>420810</v>
      </c>
      <c r="G44">
        <v>1690</v>
      </c>
      <c r="H44">
        <v>59.886609999999997</v>
      </c>
      <c r="I44" s="2">
        <v>45837.596757283878</v>
      </c>
      <c r="J44" s="4">
        <f>G44*D44</f>
        <v>420810</v>
      </c>
      <c r="K44" s="4">
        <f>D44*E44</f>
        <v>481304.55</v>
      </c>
      <c r="L44" s="4">
        <f>J44-K44</f>
        <v>-60494.549999999988</v>
      </c>
      <c r="M44" s="15">
        <f>(G44/E44)^(1/3)-1</f>
        <v>-4.3785419769584943E-2</v>
      </c>
    </row>
    <row r="45" spans="1:13" x14ac:dyDescent="0.3">
      <c r="A45" t="s">
        <v>13</v>
      </c>
      <c r="B45" t="s">
        <v>14</v>
      </c>
      <c r="C45">
        <v>7.64</v>
      </c>
      <c r="D45">
        <v>3360</v>
      </c>
      <c r="E45">
        <v>842.75</v>
      </c>
      <c r="F45">
        <v>2456328</v>
      </c>
      <c r="G45">
        <v>731.05</v>
      </c>
      <c r="H45">
        <v>41.655273000000001</v>
      </c>
      <c r="I45" s="2">
        <v>45837.596757283878</v>
      </c>
      <c r="J45" s="4">
        <f>G45*D45</f>
        <v>2456328</v>
      </c>
      <c r="K45" s="4">
        <f>D45*E45</f>
        <v>2831640</v>
      </c>
      <c r="L45" s="4">
        <f>J45-K45</f>
        <v>-375312</v>
      </c>
      <c r="M45" s="15">
        <f>(G45/E45)^(1/3)-1</f>
        <v>-4.6290504298455604E-2</v>
      </c>
    </row>
    <row r="46" spans="1:13" x14ac:dyDescent="0.3">
      <c r="A46" t="s">
        <v>79</v>
      </c>
      <c r="B46" t="s">
        <v>80</v>
      </c>
      <c r="C46">
        <v>4.08</v>
      </c>
      <c r="D46">
        <v>465</v>
      </c>
      <c r="E46">
        <v>3248.8</v>
      </c>
      <c r="F46">
        <v>1302000</v>
      </c>
      <c r="G46">
        <v>2800</v>
      </c>
      <c r="H46">
        <v>31.347963</v>
      </c>
      <c r="I46" s="2">
        <v>45837.596757283878</v>
      </c>
      <c r="J46" s="4">
        <f>G46*D46</f>
        <v>1302000</v>
      </c>
      <c r="K46" s="4">
        <f>D46*E46</f>
        <v>1510692</v>
      </c>
      <c r="L46" s="4">
        <f>J46-K46</f>
        <v>-208692</v>
      </c>
      <c r="M46" s="15">
        <f>(G46/E46)^(1/3)-1</f>
        <v>-4.8347590312488475E-2</v>
      </c>
    </row>
    <row r="47" spans="1:13" x14ac:dyDescent="0.3">
      <c r="A47" s="8" t="s">
        <v>17</v>
      </c>
      <c r="B47" s="8" t="s">
        <v>18</v>
      </c>
      <c r="C47" s="8">
        <v>3.27</v>
      </c>
      <c r="D47" s="8">
        <v>437</v>
      </c>
      <c r="E47" s="8">
        <v>2771.7</v>
      </c>
      <c r="F47" s="8">
        <v>1030751.9</v>
      </c>
      <c r="G47" s="8">
        <v>2358.6999999999998</v>
      </c>
      <c r="H47" s="8">
        <v>61.729916000000003</v>
      </c>
      <c r="I47" s="9">
        <v>45837.596757283878</v>
      </c>
      <c r="J47" s="10">
        <f>G47*D47</f>
        <v>1030751.8999999999</v>
      </c>
      <c r="K47" s="10">
        <f>D47*E47</f>
        <v>1211232.8999999999</v>
      </c>
      <c r="L47" s="10">
        <f>J47-K47</f>
        <v>-180481</v>
      </c>
      <c r="M47" s="15">
        <f>(G47/E47)^(1/3)-1</f>
        <v>-5.2362667129354556E-2</v>
      </c>
    </row>
    <row r="48" spans="1:13" x14ac:dyDescent="0.3">
      <c r="A48" t="s">
        <v>19</v>
      </c>
      <c r="B48" t="s">
        <v>20</v>
      </c>
      <c r="C48">
        <v>0.85</v>
      </c>
      <c r="D48">
        <v>1191</v>
      </c>
      <c r="E48">
        <v>264.39999999999998</v>
      </c>
      <c r="F48">
        <v>221061.51</v>
      </c>
      <c r="G48">
        <v>185.61</v>
      </c>
      <c r="H48">
        <v>10.892605</v>
      </c>
      <c r="I48" s="2">
        <v>45837.596757283878</v>
      </c>
      <c r="J48" s="4">
        <f>G48*D48</f>
        <v>221061.51</v>
      </c>
      <c r="K48" s="4">
        <f>D48*E48</f>
        <v>314900.39999999997</v>
      </c>
      <c r="L48" s="4">
        <f>J48-K48</f>
        <v>-93838.889999999956</v>
      </c>
      <c r="M48" s="15">
        <f>(G48/E48)^(1/3)-1</f>
        <v>-0.11124926416578806</v>
      </c>
    </row>
    <row r="49" spans="1:13" x14ac:dyDescent="0.3">
      <c r="A49" t="s">
        <v>87</v>
      </c>
      <c r="B49" t="s">
        <v>88</v>
      </c>
      <c r="C49">
        <v>3.65</v>
      </c>
      <c r="D49">
        <v>583</v>
      </c>
      <c r="E49">
        <v>2320</v>
      </c>
      <c r="F49">
        <v>883478.20000000007</v>
      </c>
      <c r="G49">
        <v>1515.4</v>
      </c>
      <c r="H49">
        <v>29.413820000000001</v>
      </c>
      <c r="I49" s="2">
        <v>45837.596757283878</v>
      </c>
      <c r="J49" s="4">
        <f>G49*D49</f>
        <v>883478.20000000007</v>
      </c>
      <c r="K49" s="4">
        <f>D49*E49</f>
        <v>1352560</v>
      </c>
      <c r="L49" s="4">
        <f>J49-K49</f>
        <v>-469081.79999999993</v>
      </c>
      <c r="M49" s="15">
        <f>(G49/E49)^(1/3)-1</f>
        <v>-0.13234628090464962</v>
      </c>
    </row>
    <row r="50" spans="1:13" x14ac:dyDescent="0.3">
      <c r="A50" t="s">
        <v>47</v>
      </c>
      <c r="B50" t="s">
        <v>48</v>
      </c>
      <c r="C50">
        <v>0.39</v>
      </c>
      <c r="D50">
        <v>34</v>
      </c>
      <c r="E50">
        <v>4294</v>
      </c>
      <c r="F50">
        <v>88682.200000000012</v>
      </c>
      <c r="G50">
        <v>2608.3000000000002</v>
      </c>
      <c r="H50">
        <v>28.490442000000002</v>
      </c>
      <c r="I50" s="2">
        <v>45837.596757283878</v>
      </c>
      <c r="J50" s="4">
        <f>G50*D50</f>
        <v>88682.200000000012</v>
      </c>
      <c r="K50" s="4">
        <f>D50*E50</f>
        <v>145996</v>
      </c>
      <c r="L50" s="4">
        <f>J50-K50</f>
        <v>-57313.799999999988</v>
      </c>
      <c r="M50" s="15">
        <f>(G50/E50)^(1/3)-1</f>
        <v>-0.15310058327933762</v>
      </c>
    </row>
    <row r="51" spans="1:13" x14ac:dyDescent="0.3">
      <c r="A51" t="s">
        <v>109</v>
      </c>
      <c r="B51" t="s">
        <v>110</v>
      </c>
      <c r="C51">
        <v>1.21</v>
      </c>
      <c r="D51">
        <v>1090</v>
      </c>
      <c r="E51">
        <v>410.2</v>
      </c>
      <c r="F51">
        <v>258493.5</v>
      </c>
      <c r="G51">
        <v>237.15</v>
      </c>
      <c r="H51">
        <v>26.031834</v>
      </c>
      <c r="I51" s="2">
        <v>45837.596757283878</v>
      </c>
      <c r="J51" s="4">
        <f>G51*D51</f>
        <v>258493.5</v>
      </c>
      <c r="K51" s="4">
        <f>D51*E51</f>
        <v>447118</v>
      </c>
      <c r="L51" s="4">
        <f>J51-K51</f>
        <v>-188624.5</v>
      </c>
      <c r="M51" s="15">
        <f>(G51/E51)^(1/3)-1</f>
        <v>-0.16694087791191248</v>
      </c>
    </row>
    <row r="52" spans="1:13" x14ac:dyDescent="0.3">
      <c r="A52" t="s">
        <v>43</v>
      </c>
      <c r="B52" t="s">
        <v>44</v>
      </c>
      <c r="C52">
        <v>0.65</v>
      </c>
      <c r="D52">
        <v>212</v>
      </c>
      <c r="E52">
        <v>1130.55</v>
      </c>
      <c r="F52">
        <v>115730.8</v>
      </c>
      <c r="G52">
        <v>545.9</v>
      </c>
      <c r="I52" s="2">
        <v>45837.596757283878</v>
      </c>
      <c r="J52" s="4">
        <f>G52*D52</f>
        <v>115730.79999999999</v>
      </c>
      <c r="K52" s="4">
        <f>D52*E52</f>
        <v>239676.59999999998</v>
      </c>
      <c r="L52" s="4">
        <f>J52-K52</f>
        <v>-123945.79999999999</v>
      </c>
      <c r="M52" s="15">
        <f>(G52/E52)^(1/3)-1</f>
        <v>-0.21547321926062202</v>
      </c>
    </row>
    <row r="53" spans="1:13" x14ac:dyDescent="0.3">
      <c r="A53" s="8" t="s">
        <v>51</v>
      </c>
      <c r="B53" s="8" t="s">
        <v>52</v>
      </c>
      <c r="C53" s="8">
        <v>3.04</v>
      </c>
      <c r="D53" s="8">
        <v>249</v>
      </c>
      <c r="E53" s="8">
        <v>4518.7</v>
      </c>
      <c r="F53" s="8">
        <v>375516.9</v>
      </c>
      <c r="G53" s="8">
        <v>1508.1</v>
      </c>
      <c r="H53" s="8">
        <v>499.37085000000002</v>
      </c>
      <c r="I53" s="9">
        <v>45837.596757283878</v>
      </c>
      <c r="J53" s="10">
        <f>G53*D53</f>
        <v>375516.89999999997</v>
      </c>
      <c r="K53" s="10">
        <f>D53*E53</f>
        <v>1125156.3</v>
      </c>
      <c r="L53" s="10">
        <f>J53-K53</f>
        <v>-749639.40000000014</v>
      </c>
      <c r="M53" s="15">
        <f>(G53/E53)^(1/3)-1</f>
        <v>-0.30635241762178433</v>
      </c>
    </row>
    <row r="54" spans="1:13" x14ac:dyDescent="0.3">
      <c r="A54" t="s">
        <v>63</v>
      </c>
      <c r="B54" t="s">
        <v>64</v>
      </c>
      <c r="C54">
        <v>1.04</v>
      </c>
      <c r="D54">
        <v>60</v>
      </c>
      <c r="E54">
        <v>6442.45</v>
      </c>
      <c r="I54" s="2">
        <v>45837.596757283878</v>
      </c>
      <c r="J54" s="4">
        <f>G54*D54</f>
        <v>0</v>
      </c>
      <c r="K54" s="4">
        <f>D54*E54</f>
        <v>386547</v>
      </c>
      <c r="L54" s="4">
        <f>J54-K54</f>
        <v>-386547</v>
      </c>
      <c r="M54" s="15">
        <f>(G54/E54)^(1/3)-1</f>
        <v>-1</v>
      </c>
    </row>
    <row r="55" spans="1:13" x14ac:dyDescent="0.3">
      <c r="I55" s="2"/>
    </row>
    <row r="56" spans="1:13" x14ac:dyDescent="0.3">
      <c r="I56" s="2"/>
    </row>
  </sheetData>
  <sortState xmlns:xlrd2="http://schemas.microsoft.com/office/spreadsheetml/2017/richdata2" ref="A2:M54">
    <sortCondition descending="1" ref="M1:M54"/>
  </sortState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Asha Ram</cp:lastModifiedBy>
  <dcterms:created xsi:type="dcterms:W3CDTF">2025-06-29T10:19:19Z</dcterms:created>
  <dcterms:modified xsi:type="dcterms:W3CDTF">2025-06-29T19:02:18Z</dcterms:modified>
</cp:coreProperties>
</file>