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odia\Downloads\"/>
    </mc:Choice>
  </mc:AlternateContent>
  <bookViews>
    <workbookView xWindow="0" yWindow="0" windowWidth="21570" windowHeight="101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 s="1"/>
  <c r="P4" i="1"/>
  <c r="P5" i="1"/>
  <c r="P6" i="1"/>
  <c r="P7" i="1"/>
  <c r="D32" i="1" s="1"/>
  <c r="D31" i="1" s="1"/>
  <c r="P8" i="1"/>
  <c r="P9" i="1"/>
  <c r="P10" i="1"/>
  <c r="P3" i="1"/>
  <c r="L4" i="1"/>
  <c r="L5" i="1"/>
  <c r="C32" i="1" s="1"/>
  <c r="C31" i="1" s="1"/>
  <c r="L6" i="1"/>
  <c r="L7" i="1"/>
  <c r="L8" i="1"/>
  <c r="L9" i="1"/>
  <c r="L10" i="1"/>
  <c r="L11" i="1"/>
  <c r="L12" i="1"/>
  <c r="L13" i="1"/>
  <c r="L14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D3" i="1"/>
  <c r="A32" i="1" s="1"/>
  <c r="A31" i="1" s="1"/>
  <c r="D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2" i="1"/>
  <c r="D23" i="1"/>
  <c r="D24" i="1"/>
  <c r="D17" i="1"/>
</calcChain>
</file>

<file path=xl/sharedStrings.xml><?xml version="1.0" encoding="utf-8"?>
<sst xmlns="http://schemas.openxmlformats.org/spreadsheetml/2006/main" count="155" uniqueCount="104">
  <si>
    <t>markets</t>
  </si>
  <si>
    <t>PR&amp;Team</t>
  </si>
  <si>
    <t>Legal</t>
  </si>
  <si>
    <t>specials</t>
  </si>
  <si>
    <t>name/lvl</t>
  </si>
  <si>
    <t>price</t>
  </si>
  <si>
    <t>coin per hour</t>
  </si>
  <si>
    <t>hour for payback</t>
  </si>
  <si>
    <t>fan tokens</t>
  </si>
  <si>
    <t>staking</t>
  </si>
  <si>
    <t>BTC pairs</t>
  </si>
  <si>
    <t>ETH pairs</t>
  </si>
  <si>
    <t>top 10 cmc pairs</t>
  </si>
  <si>
    <t>gameFi tokens</t>
  </si>
  <si>
    <t>Defi 2,0 tokens</t>
  </si>
  <si>
    <t>social FI tokens</t>
  </si>
  <si>
    <t>Meme coins</t>
  </si>
  <si>
    <t>Shit coins</t>
  </si>
  <si>
    <t>Mergin trading x10</t>
  </si>
  <si>
    <t>Mergin trading x20</t>
  </si>
  <si>
    <t>Mergin trading x30</t>
  </si>
  <si>
    <t>Mergin trading x50</t>
  </si>
  <si>
    <t>Derivatives</t>
  </si>
  <si>
    <t>Prediction marcets</t>
  </si>
  <si>
    <t>Web3 intergration</t>
  </si>
  <si>
    <t>P2P trading</t>
  </si>
  <si>
    <t>tradings bots</t>
  </si>
  <si>
    <t>support team</t>
  </si>
  <si>
    <t>x</t>
  </si>
  <si>
    <t>hamsterBook</t>
  </si>
  <si>
    <t>cointelegraph</t>
  </si>
  <si>
    <t>hamstertube</t>
  </si>
  <si>
    <t>hamstergram</t>
  </si>
  <si>
    <t>tiktok</t>
  </si>
  <si>
    <t>coindesk</t>
  </si>
  <si>
    <t>influenser</t>
  </si>
  <si>
    <t>ceo</t>
  </si>
  <si>
    <t>IT team</t>
  </si>
  <si>
    <t>marketing</t>
  </si>
  <si>
    <t>partnership program</t>
  </si>
  <si>
    <t>product team</t>
  </si>
  <si>
    <t>bis devteam</t>
  </si>
  <si>
    <t>2 factor</t>
  </si>
  <si>
    <t>UX &amp; UI team</t>
  </si>
  <si>
    <t>QA</t>
  </si>
  <si>
    <t>antihacking shield</t>
  </si>
  <si>
    <t>Risk menegment</t>
  </si>
  <si>
    <t>security audition</t>
  </si>
  <si>
    <t>ananymous transaction bsn</t>
  </si>
  <si>
    <t>Blocking suspicious accounts</t>
  </si>
  <si>
    <t>security team</t>
  </si>
  <si>
    <t>Mergin trading x75</t>
  </si>
  <si>
    <t>Mergin trading x100</t>
  </si>
  <si>
    <t>-</t>
  </si>
  <si>
    <t>DAO</t>
  </si>
  <si>
    <t>KYC</t>
  </si>
  <si>
    <t>KYB</t>
  </si>
  <si>
    <t>Legal opinion</t>
  </si>
  <si>
    <t>SEC transparancy</t>
  </si>
  <si>
    <t>Anti money loundering</t>
  </si>
  <si>
    <t>Licence UAE</t>
  </si>
  <si>
    <t>Licence europe</t>
  </si>
  <si>
    <t>Licence asia</t>
  </si>
  <si>
    <t>Licence South america</t>
  </si>
  <si>
    <t xml:space="preserve"> Licence australia</t>
  </si>
  <si>
    <t xml:space="preserve"> Licence north america</t>
  </si>
  <si>
    <t xml:space="preserve"> Licence nigeria</t>
  </si>
  <si>
    <t>bitcoin pizza day</t>
  </si>
  <si>
    <t>top 10 global ranking</t>
  </si>
  <si>
    <t>Joe Rogan Podcast</t>
  </si>
  <si>
    <t>ad contract with a footbal club</t>
  </si>
  <si>
    <t>special hamster conference</t>
  </si>
  <si>
    <t>there are two chairs</t>
  </si>
  <si>
    <t>apps center listing</t>
  </si>
  <si>
    <t>21 million ceo's</t>
  </si>
  <si>
    <t>NFT collection launch</t>
  </si>
  <si>
    <t>dubai offics</t>
  </si>
  <si>
    <t>short squeeze</t>
  </si>
  <si>
    <t>long squeeze</t>
  </si>
  <si>
    <t>villa for the DEV team</t>
  </si>
  <si>
    <t>bogdanoff is calling</t>
  </si>
  <si>
    <t>USDT on TON</t>
  </si>
  <si>
    <t>hamster AI</t>
  </si>
  <si>
    <t>Notcoin listing</t>
  </si>
  <si>
    <t>Venom blockchain</t>
  </si>
  <si>
    <t>you inspre millions</t>
  </si>
  <si>
    <t>succes with tucker</t>
  </si>
  <si>
    <t>token 2049</t>
  </si>
  <si>
    <t>tuker carlson interview</t>
  </si>
  <si>
    <t>savehamsters from drowing</t>
  </si>
  <si>
    <t>blockchain life 2024</t>
  </si>
  <si>
    <t>time to payback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</si>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</sst>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164" fontId="0" fillId="7" borderId="0" xfId="0" applyNumberForma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P26" totalsRowShown="0" headerRowDxfId="17" dataDxfId="16">
  <autoFilter ref="A1:P26"/>
  <tableColumns count="16">
    <tableColumn id="1" name="markets" dataDxfId="15"/>
    <tableColumn id="2" name="Столбец1" dataDxfId="14"/>
    <tableColumn id="3" name="Столбец2" dataDxfId="13"/>
    <tableColumn id="4" name="Столбец3" dataDxfId="12"/>
    <tableColumn id="5" name="PR&amp;Team" dataDxfId="11"/>
    <tableColumn id="6" name="Столбец4" dataDxfId="10"/>
    <tableColumn id="7" name="Столбец5" dataDxfId="9"/>
    <tableColumn id="8" name="Столбец6" dataDxfId="8">
      <calculatedColumnFormula>IF(F2="-","",F2/G2)</calculatedColumnFormula>
    </tableColumn>
    <tableColumn id="9" name="Legal" dataDxfId="7"/>
    <tableColumn id="10" name="Столбец7" dataDxfId="6"/>
    <tableColumn id="11" name="Столбец8" dataDxfId="5"/>
    <tableColumn id="12" name="Столбец9" dataDxfId="4"/>
    <tableColumn id="13" name="specials" dataDxfId="3"/>
    <tableColumn id="14" name="Столбец10" dataDxfId="2"/>
    <tableColumn id="15" name="Столбец11" dataDxfId="1"/>
    <tableColumn id="16" name="Столбец1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C6" sqref="C6"/>
    </sheetView>
  </sheetViews>
  <sheetFormatPr defaultRowHeight="15" x14ac:dyDescent="0.25"/>
  <cols>
    <col min="1" max="1" width="18.28515625" bestFit="1" customWidth="1"/>
    <col min="2" max="3" width="14.7109375" bestFit="1" customWidth="1"/>
    <col min="4" max="4" width="15.140625" bestFit="1" customWidth="1"/>
    <col min="5" max="5" width="26" bestFit="1" customWidth="1"/>
    <col min="6" max="7" width="14.7109375" bestFit="1" customWidth="1"/>
    <col min="8" max="8" width="15.140625" bestFit="1" customWidth="1"/>
    <col min="9" max="9" width="20.28515625" bestFit="1" customWidth="1"/>
    <col min="10" max="11" width="14.7109375" bestFit="1" customWidth="1"/>
    <col min="12" max="12" width="15.140625" bestFit="1" customWidth="1"/>
    <col min="13" max="13" width="27.28515625" bestFit="1" customWidth="1"/>
    <col min="14" max="16" width="15.7109375" bestFit="1" customWidth="1"/>
    <col min="18" max="18" width="9.7109375" bestFit="1" customWidth="1"/>
    <col min="19" max="19" width="26" bestFit="1" customWidth="1"/>
    <col min="20" max="20" width="13.85546875" bestFit="1" customWidth="1"/>
    <col min="21" max="21" width="15.28515625" bestFit="1" customWidth="1"/>
  </cols>
  <sheetData>
    <row r="1" spans="1:16" x14ac:dyDescent="0.25">
      <c r="A1" s="2" t="s">
        <v>0</v>
      </c>
      <c r="B1" s="2" t="s">
        <v>92</v>
      </c>
      <c r="C1" s="2" t="s">
        <v>93</v>
      </c>
      <c r="D1" s="2" t="s">
        <v>94</v>
      </c>
      <c r="E1" s="8" t="s">
        <v>1</v>
      </c>
      <c r="F1" s="8" t="s">
        <v>95</v>
      </c>
      <c r="G1" s="8" t="s">
        <v>96</v>
      </c>
      <c r="H1" s="8" t="s">
        <v>97</v>
      </c>
      <c r="I1" s="9" t="s">
        <v>2</v>
      </c>
      <c r="J1" s="9" t="s">
        <v>98</v>
      </c>
      <c r="K1" s="9" t="s">
        <v>99</v>
      </c>
      <c r="L1" s="9" t="s">
        <v>100</v>
      </c>
      <c r="M1" s="10" t="s">
        <v>3</v>
      </c>
      <c r="N1" s="10" t="s">
        <v>101</v>
      </c>
      <c r="O1" s="10" t="s">
        <v>102</v>
      </c>
      <c r="P1" s="10" t="s">
        <v>103</v>
      </c>
    </row>
    <row r="2" spans="1:16" x14ac:dyDescent="0.25">
      <c r="A2" s="15" t="s">
        <v>4</v>
      </c>
      <c r="B2" s="15" t="s">
        <v>5</v>
      </c>
      <c r="C2" s="15" t="s">
        <v>6</v>
      </c>
      <c r="D2" s="15" t="s">
        <v>7</v>
      </c>
      <c r="E2" s="16" t="s">
        <v>4</v>
      </c>
      <c r="F2" s="16" t="s">
        <v>5</v>
      </c>
      <c r="G2" s="16" t="s">
        <v>6</v>
      </c>
      <c r="H2" s="16" t="s">
        <v>7</v>
      </c>
      <c r="I2" s="17" t="s">
        <v>4</v>
      </c>
      <c r="J2" s="17" t="s">
        <v>5</v>
      </c>
      <c r="K2" s="17" t="s">
        <v>6</v>
      </c>
      <c r="L2" s="17" t="s">
        <v>7</v>
      </c>
      <c r="M2" s="18" t="s">
        <v>4</v>
      </c>
      <c r="N2" s="18" t="s">
        <v>5</v>
      </c>
      <c r="O2" s="18" t="s">
        <v>6</v>
      </c>
      <c r="P2" s="18" t="s">
        <v>7</v>
      </c>
    </row>
    <row r="3" spans="1:16" x14ac:dyDescent="0.25">
      <c r="A3" s="1" t="s">
        <v>8</v>
      </c>
      <c r="B3" s="1">
        <v>10000</v>
      </c>
      <c r="C3" s="1">
        <v>950</v>
      </c>
      <c r="D3" s="19">
        <f>IF(B3="-","",B3/C3)</f>
        <v>10.526315789473685</v>
      </c>
      <c r="E3" s="1" t="s">
        <v>27</v>
      </c>
      <c r="F3" s="1">
        <v>17880</v>
      </c>
      <c r="G3" s="1">
        <v>138</v>
      </c>
      <c r="H3" s="19">
        <f>IF(F3="-","",F3/G3)</f>
        <v>129.56521739130434</v>
      </c>
      <c r="I3" s="1" t="s">
        <v>55</v>
      </c>
      <c r="J3" s="1">
        <v>2384</v>
      </c>
      <c r="K3" s="1">
        <v>20</v>
      </c>
      <c r="L3" s="19">
        <f>IF(J3="-","",J3/K3)</f>
        <v>119.2</v>
      </c>
      <c r="M3" s="1" t="s">
        <v>67</v>
      </c>
      <c r="N3" s="1">
        <v>1103</v>
      </c>
      <c r="O3" s="1">
        <v>107</v>
      </c>
      <c r="P3" s="19">
        <f>IF(N3="-","",N3/O3)</f>
        <v>10.308411214953271</v>
      </c>
    </row>
    <row r="4" spans="1:16" x14ac:dyDescent="0.25">
      <c r="A4" s="1" t="s">
        <v>9</v>
      </c>
      <c r="B4" s="1">
        <v>83440</v>
      </c>
      <c r="C4" s="1">
        <v>1180</v>
      </c>
      <c r="D4" s="19">
        <f t="shared" ref="D4:D16" si="0">IF(B4="-","",B4/C4)</f>
        <v>70.711864406779668</v>
      </c>
      <c r="E4" s="1" t="s">
        <v>29</v>
      </c>
      <c r="F4" s="1">
        <v>11920</v>
      </c>
      <c r="G4" s="1">
        <v>138</v>
      </c>
      <c r="H4" s="19">
        <f t="shared" ref="H4:H26" si="1">IF(F4="-","",F4/G4)</f>
        <v>86.376811594202906</v>
      </c>
      <c r="I4" s="1" t="s">
        <v>56</v>
      </c>
      <c r="J4" s="1">
        <v>11920</v>
      </c>
      <c r="K4" s="1">
        <v>118</v>
      </c>
      <c r="L4" s="19">
        <f t="shared" ref="L4:L14" si="2">IF(J4="-","",J4/K4)</f>
        <v>101.01694915254237</v>
      </c>
      <c r="M4" s="1" t="s">
        <v>68</v>
      </c>
      <c r="N4" s="1">
        <v>85572</v>
      </c>
      <c r="O4" s="1">
        <v>2060</v>
      </c>
      <c r="P4" s="19">
        <f t="shared" ref="P4:P10" si="3">IF(N4="-","",N4/O4)</f>
        <v>41.539805825242716</v>
      </c>
    </row>
    <row r="5" spans="1:16" x14ac:dyDescent="0.25">
      <c r="A5" s="1" t="s">
        <v>10</v>
      </c>
      <c r="B5" s="1">
        <v>388</v>
      </c>
      <c r="C5" s="1">
        <v>129</v>
      </c>
      <c r="D5" s="19">
        <f t="shared" si="0"/>
        <v>3.0077519379844961</v>
      </c>
      <c r="E5" s="1" t="s">
        <v>28</v>
      </c>
      <c r="F5" s="1">
        <v>13112</v>
      </c>
      <c r="G5" s="1">
        <v>157</v>
      </c>
      <c r="H5" s="19">
        <f t="shared" si="1"/>
        <v>83.515923566878982</v>
      </c>
      <c r="I5" s="1" t="s">
        <v>57</v>
      </c>
      <c r="J5" s="1">
        <v>42813</v>
      </c>
      <c r="K5" s="1">
        <v>126</v>
      </c>
      <c r="L5" s="19">
        <f t="shared" si="2"/>
        <v>339.78571428571428</v>
      </c>
      <c r="M5" s="1" t="s">
        <v>69</v>
      </c>
      <c r="N5" s="1" t="s">
        <v>53</v>
      </c>
      <c r="O5" s="1" t="s">
        <v>53</v>
      </c>
      <c r="P5" s="19" t="str">
        <f t="shared" si="3"/>
        <v/>
      </c>
    </row>
    <row r="6" spans="1:16" x14ac:dyDescent="0.25">
      <c r="A6" s="1" t="s">
        <v>11</v>
      </c>
      <c r="B6" s="1">
        <v>7152</v>
      </c>
      <c r="C6" s="1">
        <v>79</v>
      </c>
      <c r="D6" s="19">
        <f t="shared" si="0"/>
        <v>90.531645569620252</v>
      </c>
      <c r="E6" s="1" t="s">
        <v>30</v>
      </c>
      <c r="F6" s="1">
        <v>14985</v>
      </c>
      <c r="G6" s="1">
        <v>84</v>
      </c>
      <c r="H6" s="19">
        <f t="shared" si="1"/>
        <v>178.39285714285714</v>
      </c>
      <c r="I6" s="1" t="s">
        <v>58</v>
      </c>
      <c r="J6" s="1">
        <v>20608</v>
      </c>
      <c r="K6" s="1">
        <v>118</v>
      </c>
      <c r="L6" s="19">
        <f t="shared" si="2"/>
        <v>174.64406779661016</v>
      </c>
      <c r="M6" s="1" t="s">
        <v>70</v>
      </c>
      <c r="N6" s="1">
        <v>595998</v>
      </c>
      <c r="O6" s="1">
        <v>3440</v>
      </c>
      <c r="P6" s="19">
        <f t="shared" si="3"/>
        <v>173.25523255813954</v>
      </c>
    </row>
    <row r="7" spans="1:16" x14ac:dyDescent="0.25">
      <c r="A7" s="1" t="s">
        <v>12</v>
      </c>
      <c r="B7" s="1">
        <v>23840</v>
      </c>
      <c r="C7" s="1">
        <v>157</v>
      </c>
      <c r="D7" s="19">
        <f t="shared" si="0"/>
        <v>151.84713375796179</v>
      </c>
      <c r="E7" s="1" t="s">
        <v>31</v>
      </c>
      <c r="F7" s="1">
        <v>14304</v>
      </c>
      <c r="G7" s="1">
        <v>177</v>
      </c>
      <c r="H7" s="19">
        <f t="shared" si="1"/>
        <v>80.813559322033896</v>
      </c>
      <c r="I7" s="1" t="s">
        <v>59</v>
      </c>
      <c r="J7" s="1">
        <v>71520</v>
      </c>
      <c r="K7" s="1">
        <v>551</v>
      </c>
      <c r="L7" s="19">
        <f t="shared" si="2"/>
        <v>129.80036297640655</v>
      </c>
      <c r="M7" s="1" t="s">
        <v>71</v>
      </c>
      <c r="N7" s="1">
        <v>214065</v>
      </c>
      <c r="O7" s="1">
        <v>1890</v>
      </c>
      <c r="P7" s="19">
        <f t="shared" si="3"/>
        <v>113.26190476190476</v>
      </c>
    </row>
    <row r="8" spans="1:16" x14ac:dyDescent="0.25">
      <c r="A8" s="1" t="s">
        <v>13</v>
      </c>
      <c r="B8" s="1">
        <v>21407</v>
      </c>
      <c r="C8" s="1">
        <v>147</v>
      </c>
      <c r="D8" s="19">
        <f t="shared" si="0"/>
        <v>145.62585034013605</v>
      </c>
      <c r="E8" s="1" t="s">
        <v>32</v>
      </c>
      <c r="F8" s="1">
        <v>11920</v>
      </c>
      <c r="G8" s="1">
        <v>98</v>
      </c>
      <c r="H8" s="19">
        <f t="shared" si="1"/>
        <v>121.63265306122449</v>
      </c>
      <c r="I8" s="1" t="s">
        <v>60</v>
      </c>
      <c r="J8" s="1">
        <v>11920</v>
      </c>
      <c r="K8" s="1">
        <v>1100</v>
      </c>
      <c r="L8" s="19">
        <f t="shared" si="2"/>
        <v>10.836363636363636</v>
      </c>
      <c r="M8" s="1" t="s">
        <v>72</v>
      </c>
      <c r="N8" s="1">
        <v>77566</v>
      </c>
      <c r="O8" s="1">
        <v>2450</v>
      </c>
      <c r="P8" s="19">
        <f t="shared" si="3"/>
        <v>31.659591836734695</v>
      </c>
    </row>
    <row r="9" spans="1:16" x14ac:dyDescent="0.25">
      <c r="A9" s="1" t="s">
        <v>14</v>
      </c>
      <c r="B9" s="1">
        <v>11920</v>
      </c>
      <c r="C9" s="1">
        <v>79</v>
      </c>
      <c r="D9" s="19">
        <f t="shared" si="0"/>
        <v>150.8860759493671</v>
      </c>
      <c r="E9" s="1" t="s">
        <v>33</v>
      </c>
      <c r="F9" s="1">
        <v>17880</v>
      </c>
      <c r="G9" s="1">
        <v>197</v>
      </c>
      <c r="H9" s="19">
        <f t="shared" si="1"/>
        <v>90.761421319796952</v>
      </c>
      <c r="I9" s="1" t="s">
        <v>61</v>
      </c>
      <c r="J9" s="1">
        <v>1920</v>
      </c>
      <c r="K9" s="1">
        <v>1410</v>
      </c>
      <c r="L9" s="19">
        <f t="shared" si="2"/>
        <v>1.3617021276595744</v>
      </c>
      <c r="M9" s="1" t="s">
        <v>73</v>
      </c>
      <c r="N9" s="1">
        <v>357599</v>
      </c>
      <c r="O9" s="1">
        <v>1960</v>
      </c>
      <c r="P9" s="19">
        <f t="shared" si="3"/>
        <v>182.4484693877551</v>
      </c>
    </row>
    <row r="10" spans="1:16" x14ac:dyDescent="0.25">
      <c r="A10" s="1" t="s">
        <v>15</v>
      </c>
      <c r="B10" s="1">
        <v>11920</v>
      </c>
      <c r="C10" s="1">
        <v>98</v>
      </c>
      <c r="D10" s="19">
        <f t="shared" si="0"/>
        <v>121.63265306122449</v>
      </c>
      <c r="E10" s="1" t="s">
        <v>34</v>
      </c>
      <c r="F10" s="1">
        <v>23840</v>
      </c>
      <c r="G10" s="1">
        <v>157</v>
      </c>
      <c r="H10" s="19">
        <f t="shared" si="1"/>
        <v>151.84713375796179</v>
      </c>
      <c r="I10" s="1" t="s">
        <v>62</v>
      </c>
      <c r="J10" s="1">
        <v>11920</v>
      </c>
      <c r="K10" s="1">
        <v>767</v>
      </c>
      <c r="L10" s="19">
        <f t="shared" si="2"/>
        <v>15.541069100391134</v>
      </c>
      <c r="M10" s="1" t="s">
        <v>74</v>
      </c>
      <c r="N10" s="1">
        <v>3191</v>
      </c>
      <c r="O10" s="1">
        <v>343</v>
      </c>
      <c r="P10" s="19">
        <f t="shared" si="3"/>
        <v>9.3032069970845477</v>
      </c>
    </row>
    <row r="11" spans="1:16" x14ac:dyDescent="0.25">
      <c r="A11" s="1" t="s">
        <v>16</v>
      </c>
      <c r="B11" s="1">
        <v>47680</v>
      </c>
      <c r="C11" s="1">
        <v>216</v>
      </c>
      <c r="D11" s="19">
        <f t="shared" si="0"/>
        <v>220.74074074074073</v>
      </c>
      <c r="E11" s="1" t="s">
        <v>35</v>
      </c>
      <c r="F11" s="1">
        <v>59600</v>
      </c>
      <c r="G11" s="1">
        <v>531</v>
      </c>
      <c r="H11" s="19">
        <f t="shared" si="1"/>
        <v>112.24105461393597</v>
      </c>
      <c r="I11" s="1" t="s">
        <v>63</v>
      </c>
      <c r="J11" s="1">
        <v>119200</v>
      </c>
      <c r="K11" s="1">
        <v>767</v>
      </c>
      <c r="L11" s="19">
        <f t="shared" si="2"/>
        <v>155.41069100391135</v>
      </c>
      <c r="M11" s="1" t="s">
        <v>75</v>
      </c>
      <c r="N11" s="1" t="s">
        <v>53</v>
      </c>
      <c r="O11" s="1" t="s">
        <v>53</v>
      </c>
      <c r="P11" s="1"/>
    </row>
    <row r="12" spans="1:16" x14ac:dyDescent="0.25">
      <c r="A12" s="1" t="s">
        <v>17</v>
      </c>
      <c r="B12" s="1">
        <v>11920</v>
      </c>
      <c r="C12" s="1">
        <v>1160</v>
      </c>
      <c r="D12" s="19">
        <f t="shared" si="0"/>
        <v>10.275862068965518</v>
      </c>
      <c r="E12" s="1" t="s">
        <v>36</v>
      </c>
      <c r="F12" s="1">
        <v>23840</v>
      </c>
      <c r="G12" s="1">
        <v>197</v>
      </c>
      <c r="H12" s="19">
        <f t="shared" si="1"/>
        <v>121.01522842639594</v>
      </c>
      <c r="I12" s="1" t="s">
        <v>64</v>
      </c>
      <c r="J12" s="1">
        <v>119200</v>
      </c>
      <c r="K12" s="1">
        <v>1330</v>
      </c>
      <c r="L12" s="19">
        <f t="shared" si="2"/>
        <v>89.624060150375939</v>
      </c>
      <c r="M12" s="1" t="s">
        <v>76</v>
      </c>
      <c r="N12" s="1" t="s">
        <v>53</v>
      </c>
      <c r="O12" s="1" t="s">
        <v>53</v>
      </c>
      <c r="P12" s="1"/>
    </row>
    <row r="13" spans="1:16" x14ac:dyDescent="0.25">
      <c r="A13" s="1" t="s">
        <v>18</v>
      </c>
      <c r="B13" s="1">
        <v>5960</v>
      </c>
      <c r="C13" s="1">
        <v>541</v>
      </c>
      <c r="D13" s="19">
        <f t="shared" si="0"/>
        <v>11.016635859519409</v>
      </c>
      <c r="E13" s="1" t="s">
        <v>37</v>
      </c>
      <c r="F13" s="1">
        <v>85626</v>
      </c>
      <c r="G13" s="1">
        <v>505</v>
      </c>
      <c r="H13" s="19">
        <f t="shared" si="1"/>
        <v>169.55643564356436</v>
      </c>
      <c r="I13" s="1" t="s">
        <v>65</v>
      </c>
      <c r="J13" s="1">
        <v>238399</v>
      </c>
      <c r="K13" s="1">
        <v>1880</v>
      </c>
      <c r="L13" s="19">
        <f t="shared" si="2"/>
        <v>126.80797872340426</v>
      </c>
      <c r="M13" s="1" t="s">
        <v>77</v>
      </c>
      <c r="N13" s="1" t="s">
        <v>53</v>
      </c>
      <c r="O13" s="1" t="s">
        <v>53</v>
      </c>
      <c r="P13" s="1"/>
    </row>
    <row r="14" spans="1:16" x14ac:dyDescent="0.25">
      <c r="A14" s="1" t="s">
        <v>19</v>
      </c>
      <c r="B14" s="1">
        <v>59600</v>
      </c>
      <c r="C14" s="1">
        <v>689</v>
      </c>
      <c r="D14" s="19">
        <f t="shared" si="0"/>
        <v>86.502177068214806</v>
      </c>
      <c r="E14" s="1" t="s">
        <v>38</v>
      </c>
      <c r="F14" s="1">
        <v>23840</v>
      </c>
      <c r="G14" s="1">
        <v>138</v>
      </c>
      <c r="H14" s="19">
        <f t="shared" si="1"/>
        <v>172.75362318840581</v>
      </c>
      <c r="I14" s="1" t="s">
        <v>66</v>
      </c>
      <c r="J14" s="1">
        <v>35760</v>
      </c>
      <c r="K14" s="1">
        <v>334</v>
      </c>
      <c r="L14" s="19">
        <f t="shared" si="2"/>
        <v>107.06586826347305</v>
      </c>
      <c r="M14" s="1" t="s">
        <v>78</v>
      </c>
      <c r="N14" s="1" t="s">
        <v>53</v>
      </c>
      <c r="O14" s="1" t="s">
        <v>53</v>
      </c>
      <c r="P14" s="1"/>
    </row>
    <row r="15" spans="1:16" x14ac:dyDescent="0.25">
      <c r="A15" s="1" t="s">
        <v>20</v>
      </c>
      <c r="B15" s="1">
        <v>83440</v>
      </c>
      <c r="C15" s="1">
        <v>984</v>
      </c>
      <c r="D15" s="19">
        <f t="shared" si="0"/>
        <v>84.796747967479675</v>
      </c>
      <c r="E15" s="1" t="s">
        <v>39</v>
      </c>
      <c r="F15" s="1">
        <v>11920</v>
      </c>
      <c r="G15" s="1">
        <v>138</v>
      </c>
      <c r="H15" s="19">
        <f t="shared" si="1"/>
        <v>86.376811594202906</v>
      </c>
      <c r="I15" s="1"/>
      <c r="J15" s="1"/>
      <c r="K15" s="1"/>
      <c r="L15" s="20"/>
      <c r="M15" s="1" t="s">
        <v>79</v>
      </c>
      <c r="N15" s="1" t="s">
        <v>53</v>
      </c>
      <c r="O15" s="1" t="s">
        <v>53</v>
      </c>
      <c r="P15" s="1"/>
    </row>
    <row r="16" spans="1:16" x14ac:dyDescent="0.25">
      <c r="A16" s="1" t="s">
        <v>21</v>
      </c>
      <c r="B16" s="1">
        <v>807304</v>
      </c>
      <c r="C16" s="1">
        <v>2470</v>
      </c>
      <c r="D16" s="19">
        <f t="shared" si="0"/>
        <v>326.84372469635628</v>
      </c>
      <c r="E16" s="1" t="s">
        <v>40</v>
      </c>
      <c r="F16" s="1">
        <v>23840</v>
      </c>
      <c r="G16" s="1">
        <v>197</v>
      </c>
      <c r="H16" s="19">
        <f t="shared" si="1"/>
        <v>121.01522842639594</v>
      </c>
      <c r="I16" s="1"/>
      <c r="J16" s="1"/>
      <c r="K16" s="1"/>
      <c r="L16" s="1"/>
      <c r="M16" s="1" t="s">
        <v>80</v>
      </c>
      <c r="N16" s="1" t="s">
        <v>53</v>
      </c>
      <c r="O16" s="1" t="s">
        <v>53</v>
      </c>
      <c r="P16" s="1"/>
    </row>
    <row r="17" spans="1:16" x14ac:dyDescent="0.25">
      <c r="A17" s="1" t="s">
        <v>51</v>
      </c>
      <c r="B17" s="1" t="s">
        <v>53</v>
      </c>
      <c r="C17" s="1" t="s">
        <v>53</v>
      </c>
      <c r="D17" s="19" t="str">
        <f>IF(B17="-","",B17/C17)</f>
        <v/>
      </c>
      <c r="E17" s="1" t="s">
        <v>41</v>
      </c>
      <c r="F17" s="1">
        <v>11920</v>
      </c>
      <c r="G17" s="1">
        <v>98</v>
      </c>
      <c r="H17" s="19">
        <f t="shared" si="1"/>
        <v>121.63265306122449</v>
      </c>
      <c r="I17" s="1"/>
      <c r="J17" s="1"/>
      <c r="K17" s="1"/>
      <c r="L17" s="1"/>
      <c r="M17" s="1" t="s">
        <v>81</v>
      </c>
      <c r="N17" s="1" t="s">
        <v>53</v>
      </c>
      <c r="O17" s="1" t="s">
        <v>53</v>
      </c>
      <c r="P17" s="1"/>
    </row>
    <row r="18" spans="1:16" x14ac:dyDescent="0.25">
      <c r="A18" s="1" t="s">
        <v>52</v>
      </c>
      <c r="B18" s="1" t="s">
        <v>53</v>
      </c>
      <c r="C18" s="1" t="s">
        <v>53</v>
      </c>
      <c r="D18" s="19" t="str">
        <f t="shared" ref="D18:D21" si="4">IF(B18="-","",B18/C18)</f>
        <v/>
      </c>
      <c r="E18" s="1" t="s">
        <v>42</v>
      </c>
      <c r="F18" s="1">
        <v>159841</v>
      </c>
      <c r="G18" s="1">
        <v>301</v>
      </c>
      <c r="H18" s="19">
        <f t="shared" si="1"/>
        <v>531.03322259136212</v>
      </c>
      <c r="I18" s="1"/>
      <c r="J18" s="1"/>
      <c r="K18" s="1"/>
      <c r="L18" s="1"/>
      <c r="M18" s="1" t="s">
        <v>82</v>
      </c>
      <c r="N18" s="1" t="s">
        <v>53</v>
      </c>
      <c r="O18" s="1" t="s">
        <v>53</v>
      </c>
      <c r="P18" s="1"/>
    </row>
    <row r="19" spans="1:16" x14ac:dyDescent="0.25">
      <c r="A19" s="1" t="s">
        <v>22</v>
      </c>
      <c r="B19" s="1">
        <v>59600</v>
      </c>
      <c r="C19" s="1">
        <v>974</v>
      </c>
      <c r="D19" s="19">
        <f t="shared" si="4"/>
        <v>61.190965092402465</v>
      </c>
      <c r="E19" s="1" t="s">
        <v>43</v>
      </c>
      <c r="F19" s="1">
        <v>18118</v>
      </c>
      <c r="G19" s="1">
        <v>344</v>
      </c>
      <c r="H19" s="19">
        <f t="shared" si="1"/>
        <v>52.668604651162788</v>
      </c>
      <c r="I19" s="1"/>
      <c r="J19" s="1"/>
      <c r="K19" s="1"/>
      <c r="L19" s="1"/>
      <c r="M19" s="1" t="s">
        <v>83</v>
      </c>
      <c r="N19" s="1" t="s">
        <v>53</v>
      </c>
      <c r="O19" s="1" t="s">
        <v>53</v>
      </c>
      <c r="P19" s="1"/>
    </row>
    <row r="20" spans="1:16" x14ac:dyDescent="0.25">
      <c r="A20" s="1" t="s">
        <v>23</v>
      </c>
      <c r="B20" s="1">
        <v>41720</v>
      </c>
      <c r="C20" s="1">
        <v>679</v>
      </c>
      <c r="D20" s="19">
        <f t="shared" si="4"/>
        <v>61.443298969072167</v>
      </c>
      <c r="E20" s="1" t="s">
        <v>50</v>
      </c>
      <c r="F20" s="1">
        <v>23840</v>
      </c>
      <c r="G20" s="1">
        <v>393</v>
      </c>
      <c r="H20" s="19">
        <f t="shared" si="1"/>
        <v>60.661577608142494</v>
      </c>
      <c r="I20" s="1"/>
      <c r="J20" s="1"/>
      <c r="K20" s="1"/>
      <c r="L20" s="1"/>
      <c r="M20" s="1" t="s">
        <v>84</v>
      </c>
      <c r="N20" s="1" t="s">
        <v>53</v>
      </c>
      <c r="O20" s="1" t="s">
        <v>53</v>
      </c>
      <c r="P20" s="1"/>
    </row>
    <row r="21" spans="1:16" x14ac:dyDescent="0.25">
      <c r="A21" s="1" t="s">
        <v>54</v>
      </c>
      <c r="B21" s="1" t="s">
        <v>53</v>
      </c>
      <c r="C21" s="1" t="s">
        <v>53</v>
      </c>
      <c r="D21" s="19" t="str">
        <f t="shared" si="4"/>
        <v/>
      </c>
      <c r="E21" s="1" t="s">
        <v>44</v>
      </c>
      <c r="F21" s="1">
        <v>30396</v>
      </c>
      <c r="G21" s="1">
        <v>374</v>
      </c>
      <c r="H21" s="19">
        <f t="shared" si="1"/>
        <v>81.272727272727266</v>
      </c>
      <c r="I21" s="1"/>
      <c r="J21" s="1"/>
      <c r="K21" s="1"/>
      <c r="L21" s="1"/>
      <c r="M21" s="1" t="s">
        <v>85</v>
      </c>
      <c r="N21" s="1" t="s">
        <v>53</v>
      </c>
      <c r="O21" s="1" t="s">
        <v>53</v>
      </c>
      <c r="P21" s="1"/>
    </row>
    <row r="22" spans="1:16" x14ac:dyDescent="0.25">
      <c r="A22" s="1" t="s">
        <v>24</v>
      </c>
      <c r="B22" s="1">
        <v>154989</v>
      </c>
      <c r="C22" s="1">
        <v>1550</v>
      </c>
      <c r="D22" s="19">
        <f>IF(B22="-","",B22/C22)</f>
        <v>99.992903225806458</v>
      </c>
      <c r="E22" s="1" t="s">
        <v>45</v>
      </c>
      <c r="F22" s="1">
        <v>47680</v>
      </c>
      <c r="G22" s="1">
        <v>216</v>
      </c>
      <c r="H22" s="19">
        <f t="shared" si="1"/>
        <v>220.74074074074073</v>
      </c>
      <c r="I22" s="1"/>
      <c r="J22" s="1"/>
      <c r="K22" s="1"/>
      <c r="L22" s="1"/>
      <c r="M22" s="1" t="s">
        <v>86</v>
      </c>
      <c r="N22" s="1" t="s">
        <v>53</v>
      </c>
      <c r="O22" s="1" t="s">
        <v>53</v>
      </c>
      <c r="P22" s="1"/>
    </row>
    <row r="23" spans="1:16" x14ac:dyDescent="0.25">
      <c r="A23" s="1" t="s">
        <v>25</v>
      </c>
      <c r="B23" s="1">
        <v>100128</v>
      </c>
      <c r="C23" s="1">
        <v>767</v>
      </c>
      <c r="D23" s="19">
        <f>IF(B23="-","",B23/C23)</f>
        <v>130.54498044328554</v>
      </c>
      <c r="E23" s="1" t="s">
        <v>46</v>
      </c>
      <c r="F23" s="1">
        <v>47680</v>
      </c>
      <c r="G23" s="1">
        <v>521</v>
      </c>
      <c r="H23" s="19">
        <f t="shared" si="1"/>
        <v>91.51631477927063</v>
      </c>
      <c r="I23" s="1"/>
      <c r="J23" s="1"/>
      <c r="K23" s="1"/>
      <c r="L23" s="1"/>
      <c r="M23" s="1" t="s">
        <v>87</v>
      </c>
      <c r="N23" s="1" t="s">
        <v>53</v>
      </c>
      <c r="O23" s="1" t="s">
        <v>53</v>
      </c>
      <c r="P23" s="1"/>
    </row>
    <row r="24" spans="1:16" x14ac:dyDescent="0.25">
      <c r="A24" s="1" t="s">
        <v>26</v>
      </c>
      <c r="B24" s="1">
        <v>50064</v>
      </c>
      <c r="C24" s="1">
        <v>384</v>
      </c>
      <c r="D24" s="19">
        <f>IF(B24="-","",B24/C24)</f>
        <v>130.375</v>
      </c>
      <c r="E24" s="1" t="s">
        <v>47</v>
      </c>
      <c r="F24" s="1">
        <v>71520</v>
      </c>
      <c r="G24" s="1">
        <v>197</v>
      </c>
      <c r="H24" s="19">
        <f t="shared" si="1"/>
        <v>363.04568527918781</v>
      </c>
      <c r="I24" s="1"/>
      <c r="J24" s="1"/>
      <c r="K24" s="1"/>
      <c r="L24" s="1"/>
      <c r="M24" s="1" t="s">
        <v>88</v>
      </c>
      <c r="N24" s="1" t="s">
        <v>53</v>
      </c>
      <c r="O24" s="1" t="s">
        <v>53</v>
      </c>
      <c r="P24" s="1"/>
    </row>
    <row r="25" spans="1:16" x14ac:dyDescent="0.25">
      <c r="A25" s="1"/>
      <c r="B25" s="1"/>
      <c r="C25" s="1"/>
      <c r="D25" s="20"/>
      <c r="E25" s="1" t="s">
        <v>48</v>
      </c>
      <c r="F25" s="1">
        <v>21456</v>
      </c>
      <c r="G25" s="1">
        <v>590</v>
      </c>
      <c r="H25" s="19">
        <f t="shared" si="1"/>
        <v>36.366101694915251</v>
      </c>
      <c r="I25" s="1"/>
      <c r="J25" s="1"/>
      <c r="K25" s="1"/>
      <c r="L25" s="1"/>
      <c r="M25" s="1" t="s">
        <v>89</v>
      </c>
      <c r="N25" s="1" t="s">
        <v>53</v>
      </c>
      <c r="O25" s="1" t="s">
        <v>53</v>
      </c>
      <c r="P25" s="1"/>
    </row>
    <row r="26" spans="1:16" x14ac:dyDescent="0.25">
      <c r="A26" s="1"/>
      <c r="B26" s="1"/>
      <c r="C26" s="1"/>
      <c r="D26" s="1"/>
      <c r="E26" s="1" t="s">
        <v>49</v>
      </c>
      <c r="F26" s="1">
        <v>29800</v>
      </c>
      <c r="G26" s="1">
        <v>315</v>
      </c>
      <c r="H26" s="19">
        <f t="shared" si="1"/>
        <v>94.603174603174608</v>
      </c>
      <c r="I26" s="1"/>
      <c r="J26" s="1"/>
      <c r="K26" s="1"/>
      <c r="L26" s="1"/>
      <c r="M26" s="1" t="s">
        <v>90</v>
      </c>
      <c r="N26" s="1" t="s">
        <v>53</v>
      </c>
      <c r="O26" s="1" t="s">
        <v>53</v>
      </c>
      <c r="P26" s="1"/>
    </row>
    <row r="27" spans="1:16" x14ac:dyDescent="0.25">
      <c r="H27" s="7"/>
      <c r="P27" s="7"/>
    </row>
    <row r="29" spans="1:16" x14ac:dyDescent="0.25">
      <c r="A29" s="21" t="s">
        <v>91</v>
      </c>
      <c r="B29" s="21"/>
      <c r="C29" s="21"/>
      <c r="D29" s="21"/>
    </row>
    <row r="30" spans="1:16" x14ac:dyDescent="0.25">
      <c r="A30" s="6">
        <v>1</v>
      </c>
      <c r="B30" s="5">
        <v>2</v>
      </c>
      <c r="C30" s="4">
        <v>3</v>
      </c>
      <c r="D30" s="3">
        <v>4</v>
      </c>
    </row>
    <row r="31" spans="1:16" x14ac:dyDescent="0.25">
      <c r="A31" s="6" t="str">
        <f>INDEX(Таблица1[markets],MATCH(A32,Таблица1[Столбец3],0))</f>
        <v>BTC pairs</v>
      </c>
      <c r="B31" s="5" t="str">
        <f>INDEX(Таблица1[PR&amp;Team],MATCH(B32,Таблица1[Столбец6],0))</f>
        <v>ananymous transaction bsn</v>
      </c>
      <c r="C31" s="4" t="str">
        <f>INDEX(Таблица1[Legal],MATCH(C32,Таблица1[Столбец9],0))</f>
        <v>Licence europe</v>
      </c>
      <c r="D31" s="3" t="str">
        <f>INDEX(Таблица1[specials],MATCH(D32,Таблица1[Столбец12],0))</f>
        <v>21 million ceo's</v>
      </c>
    </row>
    <row r="32" spans="1:16" x14ac:dyDescent="0.25">
      <c r="A32" s="11">
        <f>MIN(D3:D24)</f>
        <v>3.0077519379844961</v>
      </c>
      <c r="B32" s="12">
        <f>MIN(H3:H26)</f>
        <v>36.366101694915251</v>
      </c>
      <c r="C32" s="13">
        <f>MIN(L3:L14)</f>
        <v>1.3617021276595744</v>
      </c>
      <c r="D32" s="14">
        <f>MIN(P3:P26)</f>
        <v>9.3032069970845477</v>
      </c>
    </row>
  </sheetData>
  <mergeCells count="1">
    <mergeCell ref="A29:D29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Никита Животовский</cp:lastModifiedBy>
  <dcterms:created xsi:type="dcterms:W3CDTF">2015-06-05T18:19:34Z</dcterms:created>
  <dcterms:modified xsi:type="dcterms:W3CDTF">2024-05-26T22:10:20Z</dcterms:modified>
</cp:coreProperties>
</file>