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\my-text\桌面\"/>
    </mc:Choice>
  </mc:AlternateContent>
  <xr:revisionPtr revIDLastSave="0" documentId="13_ncr:1_{D0E43984-87D2-4115-AB8A-00589030B497}" xr6:coauthVersionLast="47" xr6:coauthVersionMax="47" xr10:uidLastSave="{00000000-0000-0000-0000-000000000000}"/>
  <bookViews>
    <workbookView xWindow="-110" yWindow="-110" windowWidth="19420" windowHeight="10300" tabRatio="708" firstSheet="2" activeTab="2" xr2:uid="{00000000-000D-0000-FFFF-FFFF00000000}"/>
  </bookViews>
  <sheets>
    <sheet name="进度计算" sheetId="2" state="hidden" r:id="rId1"/>
    <sheet name="进度计算-第一批" sheetId="14" state="hidden" r:id="rId2"/>
    <sheet name="第1周 " sheetId="19" r:id="rId3"/>
    <sheet name="第2周" sheetId="20" r:id="rId4"/>
  </sheets>
  <calcPr calcId="191029"/>
</workbook>
</file>

<file path=xl/calcChain.xml><?xml version="1.0" encoding="utf-8"?>
<calcChain xmlns="http://schemas.openxmlformats.org/spreadsheetml/2006/main">
  <c r="W169" i="14" l="1"/>
  <c r="V169" i="14"/>
  <c r="U169" i="14"/>
  <c r="W168" i="14"/>
  <c r="V168" i="14"/>
  <c r="U168" i="14"/>
  <c r="W167" i="14"/>
  <c r="V167" i="14"/>
  <c r="U167" i="14"/>
  <c r="V166" i="14"/>
  <c r="T166" i="14"/>
  <c r="W166" i="14" s="1"/>
  <c r="W164" i="14" s="1"/>
  <c r="F7" i="14" s="1"/>
  <c r="I7" i="14" s="1"/>
  <c r="S166" i="14"/>
  <c r="R166" i="14"/>
  <c r="U166" i="14" s="1"/>
  <c r="W165" i="14"/>
  <c r="V165" i="14"/>
  <c r="V164" i="14" s="1"/>
  <c r="E7" i="14" s="1"/>
  <c r="H7" i="14" s="1"/>
  <c r="H16" i="14" s="1"/>
  <c r="U165" i="14"/>
  <c r="U164" i="14" s="1"/>
  <c r="D7" i="14" s="1"/>
  <c r="G7" i="14" s="1"/>
  <c r="W163" i="14"/>
  <c r="V163" i="14"/>
  <c r="U163" i="14"/>
  <c r="W162" i="14"/>
  <c r="W160" i="14" s="1"/>
  <c r="V162" i="14"/>
  <c r="U162" i="14"/>
  <c r="W161" i="14"/>
  <c r="V161" i="14"/>
  <c r="V160" i="14" s="1"/>
  <c r="U161" i="14"/>
  <c r="U160" i="14" s="1"/>
  <c r="T160" i="14"/>
  <c r="S160" i="14"/>
  <c r="R160" i="14"/>
  <c r="W159" i="14"/>
  <c r="V159" i="14"/>
  <c r="U159" i="14"/>
  <c r="U156" i="14" s="1"/>
  <c r="U155" i="14" s="1"/>
  <c r="D6" i="14" s="1"/>
  <c r="G6" i="14" s="1"/>
  <c r="G15" i="14" s="1"/>
  <c r="W158" i="14"/>
  <c r="V158" i="14"/>
  <c r="U158" i="14"/>
  <c r="W157" i="14"/>
  <c r="W156" i="14" s="1"/>
  <c r="W155" i="14" s="1"/>
  <c r="F6" i="14" s="1"/>
  <c r="V157" i="14"/>
  <c r="V156" i="14" s="1"/>
  <c r="V155" i="14" s="1"/>
  <c r="E6" i="14" s="1"/>
  <c r="H6" i="14" s="1"/>
  <c r="H15" i="14" s="1"/>
  <c r="U157" i="14"/>
  <c r="T156" i="14"/>
  <c r="S156" i="14"/>
  <c r="R156" i="14"/>
  <c r="W154" i="14"/>
  <c r="V154" i="14"/>
  <c r="U154" i="14"/>
  <c r="W153" i="14"/>
  <c r="V153" i="14"/>
  <c r="U153" i="14"/>
  <c r="AL152" i="14"/>
  <c r="AA151" i="14" s="1"/>
  <c r="AD151" i="14" s="1"/>
  <c r="AK152" i="14"/>
  <c r="AJ152" i="14"/>
  <c r="Y151" i="14" s="1"/>
  <c r="AB151" i="14" s="1"/>
  <c r="AI152" i="14"/>
  <c r="AI151" i="14"/>
  <c r="AC151" i="14"/>
  <c r="Z151" i="14"/>
  <c r="AL150" i="14"/>
  <c r="AA149" i="14" s="1"/>
  <c r="AD149" i="14" s="1"/>
  <c r="AK150" i="14"/>
  <c r="Z149" i="14" s="1"/>
  <c r="AC149" i="14" s="1"/>
  <c r="AJ150" i="14"/>
  <c r="AI150" i="14"/>
  <c r="AI149" i="14"/>
  <c r="AB149" i="14"/>
  <c r="Y149" i="14"/>
  <c r="AL148" i="14"/>
  <c r="AK148" i="14"/>
  <c r="Z147" i="14" s="1"/>
  <c r="AC147" i="14" s="1"/>
  <c r="AJ148" i="14"/>
  <c r="Y147" i="14" s="1"/>
  <c r="AB147" i="14" s="1"/>
  <c r="AI148" i="14"/>
  <c r="AI147" i="14"/>
  <c r="AD147" i="14"/>
  <c r="AA147" i="14"/>
  <c r="AL146" i="14"/>
  <c r="AK146" i="14"/>
  <c r="AJ146" i="14"/>
  <c r="Y145" i="14" s="1"/>
  <c r="AB145" i="14" s="1"/>
  <c r="AI146" i="14"/>
  <c r="AI145" i="14"/>
  <c r="AD145" i="14"/>
  <c r="AC145" i="14"/>
  <c r="AA145" i="14"/>
  <c r="Z145" i="14"/>
  <c r="AL144" i="14"/>
  <c r="AK144" i="14"/>
  <c r="AJ144" i="14"/>
  <c r="AI144" i="14"/>
  <c r="AI143" i="14"/>
  <c r="AC143" i="14"/>
  <c r="AB143" i="14"/>
  <c r="AA143" i="14"/>
  <c r="AD143" i="14" s="1"/>
  <c r="Z143" i="14"/>
  <c r="Y143" i="14"/>
  <c r="AL142" i="14"/>
  <c r="AK142" i="14"/>
  <c r="AJ142" i="14"/>
  <c r="AI142" i="14"/>
  <c r="AI141" i="14"/>
  <c r="AB141" i="14"/>
  <c r="AA141" i="14"/>
  <c r="AD141" i="14" s="1"/>
  <c r="Z141" i="14"/>
  <c r="AC141" i="14" s="1"/>
  <c r="Y141" i="14"/>
  <c r="AL140" i="14"/>
  <c r="AK140" i="14"/>
  <c r="AJ140" i="14"/>
  <c r="AI140" i="14"/>
  <c r="AI139" i="14"/>
  <c r="AD139" i="14"/>
  <c r="AA139" i="14"/>
  <c r="Z139" i="14"/>
  <c r="AC139" i="14" s="1"/>
  <c r="Y139" i="14"/>
  <c r="AB139" i="14" s="1"/>
  <c r="AL138" i="14"/>
  <c r="AK138" i="14"/>
  <c r="AJ138" i="14"/>
  <c r="AI138" i="14"/>
  <c r="AI137" i="14"/>
  <c r="AC137" i="14"/>
  <c r="AA137" i="14"/>
  <c r="AD137" i="14" s="1"/>
  <c r="Z137" i="14"/>
  <c r="Y137" i="14"/>
  <c r="AB137" i="14" s="1"/>
  <c r="AL136" i="14"/>
  <c r="AA135" i="14" s="1"/>
  <c r="AD135" i="14" s="1"/>
  <c r="AK136" i="14"/>
  <c r="AJ136" i="14"/>
  <c r="AI136" i="14"/>
  <c r="AI135" i="14"/>
  <c r="AB135" i="14"/>
  <c r="Z135" i="14"/>
  <c r="AC135" i="14" s="1"/>
  <c r="Y135" i="14"/>
  <c r="AL134" i="14"/>
  <c r="AK134" i="14"/>
  <c r="Z133" i="14" s="1"/>
  <c r="AC133" i="14" s="1"/>
  <c r="AJ134" i="14"/>
  <c r="AI134" i="14"/>
  <c r="AI133" i="14"/>
  <c r="AA133" i="14"/>
  <c r="AD133" i="14" s="1"/>
  <c r="Y133" i="14"/>
  <c r="AB133" i="14" s="1"/>
  <c r="AL132" i="14"/>
  <c r="AA131" i="14" s="1"/>
  <c r="AD131" i="14" s="1"/>
  <c r="AK132" i="14"/>
  <c r="AJ132" i="14"/>
  <c r="Y131" i="14" s="1"/>
  <c r="AB131" i="14" s="1"/>
  <c r="AI132" i="14"/>
  <c r="AI131" i="14"/>
  <c r="Z131" i="14"/>
  <c r="AC131" i="14" s="1"/>
  <c r="AL130" i="14"/>
  <c r="AK130" i="14"/>
  <c r="Z129" i="14" s="1"/>
  <c r="AC129" i="14" s="1"/>
  <c r="AJ130" i="14"/>
  <c r="Y129" i="14" s="1"/>
  <c r="AB129" i="14" s="1"/>
  <c r="AI130" i="14"/>
  <c r="AA129" i="14"/>
  <c r="AD129" i="14" s="1"/>
  <c r="AL128" i="14"/>
  <c r="AA127" i="14" s="1"/>
  <c r="AD127" i="14" s="1"/>
  <c r="AK128" i="14"/>
  <c r="AJ128" i="14"/>
  <c r="Y127" i="14" s="1"/>
  <c r="AB127" i="14" s="1"/>
  <c r="AI128" i="14"/>
  <c r="AI127" i="14"/>
  <c r="Z127" i="14"/>
  <c r="AC127" i="14" s="1"/>
  <c r="AL126" i="14"/>
  <c r="AA125" i="14" s="1"/>
  <c r="AD125" i="14" s="1"/>
  <c r="AK126" i="14"/>
  <c r="Z125" i="14" s="1"/>
  <c r="AC125" i="14" s="1"/>
  <c r="AJ126" i="14"/>
  <c r="Y125" i="14" s="1"/>
  <c r="AB125" i="14" s="1"/>
  <c r="AI126" i="14"/>
  <c r="AL124" i="14"/>
  <c r="AK124" i="14"/>
  <c r="AJ124" i="14"/>
  <c r="Y123" i="14" s="1"/>
  <c r="AB123" i="14" s="1"/>
  <c r="AI124" i="14"/>
  <c r="AA123" i="14"/>
  <c r="AD123" i="14" s="1"/>
  <c r="Z123" i="14"/>
  <c r="AC123" i="14" s="1"/>
  <c r="AL122" i="14"/>
  <c r="AK122" i="14"/>
  <c r="AJ122" i="14"/>
  <c r="AI122" i="14"/>
  <c r="AC121" i="14"/>
  <c r="AA121" i="14"/>
  <c r="AD121" i="14" s="1"/>
  <c r="Z121" i="14"/>
  <c r="Y121" i="14"/>
  <c r="AB121" i="14" s="1"/>
  <c r="AL120" i="14"/>
  <c r="AK120" i="14"/>
  <c r="AJ120" i="14"/>
  <c r="AI120" i="14"/>
  <c r="AL119" i="14"/>
  <c r="AK119" i="14"/>
  <c r="AJ119" i="14"/>
  <c r="AI119" i="14"/>
  <c r="AL118" i="14"/>
  <c r="AK118" i="14"/>
  <c r="AJ118" i="14"/>
  <c r="Y116" i="14" s="1"/>
  <c r="AB116" i="14" s="1"/>
  <c r="AI118" i="14"/>
  <c r="AL117" i="14"/>
  <c r="AK117" i="14"/>
  <c r="AJ117" i="14"/>
  <c r="AI117" i="14"/>
  <c r="AA116" i="14"/>
  <c r="AD116" i="14" s="1"/>
  <c r="Z116" i="14"/>
  <c r="AC116" i="14" s="1"/>
  <c r="AL115" i="14"/>
  <c r="AA114" i="14" s="1"/>
  <c r="AD114" i="14" s="1"/>
  <c r="AK115" i="14"/>
  <c r="Z114" i="14" s="1"/>
  <c r="AC114" i="14" s="1"/>
  <c r="AJ115" i="14"/>
  <c r="AI115" i="14"/>
  <c r="Y114" i="14"/>
  <c r="AB114" i="14" s="1"/>
  <c r="AL113" i="14"/>
  <c r="AA112" i="14" s="1"/>
  <c r="AD112" i="14" s="1"/>
  <c r="AK113" i="14"/>
  <c r="AJ113" i="14"/>
  <c r="Y112" i="14" s="1"/>
  <c r="AB112" i="14" s="1"/>
  <c r="AI113" i="14"/>
  <c r="Z112" i="14"/>
  <c r="AC112" i="14" s="1"/>
  <c r="AL111" i="14"/>
  <c r="AK111" i="14"/>
  <c r="AJ111" i="14"/>
  <c r="AI111" i="14"/>
  <c r="AL110" i="14"/>
  <c r="AK110" i="14"/>
  <c r="AJ110" i="14"/>
  <c r="AI110" i="14"/>
  <c r="AL109" i="14"/>
  <c r="AK109" i="14"/>
  <c r="AJ109" i="14"/>
  <c r="AI109" i="14"/>
  <c r="AL108" i="14"/>
  <c r="AK108" i="14"/>
  <c r="AJ108" i="14"/>
  <c r="AI108" i="14"/>
  <c r="AL107" i="14"/>
  <c r="AA106" i="14" s="1"/>
  <c r="AD106" i="14" s="1"/>
  <c r="AK107" i="14"/>
  <c r="Z106" i="14" s="1"/>
  <c r="AC106" i="14" s="1"/>
  <c r="AJ107" i="14"/>
  <c r="AI107" i="14"/>
  <c r="Y106" i="14"/>
  <c r="AB106" i="14" s="1"/>
  <c r="AL103" i="14"/>
  <c r="AA102" i="14" s="1"/>
  <c r="AD102" i="14" s="1"/>
  <c r="AK103" i="14"/>
  <c r="AJ103" i="14"/>
  <c r="Y102" i="14" s="1"/>
  <c r="AB102" i="14" s="1"/>
  <c r="AI103" i="14"/>
  <c r="AI102" i="14"/>
  <c r="Z102" i="14"/>
  <c r="AC102" i="14" s="1"/>
  <c r="AL101" i="14"/>
  <c r="AA100" i="14" s="1"/>
  <c r="AD100" i="14" s="1"/>
  <c r="AK101" i="14"/>
  <c r="Z100" i="14" s="1"/>
  <c r="AC100" i="14" s="1"/>
  <c r="AJ101" i="14"/>
  <c r="AI101" i="14"/>
  <c r="AI100" i="14"/>
  <c r="Y100" i="14"/>
  <c r="AB100" i="14" s="1"/>
  <c r="AL99" i="14"/>
  <c r="AK99" i="14"/>
  <c r="Z98" i="14" s="1"/>
  <c r="AC98" i="14" s="1"/>
  <c r="AJ99" i="14"/>
  <c r="Y98" i="14" s="1"/>
  <c r="AB98" i="14" s="1"/>
  <c r="AI99" i="14"/>
  <c r="AI98" i="14"/>
  <c r="AA98" i="14"/>
  <c r="AD98" i="14" s="1"/>
  <c r="AL97" i="14"/>
  <c r="AA96" i="14" s="1"/>
  <c r="AD96" i="14" s="1"/>
  <c r="AK97" i="14"/>
  <c r="AJ97" i="14"/>
  <c r="Y96" i="14" s="1"/>
  <c r="AB96" i="14" s="1"/>
  <c r="AI97" i="14"/>
  <c r="AI96" i="14"/>
  <c r="Z96" i="14"/>
  <c r="AC96" i="14" s="1"/>
  <c r="AL95" i="14"/>
  <c r="AK95" i="14"/>
  <c r="Z94" i="14" s="1"/>
  <c r="AC94" i="14" s="1"/>
  <c r="AJ95" i="14"/>
  <c r="AI95" i="14"/>
  <c r="AI94" i="14"/>
  <c r="AD94" i="14"/>
  <c r="AA94" i="14"/>
  <c r="Y94" i="14"/>
  <c r="AB94" i="14" s="1"/>
  <c r="AL93" i="14"/>
  <c r="AA92" i="14" s="1"/>
  <c r="AD92" i="14" s="1"/>
  <c r="AK93" i="14"/>
  <c r="AJ93" i="14"/>
  <c r="Y92" i="14" s="1"/>
  <c r="AB92" i="14" s="1"/>
  <c r="AI93" i="14"/>
  <c r="AI92" i="14"/>
  <c r="AC92" i="14"/>
  <c r="Z92" i="14"/>
  <c r="AL91" i="14"/>
  <c r="AK91" i="14"/>
  <c r="Z90" i="14" s="1"/>
  <c r="AC90" i="14" s="1"/>
  <c r="AJ91" i="14"/>
  <c r="AI91" i="14"/>
  <c r="AI90" i="14"/>
  <c r="AB90" i="14"/>
  <c r="AA90" i="14"/>
  <c r="AD90" i="14" s="1"/>
  <c r="Y90" i="14"/>
  <c r="AL89" i="14"/>
  <c r="AK89" i="14"/>
  <c r="AJ89" i="14"/>
  <c r="Y88" i="14" s="1"/>
  <c r="AB88" i="14" s="1"/>
  <c r="AI89" i="14"/>
  <c r="AI88" i="14"/>
  <c r="AA88" i="14"/>
  <c r="AD88" i="14" s="1"/>
  <c r="Z88" i="14"/>
  <c r="AC88" i="14" s="1"/>
  <c r="AL87" i="14"/>
  <c r="AK87" i="14"/>
  <c r="AJ87" i="14"/>
  <c r="AI87" i="14"/>
  <c r="AI86" i="14"/>
  <c r="AD86" i="14"/>
  <c r="AA86" i="14"/>
  <c r="Z86" i="14"/>
  <c r="AC86" i="14" s="1"/>
  <c r="Y86" i="14"/>
  <c r="AB86" i="14" s="1"/>
  <c r="AL85" i="14"/>
  <c r="AK85" i="14"/>
  <c r="AJ85" i="14"/>
  <c r="AI85" i="14"/>
  <c r="AI84" i="14"/>
  <c r="AC84" i="14"/>
  <c r="AA84" i="14"/>
  <c r="AD84" i="14" s="1"/>
  <c r="Z84" i="14"/>
  <c r="Y84" i="14"/>
  <c r="AB84" i="14" s="1"/>
  <c r="AL83" i="14"/>
  <c r="AA82" i="14" s="1"/>
  <c r="AD82" i="14" s="1"/>
  <c r="AK83" i="14"/>
  <c r="AJ83" i="14"/>
  <c r="AI83" i="14"/>
  <c r="AI82" i="14"/>
  <c r="AB82" i="14"/>
  <c r="Z82" i="14"/>
  <c r="AC82" i="14" s="1"/>
  <c r="Y82" i="14"/>
  <c r="AL81" i="14"/>
  <c r="AA80" i="14" s="1"/>
  <c r="AD80" i="14" s="1"/>
  <c r="AK81" i="14"/>
  <c r="AJ81" i="14"/>
  <c r="AI81" i="14"/>
  <c r="Z80" i="14"/>
  <c r="AC80" i="14" s="1"/>
  <c r="Y80" i="14"/>
  <c r="AB80" i="14" s="1"/>
  <c r="AL79" i="14"/>
  <c r="AK79" i="14"/>
  <c r="Z78" i="14" s="1"/>
  <c r="AC78" i="14" s="1"/>
  <c r="AJ79" i="14"/>
  <c r="Y78" i="14" s="1"/>
  <c r="AB78" i="14" s="1"/>
  <c r="AI79" i="14"/>
  <c r="AA78" i="14"/>
  <c r="AD78" i="14" s="1"/>
  <c r="AL77" i="14"/>
  <c r="AA76" i="14" s="1"/>
  <c r="AD76" i="14" s="1"/>
  <c r="AK77" i="14"/>
  <c r="Z76" i="14" s="1"/>
  <c r="AC76" i="14" s="1"/>
  <c r="AJ77" i="14"/>
  <c r="AI77" i="14"/>
  <c r="Y76" i="14"/>
  <c r="AB76" i="14" s="1"/>
  <c r="AL75" i="14"/>
  <c r="AK75" i="14"/>
  <c r="Z74" i="14" s="1"/>
  <c r="AC74" i="14" s="1"/>
  <c r="AJ75" i="14"/>
  <c r="Y74" i="14" s="1"/>
  <c r="AB74" i="14" s="1"/>
  <c r="AI75" i="14"/>
  <c r="AA74" i="14"/>
  <c r="AD74" i="14" s="1"/>
  <c r="AL73" i="14"/>
  <c r="AK73" i="14"/>
  <c r="AJ73" i="14"/>
  <c r="AI73" i="14"/>
  <c r="AD72" i="14"/>
  <c r="AA72" i="14"/>
  <c r="Z72" i="14"/>
  <c r="AC72" i="14" s="1"/>
  <c r="Y72" i="14"/>
  <c r="AB72" i="14" s="1"/>
  <c r="AL71" i="14"/>
  <c r="AK71" i="14"/>
  <c r="AJ71" i="14"/>
  <c r="AI71" i="14"/>
  <c r="AL70" i="14"/>
  <c r="AK70" i="14"/>
  <c r="AJ70" i="14"/>
  <c r="AI70" i="14"/>
  <c r="AL69" i="14"/>
  <c r="AA67" i="14" s="1"/>
  <c r="AD67" i="14" s="1"/>
  <c r="AK69" i="14"/>
  <c r="Z67" i="14" s="1"/>
  <c r="AC67" i="14" s="1"/>
  <c r="AJ69" i="14"/>
  <c r="Y67" i="14" s="1"/>
  <c r="AB67" i="14" s="1"/>
  <c r="AI69" i="14"/>
  <c r="AL68" i="14"/>
  <c r="AK68" i="14"/>
  <c r="AJ68" i="14"/>
  <c r="AI68" i="14"/>
  <c r="AL66" i="14"/>
  <c r="AA65" i="14" s="1"/>
  <c r="AD65" i="14" s="1"/>
  <c r="AK66" i="14"/>
  <c r="AJ66" i="14"/>
  <c r="AI66" i="14"/>
  <c r="Z65" i="14"/>
  <c r="AC65" i="14" s="1"/>
  <c r="Y65" i="14"/>
  <c r="AB65" i="14" s="1"/>
  <c r="AL64" i="14"/>
  <c r="AK64" i="14"/>
  <c r="Z63" i="14" s="1"/>
  <c r="AC63" i="14" s="1"/>
  <c r="AJ64" i="14"/>
  <c r="Y63" i="14" s="1"/>
  <c r="AB63" i="14" s="1"/>
  <c r="AI64" i="14"/>
  <c r="AA63" i="14"/>
  <c r="AD63" i="14" s="1"/>
  <c r="AL62" i="14"/>
  <c r="AK62" i="14"/>
  <c r="AJ62" i="14"/>
  <c r="AI62" i="14"/>
  <c r="AL61" i="14"/>
  <c r="AK61" i="14"/>
  <c r="AJ61" i="14"/>
  <c r="AI61" i="14"/>
  <c r="AL60" i="14"/>
  <c r="AK60" i="14"/>
  <c r="AJ60" i="14"/>
  <c r="AI60" i="14"/>
  <c r="AL59" i="14"/>
  <c r="AK59" i="14"/>
  <c r="AJ59" i="14"/>
  <c r="Y57" i="14" s="1"/>
  <c r="AB57" i="14" s="1"/>
  <c r="AI59" i="14"/>
  <c r="AL58" i="14"/>
  <c r="AA57" i="14" s="1"/>
  <c r="AD57" i="14" s="1"/>
  <c r="AK58" i="14"/>
  <c r="AJ58" i="14"/>
  <c r="AI58" i="14"/>
  <c r="Z57" i="14"/>
  <c r="AC57" i="14" s="1"/>
  <c r="W54" i="14"/>
  <c r="V54" i="14"/>
  <c r="U54" i="14"/>
  <c r="U53" i="14" s="1"/>
  <c r="D4" i="14" s="1"/>
  <c r="G4" i="14" s="1"/>
  <c r="J13" i="14" s="1"/>
  <c r="W53" i="14"/>
  <c r="V53" i="14"/>
  <c r="W52" i="14"/>
  <c r="V52" i="14"/>
  <c r="U52" i="14"/>
  <c r="AL51" i="14"/>
  <c r="AA50" i="14" s="1"/>
  <c r="AD50" i="14" s="1"/>
  <c r="AK51" i="14"/>
  <c r="Z50" i="14" s="1"/>
  <c r="AC50" i="14" s="1"/>
  <c r="AJ51" i="14"/>
  <c r="Y50" i="14" s="1"/>
  <c r="AB50" i="14" s="1"/>
  <c r="AI51" i="14"/>
  <c r="AI50" i="14"/>
  <c r="AL49" i="14"/>
  <c r="AA48" i="14" s="1"/>
  <c r="AD48" i="14" s="1"/>
  <c r="AK49" i="14"/>
  <c r="Z48" i="14" s="1"/>
  <c r="AC48" i="14" s="1"/>
  <c r="AJ49" i="14"/>
  <c r="Y48" i="14" s="1"/>
  <c r="AB48" i="14" s="1"/>
  <c r="AI49" i="14"/>
  <c r="AI48" i="14"/>
  <c r="AL47" i="14"/>
  <c r="AK47" i="14"/>
  <c r="Z46" i="14" s="1"/>
  <c r="AC46" i="14" s="1"/>
  <c r="AJ47" i="14"/>
  <c r="Y46" i="14" s="1"/>
  <c r="AB46" i="14" s="1"/>
  <c r="AI47" i="14"/>
  <c r="AI46" i="14"/>
  <c r="AA46" i="14"/>
  <c r="AD46" i="14" s="1"/>
  <c r="AL45" i="14"/>
  <c r="AK45" i="14"/>
  <c r="AJ45" i="14"/>
  <c r="Y44" i="14" s="1"/>
  <c r="AB44" i="14" s="1"/>
  <c r="AI45" i="14"/>
  <c r="AI44" i="14"/>
  <c r="AD44" i="14"/>
  <c r="AA44" i="14"/>
  <c r="Z44" i="14"/>
  <c r="AC44" i="14" s="1"/>
  <c r="AL43" i="14"/>
  <c r="AK43" i="14"/>
  <c r="AJ43" i="14"/>
  <c r="AI43" i="14"/>
  <c r="AI42" i="14"/>
  <c r="AC42" i="14"/>
  <c r="AA42" i="14"/>
  <c r="AD42" i="14" s="1"/>
  <c r="Z42" i="14"/>
  <c r="Y42" i="14"/>
  <c r="AB42" i="14" s="1"/>
  <c r="AL41" i="14"/>
  <c r="AK41" i="14"/>
  <c r="AJ41" i="14"/>
  <c r="AI41" i="14"/>
  <c r="AC40" i="14"/>
  <c r="AA40" i="14"/>
  <c r="AD40" i="14" s="1"/>
  <c r="Z40" i="14"/>
  <c r="Y40" i="14"/>
  <c r="AB40" i="14" s="1"/>
  <c r="AL39" i="14"/>
  <c r="AK39" i="14"/>
  <c r="Z38" i="14" s="1"/>
  <c r="AC38" i="14" s="1"/>
  <c r="AJ39" i="14"/>
  <c r="AI39" i="14"/>
  <c r="AA38" i="14"/>
  <c r="AD38" i="14" s="1"/>
  <c r="Y38" i="14"/>
  <c r="AB38" i="14" s="1"/>
  <c r="AL37" i="14"/>
  <c r="AK37" i="14"/>
  <c r="Z36" i="14" s="1"/>
  <c r="AC36" i="14" s="1"/>
  <c r="AJ37" i="14"/>
  <c r="AI37" i="14"/>
  <c r="AI36" i="14"/>
  <c r="AA36" i="14"/>
  <c r="AD36" i="14" s="1"/>
  <c r="Y36" i="14"/>
  <c r="AB36" i="14" s="1"/>
  <c r="AL35" i="14"/>
  <c r="AA34" i="14" s="1"/>
  <c r="AD34" i="14" s="1"/>
  <c r="AK35" i="14"/>
  <c r="Z34" i="14" s="1"/>
  <c r="AC34" i="14" s="1"/>
  <c r="AJ35" i="14"/>
  <c r="AI35" i="14"/>
  <c r="Y34" i="14"/>
  <c r="AB34" i="14" s="1"/>
  <c r="AL33" i="14"/>
  <c r="AK33" i="14"/>
  <c r="Z32" i="14" s="1"/>
  <c r="AC32" i="14" s="1"/>
  <c r="AJ33" i="14"/>
  <c r="Y32" i="14" s="1"/>
  <c r="AB32" i="14" s="1"/>
  <c r="AI33" i="14"/>
  <c r="AA32" i="14"/>
  <c r="AD32" i="14" s="1"/>
  <c r="AL31" i="14"/>
  <c r="AK31" i="14"/>
  <c r="AJ31" i="14"/>
  <c r="AI31" i="14"/>
  <c r="AI30" i="14"/>
  <c r="AA30" i="14"/>
  <c r="AD30" i="14" s="1"/>
  <c r="Z30" i="14"/>
  <c r="AC30" i="14" s="1"/>
  <c r="Y30" i="14"/>
  <c r="AB30" i="14" s="1"/>
  <c r="I30" i="14"/>
  <c r="H30" i="14"/>
  <c r="G30" i="14"/>
  <c r="AL29" i="14"/>
  <c r="AK29" i="14"/>
  <c r="Z28" i="14" s="1"/>
  <c r="AC28" i="14" s="1"/>
  <c r="AJ29" i="14"/>
  <c r="Y28" i="14" s="1"/>
  <c r="AB28" i="14" s="1"/>
  <c r="AI29" i="14"/>
  <c r="I29" i="14"/>
  <c r="H29" i="14"/>
  <c r="G29" i="14"/>
  <c r="AD28" i="14"/>
  <c r="AA28" i="14"/>
  <c r="I28" i="14"/>
  <c r="H28" i="14"/>
  <c r="G28" i="14"/>
  <c r="AL27" i="14"/>
  <c r="AK27" i="14"/>
  <c r="AJ27" i="14"/>
  <c r="Y26" i="14" s="1"/>
  <c r="AB26" i="14" s="1"/>
  <c r="AI27" i="14"/>
  <c r="I27" i="14"/>
  <c r="H27" i="14"/>
  <c r="G27" i="14"/>
  <c r="AC26" i="14"/>
  <c r="AA26" i="14"/>
  <c r="AD26" i="14" s="1"/>
  <c r="Z26" i="14"/>
  <c r="I26" i="14"/>
  <c r="H26" i="14"/>
  <c r="G26" i="14"/>
  <c r="AL25" i="14"/>
  <c r="AK25" i="14"/>
  <c r="Z24" i="14" s="1"/>
  <c r="AC24" i="14" s="1"/>
  <c r="AJ25" i="14"/>
  <c r="AI25" i="14"/>
  <c r="I25" i="14"/>
  <c r="H25" i="14"/>
  <c r="G25" i="14"/>
  <c r="AA24" i="14"/>
  <c r="AD24" i="14" s="1"/>
  <c r="Y24" i="14"/>
  <c r="AB24" i="14" s="1"/>
  <c r="I24" i="14"/>
  <c r="I31" i="14" s="1"/>
  <c r="I32" i="14" s="1"/>
  <c r="H24" i="14"/>
  <c r="H31" i="14" s="1"/>
  <c r="G24" i="14"/>
  <c r="AL23" i="14"/>
  <c r="AK23" i="14"/>
  <c r="Z22" i="14" s="1"/>
  <c r="AC22" i="14" s="1"/>
  <c r="AJ23" i="14"/>
  <c r="Y22" i="14" s="1"/>
  <c r="AI23" i="14"/>
  <c r="I23" i="14"/>
  <c r="H23" i="14"/>
  <c r="G23" i="14"/>
  <c r="G31" i="14" s="1"/>
  <c r="J31" i="14" s="1"/>
  <c r="AD22" i="14"/>
  <c r="AB22" i="14"/>
  <c r="AA22" i="14"/>
  <c r="AL21" i="14"/>
  <c r="AA20" i="14" s="1"/>
  <c r="AD20" i="14" s="1"/>
  <c r="AK21" i="14"/>
  <c r="AJ21" i="14"/>
  <c r="AI21" i="14"/>
  <c r="AB20" i="14"/>
  <c r="Z20" i="14"/>
  <c r="AC20" i="14" s="1"/>
  <c r="Y20" i="14"/>
  <c r="AL19" i="14"/>
  <c r="AK19" i="14"/>
  <c r="AJ19" i="14"/>
  <c r="AI19" i="14"/>
  <c r="AL18" i="14"/>
  <c r="AK18" i="14"/>
  <c r="AJ18" i="14"/>
  <c r="AI18" i="14"/>
  <c r="AL17" i="14"/>
  <c r="AA15" i="14" s="1"/>
  <c r="AD15" i="14" s="1"/>
  <c r="AK17" i="14"/>
  <c r="Z15" i="14" s="1"/>
  <c r="AC15" i="14" s="1"/>
  <c r="AJ17" i="14"/>
  <c r="AI17" i="14"/>
  <c r="AL16" i="14"/>
  <c r="AK16" i="14"/>
  <c r="AJ16" i="14"/>
  <c r="AI16" i="14"/>
  <c r="K16" i="14"/>
  <c r="Y15" i="14"/>
  <c r="AB15" i="14" s="1"/>
  <c r="AL14" i="14"/>
  <c r="AK14" i="14"/>
  <c r="AJ14" i="14"/>
  <c r="Y13" i="14" s="1"/>
  <c r="AB13" i="14" s="1"/>
  <c r="AI14" i="14"/>
  <c r="AA13" i="14"/>
  <c r="AD13" i="14" s="1"/>
  <c r="Z13" i="14"/>
  <c r="AC13" i="14" s="1"/>
  <c r="AL12" i="14"/>
  <c r="AK12" i="14"/>
  <c r="Z11" i="14" s="1"/>
  <c r="AJ12" i="14"/>
  <c r="AI12" i="14"/>
  <c r="AC11" i="14"/>
  <c r="AA11" i="14"/>
  <c r="AD11" i="14" s="1"/>
  <c r="Y11" i="14"/>
  <c r="AB11" i="14" s="1"/>
  <c r="AL10" i="14"/>
  <c r="AK10" i="14"/>
  <c r="AJ10" i="14"/>
  <c r="AI10" i="14"/>
  <c r="AL9" i="14"/>
  <c r="AK9" i="14"/>
  <c r="AJ9" i="14"/>
  <c r="AI9" i="14"/>
  <c r="AL8" i="14"/>
  <c r="AK8" i="14"/>
  <c r="AJ8" i="14"/>
  <c r="AI8" i="14"/>
  <c r="C8" i="14"/>
  <c r="AL7" i="14"/>
  <c r="AK7" i="14"/>
  <c r="AJ7" i="14"/>
  <c r="Y5" i="14" s="1"/>
  <c r="AB5" i="14" s="1"/>
  <c r="AI7" i="14"/>
  <c r="AL6" i="14"/>
  <c r="AK6" i="14"/>
  <c r="Z5" i="14" s="1"/>
  <c r="AC5" i="14" s="1"/>
  <c r="AJ6" i="14"/>
  <c r="AI6" i="14"/>
  <c r="I6" i="14"/>
  <c r="K15" i="14" s="1"/>
  <c r="AA5" i="14"/>
  <c r="AD5" i="14" s="1"/>
  <c r="I4" i="14"/>
  <c r="F4" i="14"/>
  <c r="E4" i="14"/>
  <c r="H4" i="14" s="1"/>
  <c r="H13" i="14" s="1"/>
  <c r="W3" i="14"/>
  <c r="V3" i="14"/>
  <c r="U3" i="14"/>
  <c r="U169" i="2"/>
  <c r="T169" i="2"/>
  <c r="S169" i="2"/>
  <c r="U168" i="2"/>
  <c r="T168" i="2"/>
  <c r="S168" i="2"/>
  <c r="U167" i="2"/>
  <c r="T167" i="2"/>
  <c r="S167" i="2"/>
  <c r="U166" i="2"/>
  <c r="T166" i="2"/>
  <c r="S166" i="2"/>
  <c r="S164" i="2" s="1"/>
  <c r="R166" i="2"/>
  <c r="Q166" i="2"/>
  <c r="P166" i="2"/>
  <c r="U165" i="2"/>
  <c r="T165" i="2"/>
  <c r="T164" i="2" s="1"/>
  <c r="S165" i="2"/>
  <c r="U164" i="2"/>
  <c r="U163" i="2"/>
  <c r="T163" i="2"/>
  <c r="S163" i="2"/>
  <c r="S160" i="2" s="1"/>
  <c r="U162" i="2"/>
  <c r="T162" i="2"/>
  <c r="S162" i="2"/>
  <c r="U161" i="2"/>
  <c r="T161" i="2"/>
  <c r="T160" i="2" s="1"/>
  <c r="S161" i="2"/>
  <c r="U160" i="2"/>
  <c r="R160" i="2"/>
  <c r="Q160" i="2"/>
  <c r="P160" i="2"/>
  <c r="U159" i="2"/>
  <c r="T159" i="2"/>
  <c r="S159" i="2"/>
  <c r="U158" i="2"/>
  <c r="T158" i="2"/>
  <c r="S158" i="2"/>
  <c r="U157" i="2"/>
  <c r="U156" i="2" s="1"/>
  <c r="U155" i="2" s="1"/>
  <c r="F6" i="2" s="1"/>
  <c r="I6" i="2" s="1"/>
  <c r="T157" i="2"/>
  <c r="S157" i="2"/>
  <c r="T156" i="2"/>
  <c r="S156" i="2"/>
  <c r="S155" i="2" s="1"/>
  <c r="R156" i="2"/>
  <c r="Q156" i="2"/>
  <c r="P156" i="2"/>
  <c r="U154" i="2"/>
  <c r="T154" i="2"/>
  <c r="S154" i="2"/>
  <c r="U153" i="2"/>
  <c r="T153" i="2"/>
  <c r="S153" i="2"/>
  <c r="AJ152" i="2"/>
  <c r="AI152" i="2"/>
  <c r="AH152" i="2"/>
  <c r="AG152" i="2"/>
  <c r="AG151" i="2"/>
  <c r="AA151" i="2"/>
  <c r="Y151" i="2"/>
  <c r="AB151" i="2" s="1"/>
  <c r="X151" i="2"/>
  <c r="W151" i="2"/>
  <c r="Z151" i="2" s="1"/>
  <c r="AJ150" i="2"/>
  <c r="Y149" i="2" s="1"/>
  <c r="AB149" i="2" s="1"/>
  <c r="AI150" i="2"/>
  <c r="AH150" i="2"/>
  <c r="AG150" i="2"/>
  <c r="AG149" i="2"/>
  <c r="Z149" i="2"/>
  <c r="X149" i="2"/>
  <c r="AA149" i="2" s="1"/>
  <c r="W149" i="2"/>
  <c r="AJ148" i="2"/>
  <c r="AI148" i="2"/>
  <c r="X147" i="2" s="1"/>
  <c r="AA147" i="2" s="1"/>
  <c r="AH148" i="2"/>
  <c r="AG148" i="2"/>
  <c r="AG147" i="2"/>
  <c r="Y147" i="2"/>
  <c r="AB147" i="2" s="1"/>
  <c r="W147" i="2"/>
  <c r="Z147" i="2" s="1"/>
  <c r="AJ146" i="2"/>
  <c r="Y145" i="2" s="1"/>
  <c r="AB145" i="2" s="1"/>
  <c r="AI146" i="2"/>
  <c r="AH146" i="2"/>
  <c r="W145" i="2" s="1"/>
  <c r="Z145" i="2" s="1"/>
  <c r="AG146" i="2"/>
  <c r="AG145" i="2"/>
  <c r="X145" i="2"/>
  <c r="AA145" i="2" s="1"/>
  <c r="AJ144" i="2"/>
  <c r="AI144" i="2"/>
  <c r="X143" i="2" s="1"/>
  <c r="AA143" i="2" s="1"/>
  <c r="AH144" i="2"/>
  <c r="AG144" i="2"/>
  <c r="AG143" i="2"/>
  <c r="Y143" i="2"/>
  <c r="AB143" i="2" s="1"/>
  <c r="W143" i="2"/>
  <c r="Z143" i="2" s="1"/>
  <c r="AJ142" i="2"/>
  <c r="AI142" i="2"/>
  <c r="AH142" i="2"/>
  <c r="W141" i="2" s="1"/>
  <c r="Z141" i="2" s="1"/>
  <c r="AG142" i="2"/>
  <c r="AG141" i="2"/>
  <c r="Y141" i="2"/>
  <c r="AB141" i="2" s="1"/>
  <c r="X141" i="2"/>
  <c r="AA141" i="2" s="1"/>
  <c r="AJ140" i="2"/>
  <c r="Y139" i="2" s="1"/>
  <c r="AB139" i="2" s="1"/>
  <c r="AI140" i="2"/>
  <c r="AH140" i="2"/>
  <c r="AG140" i="2"/>
  <c r="AG139" i="2"/>
  <c r="X139" i="2"/>
  <c r="AA139" i="2" s="1"/>
  <c r="W139" i="2"/>
  <c r="Z139" i="2" s="1"/>
  <c r="AJ138" i="2"/>
  <c r="AI138" i="2"/>
  <c r="X137" i="2" s="1"/>
  <c r="AA137" i="2" s="1"/>
  <c r="AH138" i="2"/>
  <c r="AG138" i="2"/>
  <c r="AG137" i="2"/>
  <c r="AB137" i="2"/>
  <c r="Y137" i="2"/>
  <c r="W137" i="2"/>
  <c r="Z137" i="2" s="1"/>
  <c r="AJ136" i="2"/>
  <c r="Y135" i="2" s="1"/>
  <c r="AB135" i="2" s="1"/>
  <c r="AI136" i="2"/>
  <c r="AH136" i="2"/>
  <c r="W135" i="2" s="1"/>
  <c r="Z135" i="2" s="1"/>
  <c r="AG136" i="2"/>
  <c r="AG135" i="2"/>
  <c r="AA135" i="2"/>
  <c r="X135" i="2"/>
  <c r="AJ134" i="2"/>
  <c r="Y133" i="2" s="1"/>
  <c r="AB133" i="2" s="1"/>
  <c r="AI134" i="2"/>
  <c r="X133" i="2" s="1"/>
  <c r="AA133" i="2" s="1"/>
  <c r="AH134" i="2"/>
  <c r="AG134" i="2"/>
  <c r="AG133" i="2"/>
  <c r="Z133" i="2"/>
  <c r="W133" i="2"/>
  <c r="AJ132" i="2"/>
  <c r="AI132" i="2"/>
  <c r="X131" i="2" s="1"/>
  <c r="AA131" i="2" s="1"/>
  <c r="AH132" i="2"/>
  <c r="W131" i="2" s="1"/>
  <c r="Z131" i="2" s="1"/>
  <c r="AG132" i="2"/>
  <c r="AG131" i="2"/>
  <c r="Y131" i="2"/>
  <c r="AB131" i="2" s="1"/>
  <c r="AJ130" i="2"/>
  <c r="AI130" i="2"/>
  <c r="AH130" i="2"/>
  <c r="W129" i="2" s="1"/>
  <c r="Z129" i="2" s="1"/>
  <c r="AG130" i="2"/>
  <c r="AG129" i="2"/>
  <c r="AB129" i="2"/>
  <c r="Y129" i="2"/>
  <c r="X129" i="2"/>
  <c r="AA129" i="2" s="1"/>
  <c r="AJ128" i="2"/>
  <c r="AI128" i="2"/>
  <c r="AH128" i="2"/>
  <c r="AG128" i="2"/>
  <c r="AG127" i="2"/>
  <c r="AA127" i="2"/>
  <c r="Y127" i="2"/>
  <c r="AB127" i="2" s="1"/>
  <c r="X127" i="2"/>
  <c r="W127" i="2"/>
  <c r="Z127" i="2" s="1"/>
  <c r="AJ126" i="2"/>
  <c r="AI126" i="2"/>
  <c r="AH126" i="2"/>
  <c r="AG126" i="2"/>
  <c r="AA125" i="2"/>
  <c r="Y125" i="2"/>
  <c r="AB125" i="2" s="1"/>
  <c r="X125" i="2"/>
  <c r="W125" i="2"/>
  <c r="Z125" i="2" s="1"/>
  <c r="AJ124" i="2"/>
  <c r="AI124" i="2"/>
  <c r="X123" i="2" s="1"/>
  <c r="AA123" i="2" s="1"/>
  <c r="AH124" i="2"/>
  <c r="AG124" i="2"/>
  <c r="Y123" i="2"/>
  <c r="AB123" i="2" s="1"/>
  <c r="W123" i="2"/>
  <c r="Z123" i="2" s="1"/>
  <c r="AJ122" i="2"/>
  <c r="Y121" i="2" s="1"/>
  <c r="AB121" i="2" s="1"/>
  <c r="AI122" i="2"/>
  <c r="AH122" i="2"/>
  <c r="AG122" i="2"/>
  <c r="X121" i="2"/>
  <c r="AA121" i="2" s="1"/>
  <c r="W121" i="2"/>
  <c r="Z121" i="2" s="1"/>
  <c r="AJ120" i="2"/>
  <c r="AI120" i="2"/>
  <c r="AH120" i="2"/>
  <c r="AG120" i="2"/>
  <c r="AJ119" i="2"/>
  <c r="AI119" i="2"/>
  <c r="AH119" i="2"/>
  <c r="AG119" i="2"/>
  <c r="AJ118" i="2"/>
  <c r="AI118" i="2"/>
  <c r="AH118" i="2"/>
  <c r="AG118" i="2"/>
  <c r="AJ117" i="2"/>
  <c r="Y116" i="2" s="1"/>
  <c r="AB116" i="2" s="1"/>
  <c r="AI117" i="2"/>
  <c r="X116" i="2" s="1"/>
  <c r="AA116" i="2" s="1"/>
  <c r="AH117" i="2"/>
  <c r="W116" i="2" s="1"/>
  <c r="Z116" i="2" s="1"/>
  <c r="AG117" i="2"/>
  <c r="AJ115" i="2"/>
  <c r="Y114" i="2" s="1"/>
  <c r="AB114" i="2" s="1"/>
  <c r="AI115" i="2"/>
  <c r="X114" i="2" s="1"/>
  <c r="AA114" i="2" s="1"/>
  <c r="AH115" i="2"/>
  <c r="W114" i="2" s="1"/>
  <c r="Z114" i="2" s="1"/>
  <c r="AG115" i="2"/>
  <c r="AG114" i="2"/>
  <c r="AJ113" i="2"/>
  <c r="AI113" i="2"/>
  <c r="X112" i="2" s="1"/>
  <c r="AA112" i="2" s="1"/>
  <c r="AH113" i="2"/>
  <c r="W112" i="2" s="1"/>
  <c r="Z112" i="2" s="1"/>
  <c r="AG113" i="2"/>
  <c r="AG112" i="2"/>
  <c r="AB112" i="2"/>
  <c r="Y112" i="2"/>
  <c r="AJ111" i="2"/>
  <c r="AI111" i="2"/>
  <c r="AH111" i="2"/>
  <c r="AG111" i="2"/>
  <c r="AJ110" i="2"/>
  <c r="AI110" i="2"/>
  <c r="AH110" i="2"/>
  <c r="AG110" i="2"/>
  <c r="AJ109" i="2"/>
  <c r="AI109" i="2"/>
  <c r="AH109" i="2"/>
  <c r="AG109" i="2"/>
  <c r="AJ108" i="2"/>
  <c r="AI108" i="2"/>
  <c r="AH108" i="2"/>
  <c r="AG108" i="2"/>
  <c r="AJ107" i="2"/>
  <c r="Y106" i="2" s="1"/>
  <c r="AB106" i="2" s="1"/>
  <c r="AI107" i="2"/>
  <c r="X106" i="2" s="1"/>
  <c r="AA106" i="2" s="1"/>
  <c r="AH107" i="2"/>
  <c r="AG107" i="2"/>
  <c r="AG106" i="2"/>
  <c r="W106" i="2"/>
  <c r="Z106" i="2" s="1"/>
  <c r="AG105" i="2"/>
  <c r="AG104" i="2"/>
  <c r="AJ103" i="2"/>
  <c r="Y102" i="2" s="1"/>
  <c r="AB102" i="2" s="1"/>
  <c r="AI103" i="2"/>
  <c r="AH103" i="2"/>
  <c r="AG103" i="2"/>
  <c r="AG102" i="2"/>
  <c r="X102" i="2"/>
  <c r="AA102" i="2" s="1"/>
  <c r="W102" i="2"/>
  <c r="Z102" i="2" s="1"/>
  <c r="AJ101" i="2"/>
  <c r="Y100" i="2" s="1"/>
  <c r="AB100" i="2" s="1"/>
  <c r="AI101" i="2"/>
  <c r="X100" i="2" s="1"/>
  <c r="AA100" i="2" s="1"/>
  <c r="AH101" i="2"/>
  <c r="AG101" i="2"/>
  <c r="AG100" i="2"/>
  <c r="W100" i="2"/>
  <c r="Z100" i="2" s="1"/>
  <c r="AJ99" i="2"/>
  <c r="Y98" i="2" s="1"/>
  <c r="AB98" i="2" s="1"/>
  <c r="AI99" i="2"/>
  <c r="X98" i="2" s="1"/>
  <c r="AA98" i="2" s="1"/>
  <c r="AH99" i="2"/>
  <c r="W98" i="2" s="1"/>
  <c r="Z98" i="2" s="1"/>
  <c r="AG99" i="2"/>
  <c r="AG98" i="2"/>
  <c r="AJ97" i="2"/>
  <c r="Y96" i="2" s="1"/>
  <c r="AB96" i="2" s="1"/>
  <c r="AI97" i="2"/>
  <c r="X96" i="2" s="1"/>
  <c r="AA96" i="2" s="1"/>
  <c r="AH97" i="2"/>
  <c r="W96" i="2" s="1"/>
  <c r="Z96" i="2" s="1"/>
  <c r="AG97" i="2"/>
  <c r="AG96" i="2"/>
  <c r="AJ95" i="2"/>
  <c r="AI95" i="2"/>
  <c r="X94" i="2" s="1"/>
  <c r="AA94" i="2" s="1"/>
  <c r="AH95" i="2"/>
  <c r="W94" i="2" s="1"/>
  <c r="Z94" i="2" s="1"/>
  <c r="AG95" i="2"/>
  <c r="AG94" i="2"/>
  <c r="Y94" i="2"/>
  <c r="AB94" i="2" s="1"/>
  <c r="AJ93" i="2"/>
  <c r="AI93" i="2"/>
  <c r="AH93" i="2"/>
  <c r="W92" i="2" s="1"/>
  <c r="Z92" i="2" s="1"/>
  <c r="AG93" i="2"/>
  <c r="AG92" i="2"/>
  <c r="AB92" i="2"/>
  <c r="Y92" i="2"/>
  <c r="X92" i="2"/>
  <c r="AA92" i="2" s="1"/>
  <c r="AJ91" i="2"/>
  <c r="AI91" i="2"/>
  <c r="AH91" i="2"/>
  <c r="AG91" i="2"/>
  <c r="AG90" i="2"/>
  <c r="AA90" i="2"/>
  <c r="Y90" i="2"/>
  <c r="AB90" i="2" s="1"/>
  <c r="X90" i="2"/>
  <c r="W90" i="2"/>
  <c r="Z90" i="2" s="1"/>
  <c r="AJ89" i="2"/>
  <c r="AI89" i="2"/>
  <c r="AH89" i="2"/>
  <c r="AG89" i="2"/>
  <c r="AG88" i="2"/>
  <c r="Z88" i="2"/>
  <c r="Y88" i="2"/>
  <c r="AB88" i="2" s="1"/>
  <c r="X88" i="2"/>
  <c r="AA88" i="2" s="1"/>
  <c r="W88" i="2"/>
  <c r="AJ87" i="2"/>
  <c r="AI87" i="2"/>
  <c r="AH87" i="2"/>
  <c r="AG87" i="2"/>
  <c r="AG86" i="2"/>
  <c r="Y86" i="2"/>
  <c r="AB86" i="2" s="1"/>
  <c r="X86" i="2"/>
  <c r="AA86" i="2" s="1"/>
  <c r="W86" i="2"/>
  <c r="Z86" i="2" s="1"/>
  <c r="AJ85" i="2"/>
  <c r="Y84" i="2" s="1"/>
  <c r="AB84" i="2" s="1"/>
  <c r="AI85" i="2"/>
  <c r="AH85" i="2"/>
  <c r="AG85" i="2"/>
  <c r="AG84" i="2"/>
  <c r="AA84" i="2"/>
  <c r="X84" i="2"/>
  <c r="W84" i="2"/>
  <c r="Z84" i="2" s="1"/>
  <c r="AJ83" i="2"/>
  <c r="Y82" i="2" s="1"/>
  <c r="AB82" i="2" s="1"/>
  <c r="AI83" i="2"/>
  <c r="X82" i="2" s="1"/>
  <c r="AA82" i="2" s="1"/>
  <c r="AH83" i="2"/>
  <c r="AG83" i="2"/>
  <c r="AG82" i="2"/>
  <c r="Z82" i="2"/>
  <c r="W82" i="2"/>
  <c r="AJ81" i="2"/>
  <c r="AI81" i="2"/>
  <c r="X80" i="2" s="1"/>
  <c r="AA80" i="2" s="1"/>
  <c r="AH81" i="2"/>
  <c r="W80" i="2" s="1"/>
  <c r="Z80" i="2" s="1"/>
  <c r="AG81" i="2"/>
  <c r="AG80" i="2"/>
  <c r="Y80" i="2"/>
  <c r="AB80" i="2" s="1"/>
  <c r="AJ79" i="2"/>
  <c r="Y78" i="2" s="1"/>
  <c r="AB78" i="2" s="1"/>
  <c r="AI79" i="2"/>
  <c r="AH79" i="2"/>
  <c r="W78" i="2" s="1"/>
  <c r="Z78" i="2" s="1"/>
  <c r="AG79" i="2"/>
  <c r="AG78" i="2"/>
  <c r="X78" i="2"/>
  <c r="AA78" i="2" s="1"/>
  <c r="AJ77" i="2"/>
  <c r="Y76" i="2" s="1"/>
  <c r="AB76" i="2" s="1"/>
  <c r="AI77" i="2"/>
  <c r="X76" i="2" s="1"/>
  <c r="AA76" i="2" s="1"/>
  <c r="AH77" i="2"/>
  <c r="AG77" i="2"/>
  <c r="AG76" i="2"/>
  <c r="W76" i="2"/>
  <c r="Z76" i="2" s="1"/>
  <c r="AJ75" i="2"/>
  <c r="Y74" i="2" s="1"/>
  <c r="AB74" i="2" s="1"/>
  <c r="AI75" i="2"/>
  <c r="X74" i="2" s="1"/>
  <c r="AA74" i="2" s="1"/>
  <c r="AH75" i="2"/>
  <c r="W74" i="2" s="1"/>
  <c r="Z74" i="2" s="1"/>
  <c r="AG75" i="2"/>
  <c r="AG74" i="2"/>
  <c r="AJ73" i="2"/>
  <c r="Y72" i="2" s="1"/>
  <c r="AB72" i="2" s="1"/>
  <c r="AI73" i="2"/>
  <c r="X72" i="2" s="1"/>
  <c r="AA72" i="2" s="1"/>
  <c r="AH73" i="2"/>
  <c r="W72" i="2" s="1"/>
  <c r="Z72" i="2" s="1"/>
  <c r="AG73" i="2"/>
  <c r="AG72" i="2"/>
  <c r="AJ71" i="2"/>
  <c r="AI71" i="2"/>
  <c r="AH71" i="2"/>
  <c r="AG71" i="2"/>
  <c r="AJ70" i="2"/>
  <c r="Y67" i="2" s="1"/>
  <c r="AB67" i="2" s="1"/>
  <c r="AI70" i="2"/>
  <c r="AH70" i="2"/>
  <c r="AG70" i="2"/>
  <c r="AJ69" i="2"/>
  <c r="AI69" i="2"/>
  <c r="AH69" i="2"/>
  <c r="AG69" i="2"/>
  <c r="AJ68" i="2"/>
  <c r="AI68" i="2"/>
  <c r="X67" i="2" s="1"/>
  <c r="AA67" i="2" s="1"/>
  <c r="AH68" i="2"/>
  <c r="W67" i="2" s="1"/>
  <c r="Z67" i="2" s="1"/>
  <c r="AG68" i="2"/>
  <c r="AG67" i="2"/>
  <c r="AJ66" i="2"/>
  <c r="AI66" i="2"/>
  <c r="AH66" i="2"/>
  <c r="W65" i="2" s="1"/>
  <c r="Z65" i="2" s="1"/>
  <c r="AG66" i="2"/>
  <c r="AG65" i="2"/>
  <c r="Y65" i="2"/>
  <c r="AB65" i="2" s="1"/>
  <c r="X65" i="2"/>
  <c r="AA65" i="2" s="1"/>
  <c r="AJ64" i="2"/>
  <c r="AI64" i="2"/>
  <c r="AH64" i="2"/>
  <c r="AG64" i="2"/>
  <c r="AG63" i="2"/>
  <c r="AA63" i="2"/>
  <c r="Y63" i="2"/>
  <c r="AB63" i="2" s="1"/>
  <c r="X63" i="2"/>
  <c r="W63" i="2"/>
  <c r="Z63" i="2" s="1"/>
  <c r="AJ62" i="2"/>
  <c r="AI62" i="2"/>
  <c r="AH62" i="2"/>
  <c r="AG62" i="2"/>
  <c r="AJ61" i="2"/>
  <c r="AI61" i="2"/>
  <c r="AH61" i="2"/>
  <c r="AG61" i="2"/>
  <c r="AJ60" i="2"/>
  <c r="AI60" i="2"/>
  <c r="AH60" i="2"/>
  <c r="AG60" i="2"/>
  <c r="AJ59" i="2"/>
  <c r="AI59" i="2"/>
  <c r="AH59" i="2"/>
  <c r="AG59" i="2"/>
  <c r="AJ58" i="2"/>
  <c r="Y57" i="2" s="1"/>
  <c r="AB57" i="2" s="1"/>
  <c r="AI58" i="2"/>
  <c r="X57" i="2" s="1"/>
  <c r="AH58" i="2"/>
  <c r="AG58" i="2"/>
  <c r="AG57" i="2"/>
  <c r="AA57" i="2"/>
  <c r="AG56" i="2"/>
  <c r="AG55" i="2"/>
  <c r="AG54" i="2"/>
  <c r="U54" i="2"/>
  <c r="T54" i="2"/>
  <c r="T53" i="2" s="1"/>
  <c r="E4" i="2" s="1"/>
  <c r="H4" i="2" s="1"/>
  <c r="S54" i="2"/>
  <c r="AG53" i="2"/>
  <c r="U53" i="2"/>
  <c r="S53" i="2"/>
  <c r="AG52" i="2"/>
  <c r="U52" i="2"/>
  <c r="T52" i="2"/>
  <c r="S52" i="2"/>
  <c r="AJ51" i="2"/>
  <c r="AI51" i="2"/>
  <c r="AH51" i="2"/>
  <c r="W50" i="2" s="1"/>
  <c r="Z50" i="2" s="1"/>
  <c r="AG51" i="2"/>
  <c r="AG50" i="2"/>
  <c r="AA50" i="2"/>
  <c r="Y50" i="2"/>
  <c r="AB50" i="2" s="1"/>
  <c r="X50" i="2"/>
  <c r="AJ49" i="2"/>
  <c r="AI49" i="2"/>
  <c r="AH49" i="2"/>
  <c r="AG49" i="2"/>
  <c r="AG48" i="2"/>
  <c r="AB48" i="2"/>
  <c r="Z48" i="2"/>
  <c r="Y48" i="2"/>
  <c r="X48" i="2"/>
  <c r="AA48" i="2" s="1"/>
  <c r="W48" i="2"/>
  <c r="AJ47" i="2"/>
  <c r="AI47" i="2"/>
  <c r="AH47" i="2"/>
  <c r="AG47" i="2"/>
  <c r="AG46" i="2"/>
  <c r="AA46" i="2"/>
  <c r="Z46" i="2"/>
  <c r="Y46" i="2"/>
  <c r="AB46" i="2" s="1"/>
  <c r="X46" i="2"/>
  <c r="W46" i="2"/>
  <c r="AJ45" i="2"/>
  <c r="AI45" i="2"/>
  <c r="AH45" i="2"/>
  <c r="AG45" i="2"/>
  <c r="AG44" i="2"/>
  <c r="AB44" i="2"/>
  <c r="Z44" i="2"/>
  <c r="Y44" i="2"/>
  <c r="X44" i="2"/>
  <c r="AA44" i="2" s="1"/>
  <c r="W44" i="2"/>
  <c r="AJ43" i="2"/>
  <c r="Y42" i="2" s="1"/>
  <c r="AB42" i="2" s="1"/>
  <c r="AI43" i="2"/>
  <c r="AH43" i="2"/>
  <c r="AG43" i="2"/>
  <c r="AG42" i="2"/>
  <c r="AA42" i="2"/>
  <c r="X42" i="2"/>
  <c r="W42" i="2"/>
  <c r="Z42" i="2" s="1"/>
  <c r="AJ41" i="2"/>
  <c r="AI41" i="2"/>
  <c r="X40" i="2" s="1"/>
  <c r="AA40" i="2" s="1"/>
  <c r="AH41" i="2"/>
  <c r="AG41" i="2"/>
  <c r="AG40" i="2"/>
  <c r="Y40" i="2"/>
  <c r="AB40" i="2" s="1"/>
  <c r="W40" i="2"/>
  <c r="Z40" i="2" s="1"/>
  <c r="AJ39" i="2"/>
  <c r="Y38" i="2" s="1"/>
  <c r="AB38" i="2" s="1"/>
  <c r="AI39" i="2"/>
  <c r="AH39" i="2"/>
  <c r="W38" i="2" s="1"/>
  <c r="Z38" i="2" s="1"/>
  <c r="AG39" i="2"/>
  <c r="AG38" i="2"/>
  <c r="X38" i="2"/>
  <c r="AA38" i="2" s="1"/>
  <c r="AJ37" i="2"/>
  <c r="Y36" i="2" s="1"/>
  <c r="AI37" i="2"/>
  <c r="X36" i="2" s="1"/>
  <c r="AA36" i="2" s="1"/>
  <c r="AH37" i="2"/>
  <c r="AG37" i="2"/>
  <c r="AG36" i="2"/>
  <c r="AB36" i="2"/>
  <c r="W36" i="2"/>
  <c r="Z36" i="2" s="1"/>
  <c r="AJ35" i="2"/>
  <c r="Y34" i="2" s="1"/>
  <c r="AI35" i="2"/>
  <c r="X34" i="2" s="1"/>
  <c r="AA34" i="2" s="1"/>
  <c r="AH35" i="2"/>
  <c r="AG35" i="2"/>
  <c r="AG34" i="2"/>
  <c r="AB34" i="2"/>
  <c r="W34" i="2"/>
  <c r="Z34" i="2" s="1"/>
  <c r="AJ33" i="2"/>
  <c r="Y32" i="2" s="1"/>
  <c r="AB32" i="2" s="1"/>
  <c r="AI33" i="2"/>
  <c r="X32" i="2" s="1"/>
  <c r="AA32" i="2" s="1"/>
  <c r="AH33" i="2"/>
  <c r="W32" i="2" s="1"/>
  <c r="Z32" i="2" s="1"/>
  <c r="AG33" i="2"/>
  <c r="AG32" i="2"/>
  <c r="AJ31" i="2"/>
  <c r="Y30" i="2" s="1"/>
  <c r="AB30" i="2" s="1"/>
  <c r="AI31" i="2"/>
  <c r="X30" i="2" s="1"/>
  <c r="AA30" i="2" s="1"/>
  <c r="AH31" i="2"/>
  <c r="W30" i="2" s="1"/>
  <c r="Z30" i="2" s="1"/>
  <c r="AG31" i="2"/>
  <c r="AG30" i="2"/>
  <c r="AJ29" i="2"/>
  <c r="AI29" i="2"/>
  <c r="AH29" i="2"/>
  <c r="W28" i="2" s="1"/>
  <c r="AG29" i="2"/>
  <c r="AG28" i="2"/>
  <c r="AA28" i="2"/>
  <c r="Z28" i="2"/>
  <c r="Y28" i="2"/>
  <c r="AB28" i="2" s="1"/>
  <c r="X28" i="2"/>
  <c r="AJ27" i="2"/>
  <c r="AI27" i="2"/>
  <c r="AH27" i="2"/>
  <c r="AG27" i="2"/>
  <c r="AG26" i="2"/>
  <c r="AA26" i="2"/>
  <c r="Y26" i="2"/>
  <c r="AB26" i="2" s="1"/>
  <c r="X26" i="2"/>
  <c r="W26" i="2"/>
  <c r="Z26" i="2" s="1"/>
  <c r="AJ25" i="2"/>
  <c r="AI25" i="2"/>
  <c r="AH25" i="2"/>
  <c r="AG25" i="2"/>
  <c r="AG24" i="2"/>
  <c r="AB24" i="2"/>
  <c r="Z24" i="2"/>
  <c r="Y24" i="2"/>
  <c r="X24" i="2"/>
  <c r="AA24" i="2" s="1"/>
  <c r="W24" i="2"/>
  <c r="AJ23" i="2"/>
  <c r="Y22" i="2" s="1"/>
  <c r="AB22" i="2" s="1"/>
  <c r="AI23" i="2"/>
  <c r="AH23" i="2"/>
  <c r="AG23" i="2"/>
  <c r="AG22" i="2"/>
  <c r="AA22" i="2"/>
  <c r="X22" i="2"/>
  <c r="W22" i="2"/>
  <c r="Z22" i="2" s="1"/>
  <c r="AJ21" i="2"/>
  <c r="Y20" i="2" s="1"/>
  <c r="AB20" i="2" s="1"/>
  <c r="AI21" i="2"/>
  <c r="X20" i="2" s="1"/>
  <c r="AA20" i="2" s="1"/>
  <c r="AH21" i="2"/>
  <c r="AG21" i="2"/>
  <c r="AG20" i="2"/>
  <c r="Z20" i="2"/>
  <c r="W20" i="2"/>
  <c r="AJ19" i="2"/>
  <c r="AI19" i="2"/>
  <c r="AH19" i="2"/>
  <c r="AG19" i="2"/>
  <c r="AJ18" i="2"/>
  <c r="AI18" i="2"/>
  <c r="AH18" i="2"/>
  <c r="AG18" i="2"/>
  <c r="AJ17" i="2"/>
  <c r="AI17" i="2"/>
  <c r="AH17" i="2"/>
  <c r="AG17" i="2"/>
  <c r="AJ16" i="2"/>
  <c r="Y15" i="2" s="1"/>
  <c r="AB15" i="2" s="1"/>
  <c r="AI16" i="2"/>
  <c r="X15" i="2" s="1"/>
  <c r="AA15" i="2" s="1"/>
  <c r="AH16" i="2"/>
  <c r="W15" i="2" s="1"/>
  <c r="Z15" i="2" s="1"/>
  <c r="AG16" i="2"/>
  <c r="AG15" i="2"/>
  <c r="AJ14" i="2"/>
  <c r="AI14" i="2"/>
  <c r="AH14" i="2"/>
  <c r="W13" i="2" s="1"/>
  <c r="Z13" i="2" s="1"/>
  <c r="AG14" i="2"/>
  <c r="Y13" i="2"/>
  <c r="AB13" i="2" s="1"/>
  <c r="X13" i="2"/>
  <c r="AA13" i="2" s="1"/>
  <c r="AJ12" i="2"/>
  <c r="Y11" i="2" s="1"/>
  <c r="AI12" i="2"/>
  <c r="X11" i="2" s="1"/>
  <c r="AH12" i="2"/>
  <c r="AG12" i="2"/>
  <c r="AB11" i="2"/>
  <c r="AA11" i="2"/>
  <c r="W11" i="2"/>
  <c r="Z11" i="2" s="1"/>
  <c r="AJ10" i="2"/>
  <c r="AI10" i="2"/>
  <c r="AH10" i="2"/>
  <c r="AG10" i="2"/>
  <c r="AJ9" i="2"/>
  <c r="AI9" i="2"/>
  <c r="AH9" i="2"/>
  <c r="AG9" i="2"/>
  <c r="AJ8" i="2"/>
  <c r="AI8" i="2"/>
  <c r="AH8" i="2"/>
  <c r="AG8" i="2"/>
  <c r="C8" i="2"/>
  <c r="AJ7" i="2"/>
  <c r="AI7" i="2"/>
  <c r="AH7" i="2"/>
  <c r="AG7" i="2"/>
  <c r="H7" i="2"/>
  <c r="F7" i="2"/>
  <c r="I7" i="2" s="1"/>
  <c r="E7" i="2"/>
  <c r="D7" i="2"/>
  <c r="G7" i="2" s="1"/>
  <c r="AJ6" i="2"/>
  <c r="Y5" i="2" s="1"/>
  <c r="AB5" i="2" s="1"/>
  <c r="AI6" i="2"/>
  <c r="X5" i="2" s="1"/>
  <c r="AA5" i="2" s="1"/>
  <c r="Q4" i="2" s="1"/>
  <c r="T4" i="2" s="1"/>
  <c r="T2" i="2" s="1"/>
  <c r="E3" i="2" s="1"/>
  <c r="H3" i="2" s="1"/>
  <c r="AH6" i="2"/>
  <c r="AG6" i="2"/>
  <c r="D6" i="2"/>
  <c r="G6" i="2" s="1"/>
  <c r="W5" i="2"/>
  <c r="Z5" i="2" s="1"/>
  <c r="F4" i="2"/>
  <c r="I4" i="2" s="1"/>
  <c r="D4" i="2"/>
  <c r="G4" i="2" s="1"/>
  <c r="U3" i="2"/>
  <c r="T3" i="2"/>
  <c r="S3" i="2"/>
  <c r="R56" i="2" l="1"/>
  <c r="U56" i="2" s="1"/>
  <c r="R4" i="2"/>
  <c r="U4" i="2" s="1"/>
  <c r="U2" i="2" s="1"/>
  <c r="F3" i="2" s="1"/>
  <c r="I3" i="2" s="1"/>
  <c r="P4" i="2"/>
  <c r="S4" i="2" s="1"/>
  <c r="S2" i="2" s="1"/>
  <c r="D3" i="2" s="1"/>
  <c r="G3" i="2" s="1"/>
  <c r="T4" i="14"/>
  <c r="W4" i="14" s="1"/>
  <c r="W2" i="14" s="1"/>
  <c r="F3" i="14" s="1"/>
  <c r="I3" i="14" s="1"/>
  <c r="L13" i="14"/>
  <c r="P105" i="2"/>
  <c r="S105" i="2" s="1"/>
  <c r="P104" i="2" s="1"/>
  <c r="S104" i="2" s="1"/>
  <c r="J15" i="14"/>
  <c r="L15" i="14" s="1"/>
  <c r="Q56" i="2"/>
  <c r="T56" i="2" s="1"/>
  <c r="T55" i="2" s="1"/>
  <c r="E5" i="2" s="1"/>
  <c r="H5" i="2" s="1"/>
  <c r="H8" i="2" s="1"/>
  <c r="S56" i="14"/>
  <c r="V56" i="14" s="1"/>
  <c r="V55" i="14" s="1"/>
  <c r="E5" i="14" s="1"/>
  <c r="H5" i="14" s="1"/>
  <c r="H14" i="14" s="1"/>
  <c r="W57" i="2"/>
  <c r="Z57" i="2" s="1"/>
  <c r="P56" i="2" s="1"/>
  <c r="S56" i="2" s="1"/>
  <c r="S55" i="2" s="1"/>
  <c r="D5" i="2" s="1"/>
  <c r="G5" i="2" s="1"/>
  <c r="S4" i="14"/>
  <c r="V4" i="14" s="1"/>
  <c r="V2" i="14" s="1"/>
  <c r="E3" i="14" s="1"/>
  <c r="H3" i="14" s="1"/>
  <c r="R105" i="14"/>
  <c r="Q105" i="2"/>
  <c r="T105" i="2" s="1"/>
  <c r="Q104" i="2" s="1"/>
  <c r="T104" i="2" s="1"/>
  <c r="G13" i="14"/>
  <c r="R105" i="2"/>
  <c r="U105" i="2" s="1"/>
  <c r="R104" i="2" s="1"/>
  <c r="U104" i="2" s="1"/>
  <c r="R4" i="14"/>
  <c r="U4" i="14" s="1"/>
  <c r="U2" i="14" s="1"/>
  <c r="D3" i="14" s="1"/>
  <c r="G3" i="14" s="1"/>
  <c r="T56" i="14"/>
  <c r="S105" i="14"/>
  <c r="V105" i="14" s="1"/>
  <c r="S104" i="14" s="1"/>
  <c r="V104" i="14" s="1"/>
  <c r="T105" i="14"/>
  <c r="J16" i="14"/>
  <c r="L16" i="14" s="1"/>
  <c r="G16" i="14"/>
  <c r="R56" i="14"/>
  <c r="T155" i="2"/>
  <c r="E6" i="2" s="1"/>
  <c r="H6" i="2" s="1"/>
  <c r="K13" i="14"/>
  <c r="I13" i="14"/>
  <c r="H8" i="14" l="1"/>
  <c r="H12" i="14"/>
  <c r="H17" i="14" s="1"/>
  <c r="U56" i="14"/>
  <c r="Y55" i="14"/>
  <c r="W56" i="14"/>
  <c r="Z55" i="14"/>
  <c r="K12" i="14"/>
  <c r="I12" i="14"/>
  <c r="Y105" i="14"/>
  <c r="W105" i="14"/>
  <c r="T104" i="14" s="1"/>
  <c r="W104" i="14" s="1"/>
  <c r="G8" i="2"/>
  <c r="U55" i="2"/>
  <c r="F5" i="2" s="1"/>
  <c r="I5" i="2" s="1"/>
  <c r="I8" i="2" s="1"/>
  <c r="I9" i="2" s="1"/>
  <c r="J12" i="14"/>
  <c r="G12" i="14"/>
  <c r="X105" i="14"/>
  <c r="U105" i="14"/>
  <c r="R104" i="14" s="1"/>
  <c r="U104" i="14" s="1"/>
  <c r="W55" i="14" l="1"/>
  <c r="F5" i="14" s="1"/>
  <c r="I5" i="14" s="1"/>
  <c r="L12" i="14"/>
  <c r="U55" i="14"/>
  <c r="D5" i="14" s="1"/>
  <c r="G5" i="14" s="1"/>
  <c r="J14" i="14" l="1"/>
  <c r="G14" i="14"/>
  <c r="G17" i="14" s="1"/>
  <c r="J18" i="14" s="1"/>
  <c r="G8" i="14"/>
  <c r="K14" i="14"/>
  <c r="I14" i="14"/>
  <c r="I17" i="14" s="1"/>
  <c r="I8" i="14"/>
  <c r="I9" i="14" s="1"/>
  <c r="I18" i="14" s="1"/>
  <c r="L14" i="14" l="1"/>
</calcChain>
</file>

<file path=xl/sharedStrings.xml><?xml version="1.0" encoding="utf-8"?>
<sst xmlns="http://schemas.openxmlformats.org/spreadsheetml/2006/main" count="1365" uniqueCount="124">
  <si>
    <t>项目分阶段及整体进度情况</t>
  </si>
  <si>
    <t>本周完成</t>
  </si>
  <si>
    <t>下周完成</t>
  </si>
  <si>
    <t>计划完成</t>
  </si>
  <si>
    <t>序号</t>
  </si>
  <si>
    <t>项目阶段划分</t>
  </si>
  <si>
    <t>占比</t>
  </si>
  <si>
    <t>下周计划</t>
  </si>
  <si>
    <t>总体情况-本周</t>
  </si>
  <si>
    <t>总体情况-下周</t>
  </si>
  <si>
    <t>总体情况-整体计划</t>
  </si>
  <si>
    <t>1.需求方案阶段</t>
  </si>
  <si>
    <t>本周进度</t>
  </si>
  <si>
    <t>下周进度</t>
  </si>
  <si>
    <t>计划进度</t>
  </si>
  <si>
    <t>需求方案</t>
  </si>
  <si>
    <t>1.1需求调研</t>
  </si>
  <si>
    <t>项目准备及立项</t>
  </si>
  <si>
    <t>1.2方案设计</t>
  </si>
  <si>
    <t>本周-进度</t>
  </si>
  <si>
    <t>下周-进度</t>
  </si>
  <si>
    <t>开发测试阶段</t>
  </si>
  <si>
    <t>基础信息(DRP&amp;RF&amp;POS)</t>
  </si>
  <si>
    <t>延迟</t>
  </si>
  <si>
    <t>项目推行阶段</t>
  </si>
  <si>
    <t>商品基础信息</t>
  </si>
  <si>
    <t>程序跟踪阶段</t>
  </si>
  <si>
    <t>供应商基础信息</t>
  </si>
  <si>
    <t>正常售价&amp;正常进价</t>
  </si>
  <si>
    <t>项目总偏差</t>
  </si>
  <si>
    <t>部门&amp;节点基础信息</t>
  </si>
  <si>
    <t>其它基础信息，如拆卸定义、生鲜分级子母码定义</t>
  </si>
  <si>
    <t>字段长度调整</t>
  </si>
  <si>
    <t>要货</t>
  </si>
  <si>
    <t>自动补货</t>
  </si>
  <si>
    <t>杂货自动补货DRP测算</t>
  </si>
  <si>
    <t>杂货自动补货与需求提报平台对接</t>
  </si>
  <si>
    <t>生鲜自动补货</t>
  </si>
  <si>
    <t>联营自动补货</t>
  </si>
  <si>
    <t>收货业务</t>
  </si>
  <si>
    <t>差错</t>
  </si>
  <si>
    <t>退货</t>
  </si>
  <si>
    <t>促销</t>
  </si>
  <si>
    <t>销售</t>
  </si>
  <si>
    <t>日结</t>
  </si>
  <si>
    <t>电子秤</t>
  </si>
  <si>
    <t>电子价签</t>
  </si>
  <si>
    <t>店仓作业</t>
  </si>
  <si>
    <t>盘点</t>
  </si>
  <si>
    <t>RF调整</t>
  </si>
  <si>
    <t>联营商品库存管理</t>
  </si>
  <si>
    <t>团购</t>
  </si>
  <si>
    <t>成品库存管理</t>
  </si>
  <si>
    <t>固化报表</t>
  </si>
  <si>
    <t>已有固化报表、通用查询取消成本字段</t>
  </si>
  <si>
    <t>临期打折</t>
  </si>
  <si>
    <t>杂货商品打折、DRP规则后台调整(DRP、传输、前端、后端)</t>
  </si>
  <si>
    <t>1.4方案确认</t>
  </si>
  <si>
    <t>2.项目准备及立项</t>
  </si>
  <si>
    <t>2.1准备工作及立项</t>
  </si>
  <si>
    <t>3.程序开发测试阶段</t>
  </si>
  <si>
    <t>3.1程序开发</t>
  </si>
  <si>
    <t>其它基础信息</t>
  </si>
  <si>
    <t>1.基础信息(商品、供应商部分)方案整理100%、开发100%、测试100%、联调场景整理100%、联调测试70%</t>
  </si>
  <si>
    <t>2.商品编码、条形码字段长度调整，开发测试完成100%</t>
  </si>
  <si>
    <t>3.要货对接开发60%、测试50%</t>
  </si>
  <si>
    <t>4.直送收货方案整理30%、开发30%、</t>
  </si>
  <si>
    <t>5.门店收货、退货、差错方案整理40%</t>
  </si>
  <si>
    <t>6.传输平台方案设计100%、开发30%</t>
  </si>
  <si>
    <t>7.销售小票传SAP接口方案整理100%、开发30%</t>
  </si>
  <si>
    <t>8.价格&amp;促销相关业务方案50%、开发30%、测试20%</t>
  </si>
  <si>
    <t>9.杂货自动补货与需求提报平台对接开发100%、测试80%</t>
  </si>
  <si>
    <t>10.生鲜自动补货需求方案沟通100%</t>
  </si>
  <si>
    <t>11.杂货自动补货推行跟踪</t>
  </si>
  <si>
    <t>12.与主数据组、采购组、营运组、财务组、人资组继续沟通确认接口</t>
  </si>
  <si>
    <t>3.2系统测试</t>
  </si>
  <si>
    <t>单元测试</t>
  </si>
  <si>
    <t>集成测试(含压力测试)</t>
  </si>
  <si>
    <t>用户测试</t>
  </si>
  <si>
    <t>4.项目推行阶段</t>
  </si>
  <si>
    <t>4.1试运行</t>
  </si>
  <si>
    <t>项目更新文档&amp;培训</t>
  </si>
  <si>
    <t>项目更新(含初始化)</t>
  </si>
  <si>
    <t>项目试运行</t>
  </si>
  <si>
    <t>4.2正式推广</t>
  </si>
  <si>
    <t>5.项目跟踪阶段</t>
  </si>
  <si>
    <t>5.1项目正式启用</t>
  </si>
  <si>
    <t>5.2项目运行跟踪</t>
  </si>
  <si>
    <t>项目一阶段更新跟踪</t>
  </si>
  <si>
    <t>项目二阶段更新跟踪</t>
  </si>
  <si>
    <t>5.3项目结束</t>
  </si>
  <si>
    <t>联调</t>
  </si>
  <si>
    <t>收货业务(直送、配送、加工领用、辅料领用)</t>
  </si>
  <si>
    <t>基础数据</t>
  </si>
  <si>
    <t>收货</t>
  </si>
  <si>
    <t>店仓</t>
  </si>
  <si>
    <t>销售(销售流水、导购、O2O、生活港、大宗购物)</t>
  </si>
  <si>
    <t>店仓作业(门店间加工领用、调拨、生鲜报亏、损溢、内部领用出库)</t>
  </si>
  <si>
    <t>盘点(按部门、按品类、按单品)</t>
  </si>
  <si>
    <t>RF调整(直送收货、赠品收货、盘点、杂货报亏、成品报亏)</t>
  </si>
  <si>
    <t>收货业务（直送、配送、加工领用、辅料领用）</t>
  </si>
  <si>
    <t>盘点(按部门、按品类、按单品、专柜除外)</t>
  </si>
  <si>
    <t>RF调整(直送收货、赠品收货、盘点(按部门、按品类、按单品、专柜除外)、杂货报亏、成品报亏)</t>
  </si>
  <si>
    <t>详细内容</t>
  </si>
  <si>
    <t>周一</t>
  </si>
  <si>
    <t>周二</t>
  </si>
  <si>
    <t>周三</t>
  </si>
  <si>
    <t>周四</t>
  </si>
  <si>
    <t>周五</t>
  </si>
  <si>
    <t>周六</t>
  </si>
  <si>
    <t>周日</t>
  </si>
  <si>
    <t>完成状态</t>
  </si>
  <si>
    <t>负责人</t>
  </si>
  <si>
    <t>相关参加人员</t>
  </si>
  <si>
    <t>待开发</t>
  </si>
  <si>
    <t>段金成</t>
  </si>
  <si>
    <t>段金成</t>
    <phoneticPr fontId="19" type="noConversion"/>
  </si>
  <si>
    <t>进行中</t>
    <phoneticPr fontId="19" type="noConversion"/>
  </si>
  <si>
    <t>接口联调</t>
    <phoneticPr fontId="19" type="noConversion"/>
  </si>
  <si>
    <t>自测</t>
    <phoneticPr fontId="19" type="noConversion"/>
  </si>
  <si>
    <t>周一</t>
    <phoneticPr fontId="19" type="noConversion"/>
  </si>
  <si>
    <t>周日</t>
    <phoneticPr fontId="19" type="noConversion"/>
  </si>
  <si>
    <t>合同档案开发</t>
    <phoneticPr fontId="19" type="noConversion"/>
  </si>
  <si>
    <t>合同档案联调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</si>
</sst>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%"/>
  </numFmts>
  <fonts count="26"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8"/>
      <color rgb="FF000000"/>
      <name val="微软雅黑"/>
      <charset val="134"/>
    </font>
    <font>
      <sz val="10"/>
      <color theme="1"/>
      <name val="宋体"/>
      <charset val="134"/>
    </font>
    <font>
      <sz val="9"/>
      <color rgb="FF000000"/>
      <name val="微软雅黑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微软雅黑"/>
      <charset val="134"/>
    </font>
    <font>
      <b/>
      <sz val="11"/>
      <color theme="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8"/>
      <color rgb="FF00000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6" tint="0.39973143711661124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2"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58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 readingOrder="1"/>
    </xf>
    <xf numFmtId="58" fontId="3" fillId="2" borderId="1" xfId="0" applyNumberFormat="1" applyFont="1" applyFill="1" applyBorder="1" applyAlignment="1">
      <alignment horizontal="left" wrapText="1" readingOrder="1"/>
    </xf>
    <xf numFmtId="0" fontId="4" fillId="0" borderId="1" xfId="0" applyFont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5" fillId="5" borderId="1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7" fillId="0" borderId="0" xfId="0" applyFont="1" applyProtection="1">
      <alignment vertical="center"/>
      <protection locked="0"/>
    </xf>
    <xf numFmtId="0" fontId="7" fillId="0" borderId="0" xfId="0" applyFont="1">
      <alignment vertical="center"/>
    </xf>
    <xf numFmtId="9" fontId="7" fillId="0" borderId="0" xfId="2" applyFont="1" applyBorder="1" applyAlignment="1" applyProtection="1">
      <alignment vertical="center"/>
    </xf>
    <xf numFmtId="9" fontId="7" fillId="0" borderId="0" xfId="0" applyNumberFormat="1" applyFont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Protection="1">
      <alignment vertical="center"/>
      <protection locked="0"/>
    </xf>
    <xf numFmtId="0" fontId="9" fillId="0" borderId="1" xfId="0" applyFont="1" applyBorder="1" applyAlignment="1" applyProtection="1">
      <alignment vertical="center" wrapText="1"/>
      <protection locked="0"/>
    </xf>
    <xf numFmtId="0" fontId="10" fillId="0" borderId="1" xfId="0" applyFont="1" applyBorder="1" applyProtection="1">
      <alignment vertical="center"/>
      <protection locked="0"/>
    </xf>
    <xf numFmtId="0" fontId="11" fillId="6" borderId="1" xfId="0" applyFont="1" applyFill="1" applyBorder="1" applyProtection="1">
      <alignment vertical="center"/>
      <protection locked="0"/>
    </xf>
    <xf numFmtId="9" fontId="9" fillId="0" borderId="1" xfId="2" applyFont="1" applyBorder="1" applyAlignment="1" applyProtection="1">
      <alignment vertical="center"/>
      <protection locked="0"/>
    </xf>
    <xf numFmtId="9" fontId="9" fillId="0" borderId="1" xfId="2" applyFont="1" applyFill="1" applyBorder="1" applyAlignment="1" applyProtection="1">
      <alignment vertical="center"/>
    </xf>
    <xf numFmtId="176" fontId="9" fillId="0" borderId="1" xfId="2" applyNumberFormat="1" applyFont="1" applyFill="1" applyBorder="1" applyAlignment="1" applyProtection="1">
      <alignment vertical="center"/>
    </xf>
    <xf numFmtId="9" fontId="9" fillId="0" borderId="1" xfId="0" applyNumberFormat="1" applyFont="1" applyBorder="1">
      <alignment vertical="center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7" fillId="0" borderId="1" xfId="0" applyFont="1" applyBorder="1" applyProtection="1">
      <alignment vertical="center"/>
      <protection locked="0"/>
    </xf>
    <xf numFmtId="9" fontId="8" fillId="0" borderId="1" xfId="0" applyNumberFormat="1" applyFont="1" applyBorder="1">
      <alignment vertical="center"/>
    </xf>
    <xf numFmtId="0" fontId="8" fillId="0" borderId="1" xfId="0" applyFont="1" applyBorder="1" applyProtection="1">
      <alignment vertical="center"/>
      <protection locked="0"/>
    </xf>
    <xf numFmtId="176" fontId="12" fillId="7" borderId="1" xfId="0" applyNumberFormat="1" applyFont="1" applyFill="1" applyBorder="1">
      <alignment vertical="center"/>
    </xf>
    <xf numFmtId="0" fontId="8" fillId="8" borderId="1" xfId="0" applyFont="1" applyFill="1" applyBorder="1" applyAlignment="1" applyProtection="1">
      <alignment vertical="center" wrapText="1"/>
      <protection locked="0"/>
    </xf>
    <xf numFmtId="0" fontId="13" fillId="0" borderId="1" xfId="0" applyFont="1" applyBorder="1" applyAlignment="1" applyProtection="1">
      <alignment vertical="center" wrapText="1"/>
      <protection locked="0"/>
    </xf>
    <xf numFmtId="176" fontId="13" fillId="0" borderId="1" xfId="2" applyNumberFormat="1" applyFont="1" applyFill="1" applyBorder="1" applyAlignment="1" applyProtection="1">
      <alignment vertical="center" wrapText="1"/>
      <protection locked="0"/>
    </xf>
    <xf numFmtId="176" fontId="7" fillId="0" borderId="1" xfId="2" applyNumberFormat="1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 wrapText="1"/>
      <protection locked="0"/>
    </xf>
    <xf numFmtId="9" fontId="10" fillId="0" borderId="1" xfId="2" applyFont="1" applyBorder="1" applyAlignment="1" applyProtection="1">
      <alignment vertical="center"/>
      <protection locked="0"/>
    </xf>
    <xf numFmtId="176" fontId="14" fillId="0" borderId="1" xfId="2" applyNumberFormat="1" applyFont="1" applyFill="1" applyBorder="1" applyAlignment="1" applyProtection="1">
      <alignment vertical="center" wrapText="1"/>
      <protection locked="0"/>
    </xf>
    <xf numFmtId="9" fontId="14" fillId="0" borderId="1" xfId="2" applyFont="1" applyFill="1" applyBorder="1" applyAlignment="1" applyProtection="1">
      <alignment vertical="center" wrapText="1"/>
      <protection locked="0"/>
    </xf>
    <xf numFmtId="176" fontId="10" fillId="0" borderId="1" xfId="2" applyNumberFormat="1" applyFont="1" applyBorder="1" applyAlignme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9" fontId="7" fillId="0" borderId="0" xfId="2" applyFont="1" applyBorder="1" applyAlignment="1" applyProtection="1">
      <alignment vertical="center"/>
      <protection locked="0"/>
    </xf>
    <xf numFmtId="176" fontId="7" fillId="0" borderId="0" xfId="2" applyNumberFormat="1" applyFont="1" applyBorder="1" applyAlignment="1" applyProtection="1">
      <alignment vertical="center"/>
      <protection locked="0"/>
    </xf>
    <xf numFmtId="176" fontId="13" fillId="0" borderId="0" xfId="2" applyNumberFormat="1" applyFont="1" applyFill="1" applyBorder="1" applyAlignment="1" applyProtection="1">
      <alignment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176" fontId="0" fillId="0" borderId="0" xfId="2" applyNumberFormat="1" applyFont="1" applyFill="1" applyBorder="1" applyProtection="1">
      <alignment vertical="center"/>
      <protection locked="0"/>
    </xf>
    <xf numFmtId="0" fontId="13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9" fontId="7" fillId="0" borderId="0" xfId="2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 wrapText="1"/>
      <protection locked="0"/>
    </xf>
    <xf numFmtId="176" fontId="9" fillId="0" borderId="1" xfId="0" applyNumberFormat="1" applyFont="1" applyBorder="1">
      <alignment vertical="center"/>
    </xf>
    <xf numFmtId="0" fontId="9" fillId="6" borderId="1" xfId="0" applyFont="1" applyFill="1" applyBorder="1" applyAlignment="1" applyProtection="1">
      <alignment horizontal="left" vertical="center"/>
      <protection locked="0"/>
    </xf>
    <xf numFmtId="176" fontId="12" fillId="7" borderId="0" xfId="0" applyNumberFormat="1" applyFont="1" applyFill="1">
      <alignment vertical="center"/>
    </xf>
    <xf numFmtId="10" fontId="8" fillId="8" borderId="1" xfId="0" applyNumberFormat="1" applyFont="1" applyFill="1" applyBorder="1" applyAlignment="1" applyProtection="1">
      <alignment vertical="center" wrapText="1"/>
      <protection locked="0"/>
    </xf>
    <xf numFmtId="10" fontId="8" fillId="8" borderId="0" xfId="0" applyNumberFormat="1" applyFont="1" applyFill="1" applyAlignment="1" applyProtection="1">
      <alignment vertical="center" wrapText="1"/>
      <protection locked="0"/>
    </xf>
    <xf numFmtId="176" fontId="13" fillId="0" borderId="0" xfId="2" applyNumberFormat="1" applyFont="1" applyFill="1" applyAlignment="1" applyProtection="1">
      <alignment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0" fillId="12" borderId="1" xfId="0" applyFont="1" applyFill="1" applyBorder="1" applyAlignment="1" applyProtection="1">
      <alignment horizontal="left" vertical="center"/>
      <protection locked="0"/>
    </xf>
    <xf numFmtId="176" fontId="7" fillId="0" borderId="0" xfId="2" applyNumberFormat="1" applyFont="1" applyAlignment="1" applyProtection="1">
      <alignment vertical="center"/>
      <protection locked="0"/>
    </xf>
    <xf numFmtId="9" fontId="13" fillId="0" borderId="0" xfId="2" applyFont="1" applyFill="1" applyAlignment="1" applyProtection="1">
      <alignment horizontal="right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176" fontId="0" fillId="0" borderId="0" xfId="2" applyNumberFormat="1" applyFont="1" applyFill="1" applyProtection="1">
      <alignment vertical="center"/>
      <protection locked="0"/>
    </xf>
    <xf numFmtId="9" fontId="7" fillId="0" borderId="0" xfId="0" applyNumberFormat="1" applyFont="1" applyProtection="1">
      <alignment vertical="center"/>
      <protection locked="0"/>
    </xf>
    <xf numFmtId="9" fontId="12" fillId="7" borderId="2" xfId="0" applyNumberFormat="1" applyFont="1" applyFill="1" applyBorder="1" applyAlignment="1" applyProtection="1">
      <alignment vertical="center" wrapText="1"/>
      <protection locked="0"/>
    </xf>
    <xf numFmtId="9" fontId="12" fillId="7" borderId="1" xfId="0" applyNumberFormat="1" applyFont="1" applyFill="1" applyBorder="1" applyAlignment="1" applyProtection="1">
      <alignment vertical="center" wrapText="1"/>
      <protection locked="0"/>
    </xf>
    <xf numFmtId="9" fontId="12" fillId="7" borderId="0" xfId="0" applyNumberFormat="1" applyFont="1" applyFill="1" applyAlignment="1" applyProtection="1">
      <alignment vertical="center" wrapText="1"/>
      <protection locked="0"/>
    </xf>
    <xf numFmtId="9" fontId="9" fillId="9" borderId="1" xfId="2" applyFont="1" applyFill="1" applyBorder="1" applyAlignment="1" applyProtection="1">
      <alignment vertical="center"/>
      <protection locked="0"/>
    </xf>
    <xf numFmtId="9" fontId="9" fillId="9" borderId="1" xfId="2" applyFont="1" applyFill="1" applyBorder="1" applyAlignment="1" applyProtection="1">
      <alignment vertical="center" wrapText="1"/>
      <protection locked="0"/>
    </xf>
    <xf numFmtId="9" fontId="9" fillId="9" borderId="1" xfId="2" applyFont="1" applyFill="1" applyBorder="1" applyAlignment="1" applyProtection="1">
      <alignment vertical="center"/>
    </xf>
    <xf numFmtId="9" fontId="10" fillId="13" borderId="1" xfId="2" applyFont="1" applyFill="1" applyBorder="1" applyAlignment="1" applyProtection="1">
      <alignment vertical="center"/>
      <protection locked="0"/>
    </xf>
    <xf numFmtId="9" fontId="7" fillId="8" borderId="1" xfId="0" applyNumberFormat="1" applyFont="1" applyFill="1" applyBorder="1" applyProtection="1">
      <alignment vertical="center"/>
      <protection locked="0"/>
    </xf>
    <xf numFmtId="9" fontId="7" fillId="11" borderId="1" xfId="0" applyNumberFormat="1" applyFont="1" applyFill="1" applyBorder="1">
      <alignment vertical="center"/>
    </xf>
    <xf numFmtId="9" fontId="8" fillId="11" borderId="1" xfId="0" applyNumberFormat="1" applyFont="1" applyFill="1" applyBorder="1">
      <alignment vertical="center"/>
    </xf>
    <xf numFmtId="9" fontId="7" fillId="0" borderId="1" xfId="0" applyNumberFormat="1" applyFont="1" applyBorder="1" applyAlignment="1" applyProtection="1">
      <alignment vertical="center" wrapText="1"/>
      <protection locked="0"/>
    </xf>
    <xf numFmtId="9" fontId="6" fillId="13" borderId="1" xfId="2" applyFont="1" applyFill="1" applyBorder="1" applyAlignment="1" applyProtection="1">
      <alignment vertical="center"/>
      <protection locked="0"/>
    </xf>
    <xf numFmtId="176" fontId="6" fillId="13" borderId="1" xfId="2" applyNumberFormat="1" applyFont="1" applyFill="1" applyBorder="1" applyAlignment="1" applyProtection="1">
      <alignment vertical="center"/>
      <protection locked="0"/>
    </xf>
    <xf numFmtId="9" fontId="8" fillId="9" borderId="1" xfId="0" applyNumberFormat="1" applyFont="1" applyFill="1" applyBorder="1">
      <alignment vertical="center"/>
    </xf>
    <xf numFmtId="176" fontId="8" fillId="9" borderId="1" xfId="0" applyNumberFormat="1" applyFont="1" applyFill="1" applyBorder="1">
      <alignment vertical="center"/>
    </xf>
    <xf numFmtId="176" fontId="8" fillId="11" borderId="1" xfId="0" applyNumberFormat="1" applyFont="1" applyFill="1" applyBorder="1">
      <alignment vertical="center"/>
    </xf>
    <xf numFmtId="176" fontId="7" fillId="11" borderId="1" xfId="0" applyNumberFormat="1" applyFont="1" applyFill="1" applyBorder="1">
      <alignment vertical="center"/>
    </xf>
    <xf numFmtId="9" fontId="9" fillId="0" borderId="1" xfId="2" applyFont="1" applyFill="1" applyBorder="1" applyAlignment="1" applyProtection="1">
      <alignment vertical="center" wrapText="1"/>
      <protection locked="0"/>
    </xf>
    <xf numFmtId="9" fontId="7" fillId="0" borderId="1" xfId="2" applyFont="1" applyBorder="1" applyAlignment="1" applyProtection="1">
      <alignment vertical="center" wrapText="1"/>
      <protection locked="0"/>
    </xf>
    <xf numFmtId="9" fontId="8" fillId="6" borderId="1" xfId="2" applyFont="1" applyFill="1" applyBorder="1" applyAlignment="1" applyProtection="1">
      <alignment vertical="center"/>
    </xf>
    <xf numFmtId="9" fontId="7" fillId="6" borderId="1" xfId="2" applyFont="1" applyFill="1" applyBorder="1" applyAlignment="1" applyProtection="1">
      <alignment vertical="center"/>
    </xf>
    <xf numFmtId="0" fontId="10" fillId="14" borderId="10" xfId="0" applyFont="1" applyFill="1" applyBorder="1" applyAlignment="1" applyProtection="1">
      <alignment horizontal="left" vertical="center"/>
      <protection locked="0"/>
    </xf>
    <xf numFmtId="9" fontId="6" fillId="13" borderId="10" xfId="2" applyFont="1" applyFill="1" applyBorder="1" applyAlignment="1" applyProtection="1">
      <alignment vertical="center"/>
      <protection locked="0"/>
    </xf>
    <xf numFmtId="9" fontId="9" fillId="6" borderId="1" xfId="2" applyFont="1" applyFill="1" applyBorder="1" applyAlignment="1" applyProtection="1">
      <alignment vertical="center"/>
    </xf>
    <xf numFmtId="9" fontId="10" fillId="6" borderId="1" xfId="2" applyFont="1" applyFill="1" applyBorder="1" applyAlignment="1" applyProtection="1">
      <alignment vertical="center"/>
    </xf>
    <xf numFmtId="9" fontId="10" fillId="0" borderId="1" xfId="0" applyNumberFormat="1" applyFont="1" applyBorder="1" applyAlignment="1" applyProtection="1">
      <alignment vertical="center" wrapText="1"/>
      <protection locked="0"/>
    </xf>
    <xf numFmtId="9" fontId="10" fillId="8" borderId="1" xfId="0" applyNumberFormat="1" applyFont="1" applyFill="1" applyBorder="1" applyProtection="1">
      <alignment vertical="center"/>
      <protection locked="0"/>
    </xf>
    <xf numFmtId="9" fontId="15" fillId="8" borderId="1" xfId="0" applyNumberFormat="1" applyFont="1" applyFill="1" applyBorder="1" applyProtection="1">
      <alignment vertical="center"/>
      <protection locked="0"/>
    </xf>
    <xf numFmtId="9" fontId="10" fillId="0" borderId="1" xfId="2" applyFont="1" applyFill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9" fontId="7" fillId="14" borderId="1" xfId="1" applyNumberFormat="1" applyFont="1" applyFill="1" applyBorder="1" applyAlignment="1" applyProtection="1">
      <alignment vertical="center"/>
    </xf>
    <xf numFmtId="9" fontId="7" fillId="14" borderId="1" xfId="0" applyNumberFormat="1" applyFont="1" applyFill="1" applyBorder="1" applyProtection="1">
      <alignment vertical="center"/>
      <protection locked="0"/>
    </xf>
    <xf numFmtId="0" fontId="10" fillId="0" borderId="1" xfId="0" applyFont="1" applyBorder="1" applyAlignment="1" applyProtection="1">
      <alignment vertical="center" wrapText="1"/>
      <protection locked="0"/>
    </xf>
    <xf numFmtId="9" fontId="10" fillId="12" borderId="1" xfId="1" applyNumberFormat="1" applyFont="1" applyFill="1" applyBorder="1" applyAlignment="1" applyProtection="1">
      <alignment vertical="center"/>
    </xf>
    <xf numFmtId="9" fontId="10" fillId="12" borderId="1" xfId="0" applyNumberFormat="1" applyFont="1" applyFill="1" applyBorder="1" applyProtection="1">
      <alignment vertical="center"/>
      <protection locked="0"/>
    </xf>
    <xf numFmtId="9" fontId="7" fillId="15" borderId="1" xfId="0" applyNumberFormat="1" applyFont="1" applyFill="1" applyBorder="1">
      <alignment vertical="center"/>
    </xf>
    <xf numFmtId="0" fontId="9" fillId="0" borderId="11" xfId="0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9" fontId="9" fillId="9" borderId="6" xfId="0" applyNumberFormat="1" applyFont="1" applyFill="1" applyBorder="1">
      <alignment vertical="center"/>
    </xf>
    <xf numFmtId="9" fontId="9" fillId="13" borderId="1" xfId="2" applyFont="1" applyFill="1" applyBorder="1" applyAlignment="1" applyProtection="1">
      <alignment vertical="center"/>
      <protection locked="0"/>
    </xf>
    <xf numFmtId="9" fontId="8" fillId="16" borderId="1" xfId="2" applyFont="1" applyFill="1" applyBorder="1" applyAlignment="1" applyProtection="1">
      <alignment vertical="center" wrapText="1"/>
      <protection locked="0"/>
    </xf>
    <xf numFmtId="9" fontId="8" fillId="16" borderId="6" xfId="0" applyNumberFormat="1" applyFont="1" applyFill="1" applyBorder="1">
      <alignment vertical="center"/>
    </xf>
    <xf numFmtId="9" fontId="10" fillId="6" borderId="1" xfId="2" applyFont="1" applyFill="1" applyBorder="1" applyAlignment="1" applyProtection="1">
      <alignment vertical="center"/>
      <protection locked="0"/>
    </xf>
    <xf numFmtId="9" fontId="7" fillId="6" borderId="1" xfId="0" applyNumberFormat="1" applyFont="1" applyFill="1" applyBorder="1">
      <alignment vertical="center"/>
    </xf>
    <xf numFmtId="9" fontId="9" fillId="9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 readingOrder="1"/>
    </xf>
    <xf numFmtId="0" fontId="23" fillId="0" borderId="1" xfId="0" applyFont="1" applyBorder="1">
      <alignment vertical="center"/>
    </xf>
    <xf numFmtId="0" fontId="13" fillId="0" borderId="0" xfId="0" applyFont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0" fillId="6" borderId="4" xfId="0" applyFont="1" applyFill="1" applyBorder="1" applyAlignment="1" applyProtection="1">
      <alignment horizontal="center" vertical="center"/>
      <protection locked="0"/>
    </xf>
    <xf numFmtId="0" fontId="10" fillId="6" borderId="10" xfId="0" applyFont="1" applyFill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left" vertical="center"/>
      <protection locked="0"/>
    </xf>
    <xf numFmtId="0" fontId="9" fillId="9" borderId="9" xfId="0" applyFont="1" applyFill="1" applyBorder="1" applyAlignment="1" applyProtection="1">
      <alignment horizontal="left" vertical="center"/>
      <protection locked="0"/>
    </xf>
    <xf numFmtId="0" fontId="9" fillId="9" borderId="10" xfId="0" applyFont="1" applyFill="1" applyBorder="1" applyAlignment="1" applyProtection="1">
      <alignment horizontal="left" vertical="center"/>
      <protection locked="0"/>
    </xf>
    <xf numFmtId="0" fontId="10" fillId="11" borderId="1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12" borderId="1" xfId="0" applyFont="1" applyFill="1" applyBorder="1" applyAlignment="1" applyProtection="1">
      <alignment horizontal="left" vertical="center"/>
      <protection locked="0"/>
    </xf>
    <xf numFmtId="0" fontId="11" fillId="15" borderId="1" xfId="0" applyFont="1" applyFill="1" applyBorder="1" applyAlignment="1" applyProtection="1">
      <alignment horizontal="left" vertical="center"/>
      <protection locked="0"/>
    </xf>
    <xf numFmtId="0" fontId="11" fillId="15" borderId="2" xfId="0" applyFont="1" applyFill="1" applyBorder="1" applyAlignment="1" applyProtection="1">
      <alignment horizontal="left" vertical="center"/>
      <protection locked="0"/>
    </xf>
    <xf numFmtId="0" fontId="9" fillId="9" borderId="1" xfId="0" applyFont="1" applyFill="1" applyBorder="1" applyAlignment="1" applyProtection="1">
      <alignment horizontal="left" vertical="center"/>
      <protection locked="0"/>
    </xf>
    <xf numFmtId="0" fontId="10" fillId="16" borderId="4" xfId="0" applyFont="1" applyFill="1" applyBorder="1" applyAlignment="1" applyProtection="1">
      <alignment horizontal="left" vertical="center"/>
      <protection locked="0"/>
    </xf>
    <xf numFmtId="0" fontId="10" fillId="16" borderId="9" xfId="0" applyFont="1" applyFill="1" applyBorder="1" applyAlignment="1" applyProtection="1">
      <alignment horizontal="left" vertical="center"/>
      <protection locked="0"/>
    </xf>
    <xf numFmtId="0" fontId="10" fillId="16" borderId="10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horizontal="left" vertical="center"/>
      <protection locked="0"/>
    </xf>
    <xf numFmtId="0" fontId="10" fillId="12" borderId="4" xfId="0" applyFont="1" applyFill="1" applyBorder="1" applyAlignment="1" applyProtection="1">
      <alignment horizontal="left" vertical="center"/>
      <protection locked="0"/>
    </xf>
    <xf numFmtId="0" fontId="10" fillId="12" borderId="9" xfId="0" applyFont="1" applyFill="1" applyBorder="1" applyAlignment="1" applyProtection="1">
      <alignment horizontal="left" vertical="center"/>
      <protection locked="0"/>
    </xf>
    <xf numFmtId="0" fontId="10" fillId="12" borderId="10" xfId="0" applyFont="1" applyFill="1" applyBorder="1" applyAlignment="1" applyProtection="1">
      <alignment horizontal="left" vertical="center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0" fontId="10" fillId="11" borderId="6" xfId="0" applyFont="1" applyFill="1" applyBorder="1" applyAlignment="1" applyProtection="1">
      <alignment horizontal="left" vertical="center"/>
      <protection locked="0"/>
    </xf>
    <xf numFmtId="0" fontId="10" fillId="11" borderId="7" xfId="0" applyFont="1" applyFill="1" applyBorder="1" applyAlignment="1" applyProtection="1">
      <alignment horizontal="left" vertical="center"/>
      <protection locked="0"/>
    </xf>
    <xf numFmtId="0" fontId="10" fillId="11" borderId="2" xfId="0" applyFont="1" applyFill="1" applyBorder="1" applyAlignment="1" applyProtection="1">
      <alignment horizontal="left" vertical="center"/>
      <protection locked="0"/>
    </xf>
    <xf numFmtId="0" fontId="10" fillId="11" borderId="8" xfId="0" applyFont="1" applyFill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left" vertical="center"/>
      <protection locked="0"/>
    </xf>
    <xf numFmtId="0" fontId="10" fillId="11" borderId="1" xfId="0" applyFont="1" applyFill="1" applyBorder="1" applyAlignment="1" applyProtection="1">
      <alignment horizontal="left" vertical="center" wrapText="1"/>
      <protection locked="0"/>
    </xf>
    <xf numFmtId="0" fontId="10" fillId="8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2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6" xfId="0" applyFont="1" applyFill="1" applyBorder="1" applyAlignment="1">
      <alignment horizontal="left" vertical="center" wrapText="1" readingOrder="1"/>
    </xf>
    <xf numFmtId="14" fontId="25" fillId="2" borderId="6" xfId="0" applyNumberFormat="1" applyFont="1" applyFill="1" applyBorder="1" applyAlignment="1">
      <alignment horizontal="left" vertical="center" wrapText="1" readingOrder="1"/>
    </xf>
    <xf numFmtId="58" fontId="25" fillId="2" borderId="1" xfId="0" applyNumberFormat="1" applyFont="1" applyFill="1" applyBorder="1" applyAlignment="1">
      <alignment horizontal="left" wrapText="1" readingOrder="1"/>
    </xf>
    <xf numFmtId="0" fontId="24" fillId="2" borderId="1" xfId="0" applyFont="1" applyFill="1" applyBorder="1" applyAlignment="1">
      <alignment horizontal="left" vertical="center" wrapText="1" readingOrder="1"/>
    </xf>
    <xf numFmtId="14" fontId="25" fillId="2" borderId="1" xfId="0" applyNumberFormat="1" applyFont="1" applyFill="1" applyBorder="1" applyAlignment="1">
      <alignment horizontal="left" vertical="center" wrapText="1" readingOrder="1"/>
    </xf>
  </cellXfs>
  <cellStyles count="12">
    <cellStyle name="Excel Built-in Normal" xfId="6" xr:uid="{00000000-0005-0000-0000-000018000000}"/>
    <cellStyle name="百分比" xfId="2" builtinId="5"/>
    <cellStyle name="百分比 10 2 2 2" xfId="5" xr:uid="{00000000-0005-0000-0000-000014000000}"/>
    <cellStyle name="百分比 2" xfId="3" xr:uid="{00000000-0005-0000-0000-00000D000000}"/>
    <cellStyle name="差" xfId="1" builtinId="27"/>
    <cellStyle name="常规" xfId="0" builtinId="0"/>
    <cellStyle name="常规 10 10 5 2" xfId="9" xr:uid="{00000000-0005-0000-0000-000035000000}"/>
    <cellStyle name="常规 23" xfId="11" xr:uid="{00000000-0005-0000-0000-000039000000}"/>
    <cellStyle name="常规 23 10 2 2 2 2" xfId="7" xr:uid="{00000000-0005-0000-0000-000027000000}"/>
    <cellStyle name="常规 4" xfId="10" xr:uid="{00000000-0005-0000-0000-000038000000}"/>
    <cellStyle name="常规 6" xfId="4" xr:uid="{00000000-0005-0000-0000-00000E000000}"/>
    <cellStyle name="千位分隔 10 2 2 2 2" xfId="8" xr:uid="{00000000-0005-0000-0000-00002A000000}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9"/>
  <sheetViews>
    <sheetView workbookViewId="0">
      <selection activeCell="F13" sqref="F13"/>
    </sheetView>
  </sheetViews>
  <sheetFormatPr defaultColWidth="9" defaultRowHeight="14"/>
  <cols>
    <col min="1" max="1" width="4.08984375" style="11" customWidth="1"/>
    <col min="2" max="2" width="11.90625" style="11" customWidth="1"/>
    <col min="3" max="3" width="5.90625" style="11" customWidth="1"/>
    <col min="4" max="4" width="5.36328125" style="11" customWidth="1"/>
    <col min="5" max="5" width="5.453125" style="11" customWidth="1"/>
    <col min="6" max="6" width="5.36328125" style="11" customWidth="1"/>
    <col min="7" max="7" width="7.90625" style="11" customWidth="1"/>
    <col min="8" max="9" width="8.453125" style="11" customWidth="1"/>
    <col min="10" max="10" width="2.08984375" style="11" customWidth="1"/>
    <col min="11" max="11" width="5.08984375" style="11" customWidth="1"/>
    <col min="12" max="12" width="9.6328125" style="11" customWidth="1"/>
    <col min="13" max="13" width="5.26953125" style="13" customWidth="1"/>
    <col min="14" max="14" width="12.6328125" style="13" customWidth="1"/>
    <col min="15" max="15" width="5.26953125" style="13" customWidth="1"/>
    <col min="16" max="16" width="6.453125" style="13" customWidth="1"/>
    <col min="17" max="17" width="5.7265625" style="13" customWidth="1"/>
    <col min="18" max="18" width="7.36328125" style="13" customWidth="1"/>
    <col min="19" max="19" width="6" style="13" customWidth="1"/>
    <col min="20" max="20" width="5.90625" style="13" customWidth="1"/>
    <col min="21" max="21" width="5.7265625" style="12" customWidth="1"/>
    <col min="22" max="22" width="5.08984375" style="12" customWidth="1"/>
    <col min="23" max="23" width="6.7265625" style="13" customWidth="1"/>
    <col min="24" max="24" width="5.90625" style="13" customWidth="1"/>
    <col min="25" max="25" width="6.08984375" style="13" customWidth="1"/>
    <col min="26" max="26" width="5.453125" style="13" customWidth="1"/>
    <col min="27" max="27" width="5.36328125" style="13" customWidth="1"/>
    <col min="28" max="28" width="4.90625" style="11" customWidth="1"/>
    <col min="29" max="36" width="5.453125" style="11" customWidth="1"/>
    <col min="37" max="16384" width="9" style="11"/>
  </cols>
  <sheetData>
    <row r="1" spans="1:36" s="10" customFormat="1" ht="28">
      <c r="A1" s="145" t="s">
        <v>0</v>
      </c>
      <c r="B1" s="145"/>
      <c r="C1" s="145"/>
      <c r="D1" s="145"/>
      <c r="E1" s="145"/>
      <c r="F1" s="145"/>
      <c r="G1" s="145"/>
      <c r="H1" s="145"/>
      <c r="I1" s="14"/>
      <c r="O1" s="60"/>
      <c r="P1" s="60"/>
      <c r="Q1" s="60"/>
      <c r="R1" s="60"/>
      <c r="S1" s="61" t="s">
        <v>1</v>
      </c>
      <c r="T1" s="62" t="s">
        <v>2</v>
      </c>
      <c r="U1" s="63" t="s">
        <v>3</v>
      </c>
      <c r="V1" s="60"/>
      <c r="W1" s="60"/>
      <c r="X1" s="60"/>
      <c r="Y1" s="60"/>
      <c r="Z1" s="38"/>
      <c r="AA1" s="38"/>
      <c r="AB1" s="38"/>
      <c r="AC1" s="60"/>
      <c r="AD1" s="60"/>
      <c r="AE1" s="60"/>
      <c r="AF1" s="60"/>
      <c r="AG1" s="60"/>
      <c r="AH1" s="60"/>
      <c r="AI1" s="60"/>
    </row>
    <row r="2" spans="1:36" s="10" customFormat="1" ht="39">
      <c r="A2" s="15" t="s">
        <v>4</v>
      </c>
      <c r="B2" s="15" t="s">
        <v>5</v>
      </c>
      <c r="C2" s="15" t="s">
        <v>6</v>
      </c>
      <c r="D2" s="16" t="s">
        <v>1</v>
      </c>
      <c r="E2" s="16" t="s">
        <v>7</v>
      </c>
      <c r="F2" s="16" t="s">
        <v>3</v>
      </c>
      <c r="G2" s="16" t="s">
        <v>8</v>
      </c>
      <c r="H2" s="16" t="s">
        <v>9</v>
      </c>
      <c r="I2" s="16" t="s">
        <v>10</v>
      </c>
      <c r="K2" s="130" t="s">
        <v>11</v>
      </c>
      <c r="L2" s="130"/>
      <c r="M2" s="130"/>
      <c r="N2" s="130"/>
      <c r="O2" s="64" t="s">
        <v>6</v>
      </c>
      <c r="P2" s="65" t="s">
        <v>12</v>
      </c>
      <c r="Q2" s="65" t="s">
        <v>13</v>
      </c>
      <c r="R2" s="65" t="s">
        <v>14</v>
      </c>
      <c r="S2" s="66">
        <f t="shared" ref="S2:U2" si="0">S3+S4+S52</f>
        <v>0.43182500000000007</v>
      </c>
      <c r="T2" s="66">
        <f t="shared" si="0"/>
        <v>0.51875000000000004</v>
      </c>
      <c r="U2" s="66">
        <f t="shared" si="0"/>
        <v>0.43975000000000003</v>
      </c>
      <c r="V2" s="60"/>
      <c r="W2" s="60"/>
      <c r="X2" s="60"/>
      <c r="Y2" s="60"/>
      <c r="Z2" s="38"/>
      <c r="AA2" s="38"/>
      <c r="AB2" s="38"/>
      <c r="AC2" s="60"/>
      <c r="AD2" s="60"/>
      <c r="AE2" s="60"/>
      <c r="AF2" s="60"/>
      <c r="AG2" s="60"/>
      <c r="AH2" s="60"/>
      <c r="AI2" s="60"/>
    </row>
    <row r="3" spans="1:36" s="10" customFormat="1" ht="14.5">
      <c r="A3" s="17">
        <v>1</v>
      </c>
      <c r="B3" s="18" t="s">
        <v>15</v>
      </c>
      <c r="C3" s="19">
        <v>0.3</v>
      </c>
      <c r="D3" s="20">
        <f t="shared" ref="D3:F3" si="1">S2</f>
        <v>0.43182500000000007</v>
      </c>
      <c r="E3" s="20">
        <f t="shared" si="1"/>
        <v>0.51875000000000004</v>
      </c>
      <c r="F3" s="20">
        <f t="shared" si="1"/>
        <v>0.43975000000000003</v>
      </c>
      <c r="G3" s="21">
        <f t="shared" ref="G3:G7" si="2">C3*D3</f>
        <v>0.12954750000000001</v>
      </c>
      <c r="H3" s="22">
        <f t="shared" ref="H3:H7" si="3">C3*E3</f>
        <v>0.15562500000000001</v>
      </c>
      <c r="I3" s="48">
        <f t="shared" ref="I3:I7" si="4">C3*F3</f>
        <v>0.13192500000000001</v>
      </c>
      <c r="J3" s="19"/>
      <c r="K3" s="134"/>
      <c r="L3" s="146" t="s">
        <v>16</v>
      </c>
      <c r="M3" s="146"/>
      <c r="N3" s="146"/>
      <c r="O3" s="67">
        <v>0.45</v>
      </c>
      <c r="P3" s="68">
        <v>0.5</v>
      </c>
      <c r="Q3" s="68">
        <v>0.55000000000000004</v>
      </c>
      <c r="R3" s="68">
        <v>0.5</v>
      </c>
      <c r="S3" s="69">
        <f>O3*P3</f>
        <v>0.22500000000000001</v>
      </c>
      <c r="T3" s="69">
        <f>O3*Q3</f>
        <v>0.24750000000000003</v>
      </c>
      <c r="U3" s="69">
        <f>O3*R3</f>
        <v>0.22500000000000001</v>
      </c>
      <c r="V3" s="60"/>
      <c r="W3" s="60"/>
      <c r="X3" s="60"/>
      <c r="Y3" s="60"/>
      <c r="Z3" s="38"/>
      <c r="AA3" s="38"/>
      <c r="AB3" s="38"/>
      <c r="AC3" s="60"/>
      <c r="AD3" s="60"/>
      <c r="AE3" s="60"/>
      <c r="AF3" s="60"/>
      <c r="AG3" s="60"/>
      <c r="AH3" s="60"/>
      <c r="AI3" s="60"/>
    </row>
    <row r="4" spans="1:36" s="10" customFormat="1" ht="28.5" customHeight="1">
      <c r="A4" s="17">
        <v>2</v>
      </c>
      <c r="B4" s="23" t="s">
        <v>17</v>
      </c>
      <c r="C4" s="19">
        <v>0.02</v>
      </c>
      <c r="D4" s="20">
        <f t="shared" ref="D4:F4" si="5">S53</f>
        <v>0.8</v>
      </c>
      <c r="E4" s="20">
        <f t="shared" si="5"/>
        <v>1</v>
      </c>
      <c r="F4" s="20">
        <f t="shared" si="5"/>
        <v>1</v>
      </c>
      <c r="G4" s="21">
        <f t="shared" si="2"/>
        <v>1.6E-2</v>
      </c>
      <c r="H4" s="22">
        <f t="shared" si="3"/>
        <v>0.02</v>
      </c>
      <c r="I4" s="48">
        <f t="shared" si="4"/>
        <v>0.02</v>
      </c>
      <c r="J4" s="19"/>
      <c r="K4" s="134"/>
      <c r="L4" s="147" t="s">
        <v>18</v>
      </c>
      <c r="M4" s="147"/>
      <c r="N4" s="147"/>
      <c r="O4" s="67">
        <v>0.5</v>
      </c>
      <c r="P4" s="70">
        <f t="shared" ref="P4:R4" si="6">Z5+Z11+Z13+Z15+Z20+Z22+Z24+Z26+Z28+Z30+Z32+Z36+Z38+Z40+Z42+Z44+Z46+Z48+Z50</f>
        <v>0.36865000000000003</v>
      </c>
      <c r="Q4" s="70">
        <f t="shared" si="6"/>
        <v>0.49249999999999999</v>
      </c>
      <c r="R4" s="70">
        <f t="shared" si="6"/>
        <v>0.38450000000000006</v>
      </c>
      <c r="S4" s="69">
        <f>O4*P4</f>
        <v>0.18432500000000002</v>
      </c>
      <c r="T4" s="69">
        <f>O4*Q4</f>
        <v>0.24625</v>
      </c>
      <c r="U4" s="69">
        <f>O4*R4</f>
        <v>0.19225000000000003</v>
      </c>
      <c r="V4" s="71" t="s">
        <v>6</v>
      </c>
      <c r="W4" s="78" t="s">
        <v>19</v>
      </c>
      <c r="X4" s="78" t="s">
        <v>20</v>
      </c>
      <c r="Y4" s="78" t="s">
        <v>3</v>
      </c>
      <c r="Z4" s="79" t="s">
        <v>1</v>
      </c>
      <c r="AA4" s="79" t="s">
        <v>2</v>
      </c>
      <c r="AB4" s="79" t="s">
        <v>3</v>
      </c>
      <c r="AC4" s="60"/>
      <c r="AD4" s="60"/>
      <c r="AE4" s="60"/>
      <c r="AF4" s="60"/>
      <c r="AG4" s="60"/>
      <c r="AH4" s="60"/>
      <c r="AI4" s="60"/>
    </row>
    <row r="5" spans="1:36" s="10" customFormat="1" ht="28.5" customHeight="1">
      <c r="A5" s="17">
        <v>3</v>
      </c>
      <c r="B5" s="23" t="s">
        <v>21</v>
      </c>
      <c r="C5" s="19">
        <v>0.57999999999999996</v>
      </c>
      <c r="D5" s="21">
        <f t="shared" ref="D5:F5" si="7">S55</f>
        <v>0.18100899999999998</v>
      </c>
      <c r="E5" s="20">
        <f t="shared" si="7"/>
        <v>0.32618170000000002</v>
      </c>
      <c r="F5" s="21">
        <f t="shared" si="7"/>
        <v>0.1941175</v>
      </c>
      <c r="G5" s="21">
        <f t="shared" si="2"/>
        <v>0.10498521999999998</v>
      </c>
      <c r="H5" s="22">
        <f t="shared" si="3"/>
        <v>0.18918538600000001</v>
      </c>
      <c r="I5" s="48">
        <f t="shared" si="4"/>
        <v>0.11258815</v>
      </c>
      <c r="J5" s="19"/>
      <c r="K5" s="134"/>
      <c r="L5" s="112"/>
      <c r="M5" s="136" t="s">
        <v>22</v>
      </c>
      <c r="N5" s="136"/>
      <c r="O5" s="136"/>
      <c r="P5" s="136"/>
      <c r="Q5" s="136"/>
      <c r="R5" s="136"/>
      <c r="S5" s="136"/>
      <c r="T5" s="136"/>
      <c r="U5" s="49"/>
      <c r="V5" s="72">
        <v>0.18</v>
      </c>
      <c r="W5" s="80">
        <f t="shared" ref="W5:Y5" si="8">AH6+AH7+AH8+AH9+AH10</f>
        <v>0.85499999999999998</v>
      </c>
      <c r="X5" s="80">
        <f t="shared" si="8"/>
        <v>1</v>
      </c>
      <c r="Y5" s="80">
        <f t="shared" si="8"/>
        <v>0.9</v>
      </c>
      <c r="Z5" s="81">
        <f>V5*W5</f>
        <v>0.15389999999999998</v>
      </c>
      <c r="AA5" s="81">
        <f>V5*X5</f>
        <v>0.18</v>
      </c>
      <c r="AB5" s="81">
        <f>V5*Y5</f>
        <v>0.16200000000000001</v>
      </c>
      <c r="AC5" s="71" t="s">
        <v>6</v>
      </c>
      <c r="AD5" s="71" t="s">
        <v>12</v>
      </c>
      <c r="AE5" s="71" t="s">
        <v>13</v>
      </c>
      <c r="AF5" s="89" t="s">
        <v>14</v>
      </c>
      <c r="AG5" s="89" t="s">
        <v>23</v>
      </c>
      <c r="AH5" s="71" t="s">
        <v>1</v>
      </c>
      <c r="AI5" s="71" t="s">
        <v>2</v>
      </c>
      <c r="AJ5" s="90" t="s">
        <v>3</v>
      </c>
    </row>
    <row r="6" spans="1:36" s="10" customFormat="1" ht="28.5" customHeight="1">
      <c r="A6" s="17">
        <v>4</v>
      </c>
      <c r="B6" s="23" t="s">
        <v>24</v>
      </c>
      <c r="C6" s="19">
        <v>0.05</v>
      </c>
      <c r="D6" s="20">
        <f t="shared" ref="D6:F6" si="9">S155</f>
        <v>0</v>
      </c>
      <c r="E6" s="20">
        <f t="shared" si="9"/>
        <v>0</v>
      </c>
      <c r="F6" s="20">
        <f t="shared" si="9"/>
        <v>0</v>
      </c>
      <c r="G6" s="21">
        <f t="shared" si="2"/>
        <v>0</v>
      </c>
      <c r="H6" s="22">
        <f t="shared" si="3"/>
        <v>0</v>
      </c>
      <c r="I6" s="48">
        <f t="shared" si="4"/>
        <v>0</v>
      </c>
      <c r="J6" s="19"/>
      <c r="K6" s="134"/>
      <c r="L6" s="113"/>
      <c r="M6" s="117"/>
      <c r="N6" s="137" t="s">
        <v>25</v>
      </c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9"/>
      <c r="AB6" s="82"/>
      <c r="AC6" s="83">
        <v>0.25</v>
      </c>
      <c r="AD6" s="68">
        <v>1</v>
      </c>
      <c r="AE6" s="68">
        <v>1</v>
      </c>
      <c r="AF6" s="68">
        <v>1</v>
      </c>
      <c r="AG6" s="68">
        <f t="shared" ref="AG6:AG10" si="10">AD6-AF6</f>
        <v>0</v>
      </c>
      <c r="AH6" s="91">
        <f t="shared" ref="AH6:AH10" si="11">AC6*AD6</f>
        <v>0.25</v>
      </c>
      <c r="AI6" s="91">
        <f t="shared" ref="AI6:AI10" si="12">AC6*AE6</f>
        <v>0.25</v>
      </c>
      <c r="AJ6" s="92">
        <f t="shared" ref="AJ6:AJ10" si="13">AC6*AF6</f>
        <v>0.25</v>
      </c>
    </row>
    <row r="7" spans="1:36" s="10" customFormat="1" ht="28.5" customHeight="1">
      <c r="A7" s="17">
        <v>5</v>
      </c>
      <c r="B7" s="23" t="s">
        <v>26</v>
      </c>
      <c r="C7" s="19">
        <v>0.05</v>
      </c>
      <c r="D7" s="20">
        <f t="shared" ref="D7:F7" si="14">S164</f>
        <v>0</v>
      </c>
      <c r="E7" s="20">
        <f t="shared" si="14"/>
        <v>0</v>
      </c>
      <c r="F7" s="20">
        <f t="shared" si="14"/>
        <v>0</v>
      </c>
      <c r="G7" s="21">
        <f t="shared" si="2"/>
        <v>0</v>
      </c>
      <c r="H7" s="22">
        <f t="shared" si="3"/>
        <v>0</v>
      </c>
      <c r="I7" s="48">
        <f t="shared" si="4"/>
        <v>0</v>
      </c>
      <c r="J7" s="19"/>
      <c r="K7" s="134"/>
      <c r="L7" s="113"/>
      <c r="M7" s="118"/>
      <c r="N7" s="137" t="s">
        <v>27</v>
      </c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9"/>
      <c r="AB7" s="82"/>
      <c r="AC7" s="83">
        <v>0.25</v>
      </c>
      <c r="AD7" s="68">
        <v>1</v>
      </c>
      <c r="AE7" s="68">
        <v>1</v>
      </c>
      <c r="AF7" s="68">
        <v>1</v>
      </c>
      <c r="AG7" s="68">
        <f t="shared" si="10"/>
        <v>0</v>
      </c>
      <c r="AH7" s="91">
        <f t="shared" si="11"/>
        <v>0.25</v>
      </c>
      <c r="AI7" s="91">
        <f t="shared" si="12"/>
        <v>0.25</v>
      </c>
      <c r="AJ7" s="92">
        <f t="shared" si="13"/>
        <v>0.25</v>
      </c>
    </row>
    <row r="8" spans="1:36" s="10" customFormat="1" ht="28.5" customHeight="1">
      <c r="A8" s="24"/>
      <c r="B8" s="24"/>
      <c r="C8" s="25">
        <f t="shared" ref="C8:I8" si="15">SUM(C3:C7)</f>
        <v>1</v>
      </c>
      <c r="D8" s="26"/>
      <c r="E8" s="26"/>
      <c r="F8" s="26"/>
      <c r="G8" s="27">
        <f t="shared" si="15"/>
        <v>0.25053271999999999</v>
      </c>
      <c r="H8" s="27">
        <f t="shared" si="15"/>
        <v>0.36481038600000004</v>
      </c>
      <c r="I8" s="27">
        <f t="shared" si="15"/>
        <v>0.26451314999999997</v>
      </c>
      <c r="K8" s="134"/>
      <c r="L8" s="113"/>
      <c r="M8" s="118"/>
      <c r="N8" s="137" t="s">
        <v>28</v>
      </c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9"/>
      <c r="AB8" s="82"/>
      <c r="AC8" s="83">
        <v>0.2</v>
      </c>
      <c r="AD8" s="68">
        <v>0.5</v>
      </c>
      <c r="AE8" s="68">
        <v>1</v>
      </c>
      <c r="AF8" s="68">
        <v>0.5</v>
      </c>
      <c r="AG8" s="68">
        <f t="shared" si="10"/>
        <v>0</v>
      </c>
      <c r="AH8" s="91">
        <f t="shared" si="11"/>
        <v>0.1</v>
      </c>
      <c r="AI8" s="91">
        <f t="shared" si="12"/>
        <v>0.2</v>
      </c>
      <c r="AJ8" s="92">
        <f t="shared" si="13"/>
        <v>0.1</v>
      </c>
    </row>
    <row r="9" spans="1:36" s="10" customFormat="1" ht="28.5" customHeight="1">
      <c r="A9" s="24"/>
      <c r="B9" s="24"/>
      <c r="C9" s="24"/>
      <c r="D9" s="24"/>
      <c r="E9" s="24"/>
      <c r="F9" s="24"/>
      <c r="G9" s="24"/>
      <c r="H9" s="28" t="s">
        <v>29</v>
      </c>
      <c r="I9" s="51">
        <f>I8-G8</f>
        <v>1.3980429999999988E-2</v>
      </c>
      <c r="K9" s="134"/>
      <c r="L9" s="113"/>
      <c r="M9" s="118"/>
      <c r="N9" s="137" t="s">
        <v>30</v>
      </c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9"/>
      <c r="AB9" s="82"/>
      <c r="AC9" s="83">
        <v>0.15</v>
      </c>
      <c r="AD9" s="68">
        <v>0.7</v>
      </c>
      <c r="AE9" s="68">
        <v>1</v>
      </c>
      <c r="AF9" s="68">
        <v>1</v>
      </c>
      <c r="AG9" s="68">
        <f t="shared" si="10"/>
        <v>-0.30000000000000004</v>
      </c>
      <c r="AH9" s="91">
        <f t="shared" si="11"/>
        <v>0.105</v>
      </c>
      <c r="AI9" s="91">
        <f t="shared" si="12"/>
        <v>0.15</v>
      </c>
      <c r="AJ9" s="92">
        <f t="shared" si="13"/>
        <v>0.15</v>
      </c>
    </row>
    <row r="10" spans="1:36" s="10" customFormat="1" ht="28.5" customHeight="1">
      <c r="K10" s="134"/>
      <c r="L10" s="113"/>
      <c r="M10" s="118"/>
      <c r="N10" s="137" t="s">
        <v>31</v>
      </c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9"/>
      <c r="AB10" s="82"/>
      <c r="AC10" s="83">
        <v>0.15</v>
      </c>
      <c r="AD10" s="68">
        <v>1</v>
      </c>
      <c r="AE10" s="68">
        <v>1</v>
      </c>
      <c r="AF10" s="68">
        <v>1</v>
      </c>
      <c r="AG10" s="68">
        <f t="shared" si="10"/>
        <v>0</v>
      </c>
      <c r="AH10" s="91">
        <f t="shared" si="11"/>
        <v>0.15</v>
      </c>
      <c r="AI10" s="91">
        <f t="shared" si="12"/>
        <v>0.15</v>
      </c>
      <c r="AJ10" s="92">
        <f t="shared" si="13"/>
        <v>0.15</v>
      </c>
    </row>
    <row r="11" spans="1:36" s="10" customFormat="1" ht="31.5" customHeight="1">
      <c r="A11" s="32"/>
      <c r="E11" s="32"/>
      <c r="F11" s="32"/>
      <c r="G11" s="32"/>
      <c r="H11" s="32"/>
      <c r="I11" s="32"/>
      <c r="K11" s="111"/>
      <c r="L11" s="111"/>
      <c r="M11" s="136" t="s">
        <v>32</v>
      </c>
      <c r="N11" s="136"/>
      <c r="O11" s="136"/>
      <c r="P11" s="136"/>
      <c r="Q11" s="136"/>
      <c r="R11" s="136"/>
      <c r="S11" s="136"/>
      <c r="T11" s="136"/>
      <c r="U11" s="49"/>
      <c r="V11" s="72">
        <v>0.04</v>
      </c>
      <c r="W11" s="84">
        <f t="shared" ref="W11:Y11" si="16">AH12</f>
        <v>1</v>
      </c>
      <c r="X11" s="84">
        <f t="shared" si="16"/>
        <v>1</v>
      </c>
      <c r="Y11" s="84">
        <f t="shared" si="16"/>
        <v>1</v>
      </c>
      <c r="Z11" s="85">
        <f t="shared" ref="Z11:Z15" si="17">V11*W11</f>
        <v>0.04</v>
      </c>
      <c r="AA11" s="85">
        <f t="shared" ref="AA11:AA15" si="18">V11*X11</f>
        <v>0.04</v>
      </c>
      <c r="AB11" s="85">
        <f t="shared" ref="AB11:AB15" si="19">V11*Y11</f>
        <v>0.04</v>
      </c>
      <c r="AC11" s="86" t="s">
        <v>6</v>
      </c>
      <c r="AD11" s="86" t="s">
        <v>12</v>
      </c>
      <c r="AE11" s="86" t="s">
        <v>13</v>
      </c>
      <c r="AF11" s="89" t="s">
        <v>14</v>
      </c>
      <c r="AG11" s="68"/>
      <c r="AH11" s="86" t="s">
        <v>1</v>
      </c>
      <c r="AI11" s="86" t="s">
        <v>2</v>
      </c>
      <c r="AJ11" s="93" t="s">
        <v>3</v>
      </c>
    </row>
    <row r="12" spans="1:36" s="10" customFormat="1" ht="24.65" customHeight="1">
      <c r="A12" s="32"/>
      <c r="B12" s="32"/>
      <c r="C12" s="32"/>
      <c r="D12" s="32"/>
      <c r="E12" s="32"/>
      <c r="F12" s="32"/>
      <c r="G12" s="32"/>
      <c r="H12" s="32"/>
      <c r="I12" s="32"/>
      <c r="K12" s="111"/>
      <c r="L12" s="111"/>
      <c r="M12" s="54"/>
      <c r="N12" s="127" t="s">
        <v>32</v>
      </c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55"/>
      <c r="AC12" s="72">
        <v>1</v>
      </c>
      <c r="AD12" s="87">
        <v>1</v>
      </c>
      <c r="AE12" s="87">
        <v>1</v>
      </c>
      <c r="AF12" s="88">
        <v>1</v>
      </c>
      <c r="AG12" s="68">
        <f t="shared" ref="AG12:AG76" si="20">AD12-AF12</f>
        <v>0</v>
      </c>
      <c r="AH12" s="94">
        <f t="shared" ref="AH12:AH19" si="21">AC12*AD12</f>
        <v>1</v>
      </c>
      <c r="AI12" s="94">
        <f t="shared" ref="AI12:AI19" si="22">AC12*AE12</f>
        <v>1</v>
      </c>
      <c r="AJ12" s="95">
        <f t="shared" ref="AJ12:AJ19" si="23">AC12*AF12</f>
        <v>1</v>
      </c>
    </row>
    <row r="13" spans="1:36" s="10" customFormat="1" ht="31.5" customHeight="1">
      <c r="A13" s="32"/>
      <c r="K13" s="111"/>
      <c r="L13" s="111"/>
      <c r="M13" s="136" t="s">
        <v>33</v>
      </c>
      <c r="N13" s="136"/>
      <c r="O13" s="136"/>
      <c r="P13" s="136"/>
      <c r="Q13" s="136"/>
      <c r="R13" s="136"/>
      <c r="S13" s="136"/>
      <c r="T13" s="136"/>
      <c r="U13" s="49"/>
      <c r="V13" s="72">
        <v>0.08</v>
      </c>
      <c r="W13" s="84">
        <f t="shared" ref="W13:Y13" si="24">AH14</f>
        <v>1</v>
      </c>
      <c r="X13" s="84">
        <f t="shared" si="24"/>
        <v>1</v>
      </c>
      <c r="Y13" s="84">
        <f t="shared" si="24"/>
        <v>1</v>
      </c>
      <c r="Z13" s="85">
        <f t="shared" si="17"/>
        <v>0.08</v>
      </c>
      <c r="AA13" s="85">
        <f t="shared" si="18"/>
        <v>0.08</v>
      </c>
      <c r="AB13" s="85">
        <f t="shared" si="19"/>
        <v>0.08</v>
      </c>
      <c r="AC13" s="86" t="s">
        <v>6</v>
      </c>
      <c r="AD13" s="86" t="s">
        <v>12</v>
      </c>
      <c r="AE13" s="86" t="s">
        <v>13</v>
      </c>
      <c r="AF13" s="89" t="s">
        <v>14</v>
      </c>
      <c r="AG13" s="68"/>
      <c r="AH13" s="86" t="s">
        <v>1</v>
      </c>
      <c r="AI13" s="86" t="s">
        <v>2</v>
      </c>
      <c r="AJ13" s="93" t="s">
        <v>3</v>
      </c>
    </row>
    <row r="14" spans="1:36" s="10" customFormat="1" ht="24.65" customHeight="1">
      <c r="A14" s="32"/>
      <c r="K14" s="111"/>
      <c r="L14" s="111"/>
      <c r="M14" s="54"/>
      <c r="N14" s="127" t="s">
        <v>33</v>
      </c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55"/>
      <c r="AC14" s="72">
        <v>1</v>
      </c>
      <c r="AD14" s="87">
        <v>1</v>
      </c>
      <c r="AE14" s="87">
        <v>1</v>
      </c>
      <c r="AF14" s="88">
        <v>1</v>
      </c>
      <c r="AG14" s="68">
        <f t="shared" si="20"/>
        <v>0</v>
      </c>
      <c r="AH14" s="94">
        <f t="shared" si="21"/>
        <v>1</v>
      </c>
      <c r="AI14" s="94">
        <f t="shared" si="22"/>
        <v>1</v>
      </c>
      <c r="AJ14" s="95">
        <f t="shared" si="23"/>
        <v>1</v>
      </c>
    </row>
    <row r="15" spans="1:36" s="10" customFormat="1" ht="31.5" customHeight="1">
      <c r="A15" s="32"/>
      <c r="K15" s="111"/>
      <c r="L15" s="111"/>
      <c r="M15" s="136" t="s">
        <v>34</v>
      </c>
      <c r="N15" s="136"/>
      <c r="O15" s="136"/>
      <c r="P15" s="136"/>
      <c r="Q15" s="136"/>
      <c r="R15" s="136"/>
      <c r="S15" s="136"/>
      <c r="T15" s="136"/>
      <c r="U15" s="49"/>
      <c r="V15" s="72">
        <v>7.0000000000000007E-2</v>
      </c>
      <c r="W15" s="84">
        <f t="shared" ref="W15:Y15" si="25">SUM(AH16:AH19)</f>
        <v>0.67500000000000004</v>
      </c>
      <c r="X15" s="84">
        <f t="shared" si="25"/>
        <v>0.75</v>
      </c>
      <c r="Y15" s="84">
        <f t="shared" si="25"/>
        <v>0.75</v>
      </c>
      <c r="Z15" s="84">
        <f t="shared" si="17"/>
        <v>4.7250000000000007E-2</v>
      </c>
      <c r="AA15" s="84">
        <f t="shared" si="18"/>
        <v>5.2500000000000005E-2</v>
      </c>
      <c r="AB15" s="84">
        <f t="shared" si="19"/>
        <v>5.2500000000000005E-2</v>
      </c>
      <c r="AC15" s="86" t="s">
        <v>6</v>
      </c>
      <c r="AD15" s="86" t="s">
        <v>12</v>
      </c>
      <c r="AE15" s="86" t="s">
        <v>13</v>
      </c>
      <c r="AF15" s="89" t="s">
        <v>14</v>
      </c>
      <c r="AG15" s="68" t="e">
        <f t="shared" si="20"/>
        <v>#VALUE!</v>
      </c>
      <c r="AH15" s="86" t="s">
        <v>1</v>
      </c>
      <c r="AI15" s="86" t="s">
        <v>2</v>
      </c>
      <c r="AJ15" s="93" t="s">
        <v>3</v>
      </c>
    </row>
    <row r="16" spans="1:36" s="10" customFormat="1" ht="24.65" customHeight="1">
      <c r="A16" s="32"/>
      <c r="K16" s="111"/>
      <c r="L16" s="111"/>
      <c r="M16" s="119"/>
      <c r="N16" s="137" t="s">
        <v>35</v>
      </c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9"/>
      <c r="AB16" s="55"/>
      <c r="AC16" s="72">
        <v>0.25</v>
      </c>
      <c r="AD16" s="87">
        <v>1</v>
      </c>
      <c r="AE16" s="87">
        <v>1</v>
      </c>
      <c r="AF16" s="88">
        <v>1</v>
      </c>
      <c r="AG16" s="68">
        <f t="shared" si="20"/>
        <v>0</v>
      </c>
      <c r="AH16" s="94">
        <f t="shared" si="21"/>
        <v>0.25</v>
      </c>
      <c r="AI16" s="94">
        <f t="shared" si="22"/>
        <v>0.25</v>
      </c>
      <c r="AJ16" s="95">
        <f t="shared" si="23"/>
        <v>0.25</v>
      </c>
    </row>
    <row r="17" spans="1:36" s="10" customFormat="1" ht="18" customHeight="1">
      <c r="A17" s="32"/>
      <c r="K17" s="111"/>
      <c r="L17" s="111"/>
      <c r="M17" s="119"/>
      <c r="N17" s="137" t="s">
        <v>36</v>
      </c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9"/>
      <c r="AB17" s="55"/>
      <c r="AC17" s="72">
        <v>0.25</v>
      </c>
      <c r="AD17" s="87">
        <v>1</v>
      </c>
      <c r="AE17" s="87">
        <v>1</v>
      </c>
      <c r="AF17" s="88">
        <v>1</v>
      </c>
      <c r="AG17" s="68">
        <f t="shared" si="20"/>
        <v>0</v>
      </c>
      <c r="AH17" s="94">
        <f t="shared" si="21"/>
        <v>0.25</v>
      </c>
      <c r="AI17" s="94">
        <f t="shared" si="22"/>
        <v>0.25</v>
      </c>
      <c r="AJ17" s="95">
        <f t="shared" si="23"/>
        <v>0.25</v>
      </c>
    </row>
    <row r="18" spans="1:36" s="10" customFormat="1" ht="18" customHeight="1">
      <c r="A18" s="32"/>
      <c r="K18" s="111"/>
      <c r="L18" s="111"/>
      <c r="M18" s="119"/>
      <c r="N18" s="137" t="s">
        <v>37</v>
      </c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9"/>
      <c r="AB18" s="55"/>
      <c r="AC18" s="72">
        <v>0.25</v>
      </c>
      <c r="AD18" s="88">
        <v>0.7</v>
      </c>
      <c r="AE18" s="87">
        <v>1</v>
      </c>
      <c r="AF18" s="88">
        <v>1</v>
      </c>
      <c r="AG18" s="68">
        <f t="shared" si="20"/>
        <v>-0.30000000000000004</v>
      </c>
      <c r="AH18" s="94">
        <f t="shared" si="21"/>
        <v>0.17499999999999999</v>
      </c>
      <c r="AI18" s="94">
        <f t="shared" si="22"/>
        <v>0.25</v>
      </c>
      <c r="AJ18" s="95">
        <f t="shared" si="23"/>
        <v>0.25</v>
      </c>
    </row>
    <row r="19" spans="1:36" s="10" customFormat="1" ht="18" customHeight="1">
      <c r="A19" s="32"/>
      <c r="K19" s="111"/>
      <c r="L19" s="111"/>
      <c r="M19" s="119"/>
      <c r="N19" s="137" t="s">
        <v>38</v>
      </c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9"/>
      <c r="AB19" s="55"/>
      <c r="AC19" s="72">
        <v>0.25</v>
      </c>
      <c r="AD19" s="87">
        <v>0</v>
      </c>
      <c r="AE19" s="87">
        <v>0</v>
      </c>
      <c r="AF19" s="87">
        <v>0</v>
      </c>
      <c r="AG19" s="68">
        <f t="shared" si="20"/>
        <v>0</v>
      </c>
      <c r="AH19" s="94">
        <f t="shared" si="21"/>
        <v>0</v>
      </c>
      <c r="AI19" s="94">
        <f t="shared" si="22"/>
        <v>0</v>
      </c>
      <c r="AJ19" s="95">
        <f t="shared" si="23"/>
        <v>0</v>
      </c>
    </row>
    <row r="20" spans="1:36" s="10" customFormat="1" ht="31.5" customHeight="1">
      <c r="A20" s="32"/>
      <c r="K20" s="111"/>
      <c r="L20" s="111"/>
      <c r="M20" s="136" t="s">
        <v>39</v>
      </c>
      <c r="N20" s="136"/>
      <c r="O20" s="136"/>
      <c r="P20" s="136"/>
      <c r="Q20" s="136"/>
      <c r="R20" s="136"/>
      <c r="S20" s="136"/>
      <c r="T20" s="136"/>
      <c r="U20" s="49"/>
      <c r="V20" s="72">
        <v>0.1</v>
      </c>
      <c r="W20" s="84">
        <f t="shared" ref="W20:Y20" si="26">SUM(AH21:AH21)</f>
        <v>0.2</v>
      </c>
      <c r="X20" s="84">
        <f t="shared" si="26"/>
        <v>0.5</v>
      </c>
      <c r="Y20" s="84">
        <f t="shared" si="26"/>
        <v>0.2</v>
      </c>
      <c r="Z20" s="85">
        <f t="shared" ref="Z20:Z24" si="27">V20*W20</f>
        <v>2.0000000000000004E-2</v>
      </c>
      <c r="AA20" s="85">
        <f t="shared" ref="AA20:AA24" si="28">V20*X20</f>
        <v>0.05</v>
      </c>
      <c r="AB20" s="85">
        <f t="shared" ref="AB20:AB24" si="29">V20*Y20</f>
        <v>2.0000000000000004E-2</v>
      </c>
      <c r="AC20" s="86" t="s">
        <v>6</v>
      </c>
      <c r="AD20" s="86" t="s">
        <v>12</v>
      </c>
      <c r="AE20" s="86" t="s">
        <v>13</v>
      </c>
      <c r="AF20" s="89" t="s">
        <v>14</v>
      </c>
      <c r="AG20" s="68" t="e">
        <f t="shared" si="20"/>
        <v>#VALUE!</v>
      </c>
      <c r="AH20" s="86" t="s">
        <v>1</v>
      </c>
      <c r="AI20" s="86" t="s">
        <v>2</v>
      </c>
      <c r="AJ20" s="93" t="s">
        <v>3</v>
      </c>
    </row>
    <row r="21" spans="1:36" s="10" customFormat="1" ht="24.65" customHeight="1">
      <c r="A21" s="32"/>
      <c r="K21" s="111"/>
      <c r="L21" s="111"/>
      <c r="M21" s="54"/>
      <c r="N21" s="127" t="s">
        <v>39</v>
      </c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55"/>
      <c r="AC21" s="72">
        <v>1</v>
      </c>
      <c r="AD21" s="87">
        <v>0.2</v>
      </c>
      <c r="AE21" s="87">
        <v>0.5</v>
      </c>
      <c r="AF21" s="88">
        <v>0.2</v>
      </c>
      <c r="AG21" s="68">
        <f t="shared" si="20"/>
        <v>0</v>
      </c>
      <c r="AH21" s="94">
        <f t="shared" ref="AH21:AH25" si="30">AC21*AD21</f>
        <v>0.2</v>
      </c>
      <c r="AI21" s="94">
        <f t="shared" ref="AI21:AI25" si="31">AC21*AE21</f>
        <v>0.5</v>
      </c>
      <c r="AJ21" s="95">
        <f t="shared" ref="AJ21:AJ25" si="32">AC21*AF21</f>
        <v>0.2</v>
      </c>
    </row>
    <row r="22" spans="1:36" s="10" customFormat="1" ht="31.5" customHeight="1">
      <c r="A22" s="32"/>
      <c r="K22" s="111"/>
      <c r="L22" s="111"/>
      <c r="M22" s="136" t="s">
        <v>40</v>
      </c>
      <c r="N22" s="136"/>
      <c r="O22" s="136"/>
      <c r="P22" s="136"/>
      <c r="Q22" s="136"/>
      <c r="R22" s="136"/>
      <c r="S22" s="136"/>
      <c r="T22" s="136"/>
      <c r="U22" s="49"/>
      <c r="V22" s="72">
        <v>0.05</v>
      </c>
      <c r="W22" s="84">
        <f t="shared" ref="W22:Y22" si="33">SUM(AH23:AH23)</f>
        <v>0.2</v>
      </c>
      <c r="X22" s="84">
        <f t="shared" si="33"/>
        <v>0.6</v>
      </c>
      <c r="Y22" s="84">
        <f t="shared" si="33"/>
        <v>0.2</v>
      </c>
      <c r="Z22" s="85">
        <f t="shared" si="27"/>
        <v>1.0000000000000002E-2</v>
      </c>
      <c r="AA22" s="85">
        <f t="shared" si="28"/>
        <v>0.03</v>
      </c>
      <c r="AB22" s="85">
        <f t="shared" si="29"/>
        <v>1.0000000000000002E-2</v>
      </c>
      <c r="AC22" s="86" t="s">
        <v>6</v>
      </c>
      <c r="AD22" s="86" t="s">
        <v>12</v>
      </c>
      <c r="AE22" s="86" t="s">
        <v>13</v>
      </c>
      <c r="AF22" s="89" t="s">
        <v>14</v>
      </c>
      <c r="AG22" s="68" t="e">
        <f t="shared" si="20"/>
        <v>#VALUE!</v>
      </c>
      <c r="AH22" s="86" t="s">
        <v>1</v>
      </c>
      <c r="AI22" s="86" t="s">
        <v>2</v>
      </c>
      <c r="AJ22" s="93" t="s">
        <v>3</v>
      </c>
    </row>
    <row r="23" spans="1:36" s="10" customFormat="1" ht="24.65" customHeight="1">
      <c r="A23" s="32"/>
      <c r="K23" s="111"/>
      <c r="L23" s="111"/>
      <c r="M23" s="54"/>
      <c r="N23" s="127" t="s">
        <v>40</v>
      </c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55"/>
      <c r="AC23" s="72">
        <v>1</v>
      </c>
      <c r="AD23" s="87">
        <v>0.2</v>
      </c>
      <c r="AE23" s="87">
        <v>0.6</v>
      </c>
      <c r="AF23" s="88">
        <v>0.2</v>
      </c>
      <c r="AG23" s="68">
        <f t="shared" si="20"/>
        <v>0</v>
      </c>
      <c r="AH23" s="94">
        <f t="shared" si="30"/>
        <v>0.2</v>
      </c>
      <c r="AI23" s="94">
        <f t="shared" si="31"/>
        <v>0.6</v>
      </c>
      <c r="AJ23" s="95">
        <f t="shared" si="32"/>
        <v>0.2</v>
      </c>
    </row>
    <row r="24" spans="1:36" s="10" customFormat="1" ht="31.5" customHeight="1">
      <c r="A24" s="32"/>
      <c r="K24" s="111"/>
      <c r="L24" s="111"/>
      <c r="M24" s="136" t="s">
        <v>41</v>
      </c>
      <c r="N24" s="136"/>
      <c r="O24" s="136"/>
      <c r="P24" s="136"/>
      <c r="Q24" s="136"/>
      <c r="R24" s="136"/>
      <c r="S24" s="136"/>
      <c r="T24" s="136"/>
      <c r="U24" s="49"/>
      <c r="V24" s="72">
        <v>0.05</v>
      </c>
      <c r="W24" s="84">
        <f t="shared" ref="W24:Y24" si="34">SUM(AH25:AH25)</f>
        <v>0.15</v>
      </c>
      <c r="X24" s="84">
        <f t="shared" si="34"/>
        <v>0.2</v>
      </c>
      <c r="Y24" s="84">
        <f t="shared" si="34"/>
        <v>0.2</v>
      </c>
      <c r="Z24" s="85">
        <f t="shared" si="27"/>
        <v>7.4999999999999997E-3</v>
      </c>
      <c r="AA24" s="85">
        <f t="shared" si="28"/>
        <v>1.0000000000000002E-2</v>
      </c>
      <c r="AB24" s="85">
        <f t="shared" si="29"/>
        <v>1.0000000000000002E-2</v>
      </c>
      <c r="AC24" s="86" t="s">
        <v>6</v>
      </c>
      <c r="AD24" s="86" t="s">
        <v>12</v>
      </c>
      <c r="AE24" s="86" t="s">
        <v>13</v>
      </c>
      <c r="AF24" s="89" t="s">
        <v>14</v>
      </c>
      <c r="AG24" s="68" t="e">
        <f t="shared" si="20"/>
        <v>#VALUE!</v>
      </c>
      <c r="AH24" s="86" t="s">
        <v>1</v>
      </c>
      <c r="AI24" s="86" t="s">
        <v>2</v>
      </c>
      <c r="AJ24" s="93" t="s">
        <v>3</v>
      </c>
    </row>
    <row r="25" spans="1:36" s="10" customFormat="1" ht="24.65" customHeight="1">
      <c r="A25" s="32"/>
      <c r="B25" s="32"/>
      <c r="C25" s="32"/>
      <c r="D25" s="32"/>
      <c r="E25" s="32"/>
      <c r="F25" s="32"/>
      <c r="G25" s="32"/>
      <c r="H25" s="32"/>
      <c r="I25" s="32"/>
      <c r="K25" s="111"/>
      <c r="L25" s="111"/>
      <c r="M25" s="54"/>
      <c r="N25" s="127" t="s">
        <v>41</v>
      </c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55"/>
      <c r="AC25" s="72">
        <v>1</v>
      </c>
      <c r="AD25" s="87">
        <v>0.15</v>
      </c>
      <c r="AE25" s="87">
        <v>0.2</v>
      </c>
      <c r="AF25" s="88">
        <v>0.2</v>
      </c>
      <c r="AG25" s="68">
        <f t="shared" si="20"/>
        <v>-5.0000000000000017E-2</v>
      </c>
      <c r="AH25" s="94">
        <f t="shared" si="30"/>
        <v>0.15</v>
      </c>
      <c r="AI25" s="94">
        <f t="shared" si="31"/>
        <v>0.2</v>
      </c>
      <c r="AJ25" s="95">
        <f t="shared" si="32"/>
        <v>0.2</v>
      </c>
    </row>
    <row r="26" spans="1:36" s="10" customFormat="1" ht="31.5" customHeight="1">
      <c r="A26" s="110"/>
      <c r="B26" s="110"/>
      <c r="C26" s="110"/>
      <c r="D26" s="110"/>
      <c r="E26" s="110"/>
      <c r="F26" s="110"/>
      <c r="G26" s="110"/>
      <c r="H26" s="110"/>
      <c r="I26" s="110"/>
      <c r="K26" s="111"/>
      <c r="L26" s="111"/>
      <c r="M26" s="136" t="s">
        <v>42</v>
      </c>
      <c r="N26" s="136"/>
      <c r="O26" s="136"/>
      <c r="P26" s="136"/>
      <c r="Q26" s="136"/>
      <c r="R26" s="136"/>
      <c r="S26" s="136"/>
      <c r="T26" s="136"/>
      <c r="U26" s="49"/>
      <c r="V26" s="72">
        <v>0.03</v>
      </c>
      <c r="W26" s="84">
        <f t="shared" ref="W26:Y26" si="35">SUM(AH27:AH27)</f>
        <v>0</v>
      </c>
      <c r="X26" s="84">
        <f t="shared" si="35"/>
        <v>0.5</v>
      </c>
      <c r="Y26" s="84">
        <f t="shared" si="35"/>
        <v>0</v>
      </c>
      <c r="Z26" s="85">
        <f t="shared" ref="Z26:Z30" si="36">V26*W26</f>
        <v>0</v>
      </c>
      <c r="AA26" s="85">
        <f t="shared" ref="AA26:AA30" si="37">V26*X26</f>
        <v>1.4999999999999999E-2</v>
      </c>
      <c r="AB26" s="85">
        <f t="shared" ref="AB26:AB30" si="38">V26*Y26</f>
        <v>0</v>
      </c>
      <c r="AC26" s="86" t="s">
        <v>6</v>
      </c>
      <c r="AD26" s="86" t="s">
        <v>12</v>
      </c>
      <c r="AE26" s="86" t="s">
        <v>13</v>
      </c>
      <c r="AF26" s="89" t="s">
        <v>14</v>
      </c>
      <c r="AG26" s="68" t="e">
        <f t="shared" si="20"/>
        <v>#VALUE!</v>
      </c>
      <c r="AH26" s="86" t="s">
        <v>1</v>
      </c>
      <c r="AI26" s="86" t="s">
        <v>2</v>
      </c>
      <c r="AJ26" s="93" t="s">
        <v>3</v>
      </c>
    </row>
    <row r="27" spans="1:36" s="10" customFormat="1" ht="24.65" customHeight="1">
      <c r="A27" s="110"/>
      <c r="B27" s="110"/>
      <c r="C27" s="110"/>
      <c r="D27" s="110"/>
      <c r="E27" s="110"/>
      <c r="F27" s="110"/>
      <c r="G27" s="110"/>
      <c r="H27" s="110"/>
      <c r="I27" s="110"/>
      <c r="K27" s="111"/>
      <c r="L27" s="111"/>
      <c r="M27" s="54"/>
      <c r="N27" s="127" t="s">
        <v>42</v>
      </c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55"/>
      <c r="AC27" s="72">
        <v>1</v>
      </c>
      <c r="AD27" s="87">
        <v>0</v>
      </c>
      <c r="AE27" s="87">
        <v>0.5</v>
      </c>
      <c r="AF27" s="88">
        <v>0</v>
      </c>
      <c r="AG27" s="68">
        <f t="shared" si="20"/>
        <v>0</v>
      </c>
      <c r="AH27" s="94">
        <f t="shared" ref="AH27:AH31" si="39">AC27*AD27</f>
        <v>0</v>
      </c>
      <c r="AI27" s="94">
        <f t="shared" ref="AI27:AI31" si="40">AC27*AE27</f>
        <v>0.5</v>
      </c>
      <c r="AJ27" s="95">
        <f t="shared" ref="AJ27:AJ31" si="41">AC27*AF27</f>
        <v>0</v>
      </c>
    </row>
    <row r="28" spans="1:36" s="10" customFormat="1" ht="31.5" hidden="1" customHeight="1">
      <c r="A28" s="110"/>
      <c r="B28" s="110"/>
      <c r="C28" s="110"/>
      <c r="D28" s="110"/>
      <c r="E28" s="110"/>
      <c r="F28" s="110"/>
      <c r="G28" s="110"/>
      <c r="H28" s="110"/>
      <c r="I28" s="110"/>
      <c r="K28" s="111"/>
      <c r="L28" s="111"/>
      <c r="M28" s="136" t="s">
        <v>43</v>
      </c>
      <c r="N28" s="136"/>
      <c r="O28" s="136"/>
      <c r="P28" s="136"/>
      <c r="Q28" s="136"/>
      <c r="R28" s="136"/>
      <c r="S28" s="136"/>
      <c r="T28" s="136"/>
      <c r="U28" s="49"/>
      <c r="V28" s="72">
        <v>0.05</v>
      </c>
      <c r="W28" s="84">
        <f t="shared" ref="W28:Y28" si="42">SUM(AH29:AH29)</f>
        <v>0.2</v>
      </c>
      <c r="X28" s="84">
        <f t="shared" si="42"/>
        <v>0.7</v>
      </c>
      <c r="Y28" s="84">
        <f t="shared" si="42"/>
        <v>0.2</v>
      </c>
      <c r="Z28" s="85">
        <f t="shared" si="36"/>
        <v>1.0000000000000002E-2</v>
      </c>
      <c r="AA28" s="85">
        <f t="shared" si="37"/>
        <v>3.4999999999999996E-2</v>
      </c>
      <c r="AB28" s="85">
        <f t="shared" si="38"/>
        <v>1.0000000000000002E-2</v>
      </c>
      <c r="AC28" s="86" t="s">
        <v>6</v>
      </c>
      <c r="AD28" s="86" t="s">
        <v>12</v>
      </c>
      <c r="AE28" s="86" t="s">
        <v>13</v>
      </c>
      <c r="AF28" s="89" t="s">
        <v>14</v>
      </c>
      <c r="AG28" s="68" t="e">
        <f t="shared" si="20"/>
        <v>#VALUE!</v>
      </c>
      <c r="AH28" s="86" t="s">
        <v>1</v>
      </c>
      <c r="AI28" s="86" t="s">
        <v>2</v>
      </c>
      <c r="AJ28" s="93" t="s">
        <v>3</v>
      </c>
    </row>
    <row r="29" spans="1:36" s="10" customFormat="1" ht="24.65" hidden="1" customHeight="1">
      <c r="A29" s="110"/>
      <c r="B29" s="110"/>
      <c r="C29" s="110"/>
      <c r="D29" s="110"/>
      <c r="E29" s="110"/>
      <c r="F29" s="110"/>
      <c r="G29" s="110"/>
      <c r="H29" s="110"/>
      <c r="I29" s="110"/>
      <c r="K29" s="111"/>
      <c r="L29" s="111"/>
      <c r="M29" s="54"/>
      <c r="N29" s="127" t="s">
        <v>43</v>
      </c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55"/>
      <c r="AC29" s="72">
        <v>1</v>
      </c>
      <c r="AD29" s="87">
        <v>0.2</v>
      </c>
      <c r="AE29" s="87">
        <v>0.7</v>
      </c>
      <c r="AF29" s="88">
        <v>0.2</v>
      </c>
      <c r="AG29" s="68">
        <f t="shared" si="20"/>
        <v>0</v>
      </c>
      <c r="AH29" s="94">
        <f t="shared" si="39"/>
        <v>0.2</v>
      </c>
      <c r="AI29" s="94">
        <f t="shared" si="40"/>
        <v>0.7</v>
      </c>
      <c r="AJ29" s="95">
        <f t="shared" si="41"/>
        <v>0.2</v>
      </c>
    </row>
    <row r="30" spans="1:36" s="10" customFormat="1" ht="31.5" hidden="1" customHeight="1">
      <c r="A30" s="110"/>
      <c r="B30" s="110"/>
      <c r="C30" s="110"/>
      <c r="D30" s="110"/>
      <c r="E30" s="110"/>
      <c r="F30" s="110"/>
      <c r="G30" s="110"/>
      <c r="H30" s="110"/>
      <c r="I30" s="110"/>
      <c r="K30" s="111"/>
      <c r="L30" s="111"/>
      <c r="M30" s="136" t="s">
        <v>44</v>
      </c>
      <c r="N30" s="136"/>
      <c r="O30" s="136"/>
      <c r="P30" s="136"/>
      <c r="Q30" s="136"/>
      <c r="R30" s="136"/>
      <c r="S30" s="136"/>
      <c r="T30" s="136"/>
      <c r="U30" s="49"/>
      <c r="V30" s="72">
        <v>0.02</v>
      </c>
      <c r="W30" s="84">
        <f t="shared" ref="W30:Y30" si="43">SUM(AH31:AH31)</f>
        <v>0</v>
      </c>
      <c r="X30" s="84">
        <f t="shared" si="43"/>
        <v>0</v>
      </c>
      <c r="Y30" s="84">
        <f t="shared" si="43"/>
        <v>0</v>
      </c>
      <c r="Z30" s="85">
        <f t="shared" si="36"/>
        <v>0</v>
      </c>
      <c r="AA30" s="85">
        <f t="shared" si="37"/>
        <v>0</v>
      </c>
      <c r="AB30" s="85">
        <f t="shared" si="38"/>
        <v>0</v>
      </c>
      <c r="AC30" s="86" t="s">
        <v>6</v>
      </c>
      <c r="AD30" s="86" t="s">
        <v>12</v>
      </c>
      <c r="AE30" s="86" t="s">
        <v>13</v>
      </c>
      <c r="AF30" s="89" t="s">
        <v>14</v>
      </c>
      <c r="AG30" s="68" t="e">
        <f t="shared" si="20"/>
        <v>#VALUE!</v>
      </c>
      <c r="AH30" s="86" t="s">
        <v>1</v>
      </c>
      <c r="AI30" s="86" t="s">
        <v>2</v>
      </c>
      <c r="AJ30" s="93" t="s">
        <v>3</v>
      </c>
    </row>
    <row r="31" spans="1:36" s="10" customFormat="1" ht="24.65" hidden="1" customHeight="1">
      <c r="A31" s="110"/>
      <c r="B31" s="110"/>
      <c r="C31" s="110"/>
      <c r="D31" s="110"/>
      <c r="E31" s="110"/>
      <c r="F31" s="110"/>
      <c r="G31" s="110"/>
      <c r="H31" s="110"/>
      <c r="I31" s="110"/>
      <c r="K31" s="111"/>
      <c r="L31" s="111"/>
      <c r="M31" s="54"/>
      <c r="N31" s="127" t="s">
        <v>44</v>
      </c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55"/>
      <c r="AC31" s="72">
        <v>1</v>
      </c>
      <c r="AD31" s="87">
        <v>0</v>
      </c>
      <c r="AE31" s="87">
        <v>0</v>
      </c>
      <c r="AF31" s="88">
        <v>0</v>
      </c>
      <c r="AG31" s="68">
        <f t="shared" si="20"/>
        <v>0</v>
      </c>
      <c r="AH31" s="94">
        <f t="shared" si="39"/>
        <v>0</v>
      </c>
      <c r="AI31" s="94">
        <f t="shared" si="40"/>
        <v>0</v>
      </c>
      <c r="AJ31" s="95">
        <f t="shared" si="41"/>
        <v>0</v>
      </c>
    </row>
    <row r="32" spans="1:36" s="10" customFormat="1" ht="31.5" hidden="1" customHeight="1">
      <c r="A32" s="110"/>
      <c r="B32" s="110"/>
      <c r="C32" s="110"/>
      <c r="D32" s="110"/>
      <c r="E32" s="110"/>
      <c r="F32" s="110"/>
      <c r="G32" s="110"/>
      <c r="H32" s="110"/>
      <c r="I32" s="110"/>
      <c r="K32" s="111"/>
      <c r="L32" s="111"/>
      <c r="M32" s="136" t="s">
        <v>45</v>
      </c>
      <c r="N32" s="136"/>
      <c r="O32" s="136"/>
      <c r="P32" s="136"/>
      <c r="Q32" s="136"/>
      <c r="R32" s="136"/>
      <c r="S32" s="136"/>
      <c r="T32" s="136"/>
      <c r="U32" s="49"/>
      <c r="V32" s="72">
        <v>0.01</v>
      </c>
      <c r="W32" s="84">
        <f t="shared" ref="W32:Y32" si="44">SUM(AH33:AH33)</f>
        <v>0</v>
      </c>
      <c r="X32" s="84">
        <f t="shared" si="44"/>
        <v>0</v>
      </c>
      <c r="Y32" s="84">
        <f t="shared" si="44"/>
        <v>0</v>
      </c>
      <c r="Z32" s="85">
        <f t="shared" ref="Z32:Z36" si="45">V32*W32</f>
        <v>0</v>
      </c>
      <c r="AA32" s="85">
        <f t="shared" ref="AA32:AA36" si="46">V32*X32</f>
        <v>0</v>
      </c>
      <c r="AB32" s="85">
        <f t="shared" ref="AB32:AB36" si="47">V32*Y32</f>
        <v>0</v>
      </c>
      <c r="AC32" s="86" t="s">
        <v>6</v>
      </c>
      <c r="AD32" s="86" t="s">
        <v>12</v>
      </c>
      <c r="AE32" s="86" t="s">
        <v>13</v>
      </c>
      <c r="AF32" s="89" t="s">
        <v>14</v>
      </c>
      <c r="AG32" s="68" t="e">
        <f t="shared" si="20"/>
        <v>#VALUE!</v>
      </c>
      <c r="AH32" s="86" t="s">
        <v>1</v>
      </c>
      <c r="AI32" s="86" t="s">
        <v>2</v>
      </c>
      <c r="AJ32" s="93" t="s">
        <v>3</v>
      </c>
    </row>
    <row r="33" spans="1:36" s="10" customFormat="1" ht="24.65" hidden="1" customHeight="1">
      <c r="A33" s="110"/>
      <c r="B33" s="110"/>
      <c r="C33" s="110"/>
      <c r="D33" s="110"/>
      <c r="E33" s="110"/>
      <c r="F33" s="110"/>
      <c r="G33" s="110"/>
      <c r="H33" s="110"/>
      <c r="I33" s="110"/>
      <c r="K33" s="111"/>
      <c r="L33" s="111"/>
      <c r="M33" s="54"/>
      <c r="N33" s="127" t="s">
        <v>45</v>
      </c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55"/>
      <c r="AC33" s="72">
        <v>1</v>
      </c>
      <c r="AD33" s="87">
        <v>0</v>
      </c>
      <c r="AE33" s="87">
        <v>0</v>
      </c>
      <c r="AF33" s="88">
        <v>0</v>
      </c>
      <c r="AG33" s="68">
        <f t="shared" si="20"/>
        <v>0</v>
      </c>
      <c r="AH33" s="94">
        <f t="shared" ref="AH33:AH37" si="48">AC33*AD33</f>
        <v>0</v>
      </c>
      <c r="AI33" s="94">
        <f t="shared" ref="AI33:AI37" si="49">AC33*AE33</f>
        <v>0</v>
      </c>
      <c r="AJ33" s="95">
        <f t="shared" ref="AJ33:AJ37" si="50">AC33*AF33</f>
        <v>0</v>
      </c>
    </row>
    <row r="34" spans="1:36" s="10" customFormat="1" ht="31.5" hidden="1" customHeight="1">
      <c r="A34" s="110"/>
      <c r="B34" s="110"/>
      <c r="C34" s="110"/>
      <c r="D34" s="110"/>
      <c r="E34" s="110"/>
      <c r="F34" s="110"/>
      <c r="G34" s="110"/>
      <c r="H34" s="110"/>
      <c r="I34" s="110"/>
      <c r="K34" s="111"/>
      <c r="L34" s="111"/>
      <c r="M34" s="136" t="s">
        <v>46</v>
      </c>
      <c r="N34" s="136"/>
      <c r="O34" s="136"/>
      <c r="P34" s="136"/>
      <c r="Q34" s="136"/>
      <c r="R34" s="136"/>
      <c r="S34" s="136"/>
      <c r="T34" s="136"/>
      <c r="U34" s="49"/>
      <c r="V34" s="72">
        <v>0.01</v>
      </c>
      <c r="W34" s="84">
        <f t="shared" ref="W34:Y34" si="51">SUM(AH35:AH35)</f>
        <v>0</v>
      </c>
      <c r="X34" s="84">
        <f t="shared" si="51"/>
        <v>0</v>
      </c>
      <c r="Y34" s="84">
        <f t="shared" si="51"/>
        <v>0</v>
      </c>
      <c r="Z34" s="85">
        <f t="shared" si="45"/>
        <v>0</v>
      </c>
      <c r="AA34" s="85">
        <f t="shared" si="46"/>
        <v>0</v>
      </c>
      <c r="AB34" s="85">
        <f t="shared" si="47"/>
        <v>0</v>
      </c>
      <c r="AC34" s="86" t="s">
        <v>6</v>
      </c>
      <c r="AD34" s="86" t="s">
        <v>12</v>
      </c>
      <c r="AE34" s="86" t="s">
        <v>13</v>
      </c>
      <c r="AF34" s="89" t="s">
        <v>14</v>
      </c>
      <c r="AG34" s="68" t="e">
        <f t="shared" si="20"/>
        <v>#VALUE!</v>
      </c>
      <c r="AH34" s="86" t="s">
        <v>1</v>
      </c>
      <c r="AI34" s="86" t="s">
        <v>2</v>
      </c>
      <c r="AJ34" s="93" t="s">
        <v>3</v>
      </c>
    </row>
    <row r="35" spans="1:36" s="10" customFormat="1" ht="24.65" hidden="1" customHeight="1">
      <c r="A35" s="110"/>
      <c r="B35" s="110"/>
      <c r="C35" s="110"/>
      <c r="D35" s="110"/>
      <c r="E35" s="110"/>
      <c r="F35" s="110"/>
      <c r="G35" s="110"/>
      <c r="H35" s="110"/>
      <c r="I35" s="110"/>
      <c r="K35" s="111"/>
      <c r="L35" s="111"/>
      <c r="M35" s="54"/>
      <c r="N35" s="127" t="s">
        <v>46</v>
      </c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55"/>
      <c r="AC35" s="72">
        <v>1</v>
      </c>
      <c r="AD35" s="87">
        <v>0</v>
      </c>
      <c r="AE35" s="87">
        <v>0</v>
      </c>
      <c r="AF35" s="88">
        <v>0</v>
      </c>
      <c r="AG35" s="68">
        <f t="shared" si="20"/>
        <v>0</v>
      </c>
      <c r="AH35" s="94">
        <f t="shared" si="48"/>
        <v>0</v>
      </c>
      <c r="AI35" s="94">
        <f t="shared" si="49"/>
        <v>0</v>
      </c>
      <c r="AJ35" s="95">
        <f t="shared" si="50"/>
        <v>0</v>
      </c>
    </row>
    <row r="36" spans="1:36" s="10" customFormat="1" ht="31.5" hidden="1" customHeight="1">
      <c r="A36" s="110"/>
      <c r="B36" s="110"/>
      <c r="C36" s="110"/>
      <c r="D36" s="110"/>
      <c r="E36" s="110"/>
      <c r="F36" s="110"/>
      <c r="G36" s="110"/>
      <c r="H36" s="110"/>
      <c r="I36" s="110"/>
      <c r="K36" s="111"/>
      <c r="L36" s="111"/>
      <c r="M36" s="136" t="s">
        <v>47</v>
      </c>
      <c r="N36" s="136"/>
      <c r="O36" s="136"/>
      <c r="P36" s="136"/>
      <c r="Q36" s="136"/>
      <c r="R36" s="136"/>
      <c r="S36" s="136"/>
      <c r="T36" s="136"/>
      <c r="U36" s="49"/>
      <c r="V36" s="72">
        <v>0.01</v>
      </c>
      <c r="W36" s="84">
        <f t="shared" ref="W36:Y36" si="52">SUM(AH37:AH37)</f>
        <v>0</v>
      </c>
      <c r="X36" s="84">
        <f t="shared" si="52"/>
        <v>0</v>
      </c>
      <c r="Y36" s="84">
        <f t="shared" si="52"/>
        <v>0</v>
      </c>
      <c r="Z36" s="85">
        <f t="shared" si="45"/>
        <v>0</v>
      </c>
      <c r="AA36" s="85">
        <f t="shared" si="46"/>
        <v>0</v>
      </c>
      <c r="AB36" s="85">
        <f t="shared" si="47"/>
        <v>0</v>
      </c>
      <c r="AC36" s="86" t="s">
        <v>6</v>
      </c>
      <c r="AD36" s="86" t="s">
        <v>12</v>
      </c>
      <c r="AE36" s="86" t="s">
        <v>13</v>
      </c>
      <c r="AF36" s="89" t="s">
        <v>14</v>
      </c>
      <c r="AG36" s="68" t="e">
        <f t="shared" si="20"/>
        <v>#VALUE!</v>
      </c>
      <c r="AH36" s="86" t="s">
        <v>1</v>
      </c>
      <c r="AI36" s="86" t="s">
        <v>2</v>
      </c>
      <c r="AJ36" s="93" t="s">
        <v>3</v>
      </c>
    </row>
    <row r="37" spans="1:36" s="10" customFormat="1" ht="24.65" hidden="1" customHeight="1">
      <c r="A37" s="110"/>
      <c r="B37" s="110"/>
      <c r="C37" s="110"/>
      <c r="D37" s="110"/>
      <c r="E37" s="110"/>
      <c r="F37" s="110"/>
      <c r="G37" s="110"/>
      <c r="H37" s="110"/>
      <c r="I37" s="110"/>
      <c r="K37" s="111"/>
      <c r="L37" s="111"/>
      <c r="M37" s="54"/>
      <c r="N37" s="127" t="s">
        <v>47</v>
      </c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55"/>
      <c r="AC37" s="72">
        <v>1</v>
      </c>
      <c r="AD37" s="87">
        <v>0</v>
      </c>
      <c r="AE37" s="87">
        <v>0</v>
      </c>
      <c r="AF37" s="88">
        <v>0</v>
      </c>
      <c r="AG37" s="68">
        <f t="shared" si="20"/>
        <v>0</v>
      </c>
      <c r="AH37" s="94">
        <f t="shared" si="48"/>
        <v>0</v>
      </c>
      <c r="AI37" s="94">
        <f t="shared" si="49"/>
        <v>0</v>
      </c>
      <c r="AJ37" s="95">
        <f t="shared" si="50"/>
        <v>0</v>
      </c>
    </row>
    <row r="38" spans="1:36" s="10" customFormat="1" ht="31.5" hidden="1" customHeight="1">
      <c r="A38" s="110"/>
      <c r="B38" s="110"/>
      <c r="C38" s="110"/>
      <c r="D38" s="110"/>
      <c r="E38" s="110"/>
      <c r="F38" s="110"/>
      <c r="G38" s="110"/>
      <c r="H38" s="110"/>
      <c r="I38" s="110"/>
      <c r="K38" s="111"/>
      <c r="L38" s="111"/>
      <c r="M38" s="136" t="s">
        <v>48</v>
      </c>
      <c r="N38" s="136"/>
      <c r="O38" s="136"/>
      <c r="P38" s="136"/>
      <c r="Q38" s="136"/>
      <c r="R38" s="136"/>
      <c r="S38" s="136"/>
      <c r="T38" s="136"/>
      <c r="U38" s="49"/>
      <c r="V38" s="72">
        <v>0.05</v>
      </c>
      <c r="W38" s="84">
        <f t="shared" ref="W38:Y38" si="53">SUM(AH39:AH39)</f>
        <v>0</v>
      </c>
      <c r="X38" s="84">
        <f t="shared" si="53"/>
        <v>0</v>
      </c>
      <c r="Y38" s="84">
        <f t="shared" si="53"/>
        <v>0</v>
      </c>
      <c r="Z38" s="85">
        <f t="shared" ref="Z38:Z42" si="54">V38*W38</f>
        <v>0</v>
      </c>
      <c r="AA38" s="85">
        <f t="shared" ref="AA38:AA42" si="55">V38*X38</f>
        <v>0</v>
      </c>
      <c r="AB38" s="85">
        <f t="shared" ref="AB38:AB42" si="56">V38*Y38</f>
        <v>0</v>
      </c>
      <c r="AC38" s="86" t="s">
        <v>6</v>
      </c>
      <c r="AD38" s="86" t="s">
        <v>12</v>
      </c>
      <c r="AE38" s="86" t="s">
        <v>13</v>
      </c>
      <c r="AF38" s="89" t="s">
        <v>14</v>
      </c>
      <c r="AG38" s="68" t="e">
        <f t="shared" si="20"/>
        <v>#VALUE!</v>
      </c>
      <c r="AH38" s="86" t="s">
        <v>1</v>
      </c>
      <c r="AI38" s="86" t="s">
        <v>2</v>
      </c>
      <c r="AJ38" s="93" t="s">
        <v>3</v>
      </c>
    </row>
    <row r="39" spans="1:36" s="10" customFormat="1" ht="24.65" hidden="1" customHeight="1">
      <c r="A39" s="110"/>
      <c r="B39" s="110"/>
      <c r="C39" s="110"/>
      <c r="D39" s="110"/>
      <c r="E39" s="110"/>
      <c r="F39" s="110"/>
      <c r="G39" s="110"/>
      <c r="H39" s="110"/>
      <c r="I39" s="110"/>
      <c r="K39" s="111"/>
      <c r="L39" s="111"/>
      <c r="M39" s="54"/>
      <c r="N39" s="127" t="s">
        <v>48</v>
      </c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55"/>
      <c r="AC39" s="72">
        <v>1</v>
      </c>
      <c r="AD39" s="87">
        <v>0</v>
      </c>
      <c r="AE39" s="87">
        <v>0</v>
      </c>
      <c r="AF39" s="88">
        <v>0</v>
      </c>
      <c r="AG39" s="68">
        <f t="shared" si="20"/>
        <v>0</v>
      </c>
      <c r="AH39" s="94">
        <f t="shared" ref="AH39:AH43" si="57">AC39*AD39</f>
        <v>0</v>
      </c>
      <c r="AI39" s="94">
        <f t="shared" ref="AI39:AI43" si="58">AC39*AE39</f>
        <v>0</v>
      </c>
      <c r="AJ39" s="95">
        <f t="shared" ref="AJ39:AJ43" si="59">AC39*AF39</f>
        <v>0</v>
      </c>
    </row>
    <row r="40" spans="1:36" s="10" customFormat="1" ht="31.5" hidden="1" customHeight="1">
      <c r="A40" s="110"/>
      <c r="B40" s="110"/>
      <c r="C40" s="110"/>
      <c r="D40" s="110"/>
      <c r="E40" s="110"/>
      <c r="F40" s="110"/>
      <c r="G40" s="110"/>
      <c r="H40" s="110"/>
      <c r="I40" s="110"/>
      <c r="K40" s="111"/>
      <c r="L40" s="111"/>
      <c r="M40" s="136" t="s">
        <v>49</v>
      </c>
      <c r="N40" s="136"/>
      <c r="O40" s="136"/>
      <c r="P40" s="136"/>
      <c r="Q40" s="136"/>
      <c r="R40" s="136"/>
      <c r="S40" s="136"/>
      <c r="T40" s="136"/>
      <c r="U40" s="49"/>
      <c r="V40" s="72">
        <v>0.03</v>
      </c>
      <c r="W40" s="84">
        <f t="shared" ref="W40:Y40" si="60">SUM(AH41:AH41)</f>
        <v>0</v>
      </c>
      <c r="X40" s="84">
        <f t="shared" si="60"/>
        <v>0</v>
      </c>
      <c r="Y40" s="84">
        <f t="shared" si="60"/>
        <v>0</v>
      </c>
      <c r="Z40" s="85">
        <f t="shared" si="54"/>
        <v>0</v>
      </c>
      <c r="AA40" s="85">
        <f t="shared" si="55"/>
        <v>0</v>
      </c>
      <c r="AB40" s="85">
        <f t="shared" si="56"/>
        <v>0</v>
      </c>
      <c r="AC40" s="86" t="s">
        <v>6</v>
      </c>
      <c r="AD40" s="86" t="s">
        <v>12</v>
      </c>
      <c r="AE40" s="86" t="s">
        <v>13</v>
      </c>
      <c r="AF40" s="89" t="s">
        <v>14</v>
      </c>
      <c r="AG40" s="68" t="e">
        <f t="shared" si="20"/>
        <v>#VALUE!</v>
      </c>
      <c r="AH40" s="86" t="s">
        <v>1</v>
      </c>
      <c r="AI40" s="86" t="s">
        <v>2</v>
      </c>
      <c r="AJ40" s="93" t="s">
        <v>3</v>
      </c>
    </row>
    <row r="41" spans="1:36" s="10" customFormat="1" ht="24.65" hidden="1" customHeight="1">
      <c r="A41" s="110"/>
      <c r="B41" s="110"/>
      <c r="C41" s="110"/>
      <c r="D41" s="110"/>
      <c r="E41" s="110"/>
      <c r="F41" s="110"/>
      <c r="G41" s="110"/>
      <c r="H41" s="110"/>
      <c r="I41" s="110"/>
      <c r="K41" s="111"/>
      <c r="L41" s="111"/>
      <c r="M41" s="54"/>
      <c r="N41" s="127" t="s">
        <v>49</v>
      </c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55"/>
      <c r="AC41" s="72">
        <v>1</v>
      </c>
      <c r="AD41" s="87">
        <v>0</v>
      </c>
      <c r="AE41" s="87">
        <v>0</v>
      </c>
      <c r="AF41" s="88">
        <v>0</v>
      </c>
      <c r="AG41" s="68">
        <f t="shared" si="20"/>
        <v>0</v>
      </c>
      <c r="AH41" s="94">
        <f t="shared" si="57"/>
        <v>0</v>
      </c>
      <c r="AI41" s="94">
        <f t="shared" si="58"/>
        <v>0</v>
      </c>
      <c r="AJ41" s="95">
        <f t="shared" si="59"/>
        <v>0</v>
      </c>
    </row>
    <row r="42" spans="1:36" s="10" customFormat="1" ht="31.5" hidden="1" customHeight="1">
      <c r="A42" s="110"/>
      <c r="B42" s="110"/>
      <c r="C42" s="110"/>
      <c r="D42" s="110"/>
      <c r="E42" s="110"/>
      <c r="F42" s="110"/>
      <c r="G42" s="110"/>
      <c r="H42" s="110"/>
      <c r="I42" s="110"/>
      <c r="K42" s="111"/>
      <c r="L42" s="111"/>
      <c r="M42" s="136" t="s">
        <v>50</v>
      </c>
      <c r="N42" s="136"/>
      <c r="O42" s="136"/>
      <c r="P42" s="136"/>
      <c r="Q42" s="136"/>
      <c r="R42" s="136"/>
      <c r="S42" s="136"/>
      <c r="T42" s="136"/>
      <c r="U42" s="49"/>
      <c r="V42" s="72">
        <v>0.05</v>
      </c>
      <c r="W42" s="84">
        <f t="shared" ref="W42:Y42" si="61">SUM(AH43:AH43)</f>
        <v>0</v>
      </c>
      <c r="X42" s="84">
        <f t="shared" si="61"/>
        <v>0</v>
      </c>
      <c r="Y42" s="84">
        <f t="shared" si="61"/>
        <v>0</v>
      </c>
      <c r="Z42" s="85">
        <f t="shared" si="54"/>
        <v>0</v>
      </c>
      <c r="AA42" s="85">
        <f t="shared" si="55"/>
        <v>0</v>
      </c>
      <c r="AB42" s="85">
        <f t="shared" si="56"/>
        <v>0</v>
      </c>
      <c r="AC42" s="86" t="s">
        <v>6</v>
      </c>
      <c r="AD42" s="86" t="s">
        <v>12</v>
      </c>
      <c r="AE42" s="86" t="s">
        <v>13</v>
      </c>
      <c r="AF42" s="89" t="s">
        <v>14</v>
      </c>
      <c r="AG42" s="68" t="e">
        <f t="shared" si="20"/>
        <v>#VALUE!</v>
      </c>
      <c r="AH42" s="86" t="s">
        <v>1</v>
      </c>
      <c r="AI42" s="86" t="s">
        <v>2</v>
      </c>
      <c r="AJ42" s="93" t="s">
        <v>3</v>
      </c>
    </row>
    <row r="43" spans="1:36" s="10" customFormat="1" ht="24.65" hidden="1" customHeight="1">
      <c r="A43" s="110"/>
      <c r="B43" s="110"/>
      <c r="C43" s="110"/>
      <c r="D43" s="110"/>
      <c r="E43" s="110"/>
      <c r="F43" s="110"/>
      <c r="G43" s="110"/>
      <c r="H43" s="110"/>
      <c r="I43" s="110"/>
      <c r="K43" s="111"/>
      <c r="L43" s="111"/>
      <c r="M43" s="54"/>
      <c r="N43" s="127" t="s">
        <v>50</v>
      </c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55"/>
      <c r="AC43" s="72">
        <v>1</v>
      </c>
      <c r="AD43" s="87">
        <v>0</v>
      </c>
      <c r="AE43" s="87">
        <v>0</v>
      </c>
      <c r="AF43" s="88">
        <v>0</v>
      </c>
      <c r="AG43" s="68">
        <f t="shared" si="20"/>
        <v>0</v>
      </c>
      <c r="AH43" s="94">
        <f t="shared" si="57"/>
        <v>0</v>
      </c>
      <c r="AI43" s="94">
        <f t="shared" si="58"/>
        <v>0</v>
      </c>
      <c r="AJ43" s="95">
        <f t="shared" si="59"/>
        <v>0</v>
      </c>
    </row>
    <row r="44" spans="1:36" s="10" customFormat="1" ht="31.5" hidden="1" customHeight="1">
      <c r="A44" s="110"/>
      <c r="B44" s="110"/>
      <c r="C44" s="110"/>
      <c r="D44" s="110"/>
      <c r="E44" s="110"/>
      <c r="F44" s="110"/>
      <c r="G44" s="110"/>
      <c r="H44" s="110"/>
      <c r="I44" s="110"/>
      <c r="K44" s="111"/>
      <c r="L44" s="111"/>
      <c r="M44" s="136" t="s">
        <v>51</v>
      </c>
      <c r="N44" s="136"/>
      <c r="O44" s="136"/>
      <c r="P44" s="136"/>
      <c r="Q44" s="136"/>
      <c r="R44" s="136"/>
      <c r="S44" s="136"/>
      <c r="T44" s="136"/>
      <c r="U44" s="49"/>
      <c r="V44" s="72">
        <v>0.08</v>
      </c>
      <c r="W44" s="84">
        <f t="shared" ref="W44:Y44" si="62">SUM(AH45:AH45)</f>
        <v>0</v>
      </c>
      <c r="X44" s="84">
        <f t="shared" si="62"/>
        <v>0</v>
      </c>
      <c r="Y44" s="84">
        <f t="shared" si="62"/>
        <v>0</v>
      </c>
      <c r="Z44" s="85">
        <f t="shared" ref="Z44:Z48" si="63">V44*W44</f>
        <v>0</v>
      </c>
      <c r="AA44" s="85">
        <f t="shared" ref="AA44:AA48" si="64">V44*X44</f>
        <v>0</v>
      </c>
      <c r="AB44" s="85">
        <f t="shared" ref="AB44:AB48" si="65">V44*Y44</f>
        <v>0</v>
      </c>
      <c r="AC44" s="86" t="s">
        <v>6</v>
      </c>
      <c r="AD44" s="86" t="s">
        <v>12</v>
      </c>
      <c r="AE44" s="86" t="s">
        <v>13</v>
      </c>
      <c r="AF44" s="89" t="s">
        <v>14</v>
      </c>
      <c r="AG44" s="68" t="e">
        <f t="shared" si="20"/>
        <v>#VALUE!</v>
      </c>
      <c r="AH44" s="86" t="s">
        <v>1</v>
      </c>
      <c r="AI44" s="86" t="s">
        <v>2</v>
      </c>
      <c r="AJ44" s="93" t="s">
        <v>3</v>
      </c>
    </row>
    <row r="45" spans="1:36" s="10" customFormat="1" ht="24.65" hidden="1" customHeight="1">
      <c r="A45" s="110"/>
      <c r="B45" s="110"/>
      <c r="C45" s="110"/>
      <c r="D45" s="110"/>
      <c r="E45" s="110"/>
      <c r="F45" s="110"/>
      <c r="G45" s="110"/>
      <c r="H45" s="110"/>
      <c r="I45" s="110"/>
      <c r="K45" s="111"/>
      <c r="L45" s="111"/>
      <c r="M45" s="54"/>
      <c r="N45" s="127" t="s">
        <v>51</v>
      </c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55"/>
      <c r="AC45" s="72">
        <v>1</v>
      </c>
      <c r="AD45" s="87">
        <v>0</v>
      </c>
      <c r="AE45" s="87">
        <v>0</v>
      </c>
      <c r="AF45" s="88">
        <v>0</v>
      </c>
      <c r="AG45" s="68">
        <f t="shared" si="20"/>
        <v>0</v>
      </c>
      <c r="AH45" s="94">
        <f t="shared" ref="AH45:AH49" si="66">AC45*AD45</f>
        <v>0</v>
      </c>
      <c r="AI45" s="94">
        <f t="shared" ref="AI45:AI49" si="67">AC45*AE45</f>
        <v>0</v>
      </c>
      <c r="AJ45" s="95">
        <f t="shared" ref="AJ45:AJ49" si="68">AC45*AF45</f>
        <v>0</v>
      </c>
    </row>
    <row r="46" spans="1:36" s="10" customFormat="1" ht="31.5" hidden="1" customHeight="1">
      <c r="A46" s="110"/>
      <c r="B46" s="110"/>
      <c r="C46" s="110"/>
      <c r="D46" s="110"/>
      <c r="E46" s="110"/>
      <c r="F46" s="110"/>
      <c r="G46" s="110"/>
      <c r="H46" s="110"/>
      <c r="I46" s="110"/>
      <c r="K46" s="111"/>
      <c r="L46" s="111"/>
      <c r="M46" s="136" t="s">
        <v>52</v>
      </c>
      <c r="N46" s="136"/>
      <c r="O46" s="136"/>
      <c r="P46" s="136"/>
      <c r="Q46" s="136"/>
      <c r="R46" s="136"/>
      <c r="S46" s="136"/>
      <c r="T46" s="136"/>
      <c r="U46" s="49"/>
      <c r="V46" s="72">
        <v>0.05</v>
      </c>
      <c r="W46" s="84">
        <f t="shared" ref="W46:Y46" si="69">SUM(AH47:AH47)</f>
        <v>0</v>
      </c>
      <c r="X46" s="84">
        <f t="shared" si="69"/>
        <v>0</v>
      </c>
      <c r="Y46" s="84">
        <f t="shared" si="69"/>
        <v>0</v>
      </c>
      <c r="Z46" s="85">
        <f t="shared" si="63"/>
        <v>0</v>
      </c>
      <c r="AA46" s="85">
        <f t="shared" si="64"/>
        <v>0</v>
      </c>
      <c r="AB46" s="85">
        <f t="shared" si="65"/>
        <v>0</v>
      </c>
      <c r="AC46" s="86" t="s">
        <v>6</v>
      </c>
      <c r="AD46" s="86" t="s">
        <v>12</v>
      </c>
      <c r="AE46" s="86" t="s">
        <v>13</v>
      </c>
      <c r="AF46" s="89" t="s">
        <v>14</v>
      </c>
      <c r="AG46" s="68" t="e">
        <f t="shared" si="20"/>
        <v>#VALUE!</v>
      </c>
      <c r="AH46" s="86" t="s">
        <v>1</v>
      </c>
      <c r="AI46" s="86" t="s">
        <v>2</v>
      </c>
      <c r="AJ46" s="93" t="s">
        <v>3</v>
      </c>
    </row>
    <row r="47" spans="1:36" s="10" customFormat="1" ht="24.65" hidden="1" customHeight="1">
      <c r="A47" s="110"/>
      <c r="B47" s="110"/>
      <c r="C47" s="110"/>
      <c r="D47" s="110"/>
      <c r="E47" s="110"/>
      <c r="F47" s="110"/>
      <c r="G47" s="110"/>
      <c r="H47" s="110"/>
      <c r="I47" s="110"/>
      <c r="K47" s="111"/>
      <c r="L47" s="111"/>
      <c r="M47" s="54"/>
      <c r="N47" s="127" t="s">
        <v>52</v>
      </c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55"/>
      <c r="AC47" s="72">
        <v>1</v>
      </c>
      <c r="AD47" s="87">
        <v>0</v>
      </c>
      <c r="AE47" s="87">
        <v>0</v>
      </c>
      <c r="AF47" s="88">
        <v>0</v>
      </c>
      <c r="AG47" s="68">
        <f t="shared" si="20"/>
        <v>0</v>
      </c>
      <c r="AH47" s="94">
        <f t="shared" si="66"/>
        <v>0</v>
      </c>
      <c r="AI47" s="94">
        <f t="shared" si="67"/>
        <v>0</v>
      </c>
      <c r="AJ47" s="95">
        <f t="shared" si="68"/>
        <v>0</v>
      </c>
    </row>
    <row r="48" spans="1:36" s="10" customFormat="1" ht="31.5" hidden="1" customHeight="1">
      <c r="A48" s="110"/>
      <c r="B48" s="110"/>
      <c r="C48" s="110"/>
      <c r="D48" s="110"/>
      <c r="E48" s="110"/>
      <c r="F48" s="110"/>
      <c r="G48" s="110"/>
      <c r="H48" s="110"/>
      <c r="I48" s="110"/>
      <c r="K48" s="111"/>
      <c r="L48" s="111"/>
      <c r="M48" s="136" t="s">
        <v>53</v>
      </c>
      <c r="N48" s="136"/>
      <c r="O48" s="136"/>
      <c r="P48" s="136"/>
      <c r="Q48" s="136"/>
      <c r="R48" s="136"/>
      <c r="S48" s="136"/>
      <c r="T48" s="136"/>
      <c r="U48" s="49"/>
      <c r="V48" s="72">
        <v>0.01</v>
      </c>
      <c r="W48" s="84">
        <f t="shared" ref="W48:Y48" si="70">SUM(AH49:AH49)</f>
        <v>0</v>
      </c>
      <c r="X48" s="84">
        <f t="shared" si="70"/>
        <v>0</v>
      </c>
      <c r="Y48" s="84">
        <f t="shared" si="70"/>
        <v>0</v>
      </c>
      <c r="Z48" s="85">
        <f t="shared" si="63"/>
        <v>0</v>
      </c>
      <c r="AA48" s="85">
        <f t="shared" si="64"/>
        <v>0</v>
      </c>
      <c r="AB48" s="85">
        <f t="shared" si="65"/>
        <v>0</v>
      </c>
      <c r="AC48" s="86" t="s">
        <v>6</v>
      </c>
      <c r="AD48" s="86" t="s">
        <v>12</v>
      </c>
      <c r="AE48" s="86" t="s">
        <v>13</v>
      </c>
      <c r="AF48" s="89" t="s">
        <v>14</v>
      </c>
      <c r="AG48" s="68" t="e">
        <f t="shared" si="20"/>
        <v>#VALUE!</v>
      </c>
      <c r="AH48" s="86" t="s">
        <v>1</v>
      </c>
      <c r="AI48" s="86" t="s">
        <v>2</v>
      </c>
      <c r="AJ48" s="93" t="s">
        <v>3</v>
      </c>
    </row>
    <row r="49" spans="1:36" s="10" customFormat="1" ht="24.65" hidden="1" customHeight="1">
      <c r="A49" s="110"/>
      <c r="B49" s="110"/>
      <c r="C49" s="110"/>
      <c r="D49" s="110"/>
      <c r="E49" s="110"/>
      <c r="F49" s="110"/>
      <c r="G49" s="110"/>
      <c r="H49" s="110"/>
      <c r="I49" s="110"/>
      <c r="K49" s="111"/>
      <c r="L49" s="111"/>
      <c r="M49" s="54"/>
      <c r="N49" s="127" t="s">
        <v>54</v>
      </c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55"/>
      <c r="AC49" s="72">
        <v>1</v>
      </c>
      <c r="AD49" s="87">
        <v>0</v>
      </c>
      <c r="AE49" s="87">
        <v>0</v>
      </c>
      <c r="AF49" s="88">
        <v>0</v>
      </c>
      <c r="AG49" s="68">
        <f t="shared" si="20"/>
        <v>0</v>
      </c>
      <c r="AH49" s="94">
        <f t="shared" si="66"/>
        <v>0</v>
      </c>
      <c r="AI49" s="94">
        <f t="shared" si="67"/>
        <v>0</v>
      </c>
      <c r="AJ49" s="95">
        <f t="shared" si="68"/>
        <v>0</v>
      </c>
    </row>
    <row r="50" spans="1:36" s="10" customFormat="1" ht="31.5" hidden="1" customHeight="1">
      <c r="A50" s="110"/>
      <c r="B50" s="110"/>
      <c r="C50" s="110"/>
      <c r="D50" s="110"/>
      <c r="E50" s="110"/>
      <c r="F50" s="110"/>
      <c r="G50" s="110"/>
      <c r="H50" s="110"/>
      <c r="I50" s="110"/>
      <c r="K50" s="111"/>
      <c r="L50" s="111"/>
      <c r="M50" s="136" t="s">
        <v>55</v>
      </c>
      <c r="N50" s="136"/>
      <c r="O50" s="136"/>
      <c r="P50" s="136"/>
      <c r="Q50" s="136"/>
      <c r="R50" s="136"/>
      <c r="S50" s="136"/>
      <c r="T50" s="136"/>
      <c r="U50" s="49"/>
      <c r="V50" s="72">
        <v>0.03</v>
      </c>
      <c r="W50" s="84">
        <f t="shared" ref="W50:Y50" si="71">SUM(AH51:AH51)</f>
        <v>0</v>
      </c>
      <c r="X50" s="84">
        <f t="shared" si="71"/>
        <v>0</v>
      </c>
      <c r="Y50" s="84">
        <f t="shared" si="71"/>
        <v>0</v>
      </c>
      <c r="Z50" s="85">
        <f>V50*W50</f>
        <v>0</v>
      </c>
      <c r="AA50" s="85">
        <f>V50*X50</f>
        <v>0</v>
      </c>
      <c r="AB50" s="85">
        <f>V50*Y50</f>
        <v>0</v>
      </c>
      <c r="AC50" s="86" t="s">
        <v>6</v>
      </c>
      <c r="AD50" s="86" t="s">
        <v>12</v>
      </c>
      <c r="AE50" s="86" t="s">
        <v>13</v>
      </c>
      <c r="AF50" s="89" t="s">
        <v>14</v>
      </c>
      <c r="AG50" s="68" t="e">
        <f t="shared" si="20"/>
        <v>#VALUE!</v>
      </c>
      <c r="AH50" s="86" t="s">
        <v>1</v>
      </c>
      <c r="AI50" s="86" t="s">
        <v>2</v>
      </c>
      <c r="AJ50" s="93" t="s">
        <v>3</v>
      </c>
    </row>
    <row r="51" spans="1:36" s="10" customFormat="1" ht="24.65" hidden="1" customHeight="1">
      <c r="A51" s="110"/>
      <c r="B51" s="110"/>
      <c r="C51" s="110"/>
      <c r="D51" s="110"/>
      <c r="E51" s="110"/>
      <c r="F51" s="110"/>
      <c r="G51" s="110"/>
      <c r="H51" s="110"/>
      <c r="I51" s="110"/>
      <c r="K51" s="111"/>
      <c r="L51" s="111"/>
      <c r="M51" s="54"/>
      <c r="N51" s="127" t="s">
        <v>56</v>
      </c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55"/>
      <c r="AC51" s="72">
        <v>1</v>
      </c>
      <c r="AD51" s="87">
        <v>0</v>
      </c>
      <c r="AE51" s="87">
        <v>0</v>
      </c>
      <c r="AF51" s="88">
        <v>0</v>
      </c>
      <c r="AG51" s="68">
        <f t="shared" si="20"/>
        <v>0</v>
      </c>
      <c r="AH51" s="94">
        <f>AC51*AD51</f>
        <v>0</v>
      </c>
      <c r="AI51" s="94">
        <f>AC51*AE51</f>
        <v>0</v>
      </c>
      <c r="AJ51" s="95">
        <f>AC51*AF51</f>
        <v>0</v>
      </c>
    </row>
    <row r="52" spans="1:36" s="10" customFormat="1">
      <c r="A52" s="42"/>
      <c r="B52" s="42"/>
      <c r="C52" s="42"/>
      <c r="D52" s="42"/>
      <c r="E52" s="42"/>
      <c r="F52" s="42"/>
      <c r="G52" s="42"/>
      <c r="H52" s="42"/>
      <c r="I52" s="42"/>
      <c r="K52" s="134"/>
      <c r="L52" s="143" t="s">
        <v>57</v>
      </c>
      <c r="M52" s="143"/>
      <c r="N52" s="143"/>
      <c r="O52" s="67">
        <v>0.05</v>
      </c>
      <c r="P52" s="68">
        <v>0.45</v>
      </c>
      <c r="Q52" s="68">
        <v>0.5</v>
      </c>
      <c r="R52" s="68">
        <v>0.45</v>
      </c>
      <c r="S52" s="69">
        <f t="shared" ref="S52:S56" si="72">O52*P52</f>
        <v>2.2500000000000003E-2</v>
      </c>
      <c r="T52" s="69">
        <f t="shared" ref="T52:T56" si="73">O52*Q52</f>
        <v>2.5000000000000001E-2</v>
      </c>
      <c r="U52" s="69">
        <f t="shared" ref="U52:U56" si="74">O52*R52</f>
        <v>2.2500000000000003E-2</v>
      </c>
      <c r="V52" s="60"/>
      <c r="W52" s="60"/>
      <c r="X52" s="60"/>
      <c r="Y52" s="60"/>
      <c r="Z52" s="38"/>
      <c r="AA52" s="38"/>
      <c r="AB52" s="38"/>
      <c r="AC52" s="60"/>
      <c r="AD52" s="60"/>
      <c r="AE52" s="60"/>
      <c r="AF52" s="60"/>
      <c r="AG52" s="68">
        <f t="shared" si="20"/>
        <v>0</v>
      </c>
      <c r="AH52" s="60"/>
      <c r="AI52" s="60"/>
    </row>
    <row r="53" spans="1:36" s="10" customFormat="1" ht="26">
      <c r="A53" s="140"/>
      <c r="B53" s="140"/>
      <c r="C53" s="140"/>
      <c r="D53" s="140"/>
      <c r="E53" s="140"/>
      <c r="F53" s="140"/>
      <c r="G53" s="140"/>
      <c r="H53" s="140"/>
      <c r="I53" s="140"/>
      <c r="K53" s="130" t="s">
        <v>58</v>
      </c>
      <c r="L53" s="130"/>
      <c r="M53" s="130"/>
      <c r="N53" s="130"/>
      <c r="O53" s="64" t="s">
        <v>6</v>
      </c>
      <c r="P53" s="65" t="s">
        <v>19</v>
      </c>
      <c r="Q53" s="65" t="s">
        <v>20</v>
      </c>
      <c r="R53" s="65" t="s">
        <v>14</v>
      </c>
      <c r="S53" s="74">
        <f t="shared" ref="S53:U53" si="75">SUM(S54:S54)</f>
        <v>0.8</v>
      </c>
      <c r="T53" s="74">
        <f t="shared" si="75"/>
        <v>1</v>
      </c>
      <c r="U53" s="74">
        <f t="shared" si="75"/>
        <v>1</v>
      </c>
      <c r="V53" s="60"/>
      <c r="W53" s="60"/>
      <c r="X53" s="60"/>
      <c r="Y53" s="60"/>
      <c r="Z53" s="38"/>
      <c r="AA53" s="38"/>
      <c r="AB53" s="38"/>
      <c r="AC53" s="60"/>
      <c r="AD53" s="60"/>
      <c r="AE53" s="60"/>
      <c r="AF53" s="60"/>
      <c r="AG53" s="68">
        <f t="shared" si="20"/>
        <v>0</v>
      </c>
      <c r="AH53" s="60"/>
      <c r="AI53" s="60"/>
    </row>
    <row r="54" spans="1:36" s="10" customFormat="1">
      <c r="A54" s="140"/>
      <c r="B54" s="140"/>
      <c r="C54" s="140"/>
      <c r="D54" s="140"/>
      <c r="E54" s="140"/>
      <c r="F54" s="140"/>
      <c r="G54" s="140"/>
      <c r="H54" s="140"/>
      <c r="I54" s="140"/>
      <c r="K54" s="58"/>
      <c r="L54" s="141" t="s">
        <v>59</v>
      </c>
      <c r="M54" s="141"/>
      <c r="N54" s="142"/>
      <c r="O54" s="67">
        <v>1</v>
      </c>
      <c r="P54" s="68">
        <v>0.8</v>
      </c>
      <c r="Q54" s="68">
        <v>1</v>
      </c>
      <c r="R54" s="68">
        <v>1</v>
      </c>
      <c r="S54" s="69">
        <f t="shared" si="72"/>
        <v>0.8</v>
      </c>
      <c r="T54" s="69">
        <f t="shared" si="73"/>
        <v>1</v>
      </c>
      <c r="U54" s="69">
        <f t="shared" si="74"/>
        <v>1</v>
      </c>
      <c r="V54" s="60"/>
      <c r="W54" s="60"/>
      <c r="X54" s="60"/>
      <c r="Y54" s="60"/>
      <c r="Z54" s="38"/>
      <c r="AA54" s="38"/>
      <c r="AB54" s="38"/>
      <c r="AC54" s="60"/>
      <c r="AD54" s="60"/>
      <c r="AE54" s="60"/>
      <c r="AF54" s="60"/>
      <c r="AG54" s="68">
        <f t="shared" si="20"/>
        <v>0</v>
      </c>
      <c r="AH54" s="60"/>
      <c r="AI54" s="60"/>
    </row>
    <row r="55" spans="1:36" s="10" customFormat="1" ht="26">
      <c r="K55" s="130" t="s">
        <v>60</v>
      </c>
      <c r="L55" s="130"/>
      <c r="M55" s="130"/>
      <c r="N55" s="130"/>
      <c r="O55" s="64" t="s">
        <v>6</v>
      </c>
      <c r="P55" s="65" t="s">
        <v>19</v>
      </c>
      <c r="Q55" s="65" t="s">
        <v>20</v>
      </c>
      <c r="R55" s="65" t="s">
        <v>14</v>
      </c>
      <c r="S55" s="75">
        <f t="shared" ref="S55:U55" si="76">S56+S104</f>
        <v>0.18100899999999998</v>
      </c>
      <c r="T55" s="74">
        <f t="shared" si="76"/>
        <v>0.32618170000000002</v>
      </c>
      <c r="U55" s="75">
        <f t="shared" si="76"/>
        <v>0.1941175</v>
      </c>
      <c r="V55" s="60"/>
      <c r="W55" s="60"/>
      <c r="X55" s="60"/>
      <c r="Y55" s="60"/>
      <c r="Z55" s="38"/>
      <c r="AA55" s="38"/>
      <c r="AB55" s="38"/>
      <c r="AC55" s="60"/>
      <c r="AD55" s="60"/>
      <c r="AE55" s="60"/>
      <c r="AF55" s="60"/>
      <c r="AG55" s="68">
        <f t="shared" si="20"/>
        <v>0</v>
      </c>
      <c r="AH55" s="60"/>
      <c r="AI55" s="60"/>
    </row>
    <row r="56" spans="1:36" s="10" customFormat="1" ht="27.75" customHeight="1">
      <c r="A56" s="43"/>
      <c r="B56" s="43"/>
      <c r="C56" s="43"/>
      <c r="D56" s="43"/>
      <c r="E56" s="43"/>
      <c r="F56" s="43"/>
      <c r="G56" s="43"/>
      <c r="H56" s="43"/>
      <c r="I56" s="43"/>
      <c r="K56" s="111"/>
      <c r="L56" s="125" t="s">
        <v>61</v>
      </c>
      <c r="M56" s="143"/>
      <c r="N56" s="144"/>
      <c r="O56" s="67">
        <v>0.47</v>
      </c>
      <c r="P56" s="76">
        <f t="shared" ref="P56:R56" si="77">Z57+Z63+Z65+Z67+Z72+Z74+Z76+Z78+Z80+Z82+Z84+Z86+Z88+Z90+Z92+Z94+Z96+Z98+Z100+Z102</f>
        <v>0.26829999999999998</v>
      </c>
      <c r="Q56" s="70">
        <f t="shared" si="77"/>
        <v>0.39195999999999998</v>
      </c>
      <c r="R56" s="76">
        <f t="shared" si="77"/>
        <v>0.27639999999999998</v>
      </c>
      <c r="S56" s="77">
        <f t="shared" si="72"/>
        <v>0.12610099999999999</v>
      </c>
      <c r="T56" s="69">
        <f t="shared" si="73"/>
        <v>0.18422119999999997</v>
      </c>
      <c r="U56" s="77">
        <f t="shared" si="74"/>
        <v>0.129908</v>
      </c>
      <c r="V56" s="71" t="s">
        <v>6</v>
      </c>
      <c r="W56" s="78" t="s">
        <v>19</v>
      </c>
      <c r="X56" s="78" t="s">
        <v>20</v>
      </c>
      <c r="Y56" s="78" t="s">
        <v>3</v>
      </c>
      <c r="Z56" s="79" t="s">
        <v>1</v>
      </c>
      <c r="AA56" s="79" t="s">
        <v>2</v>
      </c>
      <c r="AB56" s="79" t="s">
        <v>3</v>
      </c>
      <c r="AC56" s="60"/>
      <c r="AD56" s="60"/>
      <c r="AE56" s="60"/>
      <c r="AF56" s="60"/>
      <c r="AG56" s="68">
        <f t="shared" si="20"/>
        <v>0</v>
      </c>
      <c r="AH56" s="60"/>
      <c r="AI56" s="60"/>
    </row>
    <row r="57" spans="1:36" s="10" customFormat="1" ht="28.5" customHeight="1">
      <c r="A57" s="32"/>
      <c r="B57" s="44"/>
      <c r="C57" s="32"/>
      <c r="D57" s="32"/>
      <c r="E57" s="32"/>
      <c r="F57" s="32"/>
      <c r="G57" s="32"/>
      <c r="H57" s="32"/>
      <c r="I57" s="32"/>
      <c r="K57" s="134"/>
      <c r="L57" s="112"/>
      <c r="M57" s="136" t="s">
        <v>22</v>
      </c>
      <c r="N57" s="136"/>
      <c r="O57" s="136"/>
      <c r="P57" s="136"/>
      <c r="Q57" s="136"/>
      <c r="R57" s="136"/>
      <c r="S57" s="136"/>
      <c r="T57" s="136"/>
      <c r="U57" s="49"/>
      <c r="V57" s="72">
        <v>0.18</v>
      </c>
      <c r="W57" s="80">
        <f t="shared" ref="W57:Y57" si="78">SUM(AH58:AH62)</f>
        <v>0.73499999999999999</v>
      </c>
      <c r="X57" s="80">
        <f t="shared" si="78"/>
        <v>0.872</v>
      </c>
      <c r="Y57" s="80">
        <f t="shared" si="78"/>
        <v>0.78</v>
      </c>
      <c r="Z57" s="81">
        <f>V57*W57</f>
        <v>0.1323</v>
      </c>
      <c r="AA57" s="81">
        <f>V57*X57</f>
        <v>0.15695999999999999</v>
      </c>
      <c r="AB57" s="81">
        <f>V57*Y57</f>
        <v>0.1404</v>
      </c>
      <c r="AC57" s="71" t="s">
        <v>6</v>
      </c>
      <c r="AD57" s="71" t="s">
        <v>12</v>
      </c>
      <c r="AE57" s="71" t="s">
        <v>13</v>
      </c>
      <c r="AF57" s="89" t="s">
        <v>14</v>
      </c>
      <c r="AG57" s="68" t="e">
        <f t="shared" si="20"/>
        <v>#VALUE!</v>
      </c>
      <c r="AH57" s="71" t="s">
        <v>1</v>
      </c>
      <c r="AI57" s="71" t="s">
        <v>2</v>
      </c>
      <c r="AJ57" s="90" t="s">
        <v>3</v>
      </c>
    </row>
    <row r="58" spans="1:36" s="10" customFormat="1" ht="28.5" customHeight="1">
      <c r="A58" s="32"/>
      <c r="B58" s="44"/>
      <c r="C58" s="32"/>
      <c r="D58" s="32"/>
      <c r="E58" s="32"/>
      <c r="F58" s="32"/>
      <c r="G58" s="32"/>
      <c r="H58" s="32"/>
      <c r="I58" s="32"/>
      <c r="K58" s="134"/>
      <c r="L58" s="113"/>
      <c r="M58" s="117"/>
      <c r="N58" s="137" t="s">
        <v>25</v>
      </c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9"/>
      <c r="AB58" s="82"/>
      <c r="AC58" s="83">
        <v>0.25</v>
      </c>
      <c r="AD58" s="68">
        <v>0.9</v>
      </c>
      <c r="AE58" s="68">
        <v>0.98</v>
      </c>
      <c r="AF58" s="68">
        <v>0.9</v>
      </c>
      <c r="AG58" s="68">
        <f t="shared" si="20"/>
        <v>0</v>
      </c>
      <c r="AH58" s="91">
        <f t="shared" ref="AH58:AH62" si="79">AC58*AD58</f>
        <v>0.22500000000000001</v>
      </c>
      <c r="AI58" s="91">
        <f t="shared" ref="AI58:AI62" si="80">AC58*AE58</f>
        <v>0.245</v>
      </c>
      <c r="AJ58" s="92">
        <f t="shared" ref="AJ58:AJ62" si="81">AC58*AF58</f>
        <v>0.22500000000000001</v>
      </c>
    </row>
    <row r="59" spans="1:36" s="10" customFormat="1" ht="28.5" customHeight="1">
      <c r="A59" s="32"/>
      <c r="B59" s="32"/>
      <c r="C59" s="32"/>
      <c r="D59" s="32"/>
      <c r="E59" s="32"/>
      <c r="F59" s="32"/>
      <c r="G59" s="32"/>
      <c r="H59" s="32"/>
      <c r="I59" s="32"/>
      <c r="K59" s="134"/>
      <c r="L59" s="113"/>
      <c r="M59" s="118"/>
      <c r="N59" s="137" t="s">
        <v>27</v>
      </c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9"/>
      <c r="AB59" s="82"/>
      <c r="AC59" s="83">
        <v>0.25</v>
      </c>
      <c r="AD59" s="68">
        <v>0.9</v>
      </c>
      <c r="AE59" s="68">
        <v>0.98</v>
      </c>
      <c r="AF59" s="68">
        <v>0.9</v>
      </c>
      <c r="AG59" s="68">
        <f t="shared" si="20"/>
        <v>0</v>
      </c>
      <c r="AH59" s="91">
        <f t="shared" si="79"/>
        <v>0.22500000000000001</v>
      </c>
      <c r="AI59" s="91">
        <f t="shared" si="80"/>
        <v>0.245</v>
      </c>
      <c r="AJ59" s="92">
        <f t="shared" si="81"/>
        <v>0.22500000000000001</v>
      </c>
    </row>
    <row r="60" spans="1:36" s="10" customFormat="1" ht="28.5" customHeight="1">
      <c r="A60" s="32"/>
      <c r="B60" s="44"/>
      <c r="C60" s="32"/>
      <c r="D60" s="32"/>
      <c r="E60" s="32"/>
      <c r="F60" s="32"/>
      <c r="G60" s="32"/>
      <c r="H60" s="32"/>
      <c r="I60" s="32"/>
      <c r="K60" s="134"/>
      <c r="L60" s="113"/>
      <c r="M60" s="118"/>
      <c r="N60" s="137" t="s">
        <v>28</v>
      </c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9"/>
      <c r="AB60" s="82"/>
      <c r="AC60" s="83">
        <v>0.2</v>
      </c>
      <c r="AD60" s="68">
        <v>0.3</v>
      </c>
      <c r="AE60" s="68">
        <v>0.5</v>
      </c>
      <c r="AF60" s="68">
        <v>0.3</v>
      </c>
      <c r="AG60" s="68">
        <f t="shared" si="20"/>
        <v>0</v>
      </c>
      <c r="AH60" s="91">
        <f t="shared" si="79"/>
        <v>0.06</v>
      </c>
      <c r="AI60" s="91">
        <f t="shared" si="80"/>
        <v>0.1</v>
      </c>
      <c r="AJ60" s="92">
        <f t="shared" si="81"/>
        <v>0.06</v>
      </c>
    </row>
    <row r="61" spans="1:36" s="10" customFormat="1" ht="28.5" customHeight="1">
      <c r="A61" s="32"/>
      <c r="B61" s="44"/>
      <c r="C61" s="32"/>
      <c r="D61" s="32"/>
      <c r="E61" s="32"/>
      <c r="F61" s="32"/>
      <c r="G61" s="32"/>
      <c r="H61" s="32"/>
      <c r="I61" s="32"/>
      <c r="K61" s="134"/>
      <c r="L61" s="113"/>
      <c r="M61" s="118"/>
      <c r="N61" s="137" t="s">
        <v>30</v>
      </c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9"/>
      <c r="AB61" s="82"/>
      <c r="AC61" s="83">
        <v>0.15</v>
      </c>
      <c r="AD61" s="68">
        <v>0.6</v>
      </c>
      <c r="AE61" s="68">
        <v>0.9</v>
      </c>
      <c r="AF61" s="68">
        <v>0.9</v>
      </c>
      <c r="AG61" s="68">
        <f t="shared" si="20"/>
        <v>-0.30000000000000004</v>
      </c>
      <c r="AH61" s="91">
        <f t="shared" si="79"/>
        <v>0.09</v>
      </c>
      <c r="AI61" s="91">
        <f t="shared" si="80"/>
        <v>0.13500000000000001</v>
      </c>
      <c r="AJ61" s="92">
        <f t="shared" si="81"/>
        <v>0.13500000000000001</v>
      </c>
    </row>
    <row r="62" spans="1:36" s="10" customFormat="1" ht="28.5" customHeight="1">
      <c r="A62" s="32"/>
      <c r="B62" s="44"/>
      <c r="C62" s="32"/>
      <c r="D62" s="32"/>
      <c r="E62" s="32"/>
      <c r="F62" s="32"/>
      <c r="G62" s="32"/>
      <c r="H62" s="32"/>
      <c r="I62" s="32"/>
      <c r="K62" s="134"/>
      <c r="L62" s="113"/>
      <c r="M62" s="118"/>
      <c r="N62" s="137" t="s">
        <v>62</v>
      </c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9"/>
      <c r="AB62" s="82"/>
      <c r="AC62" s="83">
        <v>0.15</v>
      </c>
      <c r="AD62" s="68">
        <v>0.9</v>
      </c>
      <c r="AE62" s="68">
        <v>0.98</v>
      </c>
      <c r="AF62" s="68">
        <v>0.9</v>
      </c>
      <c r="AG62" s="68">
        <f t="shared" si="20"/>
        <v>0</v>
      </c>
      <c r="AH62" s="91">
        <f t="shared" si="79"/>
        <v>0.13500000000000001</v>
      </c>
      <c r="AI62" s="91">
        <f t="shared" si="80"/>
        <v>0.14699999999999999</v>
      </c>
      <c r="AJ62" s="92">
        <f t="shared" si="81"/>
        <v>0.13500000000000001</v>
      </c>
    </row>
    <row r="63" spans="1:36" s="10" customFormat="1" ht="31.5" customHeight="1">
      <c r="A63" s="32"/>
      <c r="E63" s="32"/>
      <c r="F63" s="32"/>
      <c r="G63" s="32"/>
      <c r="H63" s="32"/>
      <c r="I63" s="32"/>
      <c r="K63" s="111"/>
      <c r="L63" s="111"/>
      <c r="M63" s="136" t="s">
        <v>32</v>
      </c>
      <c r="N63" s="136"/>
      <c r="O63" s="136"/>
      <c r="P63" s="136"/>
      <c r="Q63" s="136"/>
      <c r="R63" s="136"/>
      <c r="S63" s="136"/>
      <c r="T63" s="136"/>
      <c r="U63" s="49"/>
      <c r="V63" s="72">
        <v>0.04</v>
      </c>
      <c r="W63" s="84">
        <f t="shared" ref="W63:Y63" si="82">SUM(AH64:AH64)</f>
        <v>0.7</v>
      </c>
      <c r="X63" s="84">
        <f t="shared" si="82"/>
        <v>0.9</v>
      </c>
      <c r="Y63" s="84">
        <f t="shared" si="82"/>
        <v>0.7</v>
      </c>
      <c r="Z63" s="85">
        <f t="shared" ref="Z63:Z67" si="83">V63*W63</f>
        <v>2.7999999999999997E-2</v>
      </c>
      <c r="AA63" s="85">
        <f t="shared" ref="AA63:AA67" si="84">V63*X63</f>
        <v>3.6000000000000004E-2</v>
      </c>
      <c r="AB63" s="85">
        <f t="shared" ref="AB63:AB67" si="85">V63*Y63</f>
        <v>2.7999999999999997E-2</v>
      </c>
      <c r="AC63" s="86" t="s">
        <v>6</v>
      </c>
      <c r="AD63" s="86" t="s">
        <v>12</v>
      </c>
      <c r="AE63" s="86" t="s">
        <v>13</v>
      </c>
      <c r="AF63" s="89" t="s">
        <v>14</v>
      </c>
      <c r="AG63" s="68" t="e">
        <f t="shared" si="20"/>
        <v>#VALUE!</v>
      </c>
      <c r="AH63" s="86" t="s">
        <v>1</v>
      </c>
      <c r="AI63" s="86" t="s">
        <v>2</v>
      </c>
      <c r="AJ63" s="93" t="s">
        <v>3</v>
      </c>
    </row>
    <row r="64" spans="1:36" s="10" customFormat="1" ht="24.65" customHeight="1">
      <c r="A64" s="32"/>
      <c r="B64" s="44" t="s">
        <v>63</v>
      </c>
      <c r="C64" s="32"/>
      <c r="D64" s="32"/>
      <c r="E64" s="32"/>
      <c r="F64" s="32"/>
      <c r="G64" s="32"/>
      <c r="H64" s="32"/>
      <c r="I64" s="32"/>
      <c r="K64" s="111"/>
      <c r="L64" s="111"/>
      <c r="M64" s="54"/>
      <c r="N64" s="127" t="s">
        <v>32</v>
      </c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55"/>
      <c r="AC64" s="72">
        <v>1</v>
      </c>
      <c r="AD64" s="87">
        <v>0.7</v>
      </c>
      <c r="AE64" s="87">
        <v>0.9</v>
      </c>
      <c r="AF64" s="88">
        <v>0.7</v>
      </c>
      <c r="AG64" s="68">
        <f t="shared" si="20"/>
        <v>0</v>
      </c>
      <c r="AH64" s="94">
        <f t="shared" ref="AH64:AH71" si="86">AC64*AD64</f>
        <v>0.7</v>
      </c>
      <c r="AI64" s="94">
        <f t="shared" ref="AI64:AI71" si="87">AC64*AE64</f>
        <v>0.9</v>
      </c>
      <c r="AJ64" s="95">
        <f t="shared" ref="AJ64:AJ71" si="88">AC64*AF64</f>
        <v>0.7</v>
      </c>
    </row>
    <row r="65" spans="1:36" s="10" customFormat="1" ht="31.5" customHeight="1">
      <c r="A65" s="32"/>
      <c r="B65" s="44" t="s">
        <v>64</v>
      </c>
      <c r="C65" s="32"/>
      <c r="D65" s="32"/>
      <c r="E65" s="32"/>
      <c r="F65" s="32"/>
      <c r="G65" s="32"/>
      <c r="H65" s="32"/>
      <c r="I65" s="32"/>
      <c r="K65" s="111"/>
      <c r="L65" s="111"/>
      <c r="M65" s="136" t="s">
        <v>33</v>
      </c>
      <c r="N65" s="136"/>
      <c r="O65" s="136"/>
      <c r="P65" s="136"/>
      <c r="Q65" s="136"/>
      <c r="R65" s="136"/>
      <c r="S65" s="136"/>
      <c r="T65" s="136"/>
      <c r="U65" s="49"/>
      <c r="V65" s="72">
        <v>0.08</v>
      </c>
      <c r="W65" s="84">
        <f t="shared" ref="W65:Y65" si="89">SUM(AH66:AH66)</f>
        <v>0.6</v>
      </c>
      <c r="X65" s="84">
        <f t="shared" si="89"/>
        <v>1</v>
      </c>
      <c r="Y65" s="84">
        <f t="shared" si="89"/>
        <v>0.6</v>
      </c>
      <c r="Z65" s="85">
        <f t="shared" si="83"/>
        <v>4.8000000000000001E-2</v>
      </c>
      <c r="AA65" s="85">
        <f t="shared" si="84"/>
        <v>0.08</v>
      </c>
      <c r="AB65" s="85">
        <f t="shared" si="85"/>
        <v>4.8000000000000001E-2</v>
      </c>
      <c r="AC65" s="86" t="s">
        <v>6</v>
      </c>
      <c r="AD65" s="86" t="s">
        <v>12</v>
      </c>
      <c r="AE65" s="86" t="s">
        <v>13</v>
      </c>
      <c r="AF65" s="89" t="s">
        <v>14</v>
      </c>
      <c r="AG65" s="68" t="e">
        <f t="shared" si="20"/>
        <v>#VALUE!</v>
      </c>
      <c r="AH65" s="86" t="s">
        <v>1</v>
      </c>
      <c r="AI65" s="86" t="s">
        <v>2</v>
      </c>
      <c r="AJ65" s="93" t="s">
        <v>3</v>
      </c>
    </row>
    <row r="66" spans="1:36" s="10" customFormat="1" ht="24.65" customHeight="1">
      <c r="A66" s="32"/>
      <c r="B66" s="44" t="s">
        <v>65</v>
      </c>
      <c r="C66" s="32"/>
      <c r="D66" s="32"/>
      <c r="E66" s="32"/>
      <c r="F66" s="32"/>
      <c r="G66" s="32"/>
      <c r="H66" s="32"/>
      <c r="I66" s="32"/>
      <c r="K66" s="111"/>
      <c r="L66" s="111"/>
      <c r="M66" s="54"/>
      <c r="N66" s="127" t="s">
        <v>33</v>
      </c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55"/>
      <c r="AC66" s="72">
        <v>1</v>
      </c>
      <c r="AD66" s="87">
        <v>0.6</v>
      </c>
      <c r="AE66" s="87">
        <v>1</v>
      </c>
      <c r="AF66" s="88">
        <v>0.6</v>
      </c>
      <c r="AG66" s="68">
        <f t="shared" si="20"/>
        <v>0</v>
      </c>
      <c r="AH66" s="94">
        <f t="shared" si="86"/>
        <v>0.6</v>
      </c>
      <c r="AI66" s="94">
        <f t="shared" si="87"/>
        <v>1</v>
      </c>
      <c r="AJ66" s="95">
        <f t="shared" si="88"/>
        <v>0.6</v>
      </c>
    </row>
    <row r="67" spans="1:36" s="10" customFormat="1" ht="31.5" customHeight="1">
      <c r="A67" s="32"/>
      <c r="B67" s="44" t="s">
        <v>66</v>
      </c>
      <c r="C67" s="32"/>
      <c r="D67" s="32"/>
      <c r="E67" s="32"/>
      <c r="F67" s="32"/>
      <c r="G67" s="32"/>
      <c r="H67" s="32"/>
      <c r="I67" s="32"/>
      <c r="K67" s="111"/>
      <c r="L67" s="111"/>
      <c r="M67" s="136" t="s">
        <v>34</v>
      </c>
      <c r="N67" s="136"/>
      <c r="O67" s="136"/>
      <c r="P67" s="136"/>
      <c r="Q67" s="136"/>
      <c r="R67" s="136"/>
      <c r="S67" s="136"/>
      <c r="T67" s="136"/>
      <c r="U67" s="49"/>
      <c r="V67" s="72">
        <v>7.0000000000000007E-2</v>
      </c>
      <c r="W67" s="84">
        <f t="shared" ref="W67:Y67" si="90">SUM(AH68:AH71)</f>
        <v>0.5</v>
      </c>
      <c r="X67" s="84">
        <f t="shared" si="90"/>
        <v>0.7</v>
      </c>
      <c r="Y67" s="84">
        <f t="shared" si="90"/>
        <v>0.5</v>
      </c>
      <c r="Z67" s="84">
        <f t="shared" si="83"/>
        <v>3.5000000000000003E-2</v>
      </c>
      <c r="AA67" s="84">
        <f t="shared" si="84"/>
        <v>4.9000000000000002E-2</v>
      </c>
      <c r="AB67" s="84">
        <f t="shared" si="85"/>
        <v>3.5000000000000003E-2</v>
      </c>
      <c r="AC67" s="86" t="s">
        <v>6</v>
      </c>
      <c r="AD67" s="86" t="s">
        <v>12</v>
      </c>
      <c r="AE67" s="86" t="s">
        <v>13</v>
      </c>
      <c r="AF67" s="89" t="s">
        <v>14</v>
      </c>
      <c r="AG67" s="68" t="e">
        <f t="shared" si="20"/>
        <v>#VALUE!</v>
      </c>
      <c r="AH67" s="86" t="s">
        <v>1</v>
      </c>
      <c r="AI67" s="86" t="s">
        <v>2</v>
      </c>
      <c r="AJ67" s="93" t="s">
        <v>3</v>
      </c>
    </row>
    <row r="68" spans="1:36" s="10" customFormat="1" ht="24.65" customHeight="1">
      <c r="A68" s="32"/>
      <c r="B68" s="44" t="s">
        <v>67</v>
      </c>
      <c r="C68" s="32"/>
      <c r="D68" s="32"/>
      <c r="E68" s="32"/>
      <c r="F68" s="32"/>
      <c r="G68" s="32"/>
      <c r="H68" s="32"/>
      <c r="I68" s="32"/>
      <c r="K68" s="111"/>
      <c r="L68" s="111"/>
      <c r="M68" s="119"/>
      <c r="N68" s="137" t="s">
        <v>35</v>
      </c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9"/>
      <c r="AB68" s="55"/>
      <c r="AC68" s="72">
        <v>0.25</v>
      </c>
      <c r="AD68" s="87">
        <v>1</v>
      </c>
      <c r="AE68" s="87">
        <v>1</v>
      </c>
      <c r="AF68" s="88">
        <v>1</v>
      </c>
      <c r="AG68" s="68">
        <f t="shared" si="20"/>
        <v>0</v>
      </c>
      <c r="AH68" s="94">
        <f t="shared" si="86"/>
        <v>0.25</v>
      </c>
      <c r="AI68" s="94">
        <f t="shared" si="87"/>
        <v>0.25</v>
      </c>
      <c r="AJ68" s="95">
        <f t="shared" si="88"/>
        <v>0.25</v>
      </c>
    </row>
    <row r="69" spans="1:36" s="10" customFormat="1" ht="18" customHeight="1">
      <c r="A69" s="32"/>
      <c r="B69" s="44" t="s">
        <v>68</v>
      </c>
      <c r="C69" s="32"/>
      <c r="D69" s="32"/>
      <c r="E69" s="32"/>
      <c r="F69" s="32"/>
      <c r="G69" s="32"/>
      <c r="H69" s="32"/>
      <c r="I69" s="32"/>
      <c r="K69" s="111"/>
      <c r="L69" s="111"/>
      <c r="M69" s="119"/>
      <c r="N69" s="137" t="s">
        <v>36</v>
      </c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9"/>
      <c r="AB69" s="55"/>
      <c r="AC69" s="72">
        <v>0.25</v>
      </c>
      <c r="AD69" s="87">
        <v>1</v>
      </c>
      <c r="AE69" s="87">
        <v>1</v>
      </c>
      <c r="AF69" s="87">
        <v>1</v>
      </c>
      <c r="AG69" s="68">
        <f t="shared" si="20"/>
        <v>0</v>
      </c>
      <c r="AH69" s="94">
        <f t="shared" si="86"/>
        <v>0.25</v>
      </c>
      <c r="AI69" s="94">
        <f t="shared" si="87"/>
        <v>0.25</v>
      </c>
      <c r="AJ69" s="95">
        <f t="shared" si="88"/>
        <v>0.25</v>
      </c>
    </row>
    <row r="70" spans="1:36" s="10" customFormat="1" ht="18" customHeight="1">
      <c r="A70" s="32"/>
      <c r="B70" s="44" t="s">
        <v>69</v>
      </c>
      <c r="C70" s="32"/>
      <c r="D70" s="32"/>
      <c r="E70" s="32"/>
      <c r="F70" s="32"/>
      <c r="G70" s="32"/>
      <c r="H70" s="32"/>
      <c r="I70" s="32"/>
      <c r="K70" s="111"/>
      <c r="L70" s="111"/>
      <c r="M70" s="119"/>
      <c r="N70" s="137" t="s">
        <v>37</v>
      </c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9"/>
      <c r="AB70" s="55"/>
      <c r="AC70" s="72">
        <v>0.25</v>
      </c>
      <c r="AD70" s="88">
        <v>0</v>
      </c>
      <c r="AE70" s="87">
        <v>0.8</v>
      </c>
      <c r="AF70" s="88">
        <v>0</v>
      </c>
      <c r="AG70" s="68">
        <f t="shared" si="20"/>
        <v>0</v>
      </c>
      <c r="AH70" s="94">
        <f t="shared" si="86"/>
        <v>0</v>
      </c>
      <c r="AI70" s="94">
        <f t="shared" si="87"/>
        <v>0.2</v>
      </c>
      <c r="AJ70" s="95">
        <f t="shared" si="88"/>
        <v>0</v>
      </c>
    </row>
    <row r="71" spans="1:36" s="10" customFormat="1" ht="18" customHeight="1">
      <c r="A71" s="32"/>
      <c r="B71" s="44" t="s">
        <v>70</v>
      </c>
      <c r="C71" s="32"/>
      <c r="D71" s="32"/>
      <c r="E71" s="32"/>
      <c r="F71" s="32"/>
      <c r="G71" s="32"/>
      <c r="H71" s="32"/>
      <c r="I71" s="32"/>
      <c r="K71" s="111"/>
      <c r="L71" s="111"/>
      <c r="M71" s="119"/>
      <c r="N71" s="137" t="s">
        <v>38</v>
      </c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9"/>
      <c r="AB71" s="55"/>
      <c r="AC71" s="72">
        <v>0.25</v>
      </c>
      <c r="AD71" s="87">
        <v>0</v>
      </c>
      <c r="AE71" s="87">
        <v>0</v>
      </c>
      <c r="AF71" s="87">
        <v>0</v>
      </c>
      <c r="AG71" s="68">
        <f t="shared" si="20"/>
        <v>0</v>
      </c>
      <c r="AH71" s="94">
        <f t="shared" si="86"/>
        <v>0</v>
      </c>
      <c r="AI71" s="94">
        <f t="shared" si="87"/>
        <v>0</v>
      </c>
      <c r="AJ71" s="95">
        <f t="shared" si="88"/>
        <v>0</v>
      </c>
    </row>
    <row r="72" spans="1:36" s="10" customFormat="1" ht="31.5" customHeight="1">
      <c r="A72" s="32"/>
      <c r="B72" s="44" t="s">
        <v>71</v>
      </c>
      <c r="C72" s="32"/>
      <c r="D72" s="32"/>
      <c r="E72" s="32"/>
      <c r="F72" s="32"/>
      <c r="G72" s="32"/>
      <c r="H72" s="32"/>
      <c r="I72" s="32"/>
      <c r="K72" s="111"/>
      <c r="L72" s="111"/>
      <c r="M72" s="136" t="s">
        <v>39</v>
      </c>
      <c r="N72" s="136"/>
      <c r="O72" s="136"/>
      <c r="P72" s="136"/>
      <c r="Q72" s="136"/>
      <c r="R72" s="136"/>
      <c r="S72" s="136"/>
      <c r="T72" s="136"/>
      <c r="U72" s="49"/>
      <c r="V72" s="72">
        <v>0.1</v>
      </c>
      <c r="W72" s="84">
        <f t="shared" ref="W72:Y72" si="91">SUM(AH73:AH73)</f>
        <v>0.2</v>
      </c>
      <c r="X72" s="84">
        <f t="shared" si="91"/>
        <v>0.5</v>
      </c>
      <c r="Y72" s="84">
        <f t="shared" si="91"/>
        <v>0.2</v>
      </c>
      <c r="Z72" s="85">
        <f t="shared" ref="Z72:Z76" si="92">V72*W72</f>
        <v>2.0000000000000004E-2</v>
      </c>
      <c r="AA72" s="85">
        <f t="shared" ref="AA72:AA76" si="93">V72*X72</f>
        <v>0.05</v>
      </c>
      <c r="AB72" s="85">
        <f t="shared" ref="AB72:AB76" si="94">V72*Y72</f>
        <v>2.0000000000000004E-2</v>
      </c>
      <c r="AC72" s="86" t="s">
        <v>6</v>
      </c>
      <c r="AD72" s="86" t="s">
        <v>12</v>
      </c>
      <c r="AE72" s="86" t="s">
        <v>13</v>
      </c>
      <c r="AF72" s="89" t="s">
        <v>14</v>
      </c>
      <c r="AG72" s="68" t="e">
        <f t="shared" si="20"/>
        <v>#VALUE!</v>
      </c>
      <c r="AH72" s="86" t="s">
        <v>1</v>
      </c>
      <c r="AI72" s="86" t="s">
        <v>2</v>
      </c>
      <c r="AJ72" s="93" t="s">
        <v>3</v>
      </c>
    </row>
    <row r="73" spans="1:36" s="10" customFormat="1" ht="24.65" customHeight="1">
      <c r="A73" s="32"/>
      <c r="B73" s="44" t="s">
        <v>72</v>
      </c>
      <c r="C73" s="32"/>
      <c r="D73" s="32"/>
      <c r="E73" s="32"/>
      <c r="F73" s="32"/>
      <c r="G73" s="32"/>
      <c r="H73" s="32"/>
      <c r="I73" s="32"/>
      <c r="K73" s="111"/>
      <c r="L73" s="111"/>
      <c r="M73" s="54"/>
      <c r="N73" s="127" t="s">
        <v>39</v>
      </c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55"/>
      <c r="AC73" s="72">
        <v>1</v>
      </c>
      <c r="AD73" s="87">
        <v>0.2</v>
      </c>
      <c r="AE73" s="87">
        <v>0.5</v>
      </c>
      <c r="AF73" s="88">
        <v>0.2</v>
      </c>
      <c r="AG73" s="68">
        <f t="shared" si="20"/>
        <v>0</v>
      </c>
      <c r="AH73" s="94">
        <f t="shared" ref="AH73:AH77" si="95">AC73*AD73</f>
        <v>0.2</v>
      </c>
      <c r="AI73" s="94">
        <f t="shared" ref="AI73:AI77" si="96">AC73*AE73</f>
        <v>0.5</v>
      </c>
      <c r="AJ73" s="95">
        <f t="shared" ref="AJ73:AJ77" si="97">AC73*AF73</f>
        <v>0.2</v>
      </c>
    </row>
    <row r="74" spans="1:36" s="10" customFormat="1" ht="31.5" customHeight="1">
      <c r="A74" s="41"/>
      <c r="B74" s="44" t="s">
        <v>73</v>
      </c>
      <c r="C74" s="32"/>
      <c r="D74" s="32"/>
      <c r="E74" s="32"/>
      <c r="F74" s="32"/>
      <c r="G74" s="32"/>
      <c r="H74" s="32"/>
      <c r="I74" s="32"/>
      <c r="K74" s="111"/>
      <c r="L74" s="111"/>
      <c r="M74" s="136" t="s">
        <v>40</v>
      </c>
      <c r="N74" s="136"/>
      <c r="O74" s="136"/>
      <c r="P74" s="136"/>
      <c r="Q74" s="136"/>
      <c r="R74" s="136"/>
      <c r="S74" s="136"/>
      <c r="T74" s="136"/>
      <c r="U74" s="49"/>
      <c r="V74" s="72">
        <v>0.05</v>
      </c>
      <c r="W74" s="84">
        <f t="shared" ref="W74:Y74" si="98">SUM(AH75:AH75)</f>
        <v>0</v>
      </c>
      <c r="X74" s="84">
        <f t="shared" si="98"/>
        <v>0</v>
      </c>
      <c r="Y74" s="84">
        <f t="shared" si="98"/>
        <v>0</v>
      </c>
      <c r="Z74" s="85">
        <f t="shared" si="92"/>
        <v>0</v>
      </c>
      <c r="AA74" s="85">
        <f t="shared" si="93"/>
        <v>0</v>
      </c>
      <c r="AB74" s="85">
        <f t="shared" si="94"/>
        <v>0</v>
      </c>
      <c r="AC74" s="86" t="s">
        <v>6</v>
      </c>
      <c r="AD74" s="86" t="s">
        <v>12</v>
      </c>
      <c r="AE74" s="86" t="s">
        <v>13</v>
      </c>
      <c r="AF74" s="89" t="s">
        <v>14</v>
      </c>
      <c r="AG74" s="68" t="e">
        <f t="shared" si="20"/>
        <v>#VALUE!</v>
      </c>
      <c r="AH74" s="86" t="s">
        <v>1</v>
      </c>
      <c r="AI74" s="86" t="s">
        <v>2</v>
      </c>
      <c r="AJ74" s="93" t="s">
        <v>3</v>
      </c>
    </row>
    <row r="75" spans="1:36" s="10" customFormat="1" ht="24.65" customHeight="1">
      <c r="A75" s="41"/>
      <c r="B75" s="44" t="s">
        <v>74</v>
      </c>
      <c r="C75" s="32"/>
      <c r="D75" s="32"/>
      <c r="E75" s="32"/>
      <c r="F75" s="32"/>
      <c r="G75" s="32"/>
      <c r="H75" s="32"/>
      <c r="I75" s="32"/>
      <c r="K75" s="111"/>
      <c r="L75" s="111"/>
      <c r="M75" s="54"/>
      <c r="N75" s="127" t="s">
        <v>40</v>
      </c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55"/>
      <c r="AC75" s="72">
        <v>1</v>
      </c>
      <c r="AD75" s="87">
        <v>0</v>
      </c>
      <c r="AE75" s="87">
        <v>0</v>
      </c>
      <c r="AF75" s="88">
        <v>0</v>
      </c>
      <c r="AG75" s="68">
        <f t="shared" si="20"/>
        <v>0</v>
      </c>
      <c r="AH75" s="94">
        <f t="shared" si="95"/>
        <v>0</v>
      </c>
      <c r="AI75" s="94">
        <f t="shared" si="96"/>
        <v>0</v>
      </c>
      <c r="AJ75" s="95">
        <f t="shared" si="97"/>
        <v>0</v>
      </c>
    </row>
    <row r="76" spans="1:36" s="10" customFormat="1" ht="31.5" customHeight="1">
      <c r="A76" s="110"/>
      <c r="B76" s="110"/>
      <c r="C76" s="110"/>
      <c r="D76" s="110"/>
      <c r="E76" s="110"/>
      <c r="F76" s="110"/>
      <c r="G76" s="110"/>
      <c r="H76" s="110"/>
      <c r="I76" s="110"/>
      <c r="K76" s="111"/>
      <c r="L76" s="111"/>
      <c r="M76" s="136" t="s">
        <v>41</v>
      </c>
      <c r="N76" s="136"/>
      <c r="O76" s="136"/>
      <c r="P76" s="136"/>
      <c r="Q76" s="136"/>
      <c r="R76" s="136"/>
      <c r="S76" s="136"/>
      <c r="T76" s="136"/>
      <c r="U76" s="49"/>
      <c r="V76" s="72">
        <v>0.05</v>
      </c>
      <c r="W76" s="84">
        <f t="shared" ref="W76:Y76" si="99">SUM(AH77:AH77)</f>
        <v>0</v>
      </c>
      <c r="X76" s="84">
        <f t="shared" si="99"/>
        <v>0</v>
      </c>
      <c r="Y76" s="84">
        <f t="shared" si="99"/>
        <v>0</v>
      </c>
      <c r="Z76" s="85">
        <f t="shared" si="92"/>
        <v>0</v>
      </c>
      <c r="AA76" s="85">
        <f t="shared" si="93"/>
        <v>0</v>
      </c>
      <c r="AB76" s="85">
        <f t="shared" si="94"/>
        <v>0</v>
      </c>
      <c r="AC76" s="86" t="s">
        <v>6</v>
      </c>
      <c r="AD76" s="86" t="s">
        <v>12</v>
      </c>
      <c r="AE76" s="86" t="s">
        <v>13</v>
      </c>
      <c r="AF76" s="89" t="s">
        <v>14</v>
      </c>
      <c r="AG76" s="68" t="e">
        <f t="shared" si="20"/>
        <v>#VALUE!</v>
      </c>
      <c r="AH76" s="86" t="s">
        <v>1</v>
      </c>
      <c r="AI76" s="86" t="s">
        <v>2</v>
      </c>
      <c r="AJ76" s="93" t="s">
        <v>3</v>
      </c>
    </row>
    <row r="77" spans="1:36" s="10" customFormat="1" ht="24.65" customHeight="1">
      <c r="A77" s="110"/>
      <c r="B77" s="110"/>
      <c r="C77" s="110"/>
      <c r="D77" s="110"/>
      <c r="E77" s="110"/>
      <c r="F77" s="110"/>
      <c r="G77" s="110"/>
      <c r="H77" s="110"/>
      <c r="I77" s="110"/>
      <c r="K77" s="111"/>
      <c r="L77" s="111"/>
      <c r="M77" s="54"/>
      <c r="N77" s="127" t="s">
        <v>41</v>
      </c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55"/>
      <c r="AC77" s="72">
        <v>1</v>
      </c>
      <c r="AD77" s="87">
        <v>0</v>
      </c>
      <c r="AE77" s="87">
        <v>0</v>
      </c>
      <c r="AF77" s="88">
        <v>0</v>
      </c>
      <c r="AG77" s="68">
        <f t="shared" ref="AG77:AG115" si="100">AD77-AF77</f>
        <v>0</v>
      </c>
      <c r="AH77" s="94">
        <f t="shared" si="95"/>
        <v>0</v>
      </c>
      <c r="AI77" s="94">
        <f t="shared" si="96"/>
        <v>0</v>
      </c>
      <c r="AJ77" s="95">
        <f t="shared" si="97"/>
        <v>0</v>
      </c>
    </row>
    <row r="78" spans="1:36" s="10" customFormat="1" ht="31.5" customHeight="1">
      <c r="A78" s="110"/>
      <c r="B78" s="110"/>
      <c r="C78" s="110"/>
      <c r="D78" s="110"/>
      <c r="E78" s="110"/>
      <c r="F78" s="110"/>
      <c r="G78" s="110"/>
      <c r="H78" s="110"/>
      <c r="I78" s="110"/>
      <c r="K78" s="111"/>
      <c r="L78" s="111"/>
      <c r="M78" s="136" t="s">
        <v>42</v>
      </c>
      <c r="N78" s="136"/>
      <c r="O78" s="136"/>
      <c r="P78" s="136"/>
      <c r="Q78" s="136"/>
      <c r="R78" s="136"/>
      <c r="S78" s="136"/>
      <c r="T78" s="136"/>
      <c r="U78" s="49"/>
      <c r="V78" s="72">
        <v>0.03</v>
      </c>
      <c r="W78" s="84">
        <f t="shared" ref="W78:Y78" si="101">SUM(AH79:AH79)</f>
        <v>0</v>
      </c>
      <c r="X78" s="84">
        <f t="shared" si="101"/>
        <v>0</v>
      </c>
      <c r="Y78" s="84">
        <f t="shared" si="101"/>
        <v>0</v>
      </c>
      <c r="Z78" s="85">
        <f t="shared" ref="Z78:Z82" si="102">V78*W78</f>
        <v>0</v>
      </c>
      <c r="AA78" s="85">
        <f t="shared" ref="AA78:AA82" si="103">V78*X78</f>
        <v>0</v>
      </c>
      <c r="AB78" s="85">
        <f t="shared" ref="AB78:AB82" si="104">V78*Y78</f>
        <v>0</v>
      </c>
      <c r="AC78" s="86" t="s">
        <v>6</v>
      </c>
      <c r="AD78" s="86" t="s">
        <v>12</v>
      </c>
      <c r="AE78" s="86" t="s">
        <v>13</v>
      </c>
      <c r="AF78" s="89" t="s">
        <v>14</v>
      </c>
      <c r="AG78" s="68" t="e">
        <f t="shared" si="100"/>
        <v>#VALUE!</v>
      </c>
      <c r="AH78" s="86" t="s">
        <v>1</v>
      </c>
      <c r="AI78" s="86" t="s">
        <v>2</v>
      </c>
      <c r="AJ78" s="93" t="s">
        <v>3</v>
      </c>
    </row>
    <row r="79" spans="1:36" s="10" customFormat="1" ht="24.65" customHeight="1">
      <c r="A79" s="110"/>
      <c r="B79" s="110"/>
      <c r="C79" s="110"/>
      <c r="D79" s="110"/>
      <c r="E79" s="110"/>
      <c r="F79" s="110"/>
      <c r="G79" s="110"/>
      <c r="H79" s="110"/>
      <c r="I79" s="110"/>
      <c r="K79" s="111"/>
      <c r="L79" s="111"/>
      <c r="M79" s="54"/>
      <c r="N79" s="127" t="s">
        <v>42</v>
      </c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55"/>
      <c r="AC79" s="72">
        <v>1</v>
      </c>
      <c r="AD79" s="87">
        <v>0</v>
      </c>
      <c r="AE79" s="87">
        <v>0</v>
      </c>
      <c r="AF79" s="88">
        <v>0</v>
      </c>
      <c r="AG79" s="68">
        <f t="shared" si="100"/>
        <v>0</v>
      </c>
      <c r="AH79" s="94">
        <f t="shared" ref="AH79:AH83" si="105">AC79*AD79</f>
        <v>0</v>
      </c>
      <c r="AI79" s="94">
        <f t="shared" ref="AI79:AI83" si="106">AC79*AE79</f>
        <v>0</v>
      </c>
      <c r="AJ79" s="95">
        <f t="shared" ref="AJ79:AJ83" si="107">AC79*AF79</f>
        <v>0</v>
      </c>
    </row>
    <row r="80" spans="1:36" s="10" customFormat="1" ht="31.5" customHeight="1">
      <c r="A80" s="110"/>
      <c r="B80" s="110"/>
      <c r="C80" s="110"/>
      <c r="D80" s="110"/>
      <c r="E80" s="110"/>
      <c r="F80" s="110"/>
      <c r="G80" s="110"/>
      <c r="H80" s="110"/>
      <c r="I80" s="110"/>
      <c r="K80" s="111"/>
      <c r="L80" s="111"/>
      <c r="M80" s="136" t="s">
        <v>43</v>
      </c>
      <c r="N80" s="136"/>
      <c r="O80" s="136"/>
      <c r="P80" s="136"/>
      <c r="Q80" s="136"/>
      <c r="R80" s="136"/>
      <c r="S80" s="136"/>
      <c r="T80" s="136"/>
      <c r="U80" s="49"/>
      <c r="V80" s="72">
        <v>0.05</v>
      </c>
      <c r="W80" s="84">
        <f t="shared" ref="W80:Y80" si="108">SUM(AH81:AH81)</f>
        <v>0.1</v>
      </c>
      <c r="X80" s="84">
        <f t="shared" si="108"/>
        <v>0.4</v>
      </c>
      <c r="Y80" s="84">
        <f t="shared" si="108"/>
        <v>0.1</v>
      </c>
      <c r="Z80" s="85">
        <f t="shared" si="102"/>
        <v>5.000000000000001E-3</v>
      </c>
      <c r="AA80" s="85">
        <f t="shared" si="103"/>
        <v>2.0000000000000004E-2</v>
      </c>
      <c r="AB80" s="85">
        <f t="shared" si="104"/>
        <v>5.000000000000001E-3</v>
      </c>
      <c r="AC80" s="86" t="s">
        <v>6</v>
      </c>
      <c r="AD80" s="86" t="s">
        <v>12</v>
      </c>
      <c r="AE80" s="86" t="s">
        <v>13</v>
      </c>
      <c r="AF80" s="89" t="s">
        <v>14</v>
      </c>
      <c r="AG80" s="68" t="e">
        <f t="shared" si="100"/>
        <v>#VALUE!</v>
      </c>
      <c r="AH80" s="86" t="s">
        <v>1</v>
      </c>
      <c r="AI80" s="86" t="s">
        <v>2</v>
      </c>
      <c r="AJ80" s="93" t="s">
        <v>3</v>
      </c>
    </row>
    <row r="81" spans="1:36" s="10" customFormat="1" ht="24.65" customHeight="1">
      <c r="A81" s="110"/>
      <c r="B81" s="110"/>
      <c r="C81" s="110"/>
      <c r="D81" s="110"/>
      <c r="E81" s="110"/>
      <c r="F81" s="110"/>
      <c r="G81" s="110"/>
      <c r="H81" s="110"/>
      <c r="I81" s="110"/>
      <c r="K81" s="111"/>
      <c r="L81" s="111"/>
      <c r="M81" s="54"/>
      <c r="N81" s="127" t="s">
        <v>43</v>
      </c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55"/>
      <c r="AC81" s="72">
        <v>1</v>
      </c>
      <c r="AD81" s="87">
        <v>0.1</v>
      </c>
      <c r="AE81" s="87">
        <v>0.4</v>
      </c>
      <c r="AF81" s="88">
        <v>0.1</v>
      </c>
      <c r="AG81" s="68">
        <f t="shared" si="100"/>
        <v>0</v>
      </c>
      <c r="AH81" s="94">
        <f t="shared" si="105"/>
        <v>0.1</v>
      </c>
      <c r="AI81" s="94">
        <f t="shared" si="106"/>
        <v>0.4</v>
      </c>
      <c r="AJ81" s="95">
        <f t="shared" si="107"/>
        <v>0.1</v>
      </c>
    </row>
    <row r="82" spans="1:36" s="10" customFormat="1" ht="31.5" hidden="1" customHeight="1">
      <c r="A82" s="110"/>
      <c r="B82" s="110"/>
      <c r="C82" s="110"/>
      <c r="D82" s="110"/>
      <c r="E82" s="110"/>
      <c r="F82" s="110"/>
      <c r="G82" s="110"/>
      <c r="H82" s="110"/>
      <c r="I82" s="110"/>
      <c r="K82" s="111"/>
      <c r="L82" s="111"/>
      <c r="M82" s="136" t="s">
        <v>44</v>
      </c>
      <c r="N82" s="136"/>
      <c r="O82" s="136"/>
      <c r="P82" s="136"/>
      <c r="Q82" s="136"/>
      <c r="R82" s="136"/>
      <c r="S82" s="136"/>
      <c r="T82" s="136"/>
      <c r="U82" s="49"/>
      <c r="V82" s="72">
        <v>0.02</v>
      </c>
      <c r="W82" s="84">
        <f t="shared" ref="W82:Y82" si="109">SUM(AH83:AH83)</f>
        <v>0</v>
      </c>
      <c r="X82" s="84">
        <f t="shared" si="109"/>
        <v>0</v>
      </c>
      <c r="Y82" s="84">
        <f t="shared" si="109"/>
        <v>0</v>
      </c>
      <c r="Z82" s="85">
        <f t="shared" si="102"/>
        <v>0</v>
      </c>
      <c r="AA82" s="85">
        <f t="shared" si="103"/>
        <v>0</v>
      </c>
      <c r="AB82" s="85">
        <f t="shared" si="104"/>
        <v>0</v>
      </c>
      <c r="AC82" s="86" t="s">
        <v>6</v>
      </c>
      <c r="AD82" s="86" t="s">
        <v>12</v>
      </c>
      <c r="AE82" s="86" t="s">
        <v>13</v>
      </c>
      <c r="AF82" s="89" t="s">
        <v>14</v>
      </c>
      <c r="AG82" s="68" t="e">
        <f t="shared" si="100"/>
        <v>#VALUE!</v>
      </c>
      <c r="AH82" s="86" t="s">
        <v>1</v>
      </c>
      <c r="AI82" s="86" t="s">
        <v>2</v>
      </c>
      <c r="AJ82" s="93" t="s">
        <v>3</v>
      </c>
    </row>
    <row r="83" spans="1:36" s="10" customFormat="1" ht="24.65" hidden="1" customHeight="1">
      <c r="A83" s="110"/>
      <c r="B83" s="110"/>
      <c r="C83" s="110"/>
      <c r="D83" s="110"/>
      <c r="E83" s="110"/>
      <c r="F83" s="110"/>
      <c r="G83" s="110"/>
      <c r="H83" s="110"/>
      <c r="I83" s="110"/>
      <c r="K83" s="111"/>
      <c r="L83" s="111"/>
      <c r="M83" s="54"/>
      <c r="N83" s="127" t="s">
        <v>44</v>
      </c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55"/>
      <c r="AC83" s="72">
        <v>1</v>
      </c>
      <c r="AD83" s="87">
        <v>0</v>
      </c>
      <c r="AE83" s="87">
        <v>0</v>
      </c>
      <c r="AF83" s="88">
        <v>0</v>
      </c>
      <c r="AG83" s="68">
        <f t="shared" si="100"/>
        <v>0</v>
      </c>
      <c r="AH83" s="94">
        <f t="shared" si="105"/>
        <v>0</v>
      </c>
      <c r="AI83" s="94">
        <f t="shared" si="106"/>
        <v>0</v>
      </c>
      <c r="AJ83" s="95">
        <f t="shared" si="107"/>
        <v>0</v>
      </c>
    </row>
    <row r="84" spans="1:36" s="10" customFormat="1" ht="31.5" hidden="1" customHeight="1">
      <c r="A84" s="110"/>
      <c r="B84" s="110"/>
      <c r="C84" s="110"/>
      <c r="D84" s="110"/>
      <c r="E84" s="110"/>
      <c r="F84" s="110"/>
      <c r="G84" s="110"/>
      <c r="H84" s="110"/>
      <c r="I84" s="110"/>
      <c r="K84" s="111"/>
      <c r="L84" s="111"/>
      <c r="M84" s="136" t="s">
        <v>45</v>
      </c>
      <c r="N84" s="136"/>
      <c r="O84" s="136"/>
      <c r="P84" s="136"/>
      <c r="Q84" s="136"/>
      <c r="R84" s="136"/>
      <c r="S84" s="136"/>
      <c r="T84" s="136"/>
      <c r="U84" s="49"/>
      <c r="V84" s="72">
        <v>0.01</v>
      </c>
      <c r="W84" s="84">
        <f t="shared" ref="W84:Y84" si="110">SUM(AH85:AH85)</f>
        <v>0</v>
      </c>
      <c r="X84" s="84">
        <f t="shared" si="110"/>
        <v>0</v>
      </c>
      <c r="Y84" s="84">
        <f t="shared" si="110"/>
        <v>0</v>
      </c>
      <c r="Z84" s="85">
        <f t="shared" ref="Z84:Z88" si="111">V84*W84</f>
        <v>0</v>
      </c>
      <c r="AA84" s="85">
        <f t="shared" ref="AA84:AA88" si="112">V84*X84</f>
        <v>0</v>
      </c>
      <c r="AB84" s="85">
        <f t="shared" ref="AB84:AB88" si="113">V84*Y84</f>
        <v>0</v>
      </c>
      <c r="AC84" s="86" t="s">
        <v>6</v>
      </c>
      <c r="AD84" s="86" t="s">
        <v>12</v>
      </c>
      <c r="AE84" s="86" t="s">
        <v>13</v>
      </c>
      <c r="AF84" s="89" t="s">
        <v>14</v>
      </c>
      <c r="AG84" s="68" t="e">
        <f t="shared" si="100"/>
        <v>#VALUE!</v>
      </c>
      <c r="AH84" s="86" t="s">
        <v>1</v>
      </c>
      <c r="AI84" s="86" t="s">
        <v>2</v>
      </c>
      <c r="AJ84" s="93" t="s">
        <v>3</v>
      </c>
    </row>
    <row r="85" spans="1:36" s="10" customFormat="1" ht="24.65" hidden="1" customHeight="1">
      <c r="A85" s="110"/>
      <c r="B85" s="110"/>
      <c r="C85" s="110"/>
      <c r="D85" s="110"/>
      <c r="E85" s="110"/>
      <c r="F85" s="110"/>
      <c r="G85" s="110"/>
      <c r="H85" s="110"/>
      <c r="I85" s="110"/>
      <c r="K85" s="111"/>
      <c r="L85" s="111"/>
      <c r="M85" s="54"/>
      <c r="N85" s="127" t="s">
        <v>45</v>
      </c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55"/>
      <c r="AC85" s="72">
        <v>1</v>
      </c>
      <c r="AD85" s="87">
        <v>0</v>
      </c>
      <c r="AE85" s="87">
        <v>0</v>
      </c>
      <c r="AF85" s="88">
        <v>0</v>
      </c>
      <c r="AG85" s="68">
        <f t="shared" si="100"/>
        <v>0</v>
      </c>
      <c r="AH85" s="94">
        <f t="shared" ref="AH85:AH89" si="114">AC85*AD85</f>
        <v>0</v>
      </c>
      <c r="AI85" s="94">
        <f t="shared" ref="AI85:AI89" si="115">AC85*AE85</f>
        <v>0</v>
      </c>
      <c r="AJ85" s="95">
        <f t="shared" ref="AJ85:AJ89" si="116">AC85*AF85</f>
        <v>0</v>
      </c>
    </row>
    <row r="86" spans="1:36" s="10" customFormat="1" ht="31.5" hidden="1" customHeight="1">
      <c r="A86" s="110"/>
      <c r="B86" s="110"/>
      <c r="C86" s="110"/>
      <c r="D86" s="110"/>
      <c r="E86" s="110"/>
      <c r="F86" s="110"/>
      <c r="G86" s="110"/>
      <c r="H86" s="110"/>
      <c r="I86" s="110"/>
      <c r="K86" s="111"/>
      <c r="L86" s="111"/>
      <c r="M86" s="136" t="s">
        <v>46</v>
      </c>
      <c r="N86" s="136"/>
      <c r="O86" s="136"/>
      <c r="P86" s="136"/>
      <c r="Q86" s="136"/>
      <c r="R86" s="136"/>
      <c r="S86" s="136"/>
      <c r="T86" s="136"/>
      <c r="U86" s="49"/>
      <c r="V86" s="72">
        <v>0.01</v>
      </c>
      <c r="W86" s="84">
        <f t="shared" ref="W86:Y86" si="117">SUM(AH87:AH87)</f>
        <v>0</v>
      </c>
      <c r="X86" s="84">
        <f t="shared" si="117"/>
        <v>0</v>
      </c>
      <c r="Y86" s="84">
        <f t="shared" si="117"/>
        <v>0</v>
      </c>
      <c r="Z86" s="85">
        <f t="shared" si="111"/>
        <v>0</v>
      </c>
      <c r="AA86" s="85">
        <f t="shared" si="112"/>
        <v>0</v>
      </c>
      <c r="AB86" s="85">
        <f t="shared" si="113"/>
        <v>0</v>
      </c>
      <c r="AC86" s="86" t="s">
        <v>6</v>
      </c>
      <c r="AD86" s="86" t="s">
        <v>12</v>
      </c>
      <c r="AE86" s="86" t="s">
        <v>13</v>
      </c>
      <c r="AF86" s="89" t="s">
        <v>14</v>
      </c>
      <c r="AG86" s="68" t="e">
        <f t="shared" si="100"/>
        <v>#VALUE!</v>
      </c>
      <c r="AH86" s="86" t="s">
        <v>1</v>
      </c>
      <c r="AI86" s="86" t="s">
        <v>2</v>
      </c>
      <c r="AJ86" s="93" t="s">
        <v>3</v>
      </c>
    </row>
    <row r="87" spans="1:36" s="10" customFormat="1" ht="24.65" hidden="1" customHeight="1">
      <c r="A87" s="110"/>
      <c r="B87" s="110"/>
      <c r="C87" s="110"/>
      <c r="D87" s="110"/>
      <c r="E87" s="110"/>
      <c r="F87" s="110"/>
      <c r="G87" s="110"/>
      <c r="H87" s="110"/>
      <c r="I87" s="110"/>
      <c r="K87" s="111"/>
      <c r="L87" s="111"/>
      <c r="M87" s="54"/>
      <c r="N87" s="127" t="s">
        <v>46</v>
      </c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55"/>
      <c r="AC87" s="72">
        <v>1</v>
      </c>
      <c r="AD87" s="87">
        <v>0</v>
      </c>
      <c r="AE87" s="87">
        <v>0</v>
      </c>
      <c r="AF87" s="88">
        <v>0</v>
      </c>
      <c r="AG87" s="68">
        <f t="shared" si="100"/>
        <v>0</v>
      </c>
      <c r="AH87" s="94">
        <f t="shared" si="114"/>
        <v>0</v>
      </c>
      <c r="AI87" s="94">
        <f t="shared" si="115"/>
        <v>0</v>
      </c>
      <c r="AJ87" s="95">
        <f t="shared" si="116"/>
        <v>0</v>
      </c>
    </row>
    <row r="88" spans="1:36" s="10" customFormat="1" ht="31.5" hidden="1" customHeight="1">
      <c r="A88" s="110"/>
      <c r="B88" s="110"/>
      <c r="C88" s="110"/>
      <c r="D88" s="110"/>
      <c r="E88" s="110"/>
      <c r="F88" s="110"/>
      <c r="G88" s="110"/>
      <c r="H88" s="110"/>
      <c r="I88" s="110"/>
      <c r="K88" s="111"/>
      <c r="L88" s="111"/>
      <c r="M88" s="136" t="s">
        <v>47</v>
      </c>
      <c r="N88" s="136"/>
      <c r="O88" s="136"/>
      <c r="P88" s="136"/>
      <c r="Q88" s="136"/>
      <c r="R88" s="136"/>
      <c r="S88" s="136"/>
      <c r="T88" s="136"/>
      <c r="U88" s="49"/>
      <c r="V88" s="72">
        <v>0.01</v>
      </c>
      <c r="W88" s="84">
        <f t="shared" ref="W88:Y88" si="118">SUM(AH89:AH89)</f>
        <v>0</v>
      </c>
      <c r="X88" s="84">
        <f t="shared" si="118"/>
        <v>0</v>
      </c>
      <c r="Y88" s="84">
        <f t="shared" si="118"/>
        <v>0</v>
      </c>
      <c r="Z88" s="85">
        <f t="shared" si="111"/>
        <v>0</v>
      </c>
      <c r="AA88" s="85">
        <f t="shared" si="112"/>
        <v>0</v>
      </c>
      <c r="AB88" s="85">
        <f t="shared" si="113"/>
        <v>0</v>
      </c>
      <c r="AC88" s="86" t="s">
        <v>6</v>
      </c>
      <c r="AD88" s="86" t="s">
        <v>12</v>
      </c>
      <c r="AE88" s="86" t="s">
        <v>13</v>
      </c>
      <c r="AF88" s="89" t="s">
        <v>14</v>
      </c>
      <c r="AG88" s="68" t="e">
        <f t="shared" si="100"/>
        <v>#VALUE!</v>
      </c>
      <c r="AH88" s="86" t="s">
        <v>1</v>
      </c>
      <c r="AI88" s="86" t="s">
        <v>2</v>
      </c>
      <c r="AJ88" s="93" t="s">
        <v>3</v>
      </c>
    </row>
    <row r="89" spans="1:36" s="10" customFormat="1" ht="24.65" hidden="1" customHeight="1">
      <c r="A89" s="110"/>
      <c r="B89" s="110"/>
      <c r="C89" s="110"/>
      <c r="D89" s="110"/>
      <c r="E89" s="110"/>
      <c r="F89" s="110"/>
      <c r="G89" s="110"/>
      <c r="H89" s="110"/>
      <c r="I89" s="110"/>
      <c r="K89" s="111"/>
      <c r="L89" s="111"/>
      <c r="M89" s="54"/>
      <c r="N89" s="127" t="s">
        <v>47</v>
      </c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55"/>
      <c r="AC89" s="72">
        <v>1</v>
      </c>
      <c r="AD89" s="87">
        <v>0</v>
      </c>
      <c r="AE89" s="87">
        <v>0</v>
      </c>
      <c r="AF89" s="88">
        <v>0</v>
      </c>
      <c r="AG89" s="68">
        <f t="shared" si="100"/>
        <v>0</v>
      </c>
      <c r="AH89" s="94">
        <f t="shared" si="114"/>
        <v>0</v>
      </c>
      <c r="AI89" s="94">
        <f t="shared" si="115"/>
        <v>0</v>
      </c>
      <c r="AJ89" s="95">
        <f t="shared" si="116"/>
        <v>0</v>
      </c>
    </row>
    <row r="90" spans="1:36" s="10" customFormat="1" ht="31.5" hidden="1" customHeight="1">
      <c r="A90" s="110"/>
      <c r="B90" s="110"/>
      <c r="C90" s="110"/>
      <c r="D90" s="110"/>
      <c r="E90" s="110"/>
      <c r="F90" s="110"/>
      <c r="G90" s="110"/>
      <c r="H90" s="110"/>
      <c r="I90" s="110"/>
      <c r="K90" s="111"/>
      <c r="L90" s="111"/>
      <c r="M90" s="136" t="s">
        <v>48</v>
      </c>
      <c r="N90" s="136"/>
      <c r="O90" s="136"/>
      <c r="P90" s="136"/>
      <c r="Q90" s="136"/>
      <c r="R90" s="136"/>
      <c r="S90" s="136"/>
      <c r="T90" s="136"/>
      <c r="U90" s="49"/>
      <c r="V90" s="72">
        <v>0.05</v>
      </c>
      <c r="W90" s="84">
        <f t="shared" ref="W90:Y90" si="119">SUM(AH91:AH91)</f>
        <v>0</v>
      </c>
      <c r="X90" s="84">
        <f t="shared" si="119"/>
        <v>0</v>
      </c>
      <c r="Y90" s="84">
        <f t="shared" si="119"/>
        <v>0</v>
      </c>
      <c r="Z90" s="85">
        <f t="shared" ref="Z90:Z94" si="120">V90*W90</f>
        <v>0</v>
      </c>
      <c r="AA90" s="85">
        <f t="shared" ref="AA90:AA94" si="121">V90*X90</f>
        <v>0</v>
      </c>
      <c r="AB90" s="85">
        <f t="shared" ref="AB90:AB94" si="122">V90*Y90</f>
        <v>0</v>
      </c>
      <c r="AC90" s="86" t="s">
        <v>6</v>
      </c>
      <c r="AD90" s="86" t="s">
        <v>12</v>
      </c>
      <c r="AE90" s="86" t="s">
        <v>13</v>
      </c>
      <c r="AF90" s="89" t="s">
        <v>14</v>
      </c>
      <c r="AG90" s="68" t="e">
        <f t="shared" si="100"/>
        <v>#VALUE!</v>
      </c>
      <c r="AH90" s="86" t="s">
        <v>1</v>
      </c>
      <c r="AI90" s="86" t="s">
        <v>2</v>
      </c>
      <c r="AJ90" s="93" t="s">
        <v>3</v>
      </c>
    </row>
    <row r="91" spans="1:36" s="10" customFormat="1" ht="24.65" hidden="1" customHeight="1">
      <c r="A91" s="110"/>
      <c r="B91" s="110"/>
      <c r="C91" s="110"/>
      <c r="D91" s="110"/>
      <c r="E91" s="110"/>
      <c r="F91" s="110"/>
      <c r="G91" s="110"/>
      <c r="H91" s="110"/>
      <c r="I91" s="110"/>
      <c r="K91" s="111"/>
      <c r="L91" s="111"/>
      <c r="M91" s="54"/>
      <c r="N91" s="127" t="s">
        <v>48</v>
      </c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55"/>
      <c r="AC91" s="72">
        <v>1</v>
      </c>
      <c r="AD91" s="87">
        <v>0</v>
      </c>
      <c r="AE91" s="87">
        <v>0</v>
      </c>
      <c r="AF91" s="88">
        <v>0</v>
      </c>
      <c r="AG91" s="68">
        <f t="shared" si="100"/>
        <v>0</v>
      </c>
      <c r="AH91" s="94">
        <f t="shared" ref="AH91:AH95" si="123">AC91*AD91</f>
        <v>0</v>
      </c>
      <c r="AI91" s="94">
        <f t="shared" ref="AI91:AI95" si="124">AC91*AE91</f>
        <v>0</v>
      </c>
      <c r="AJ91" s="95">
        <f t="shared" ref="AJ91:AJ95" si="125">AC91*AF91</f>
        <v>0</v>
      </c>
    </row>
    <row r="92" spans="1:36" s="10" customFormat="1" ht="31.5" hidden="1" customHeight="1">
      <c r="A92" s="110"/>
      <c r="B92" s="110"/>
      <c r="C92" s="110"/>
      <c r="D92" s="110"/>
      <c r="E92" s="110"/>
      <c r="F92" s="110"/>
      <c r="G92" s="110"/>
      <c r="H92" s="110"/>
      <c r="I92" s="110"/>
      <c r="K92" s="111"/>
      <c r="L92" s="111"/>
      <c r="M92" s="136" t="s">
        <v>49</v>
      </c>
      <c r="N92" s="136"/>
      <c r="O92" s="136"/>
      <c r="P92" s="136"/>
      <c r="Q92" s="136"/>
      <c r="R92" s="136"/>
      <c r="S92" s="136"/>
      <c r="T92" s="136"/>
      <c r="U92" s="49"/>
      <c r="V92" s="72">
        <v>0.03</v>
      </c>
      <c r="W92" s="84">
        <f t="shared" ref="W92:Y92" si="126">SUM(AH93:AH93)</f>
        <v>0</v>
      </c>
      <c r="X92" s="84">
        <f t="shared" si="126"/>
        <v>0</v>
      </c>
      <c r="Y92" s="84">
        <f t="shared" si="126"/>
        <v>0</v>
      </c>
      <c r="Z92" s="85">
        <f t="shared" si="120"/>
        <v>0</v>
      </c>
      <c r="AA92" s="85">
        <f t="shared" si="121"/>
        <v>0</v>
      </c>
      <c r="AB92" s="85">
        <f t="shared" si="122"/>
        <v>0</v>
      </c>
      <c r="AC92" s="86" t="s">
        <v>6</v>
      </c>
      <c r="AD92" s="86" t="s">
        <v>12</v>
      </c>
      <c r="AE92" s="86" t="s">
        <v>13</v>
      </c>
      <c r="AF92" s="89" t="s">
        <v>14</v>
      </c>
      <c r="AG92" s="68" t="e">
        <f t="shared" si="100"/>
        <v>#VALUE!</v>
      </c>
      <c r="AH92" s="86" t="s">
        <v>1</v>
      </c>
      <c r="AI92" s="86" t="s">
        <v>2</v>
      </c>
      <c r="AJ92" s="93" t="s">
        <v>3</v>
      </c>
    </row>
    <row r="93" spans="1:36" s="10" customFormat="1" ht="24.65" hidden="1" customHeight="1">
      <c r="A93" s="110"/>
      <c r="B93" s="110"/>
      <c r="C93" s="110"/>
      <c r="D93" s="110"/>
      <c r="E93" s="110"/>
      <c r="F93" s="110"/>
      <c r="G93" s="110"/>
      <c r="H93" s="110"/>
      <c r="I93" s="110"/>
      <c r="K93" s="111"/>
      <c r="L93" s="111"/>
      <c r="M93" s="54"/>
      <c r="N93" s="127" t="s">
        <v>49</v>
      </c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55"/>
      <c r="AC93" s="72">
        <v>1</v>
      </c>
      <c r="AD93" s="87">
        <v>0</v>
      </c>
      <c r="AE93" s="87">
        <v>0</v>
      </c>
      <c r="AF93" s="88">
        <v>0</v>
      </c>
      <c r="AG93" s="68">
        <f t="shared" si="100"/>
        <v>0</v>
      </c>
      <c r="AH93" s="94">
        <f t="shared" si="123"/>
        <v>0</v>
      </c>
      <c r="AI93" s="94">
        <f t="shared" si="124"/>
        <v>0</v>
      </c>
      <c r="AJ93" s="95">
        <f t="shared" si="125"/>
        <v>0</v>
      </c>
    </row>
    <row r="94" spans="1:36" s="10" customFormat="1" ht="31.5" hidden="1" customHeight="1">
      <c r="A94" s="110"/>
      <c r="B94" s="110"/>
      <c r="C94" s="110"/>
      <c r="D94" s="110"/>
      <c r="E94" s="110"/>
      <c r="F94" s="110"/>
      <c r="G94" s="110"/>
      <c r="H94" s="110"/>
      <c r="I94" s="110"/>
      <c r="K94" s="111"/>
      <c r="L94" s="111"/>
      <c r="M94" s="136" t="s">
        <v>50</v>
      </c>
      <c r="N94" s="136"/>
      <c r="O94" s="136"/>
      <c r="P94" s="136"/>
      <c r="Q94" s="136"/>
      <c r="R94" s="136"/>
      <c r="S94" s="136"/>
      <c r="T94" s="136"/>
      <c r="U94" s="49"/>
      <c r="V94" s="72">
        <v>0.05</v>
      </c>
      <c r="W94" s="84">
        <f t="shared" ref="W94:Y94" si="127">SUM(AH95:AH95)</f>
        <v>0</v>
      </c>
      <c r="X94" s="84">
        <f t="shared" si="127"/>
        <v>0</v>
      </c>
      <c r="Y94" s="84">
        <f t="shared" si="127"/>
        <v>0</v>
      </c>
      <c r="Z94" s="85">
        <f t="shared" si="120"/>
        <v>0</v>
      </c>
      <c r="AA94" s="85">
        <f t="shared" si="121"/>
        <v>0</v>
      </c>
      <c r="AB94" s="85">
        <f t="shared" si="122"/>
        <v>0</v>
      </c>
      <c r="AC94" s="86" t="s">
        <v>6</v>
      </c>
      <c r="AD94" s="86" t="s">
        <v>12</v>
      </c>
      <c r="AE94" s="86" t="s">
        <v>13</v>
      </c>
      <c r="AF94" s="89" t="s">
        <v>14</v>
      </c>
      <c r="AG94" s="68" t="e">
        <f t="shared" si="100"/>
        <v>#VALUE!</v>
      </c>
      <c r="AH94" s="86" t="s">
        <v>1</v>
      </c>
      <c r="AI94" s="86" t="s">
        <v>2</v>
      </c>
      <c r="AJ94" s="93" t="s">
        <v>3</v>
      </c>
    </row>
    <row r="95" spans="1:36" s="10" customFormat="1" ht="24.65" hidden="1" customHeight="1">
      <c r="A95" s="110"/>
      <c r="B95" s="110"/>
      <c r="C95" s="110"/>
      <c r="D95" s="110"/>
      <c r="E95" s="110"/>
      <c r="F95" s="110"/>
      <c r="G95" s="110"/>
      <c r="H95" s="110"/>
      <c r="I95" s="110"/>
      <c r="K95" s="111"/>
      <c r="L95" s="111"/>
      <c r="M95" s="54"/>
      <c r="N95" s="127" t="s">
        <v>50</v>
      </c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55"/>
      <c r="AC95" s="72">
        <v>1</v>
      </c>
      <c r="AD95" s="87">
        <v>0</v>
      </c>
      <c r="AE95" s="87">
        <v>0</v>
      </c>
      <c r="AF95" s="88">
        <v>0</v>
      </c>
      <c r="AG95" s="68">
        <f t="shared" si="100"/>
        <v>0</v>
      </c>
      <c r="AH95" s="94">
        <f t="shared" si="123"/>
        <v>0</v>
      </c>
      <c r="AI95" s="94">
        <f t="shared" si="124"/>
        <v>0</v>
      </c>
      <c r="AJ95" s="95">
        <f t="shared" si="125"/>
        <v>0</v>
      </c>
    </row>
    <row r="96" spans="1:36" s="10" customFormat="1" ht="31.5" hidden="1" customHeight="1">
      <c r="A96" s="110"/>
      <c r="B96" s="110"/>
      <c r="C96" s="110"/>
      <c r="D96" s="110"/>
      <c r="E96" s="110"/>
      <c r="F96" s="110"/>
      <c r="G96" s="110"/>
      <c r="H96" s="110"/>
      <c r="I96" s="110"/>
      <c r="K96" s="111"/>
      <c r="L96" s="111"/>
      <c r="M96" s="136" t="s">
        <v>51</v>
      </c>
      <c r="N96" s="136"/>
      <c r="O96" s="136"/>
      <c r="P96" s="136"/>
      <c r="Q96" s="136"/>
      <c r="R96" s="136"/>
      <c r="S96" s="136"/>
      <c r="T96" s="136"/>
      <c r="U96" s="49"/>
      <c r="V96" s="72">
        <v>0.08</v>
      </c>
      <c r="W96" s="84">
        <f t="shared" ref="W96:Y96" si="128">SUM(AH97:AH97)</f>
        <v>0</v>
      </c>
      <c r="X96" s="84">
        <f t="shared" si="128"/>
        <v>0</v>
      </c>
      <c r="Y96" s="84">
        <f t="shared" si="128"/>
        <v>0</v>
      </c>
      <c r="Z96" s="85">
        <f t="shared" ref="Z96:Z100" si="129">V96*W96</f>
        <v>0</v>
      </c>
      <c r="AA96" s="85">
        <f t="shared" ref="AA96:AA100" si="130">V96*X96</f>
        <v>0</v>
      </c>
      <c r="AB96" s="85">
        <f t="shared" ref="AB96:AB100" si="131">V96*Y96</f>
        <v>0</v>
      </c>
      <c r="AC96" s="86" t="s">
        <v>6</v>
      </c>
      <c r="AD96" s="86" t="s">
        <v>12</v>
      </c>
      <c r="AE96" s="86" t="s">
        <v>13</v>
      </c>
      <c r="AF96" s="89" t="s">
        <v>14</v>
      </c>
      <c r="AG96" s="68" t="e">
        <f t="shared" si="100"/>
        <v>#VALUE!</v>
      </c>
      <c r="AH96" s="86" t="s">
        <v>1</v>
      </c>
      <c r="AI96" s="86" t="s">
        <v>2</v>
      </c>
      <c r="AJ96" s="93" t="s">
        <v>3</v>
      </c>
    </row>
    <row r="97" spans="1:36" s="10" customFormat="1" ht="24.65" hidden="1" customHeight="1">
      <c r="A97" s="110"/>
      <c r="B97" s="110"/>
      <c r="C97" s="110"/>
      <c r="D97" s="110"/>
      <c r="E97" s="110"/>
      <c r="F97" s="110"/>
      <c r="G97" s="110"/>
      <c r="H97" s="110"/>
      <c r="I97" s="110"/>
      <c r="K97" s="111"/>
      <c r="L97" s="111"/>
      <c r="M97" s="54"/>
      <c r="N97" s="127" t="s">
        <v>51</v>
      </c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55"/>
      <c r="AC97" s="72">
        <v>1</v>
      </c>
      <c r="AD97" s="87">
        <v>0</v>
      </c>
      <c r="AE97" s="87">
        <v>0</v>
      </c>
      <c r="AF97" s="88">
        <v>0</v>
      </c>
      <c r="AG97" s="68">
        <f t="shared" si="100"/>
        <v>0</v>
      </c>
      <c r="AH97" s="94">
        <f t="shared" ref="AH97:AH101" si="132">AC97*AD97</f>
        <v>0</v>
      </c>
      <c r="AI97" s="94">
        <f t="shared" ref="AI97:AI101" si="133">AC97*AE97</f>
        <v>0</v>
      </c>
      <c r="AJ97" s="95">
        <f t="shared" ref="AJ97:AJ101" si="134">AC97*AF97</f>
        <v>0</v>
      </c>
    </row>
    <row r="98" spans="1:36" s="10" customFormat="1" ht="31.5" hidden="1" customHeight="1">
      <c r="A98" s="110"/>
      <c r="B98" s="110"/>
      <c r="C98" s="110"/>
      <c r="D98" s="110"/>
      <c r="E98" s="110"/>
      <c r="F98" s="110"/>
      <c r="G98" s="110"/>
      <c r="H98" s="110"/>
      <c r="I98" s="110"/>
      <c r="K98" s="111"/>
      <c r="L98" s="111"/>
      <c r="M98" s="136" t="s">
        <v>52</v>
      </c>
      <c r="N98" s="136"/>
      <c r="O98" s="136"/>
      <c r="P98" s="136"/>
      <c r="Q98" s="136"/>
      <c r="R98" s="136"/>
      <c r="S98" s="136"/>
      <c r="T98" s="136"/>
      <c r="U98" s="49"/>
      <c r="V98" s="72">
        <v>0.05</v>
      </c>
      <c r="W98" s="84">
        <f t="shared" ref="W98:Y98" si="135">SUM(AH99:AH99)</f>
        <v>0</v>
      </c>
      <c r="X98" s="84">
        <f t="shared" si="135"/>
        <v>0</v>
      </c>
      <c r="Y98" s="84">
        <f t="shared" si="135"/>
        <v>0</v>
      </c>
      <c r="Z98" s="85">
        <f t="shared" si="129"/>
        <v>0</v>
      </c>
      <c r="AA98" s="85">
        <f t="shared" si="130"/>
        <v>0</v>
      </c>
      <c r="AB98" s="85">
        <f t="shared" si="131"/>
        <v>0</v>
      </c>
      <c r="AC98" s="86" t="s">
        <v>6</v>
      </c>
      <c r="AD98" s="86" t="s">
        <v>12</v>
      </c>
      <c r="AE98" s="86" t="s">
        <v>13</v>
      </c>
      <c r="AF98" s="89" t="s">
        <v>14</v>
      </c>
      <c r="AG98" s="68" t="e">
        <f t="shared" si="100"/>
        <v>#VALUE!</v>
      </c>
      <c r="AH98" s="86" t="s">
        <v>1</v>
      </c>
      <c r="AI98" s="86" t="s">
        <v>2</v>
      </c>
      <c r="AJ98" s="93" t="s">
        <v>3</v>
      </c>
    </row>
    <row r="99" spans="1:36" s="10" customFormat="1" ht="24.65" hidden="1" customHeight="1">
      <c r="A99" s="110"/>
      <c r="B99" s="110"/>
      <c r="C99" s="110"/>
      <c r="D99" s="110"/>
      <c r="E99" s="110"/>
      <c r="F99" s="110"/>
      <c r="G99" s="110"/>
      <c r="H99" s="110"/>
      <c r="I99" s="110"/>
      <c r="K99" s="111"/>
      <c r="L99" s="111"/>
      <c r="M99" s="54"/>
      <c r="N99" s="127" t="s">
        <v>52</v>
      </c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55"/>
      <c r="AC99" s="72">
        <v>1</v>
      </c>
      <c r="AD99" s="87">
        <v>0</v>
      </c>
      <c r="AE99" s="87">
        <v>0</v>
      </c>
      <c r="AF99" s="88">
        <v>0</v>
      </c>
      <c r="AG99" s="68">
        <f t="shared" si="100"/>
        <v>0</v>
      </c>
      <c r="AH99" s="94">
        <f t="shared" si="132"/>
        <v>0</v>
      </c>
      <c r="AI99" s="94">
        <f t="shared" si="133"/>
        <v>0</v>
      </c>
      <c r="AJ99" s="95">
        <f t="shared" si="134"/>
        <v>0</v>
      </c>
    </row>
    <row r="100" spans="1:36" s="10" customFormat="1" ht="31.5" hidden="1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K100" s="111"/>
      <c r="L100" s="111"/>
      <c r="M100" s="136" t="s">
        <v>53</v>
      </c>
      <c r="N100" s="136"/>
      <c r="O100" s="136"/>
      <c r="P100" s="136"/>
      <c r="Q100" s="136"/>
      <c r="R100" s="136"/>
      <c r="S100" s="136"/>
      <c r="T100" s="136"/>
      <c r="U100" s="49"/>
      <c r="V100" s="72">
        <v>0.01</v>
      </c>
      <c r="W100" s="84">
        <f t="shared" ref="W100:Y100" si="136">SUM(AH101:AH101)</f>
        <v>0</v>
      </c>
      <c r="X100" s="84">
        <f t="shared" si="136"/>
        <v>0</v>
      </c>
      <c r="Y100" s="84">
        <f t="shared" si="136"/>
        <v>0</v>
      </c>
      <c r="Z100" s="85">
        <f t="shared" si="129"/>
        <v>0</v>
      </c>
      <c r="AA100" s="85">
        <f t="shared" si="130"/>
        <v>0</v>
      </c>
      <c r="AB100" s="85">
        <f t="shared" si="131"/>
        <v>0</v>
      </c>
      <c r="AC100" s="86" t="s">
        <v>6</v>
      </c>
      <c r="AD100" s="86" t="s">
        <v>12</v>
      </c>
      <c r="AE100" s="86" t="s">
        <v>13</v>
      </c>
      <c r="AF100" s="89" t="s">
        <v>14</v>
      </c>
      <c r="AG100" s="68" t="e">
        <f t="shared" si="100"/>
        <v>#VALUE!</v>
      </c>
      <c r="AH100" s="86" t="s">
        <v>1</v>
      </c>
      <c r="AI100" s="86" t="s">
        <v>2</v>
      </c>
      <c r="AJ100" s="93" t="s">
        <v>3</v>
      </c>
    </row>
    <row r="101" spans="1:36" s="10" customFormat="1" ht="24.65" hidden="1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K101" s="111"/>
      <c r="L101" s="111"/>
      <c r="M101" s="54"/>
      <c r="N101" s="127" t="s">
        <v>54</v>
      </c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55"/>
      <c r="AC101" s="72">
        <v>1</v>
      </c>
      <c r="AD101" s="87">
        <v>0</v>
      </c>
      <c r="AE101" s="87">
        <v>0</v>
      </c>
      <c r="AF101" s="88">
        <v>0</v>
      </c>
      <c r="AG101" s="68">
        <f t="shared" si="100"/>
        <v>0</v>
      </c>
      <c r="AH101" s="94">
        <f t="shared" si="132"/>
        <v>0</v>
      </c>
      <c r="AI101" s="94">
        <f t="shared" si="133"/>
        <v>0</v>
      </c>
      <c r="AJ101" s="95">
        <f t="shared" si="134"/>
        <v>0</v>
      </c>
    </row>
    <row r="102" spans="1:36" s="10" customFormat="1" ht="31.5" hidden="1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K102" s="111"/>
      <c r="L102" s="111"/>
      <c r="M102" s="136" t="s">
        <v>55</v>
      </c>
      <c r="N102" s="136"/>
      <c r="O102" s="136"/>
      <c r="P102" s="136"/>
      <c r="Q102" s="136"/>
      <c r="R102" s="136"/>
      <c r="S102" s="136"/>
      <c r="T102" s="136"/>
      <c r="U102" s="49"/>
      <c r="V102" s="72">
        <v>0.03</v>
      </c>
      <c r="W102" s="84">
        <f t="shared" ref="W102:Y102" si="137">SUM(AH103:AH103)</f>
        <v>0</v>
      </c>
      <c r="X102" s="84">
        <f t="shared" si="137"/>
        <v>0</v>
      </c>
      <c r="Y102" s="84">
        <f t="shared" si="137"/>
        <v>0</v>
      </c>
      <c r="Z102" s="85">
        <f>V102*W102</f>
        <v>0</v>
      </c>
      <c r="AA102" s="85">
        <f>V102*X102</f>
        <v>0</v>
      </c>
      <c r="AB102" s="85">
        <f>V102*Y102</f>
        <v>0</v>
      </c>
      <c r="AC102" s="86" t="s">
        <v>6</v>
      </c>
      <c r="AD102" s="86" t="s">
        <v>12</v>
      </c>
      <c r="AE102" s="86" t="s">
        <v>13</v>
      </c>
      <c r="AF102" s="89" t="s">
        <v>14</v>
      </c>
      <c r="AG102" s="68" t="e">
        <f t="shared" si="100"/>
        <v>#VALUE!</v>
      </c>
      <c r="AH102" s="86" t="s">
        <v>1</v>
      </c>
      <c r="AI102" s="86" t="s">
        <v>2</v>
      </c>
      <c r="AJ102" s="93" t="s">
        <v>3</v>
      </c>
    </row>
    <row r="103" spans="1:36" s="10" customFormat="1" ht="24.65" hidden="1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K103" s="111"/>
      <c r="L103" s="111"/>
      <c r="M103" s="54"/>
      <c r="N103" s="127" t="s">
        <v>56</v>
      </c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55"/>
      <c r="AC103" s="72">
        <v>1</v>
      </c>
      <c r="AD103" s="87">
        <v>0</v>
      </c>
      <c r="AE103" s="87">
        <v>0</v>
      </c>
      <c r="AF103" s="88">
        <v>0</v>
      </c>
      <c r="AG103" s="68">
        <f t="shared" si="100"/>
        <v>0</v>
      </c>
      <c r="AH103" s="94">
        <f t="shared" ref="AH103:AH111" si="138">AC103*AD103</f>
        <v>0</v>
      </c>
      <c r="AI103" s="94">
        <f t="shared" ref="AI103:AI111" si="139">AC103*AE103</f>
        <v>0</v>
      </c>
      <c r="AJ103" s="95">
        <f t="shared" ref="AJ103:AJ111" si="140">AC103*AF103</f>
        <v>0</v>
      </c>
    </row>
    <row r="104" spans="1:36" s="10" customFormat="1">
      <c r="K104" s="111"/>
      <c r="L104" s="125" t="s">
        <v>75</v>
      </c>
      <c r="M104" s="125"/>
      <c r="N104" s="125"/>
      <c r="O104" s="67">
        <v>0.53</v>
      </c>
      <c r="P104" s="69">
        <f>SUM(S105,S153,S154)</f>
        <v>0.10359999999999998</v>
      </c>
      <c r="Q104" s="69">
        <f>SUM(T105,T153,T154)</f>
        <v>0.26785000000000003</v>
      </c>
      <c r="R104" s="69">
        <f>SUM(U105,U153:U154)</f>
        <v>0.12114999999999999</v>
      </c>
      <c r="S104" s="69">
        <f>O104*P104</f>
        <v>5.4907999999999992E-2</v>
      </c>
      <c r="T104" s="69">
        <f>O104*Q104</f>
        <v>0.14196050000000002</v>
      </c>
      <c r="U104" s="69">
        <f>O104*R104</f>
        <v>6.4209500000000003E-2</v>
      </c>
      <c r="AG104" s="68">
        <f t="shared" si="100"/>
        <v>0</v>
      </c>
    </row>
    <row r="105" spans="1:36" s="10" customFormat="1" ht="14.5">
      <c r="A105" s="32"/>
      <c r="B105" s="32"/>
      <c r="C105" s="32"/>
      <c r="D105" s="32"/>
      <c r="E105" s="32"/>
      <c r="F105" s="32"/>
      <c r="G105" s="32"/>
      <c r="H105" s="32"/>
      <c r="I105" s="32"/>
      <c r="K105" s="111"/>
      <c r="L105" s="112"/>
      <c r="M105" s="128" t="s">
        <v>76</v>
      </c>
      <c r="N105" s="128"/>
      <c r="O105" s="67">
        <v>0.7</v>
      </c>
      <c r="P105" s="96">
        <f t="shared" ref="P105:R105" si="141">Z106+Z112+Z114+Z116+Z121+Z123+Z125+Z127+Z129+Z131+Z133+Z135+Z137+Z139+Z141+Z143+Z145+Z147+Z149+Z151</f>
        <v>0.14799999999999999</v>
      </c>
      <c r="Q105" s="96">
        <f t="shared" si="141"/>
        <v>0.32550000000000001</v>
      </c>
      <c r="R105" s="96">
        <f t="shared" si="141"/>
        <v>0.14449999999999999</v>
      </c>
      <c r="S105" s="96">
        <f>O105*P105</f>
        <v>0.10359999999999998</v>
      </c>
      <c r="T105" s="96">
        <f>O105*Q105</f>
        <v>0.22785</v>
      </c>
      <c r="U105" s="96">
        <f>O105*R105</f>
        <v>0.10114999999999999</v>
      </c>
      <c r="AG105" s="68">
        <f t="shared" si="100"/>
        <v>0</v>
      </c>
    </row>
    <row r="106" spans="1:36" s="10" customFormat="1" ht="28.5" customHeight="1">
      <c r="A106" s="32"/>
      <c r="B106" s="32"/>
      <c r="C106" s="32"/>
      <c r="D106" s="32"/>
      <c r="E106" s="32"/>
      <c r="F106" s="32"/>
      <c r="G106" s="32"/>
      <c r="H106" s="32"/>
      <c r="I106" s="32"/>
      <c r="K106" s="134"/>
      <c r="L106" s="112"/>
      <c r="M106" s="136" t="s">
        <v>22</v>
      </c>
      <c r="N106" s="136"/>
      <c r="O106" s="136"/>
      <c r="P106" s="136"/>
      <c r="Q106" s="136"/>
      <c r="R106" s="136"/>
      <c r="S106" s="136"/>
      <c r="T106" s="136"/>
      <c r="U106" s="49"/>
      <c r="V106" s="72">
        <v>0.18</v>
      </c>
      <c r="W106" s="80">
        <f t="shared" ref="W106:Y106" si="142">SUM(AH107:AH111)</f>
        <v>0.25</v>
      </c>
      <c r="X106" s="80">
        <f t="shared" si="142"/>
        <v>0.8</v>
      </c>
      <c r="Y106" s="80">
        <f t="shared" si="142"/>
        <v>0.25</v>
      </c>
      <c r="Z106" s="81">
        <f>V106*W106</f>
        <v>4.4999999999999998E-2</v>
      </c>
      <c r="AA106" s="81">
        <f>V106*X106</f>
        <v>0.14399999999999999</v>
      </c>
      <c r="AB106" s="81">
        <f>V106*Y106</f>
        <v>4.4999999999999998E-2</v>
      </c>
      <c r="AC106" s="71" t="s">
        <v>6</v>
      </c>
      <c r="AD106" s="71" t="s">
        <v>12</v>
      </c>
      <c r="AE106" s="71" t="s">
        <v>13</v>
      </c>
      <c r="AF106" s="89" t="s">
        <v>14</v>
      </c>
      <c r="AG106" s="68" t="e">
        <f t="shared" si="100"/>
        <v>#VALUE!</v>
      </c>
      <c r="AH106" s="71" t="s">
        <v>1</v>
      </c>
      <c r="AI106" s="71" t="s">
        <v>2</v>
      </c>
      <c r="AJ106" s="90" t="s">
        <v>3</v>
      </c>
    </row>
    <row r="107" spans="1:36" s="10" customFormat="1" ht="28.5" customHeight="1">
      <c r="A107" s="32"/>
      <c r="B107" s="32"/>
      <c r="C107" s="32"/>
      <c r="D107" s="32"/>
      <c r="E107" s="32"/>
      <c r="F107" s="32"/>
      <c r="G107" s="32"/>
      <c r="H107" s="32"/>
      <c r="I107" s="32"/>
      <c r="K107" s="134"/>
      <c r="L107" s="113"/>
      <c r="M107" s="117"/>
      <c r="N107" s="137" t="s">
        <v>25</v>
      </c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9"/>
      <c r="AB107" s="82"/>
      <c r="AC107" s="83">
        <v>0.25</v>
      </c>
      <c r="AD107" s="68">
        <v>0.5</v>
      </c>
      <c r="AE107" s="68">
        <v>0.9</v>
      </c>
      <c r="AF107" s="68">
        <v>0.5</v>
      </c>
      <c r="AG107" s="68">
        <f t="shared" si="100"/>
        <v>0</v>
      </c>
      <c r="AH107" s="91">
        <f t="shared" si="138"/>
        <v>0.125</v>
      </c>
      <c r="AI107" s="91">
        <f t="shared" si="139"/>
        <v>0.22500000000000001</v>
      </c>
      <c r="AJ107" s="92">
        <f t="shared" si="140"/>
        <v>0.125</v>
      </c>
    </row>
    <row r="108" spans="1:36" s="10" customFormat="1" ht="28.5" customHeight="1">
      <c r="A108" s="32"/>
      <c r="B108" s="32"/>
      <c r="C108" s="32"/>
      <c r="D108" s="32"/>
      <c r="E108" s="32"/>
      <c r="F108" s="32"/>
      <c r="G108" s="32"/>
      <c r="H108" s="32"/>
      <c r="I108" s="32"/>
      <c r="K108" s="134"/>
      <c r="L108" s="113"/>
      <c r="M108" s="118"/>
      <c r="N108" s="137" t="s">
        <v>27</v>
      </c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9"/>
      <c r="AB108" s="82"/>
      <c r="AC108" s="83">
        <v>0.25</v>
      </c>
      <c r="AD108" s="68">
        <v>0.5</v>
      </c>
      <c r="AE108" s="68">
        <v>0.9</v>
      </c>
      <c r="AF108" s="68">
        <v>0.5</v>
      </c>
      <c r="AG108" s="68">
        <f t="shared" si="100"/>
        <v>0</v>
      </c>
      <c r="AH108" s="91">
        <f t="shared" si="138"/>
        <v>0.125</v>
      </c>
      <c r="AI108" s="91">
        <f t="shared" si="139"/>
        <v>0.22500000000000001</v>
      </c>
      <c r="AJ108" s="92">
        <f t="shared" si="140"/>
        <v>0.125</v>
      </c>
    </row>
    <row r="109" spans="1:36" s="10" customFormat="1" ht="28.5" customHeight="1">
      <c r="A109" s="32"/>
      <c r="B109" s="32"/>
      <c r="C109" s="32"/>
      <c r="D109" s="32"/>
      <c r="E109" s="32"/>
      <c r="F109" s="32"/>
      <c r="G109" s="32"/>
      <c r="H109" s="32"/>
      <c r="I109" s="32"/>
      <c r="K109" s="134"/>
      <c r="L109" s="113"/>
      <c r="M109" s="118"/>
      <c r="N109" s="137" t="s">
        <v>28</v>
      </c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9"/>
      <c r="AB109" s="82"/>
      <c r="AC109" s="83">
        <v>0.2</v>
      </c>
      <c r="AD109" s="68">
        <v>0</v>
      </c>
      <c r="AE109" s="68">
        <v>0.4</v>
      </c>
      <c r="AF109" s="68">
        <v>0</v>
      </c>
      <c r="AG109" s="68">
        <f t="shared" si="100"/>
        <v>0</v>
      </c>
      <c r="AH109" s="91">
        <f t="shared" si="138"/>
        <v>0</v>
      </c>
      <c r="AI109" s="91">
        <f t="shared" si="139"/>
        <v>8.0000000000000016E-2</v>
      </c>
      <c r="AJ109" s="92">
        <f t="shared" si="140"/>
        <v>0</v>
      </c>
    </row>
    <row r="110" spans="1:36" s="10" customFormat="1" ht="28.5" customHeight="1">
      <c r="A110" s="32"/>
      <c r="B110" s="32"/>
      <c r="C110" s="32"/>
      <c r="D110" s="32"/>
      <c r="E110" s="32"/>
      <c r="F110" s="32"/>
      <c r="G110" s="32"/>
      <c r="H110" s="32"/>
      <c r="I110" s="32"/>
      <c r="K110" s="134"/>
      <c r="L110" s="113"/>
      <c r="M110" s="118"/>
      <c r="N110" s="137" t="s">
        <v>30</v>
      </c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9"/>
      <c r="AB110" s="82"/>
      <c r="AC110" s="83">
        <v>0.15</v>
      </c>
      <c r="AD110" s="68">
        <v>0</v>
      </c>
      <c r="AE110" s="68">
        <v>0.9</v>
      </c>
      <c r="AF110" s="68">
        <v>0</v>
      </c>
      <c r="AG110" s="68">
        <f t="shared" si="100"/>
        <v>0</v>
      </c>
      <c r="AH110" s="91">
        <f t="shared" si="138"/>
        <v>0</v>
      </c>
      <c r="AI110" s="91">
        <f t="shared" si="139"/>
        <v>0.13500000000000001</v>
      </c>
      <c r="AJ110" s="92">
        <f t="shared" si="140"/>
        <v>0</v>
      </c>
    </row>
    <row r="111" spans="1:36" s="10" customFormat="1" ht="28.5" customHeight="1">
      <c r="K111" s="134"/>
      <c r="L111" s="113"/>
      <c r="M111" s="118"/>
      <c r="N111" s="137" t="s">
        <v>62</v>
      </c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9"/>
      <c r="AB111" s="82"/>
      <c r="AC111" s="83">
        <v>0.15</v>
      </c>
      <c r="AD111" s="68">
        <v>0</v>
      </c>
      <c r="AE111" s="68">
        <v>0.9</v>
      </c>
      <c r="AF111" s="68">
        <v>0</v>
      </c>
      <c r="AG111" s="68">
        <f t="shared" si="100"/>
        <v>0</v>
      </c>
      <c r="AH111" s="91">
        <f t="shared" si="138"/>
        <v>0</v>
      </c>
      <c r="AI111" s="91">
        <f t="shared" si="139"/>
        <v>0.13500000000000001</v>
      </c>
      <c r="AJ111" s="92">
        <f t="shared" si="140"/>
        <v>0</v>
      </c>
    </row>
    <row r="112" spans="1:36" s="10" customFormat="1" ht="31.5" customHeight="1">
      <c r="A112" s="32"/>
      <c r="E112" s="32"/>
      <c r="F112" s="32"/>
      <c r="G112" s="32"/>
      <c r="H112" s="32"/>
      <c r="I112" s="32"/>
      <c r="K112" s="111"/>
      <c r="L112" s="111"/>
      <c r="M112" s="136" t="s">
        <v>32</v>
      </c>
      <c r="N112" s="136"/>
      <c r="O112" s="136"/>
      <c r="P112" s="136"/>
      <c r="Q112" s="136"/>
      <c r="R112" s="136"/>
      <c r="S112" s="136"/>
      <c r="T112" s="136"/>
      <c r="U112" s="49"/>
      <c r="V112" s="72">
        <v>0.04</v>
      </c>
      <c r="W112" s="84">
        <f t="shared" ref="W112:Y112" si="143">SUM(AH113:AH113)</f>
        <v>0.7</v>
      </c>
      <c r="X112" s="84">
        <f t="shared" si="143"/>
        <v>0.9</v>
      </c>
      <c r="Y112" s="84">
        <f t="shared" si="143"/>
        <v>0.7</v>
      </c>
      <c r="Z112" s="85">
        <f t="shared" ref="Z112:Z116" si="144">V112*W112</f>
        <v>2.7999999999999997E-2</v>
      </c>
      <c r="AA112" s="85">
        <f t="shared" ref="AA112:AA116" si="145">V112*X112</f>
        <v>3.6000000000000004E-2</v>
      </c>
      <c r="AB112" s="85">
        <f t="shared" ref="AB112:AB116" si="146">V112*Y112</f>
        <v>2.7999999999999997E-2</v>
      </c>
      <c r="AC112" s="86" t="s">
        <v>6</v>
      </c>
      <c r="AD112" s="86" t="s">
        <v>12</v>
      </c>
      <c r="AE112" s="86" t="s">
        <v>13</v>
      </c>
      <c r="AF112" s="89" t="s">
        <v>14</v>
      </c>
      <c r="AG112" s="68" t="e">
        <f t="shared" si="100"/>
        <v>#VALUE!</v>
      </c>
      <c r="AH112" s="86" t="s">
        <v>1</v>
      </c>
      <c r="AI112" s="86" t="s">
        <v>2</v>
      </c>
      <c r="AJ112" s="93" t="s">
        <v>3</v>
      </c>
    </row>
    <row r="113" spans="1:36" s="10" customFormat="1" ht="24.65" customHeight="1">
      <c r="A113" s="32"/>
      <c r="B113" s="32"/>
      <c r="C113" s="32"/>
      <c r="D113" s="32"/>
      <c r="E113" s="32"/>
      <c r="F113" s="32"/>
      <c r="G113" s="32"/>
      <c r="H113" s="32"/>
      <c r="I113" s="32"/>
      <c r="K113" s="111"/>
      <c r="L113" s="111"/>
      <c r="M113" s="54"/>
      <c r="N113" s="127" t="s">
        <v>32</v>
      </c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55"/>
      <c r="AC113" s="72">
        <v>1</v>
      </c>
      <c r="AD113" s="87">
        <v>0.7</v>
      </c>
      <c r="AE113" s="87">
        <v>0.9</v>
      </c>
      <c r="AF113" s="87">
        <v>0.7</v>
      </c>
      <c r="AG113" s="68">
        <f t="shared" si="100"/>
        <v>0</v>
      </c>
      <c r="AH113" s="94">
        <f t="shared" ref="AH113:AH120" si="147">AC113*AD113</f>
        <v>0.7</v>
      </c>
      <c r="AI113" s="94">
        <f t="shared" ref="AI113:AI120" si="148">AC113*AE113</f>
        <v>0.9</v>
      </c>
      <c r="AJ113" s="95">
        <f t="shared" ref="AJ113:AJ120" si="149">AC113*AF113</f>
        <v>0.7</v>
      </c>
    </row>
    <row r="114" spans="1:36" s="10" customFormat="1" ht="31.5" customHeight="1">
      <c r="A114" s="32"/>
      <c r="B114" s="32"/>
      <c r="C114" s="32"/>
      <c r="D114" s="32"/>
      <c r="E114" s="32"/>
      <c r="F114" s="32"/>
      <c r="G114" s="32"/>
      <c r="H114" s="32"/>
      <c r="I114" s="32"/>
      <c r="K114" s="111"/>
      <c r="L114" s="111"/>
      <c r="M114" s="136" t="s">
        <v>33</v>
      </c>
      <c r="N114" s="136"/>
      <c r="O114" s="136"/>
      <c r="P114" s="136"/>
      <c r="Q114" s="136"/>
      <c r="R114" s="136"/>
      <c r="S114" s="136"/>
      <c r="T114" s="136"/>
      <c r="U114" s="49"/>
      <c r="V114" s="72">
        <v>0.08</v>
      </c>
      <c r="W114" s="84">
        <f t="shared" ref="W114:Y114" si="150">SUM(AH115:AH115)</f>
        <v>0.5</v>
      </c>
      <c r="X114" s="84">
        <f t="shared" si="150"/>
        <v>1</v>
      </c>
      <c r="Y114" s="84">
        <f t="shared" si="150"/>
        <v>0.5</v>
      </c>
      <c r="Z114" s="85">
        <f t="shared" si="144"/>
        <v>0.04</v>
      </c>
      <c r="AA114" s="85">
        <f t="shared" si="145"/>
        <v>0.08</v>
      </c>
      <c r="AB114" s="85">
        <f t="shared" si="146"/>
        <v>0.04</v>
      </c>
      <c r="AC114" s="86" t="s">
        <v>6</v>
      </c>
      <c r="AD114" s="86" t="s">
        <v>12</v>
      </c>
      <c r="AE114" s="86" t="s">
        <v>13</v>
      </c>
      <c r="AF114" s="89" t="s">
        <v>14</v>
      </c>
      <c r="AG114" s="68" t="e">
        <f t="shared" si="100"/>
        <v>#VALUE!</v>
      </c>
      <c r="AH114" s="86" t="s">
        <v>1</v>
      </c>
      <c r="AI114" s="86" t="s">
        <v>2</v>
      </c>
      <c r="AJ114" s="93" t="s">
        <v>3</v>
      </c>
    </row>
    <row r="115" spans="1:36" s="10" customFormat="1" ht="24.65" customHeight="1">
      <c r="A115" s="32"/>
      <c r="B115" s="32"/>
      <c r="C115" s="32"/>
      <c r="D115" s="32"/>
      <c r="E115" s="32"/>
      <c r="F115" s="32"/>
      <c r="G115" s="32"/>
      <c r="H115" s="32"/>
      <c r="I115" s="32"/>
      <c r="K115" s="111"/>
      <c r="L115" s="111"/>
      <c r="M115" s="54"/>
      <c r="N115" s="127" t="s">
        <v>33</v>
      </c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55"/>
      <c r="AC115" s="72">
        <v>1</v>
      </c>
      <c r="AD115" s="87">
        <v>0.5</v>
      </c>
      <c r="AE115" s="87">
        <v>1</v>
      </c>
      <c r="AF115" s="88">
        <v>0.5</v>
      </c>
      <c r="AG115" s="68">
        <f t="shared" si="100"/>
        <v>0</v>
      </c>
      <c r="AH115" s="94">
        <f t="shared" si="147"/>
        <v>0.5</v>
      </c>
      <c r="AI115" s="94">
        <f t="shared" si="148"/>
        <v>1</v>
      </c>
      <c r="AJ115" s="95">
        <f t="shared" si="149"/>
        <v>0.5</v>
      </c>
    </row>
    <row r="116" spans="1:36" s="10" customFormat="1" ht="31.5" customHeight="1">
      <c r="A116" s="32"/>
      <c r="B116" s="32"/>
      <c r="C116" s="32"/>
      <c r="D116" s="32"/>
      <c r="E116" s="32"/>
      <c r="F116" s="32"/>
      <c r="G116" s="32"/>
      <c r="H116" s="32"/>
      <c r="I116" s="32"/>
      <c r="K116" s="111"/>
      <c r="L116" s="111"/>
      <c r="M116" s="136" t="s">
        <v>34</v>
      </c>
      <c r="N116" s="136"/>
      <c r="O116" s="136"/>
      <c r="P116" s="136"/>
      <c r="Q116" s="136"/>
      <c r="R116" s="136"/>
      <c r="S116" s="136"/>
      <c r="T116" s="136"/>
      <c r="U116" s="49"/>
      <c r="V116" s="72">
        <v>7.0000000000000007E-2</v>
      </c>
      <c r="W116" s="84">
        <f t="shared" ref="W116:Y116" si="151">SUM(AH117:AH120)</f>
        <v>0.5</v>
      </c>
      <c r="X116" s="84">
        <f t="shared" si="151"/>
        <v>0.65</v>
      </c>
      <c r="Y116" s="84">
        <f t="shared" si="151"/>
        <v>0.45</v>
      </c>
      <c r="Z116" s="84">
        <f t="shared" si="144"/>
        <v>3.5000000000000003E-2</v>
      </c>
      <c r="AA116" s="84">
        <f t="shared" si="145"/>
        <v>4.5500000000000006E-2</v>
      </c>
      <c r="AB116" s="84">
        <f t="shared" si="146"/>
        <v>3.1500000000000007E-2</v>
      </c>
      <c r="AC116" s="86" t="s">
        <v>6</v>
      </c>
      <c r="AD116" s="86" t="s">
        <v>12</v>
      </c>
      <c r="AE116" s="86" t="s">
        <v>13</v>
      </c>
      <c r="AF116" s="89" t="s">
        <v>14</v>
      </c>
      <c r="AG116" s="68"/>
      <c r="AH116" s="86" t="s">
        <v>1</v>
      </c>
      <c r="AI116" s="86" t="s">
        <v>2</v>
      </c>
      <c r="AJ116" s="93" t="s">
        <v>3</v>
      </c>
    </row>
    <row r="117" spans="1:36" s="10" customFormat="1" ht="24.65" customHeight="1">
      <c r="A117" s="32"/>
      <c r="B117" s="32"/>
      <c r="C117" s="32"/>
      <c r="D117" s="32"/>
      <c r="E117" s="32"/>
      <c r="F117" s="32"/>
      <c r="G117" s="32"/>
      <c r="H117" s="32"/>
      <c r="I117" s="32"/>
      <c r="K117" s="111"/>
      <c r="L117" s="111"/>
      <c r="M117" s="119"/>
      <c r="N117" s="137" t="s">
        <v>35</v>
      </c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9"/>
      <c r="AB117" s="55"/>
      <c r="AC117" s="72">
        <v>0.25</v>
      </c>
      <c r="AD117" s="87">
        <v>1</v>
      </c>
      <c r="AE117" s="87">
        <v>1</v>
      </c>
      <c r="AF117" s="88">
        <v>1</v>
      </c>
      <c r="AG117" s="68">
        <f t="shared" ref="AG117:AG120" si="152">AD117-AF117</f>
        <v>0</v>
      </c>
      <c r="AH117" s="94">
        <f t="shared" si="147"/>
        <v>0.25</v>
      </c>
      <c r="AI117" s="94">
        <f t="shared" si="148"/>
        <v>0.25</v>
      </c>
      <c r="AJ117" s="95">
        <f t="shared" si="149"/>
        <v>0.25</v>
      </c>
    </row>
    <row r="118" spans="1:36" s="10" customFormat="1" ht="18" customHeight="1">
      <c r="A118" s="32"/>
      <c r="B118" s="32"/>
      <c r="C118" s="32"/>
      <c r="D118" s="32"/>
      <c r="E118" s="32"/>
      <c r="F118" s="32"/>
      <c r="G118" s="32"/>
      <c r="H118" s="32"/>
      <c r="I118" s="32"/>
      <c r="K118" s="111"/>
      <c r="L118" s="111"/>
      <c r="M118" s="119"/>
      <c r="N118" s="137" t="s">
        <v>36</v>
      </c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9"/>
      <c r="AB118" s="55"/>
      <c r="AC118" s="72">
        <v>0.25</v>
      </c>
      <c r="AD118" s="87">
        <v>1</v>
      </c>
      <c r="AE118" s="87">
        <v>1</v>
      </c>
      <c r="AF118" s="88">
        <v>0.8</v>
      </c>
      <c r="AG118" s="68">
        <f t="shared" si="152"/>
        <v>0.19999999999999996</v>
      </c>
      <c r="AH118" s="94">
        <f t="shared" si="147"/>
        <v>0.25</v>
      </c>
      <c r="AI118" s="94">
        <f t="shared" si="148"/>
        <v>0.25</v>
      </c>
      <c r="AJ118" s="95">
        <f t="shared" si="149"/>
        <v>0.2</v>
      </c>
    </row>
    <row r="119" spans="1:36" s="10" customFormat="1" ht="18" customHeight="1">
      <c r="A119" s="32"/>
      <c r="B119" s="32"/>
      <c r="C119" s="32"/>
      <c r="D119" s="32"/>
      <c r="E119" s="32"/>
      <c r="F119" s="32"/>
      <c r="G119" s="32"/>
      <c r="H119" s="32"/>
      <c r="I119" s="32"/>
      <c r="K119" s="111"/>
      <c r="L119" s="111"/>
      <c r="M119" s="119"/>
      <c r="N119" s="137" t="s">
        <v>37</v>
      </c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9"/>
      <c r="AB119" s="55"/>
      <c r="AC119" s="72">
        <v>0.25</v>
      </c>
      <c r="AD119" s="88">
        <v>0</v>
      </c>
      <c r="AE119" s="87">
        <v>0.6</v>
      </c>
      <c r="AF119" s="88">
        <v>0</v>
      </c>
      <c r="AG119" s="68">
        <f t="shared" si="152"/>
        <v>0</v>
      </c>
      <c r="AH119" s="94">
        <f t="shared" si="147"/>
        <v>0</v>
      </c>
      <c r="AI119" s="94">
        <f t="shared" si="148"/>
        <v>0.15</v>
      </c>
      <c r="AJ119" s="95">
        <f t="shared" si="149"/>
        <v>0</v>
      </c>
    </row>
    <row r="120" spans="1:36" s="10" customFormat="1" ht="18" customHeight="1">
      <c r="A120" s="32"/>
      <c r="B120" s="32"/>
      <c r="C120" s="32"/>
      <c r="D120" s="32"/>
      <c r="E120" s="32"/>
      <c r="F120" s="32"/>
      <c r="G120" s="32"/>
      <c r="H120" s="32"/>
      <c r="I120" s="32"/>
      <c r="K120" s="111"/>
      <c r="L120" s="111"/>
      <c r="M120" s="119"/>
      <c r="N120" s="137" t="s">
        <v>38</v>
      </c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9"/>
      <c r="AB120" s="55"/>
      <c r="AC120" s="72">
        <v>0.25</v>
      </c>
      <c r="AD120" s="87">
        <v>0</v>
      </c>
      <c r="AE120" s="87">
        <v>0</v>
      </c>
      <c r="AF120" s="87">
        <v>0</v>
      </c>
      <c r="AG120" s="68">
        <f t="shared" si="152"/>
        <v>0</v>
      </c>
      <c r="AH120" s="94">
        <f t="shared" si="147"/>
        <v>0</v>
      </c>
      <c r="AI120" s="94">
        <f t="shared" si="148"/>
        <v>0</v>
      </c>
      <c r="AJ120" s="95">
        <f t="shared" si="149"/>
        <v>0</v>
      </c>
    </row>
    <row r="121" spans="1:36" s="10" customFormat="1" ht="31.5" customHeight="1">
      <c r="A121" s="32"/>
      <c r="B121" s="32"/>
      <c r="C121" s="32"/>
      <c r="D121" s="32"/>
      <c r="E121" s="32"/>
      <c r="F121" s="32"/>
      <c r="G121" s="32"/>
      <c r="H121" s="32"/>
      <c r="I121" s="32"/>
      <c r="K121" s="111"/>
      <c r="L121" s="111"/>
      <c r="M121" s="136" t="s">
        <v>39</v>
      </c>
      <c r="N121" s="136"/>
      <c r="O121" s="136"/>
      <c r="P121" s="136"/>
      <c r="Q121" s="136"/>
      <c r="R121" s="136"/>
      <c r="S121" s="136"/>
      <c r="T121" s="136"/>
      <c r="U121" s="49"/>
      <c r="V121" s="72">
        <v>0.1</v>
      </c>
      <c r="W121" s="84">
        <f t="shared" ref="W121:Y121" si="153">SUM(AH122:AH122)</f>
        <v>0</v>
      </c>
      <c r="X121" s="84">
        <f t="shared" si="153"/>
        <v>0.1</v>
      </c>
      <c r="Y121" s="84">
        <f t="shared" si="153"/>
        <v>0</v>
      </c>
      <c r="Z121" s="85">
        <f t="shared" ref="Z121:Z125" si="154">V121*W121</f>
        <v>0</v>
      </c>
      <c r="AA121" s="85">
        <f t="shared" ref="AA121:AA125" si="155">V121*X121</f>
        <v>1.0000000000000002E-2</v>
      </c>
      <c r="AB121" s="85">
        <f t="shared" ref="AB121:AB125" si="156">V121*Y121</f>
        <v>0</v>
      </c>
      <c r="AC121" s="86" t="s">
        <v>6</v>
      </c>
      <c r="AD121" s="86" t="s">
        <v>12</v>
      </c>
      <c r="AE121" s="86" t="s">
        <v>13</v>
      </c>
      <c r="AF121" s="89" t="s">
        <v>14</v>
      </c>
      <c r="AG121" s="68"/>
      <c r="AH121" s="86" t="s">
        <v>1</v>
      </c>
      <c r="AI121" s="86" t="s">
        <v>2</v>
      </c>
      <c r="AJ121" s="93" t="s">
        <v>3</v>
      </c>
    </row>
    <row r="122" spans="1:36" s="10" customFormat="1" ht="24.65" customHeight="1">
      <c r="A122" s="32"/>
      <c r="B122" s="32"/>
      <c r="C122" s="32"/>
      <c r="D122" s="32"/>
      <c r="E122" s="32"/>
      <c r="F122" s="32"/>
      <c r="G122" s="32"/>
      <c r="H122" s="32"/>
      <c r="I122" s="32"/>
      <c r="K122" s="111"/>
      <c r="L122" s="111"/>
      <c r="M122" s="54"/>
      <c r="N122" s="127" t="s">
        <v>39</v>
      </c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55"/>
      <c r="AC122" s="72">
        <v>1</v>
      </c>
      <c r="AD122" s="87">
        <v>0</v>
      </c>
      <c r="AE122" s="87">
        <v>0.1</v>
      </c>
      <c r="AF122" s="88">
        <v>0</v>
      </c>
      <c r="AG122" s="68">
        <f t="shared" ref="AG122:AG152" si="157">AD122-AF122</f>
        <v>0</v>
      </c>
      <c r="AH122" s="94">
        <f t="shared" ref="AH122:AH126" si="158">AC122*AD122</f>
        <v>0</v>
      </c>
      <c r="AI122" s="94">
        <f t="shared" ref="AI122:AI126" si="159">AC122*AE122</f>
        <v>0.1</v>
      </c>
      <c r="AJ122" s="95">
        <f t="shared" ref="AJ122:AJ126" si="160">AC122*AF122</f>
        <v>0</v>
      </c>
    </row>
    <row r="123" spans="1:36" s="10" customFormat="1" ht="31.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K123" s="111"/>
      <c r="L123" s="111"/>
      <c r="M123" s="136" t="s">
        <v>40</v>
      </c>
      <c r="N123" s="136"/>
      <c r="O123" s="136"/>
      <c r="P123" s="136"/>
      <c r="Q123" s="136"/>
      <c r="R123" s="136"/>
      <c r="S123" s="136"/>
      <c r="T123" s="136"/>
      <c r="U123" s="49"/>
      <c r="V123" s="72">
        <v>0.05</v>
      </c>
      <c r="W123" s="84">
        <f t="shared" ref="W123:Y123" si="161">SUM(AH124:AH124)</f>
        <v>0</v>
      </c>
      <c r="X123" s="84">
        <f t="shared" si="161"/>
        <v>0</v>
      </c>
      <c r="Y123" s="84">
        <f t="shared" si="161"/>
        <v>0</v>
      </c>
      <c r="Z123" s="85">
        <f t="shared" si="154"/>
        <v>0</v>
      </c>
      <c r="AA123" s="85">
        <f t="shared" si="155"/>
        <v>0</v>
      </c>
      <c r="AB123" s="85">
        <f t="shared" si="156"/>
        <v>0</v>
      </c>
      <c r="AC123" s="86" t="s">
        <v>6</v>
      </c>
      <c r="AD123" s="86" t="s">
        <v>12</v>
      </c>
      <c r="AE123" s="86" t="s">
        <v>13</v>
      </c>
      <c r="AF123" s="89" t="s">
        <v>14</v>
      </c>
      <c r="AG123" s="68"/>
      <c r="AH123" s="86" t="s">
        <v>1</v>
      </c>
      <c r="AI123" s="86" t="s">
        <v>2</v>
      </c>
      <c r="AJ123" s="93" t="s">
        <v>3</v>
      </c>
    </row>
    <row r="124" spans="1:36" s="10" customFormat="1" ht="24.6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K124" s="111"/>
      <c r="L124" s="111"/>
      <c r="M124" s="54"/>
      <c r="N124" s="127" t="s">
        <v>40</v>
      </c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55"/>
      <c r="AC124" s="72">
        <v>1</v>
      </c>
      <c r="AD124" s="87">
        <v>0</v>
      </c>
      <c r="AE124" s="87">
        <v>0</v>
      </c>
      <c r="AF124" s="88">
        <v>0</v>
      </c>
      <c r="AG124" s="68">
        <f t="shared" si="157"/>
        <v>0</v>
      </c>
      <c r="AH124" s="94">
        <f t="shared" si="158"/>
        <v>0</v>
      </c>
      <c r="AI124" s="94">
        <f t="shared" si="159"/>
        <v>0</v>
      </c>
      <c r="AJ124" s="95">
        <f t="shared" si="160"/>
        <v>0</v>
      </c>
    </row>
    <row r="125" spans="1:36" s="10" customFormat="1" ht="31.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K125" s="111"/>
      <c r="L125" s="111"/>
      <c r="M125" s="136" t="s">
        <v>41</v>
      </c>
      <c r="N125" s="136"/>
      <c r="O125" s="136"/>
      <c r="P125" s="136"/>
      <c r="Q125" s="136"/>
      <c r="R125" s="136"/>
      <c r="S125" s="136"/>
      <c r="T125" s="136"/>
      <c r="U125" s="49"/>
      <c r="V125" s="72">
        <v>0.05</v>
      </c>
      <c r="W125" s="84">
        <f t="shared" ref="W125:Y125" si="162">SUM(AH126:AH126)</f>
        <v>0</v>
      </c>
      <c r="X125" s="84">
        <f t="shared" si="162"/>
        <v>0</v>
      </c>
      <c r="Y125" s="84">
        <f t="shared" si="162"/>
        <v>0</v>
      </c>
      <c r="Z125" s="85">
        <f t="shared" si="154"/>
        <v>0</v>
      </c>
      <c r="AA125" s="85">
        <f t="shared" si="155"/>
        <v>0</v>
      </c>
      <c r="AB125" s="85">
        <f t="shared" si="156"/>
        <v>0</v>
      </c>
      <c r="AC125" s="86" t="s">
        <v>6</v>
      </c>
      <c r="AD125" s="86" t="s">
        <v>12</v>
      </c>
      <c r="AE125" s="86" t="s">
        <v>13</v>
      </c>
      <c r="AF125" s="89" t="s">
        <v>14</v>
      </c>
      <c r="AG125" s="68"/>
      <c r="AH125" s="86" t="s">
        <v>1</v>
      </c>
      <c r="AI125" s="86" t="s">
        <v>2</v>
      </c>
      <c r="AJ125" s="93" t="s">
        <v>3</v>
      </c>
    </row>
    <row r="126" spans="1:36" s="10" customFormat="1" ht="24.6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K126" s="111"/>
      <c r="L126" s="111"/>
      <c r="M126" s="54"/>
      <c r="N126" s="127" t="s">
        <v>41</v>
      </c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55"/>
      <c r="AC126" s="72">
        <v>1</v>
      </c>
      <c r="AD126" s="87">
        <v>0</v>
      </c>
      <c r="AE126" s="87">
        <v>0</v>
      </c>
      <c r="AF126" s="88">
        <v>0</v>
      </c>
      <c r="AG126" s="68">
        <f t="shared" si="157"/>
        <v>0</v>
      </c>
      <c r="AH126" s="94">
        <f t="shared" si="158"/>
        <v>0</v>
      </c>
      <c r="AI126" s="94">
        <f t="shared" si="159"/>
        <v>0</v>
      </c>
      <c r="AJ126" s="95">
        <f t="shared" si="160"/>
        <v>0</v>
      </c>
    </row>
    <row r="127" spans="1:36" s="10" customFormat="1" ht="31.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K127" s="111"/>
      <c r="L127" s="111"/>
      <c r="M127" s="136" t="s">
        <v>42</v>
      </c>
      <c r="N127" s="136"/>
      <c r="O127" s="136"/>
      <c r="P127" s="136"/>
      <c r="Q127" s="136"/>
      <c r="R127" s="136"/>
      <c r="S127" s="136"/>
      <c r="T127" s="136"/>
      <c r="U127" s="49"/>
      <c r="V127" s="72">
        <v>0.03</v>
      </c>
      <c r="W127" s="84">
        <f t="shared" ref="W127:Y127" si="163">SUM(AH128:AH128)</f>
        <v>0</v>
      </c>
      <c r="X127" s="84">
        <f t="shared" si="163"/>
        <v>0</v>
      </c>
      <c r="Y127" s="84">
        <f t="shared" si="163"/>
        <v>0</v>
      </c>
      <c r="Z127" s="85">
        <f t="shared" ref="Z127:Z131" si="164">V127*W127</f>
        <v>0</v>
      </c>
      <c r="AA127" s="85">
        <f t="shared" ref="AA127:AA131" si="165">V127*X127</f>
        <v>0</v>
      </c>
      <c r="AB127" s="85">
        <f t="shared" ref="AB127:AB131" si="166">V127*Y127</f>
        <v>0</v>
      </c>
      <c r="AC127" s="86" t="s">
        <v>6</v>
      </c>
      <c r="AD127" s="86" t="s">
        <v>12</v>
      </c>
      <c r="AE127" s="86" t="s">
        <v>13</v>
      </c>
      <c r="AF127" s="89" t="s">
        <v>14</v>
      </c>
      <c r="AG127" s="68" t="e">
        <f t="shared" si="157"/>
        <v>#VALUE!</v>
      </c>
      <c r="AH127" s="86" t="s">
        <v>1</v>
      </c>
      <c r="AI127" s="86" t="s">
        <v>2</v>
      </c>
      <c r="AJ127" s="93" t="s">
        <v>3</v>
      </c>
    </row>
    <row r="128" spans="1:36" s="10" customFormat="1" ht="24.6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K128" s="111"/>
      <c r="L128" s="111"/>
      <c r="M128" s="54"/>
      <c r="N128" s="127" t="s">
        <v>42</v>
      </c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55"/>
      <c r="AC128" s="72">
        <v>1</v>
      </c>
      <c r="AD128" s="87">
        <v>0</v>
      </c>
      <c r="AE128" s="87">
        <v>0</v>
      </c>
      <c r="AF128" s="88">
        <v>0</v>
      </c>
      <c r="AG128" s="68">
        <f t="shared" si="157"/>
        <v>0</v>
      </c>
      <c r="AH128" s="94">
        <f t="shared" ref="AH128:AH132" si="167">AC128*AD128</f>
        <v>0</v>
      </c>
      <c r="AI128" s="94">
        <f t="shared" ref="AI128:AI132" si="168">AC128*AE128</f>
        <v>0</v>
      </c>
      <c r="AJ128" s="95">
        <f t="shared" ref="AJ128:AJ132" si="169">AC128*AF128</f>
        <v>0</v>
      </c>
    </row>
    <row r="129" spans="1:36" s="10" customFormat="1" ht="31.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K129" s="111"/>
      <c r="L129" s="111"/>
      <c r="M129" s="136" t="s">
        <v>43</v>
      </c>
      <c r="N129" s="136"/>
      <c r="O129" s="136"/>
      <c r="P129" s="136"/>
      <c r="Q129" s="136"/>
      <c r="R129" s="136"/>
      <c r="S129" s="136"/>
      <c r="T129" s="136"/>
      <c r="U129" s="49"/>
      <c r="V129" s="72">
        <v>0.05</v>
      </c>
      <c r="W129" s="84">
        <f t="shared" ref="W129:Y129" si="170">SUM(AH130:AH130)</f>
        <v>0</v>
      </c>
      <c r="X129" s="84">
        <f t="shared" si="170"/>
        <v>0.2</v>
      </c>
      <c r="Y129" s="84">
        <f t="shared" si="170"/>
        <v>0</v>
      </c>
      <c r="Z129" s="85">
        <f t="shared" si="164"/>
        <v>0</v>
      </c>
      <c r="AA129" s="85">
        <f t="shared" si="165"/>
        <v>1.0000000000000002E-2</v>
      </c>
      <c r="AB129" s="85">
        <f t="shared" si="166"/>
        <v>0</v>
      </c>
      <c r="AC129" s="86" t="s">
        <v>6</v>
      </c>
      <c r="AD129" s="86" t="s">
        <v>12</v>
      </c>
      <c r="AE129" s="86" t="s">
        <v>13</v>
      </c>
      <c r="AF129" s="89" t="s">
        <v>14</v>
      </c>
      <c r="AG129" s="68" t="e">
        <f t="shared" si="157"/>
        <v>#VALUE!</v>
      </c>
      <c r="AH129" s="86" t="s">
        <v>1</v>
      </c>
      <c r="AI129" s="86" t="s">
        <v>2</v>
      </c>
      <c r="AJ129" s="93" t="s">
        <v>3</v>
      </c>
    </row>
    <row r="130" spans="1:36" s="10" customFormat="1" ht="24.6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K130" s="111"/>
      <c r="L130" s="111"/>
      <c r="M130" s="54"/>
      <c r="N130" s="127" t="s">
        <v>43</v>
      </c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55"/>
      <c r="AC130" s="72">
        <v>1</v>
      </c>
      <c r="AD130" s="87">
        <v>0</v>
      </c>
      <c r="AE130" s="87">
        <v>0.2</v>
      </c>
      <c r="AF130" s="88">
        <v>0</v>
      </c>
      <c r="AG130" s="68">
        <f t="shared" si="157"/>
        <v>0</v>
      </c>
      <c r="AH130" s="94">
        <f t="shared" si="167"/>
        <v>0</v>
      </c>
      <c r="AI130" s="94">
        <f t="shared" si="168"/>
        <v>0.2</v>
      </c>
      <c r="AJ130" s="95">
        <f t="shared" si="169"/>
        <v>0</v>
      </c>
    </row>
    <row r="131" spans="1:36" s="10" customFormat="1" ht="31.5" hidden="1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K131" s="111"/>
      <c r="L131" s="111"/>
      <c r="M131" s="136" t="s">
        <v>44</v>
      </c>
      <c r="N131" s="136"/>
      <c r="O131" s="136"/>
      <c r="P131" s="136"/>
      <c r="Q131" s="136"/>
      <c r="R131" s="136"/>
      <c r="S131" s="136"/>
      <c r="T131" s="136"/>
      <c r="U131" s="49"/>
      <c r="V131" s="72">
        <v>0.02</v>
      </c>
      <c r="W131" s="84">
        <f t="shared" ref="W131:Y131" si="171">SUM(AH132:AH132)</f>
        <v>0</v>
      </c>
      <c r="X131" s="84">
        <f t="shared" si="171"/>
        <v>0</v>
      </c>
      <c r="Y131" s="84">
        <f t="shared" si="171"/>
        <v>0</v>
      </c>
      <c r="Z131" s="85">
        <f t="shared" si="164"/>
        <v>0</v>
      </c>
      <c r="AA131" s="85">
        <f t="shared" si="165"/>
        <v>0</v>
      </c>
      <c r="AB131" s="85">
        <f t="shared" si="166"/>
        <v>0</v>
      </c>
      <c r="AC131" s="86" t="s">
        <v>6</v>
      </c>
      <c r="AD131" s="86" t="s">
        <v>12</v>
      </c>
      <c r="AE131" s="86" t="s">
        <v>13</v>
      </c>
      <c r="AF131" s="89" t="s">
        <v>14</v>
      </c>
      <c r="AG131" s="68" t="e">
        <f t="shared" si="157"/>
        <v>#VALUE!</v>
      </c>
      <c r="AH131" s="86" t="s">
        <v>1</v>
      </c>
      <c r="AI131" s="86" t="s">
        <v>2</v>
      </c>
      <c r="AJ131" s="93" t="s">
        <v>3</v>
      </c>
    </row>
    <row r="132" spans="1:36" s="10" customFormat="1" ht="24.65" hidden="1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K132" s="111"/>
      <c r="L132" s="111"/>
      <c r="M132" s="54"/>
      <c r="N132" s="127" t="s">
        <v>44</v>
      </c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55"/>
      <c r="AC132" s="72">
        <v>1</v>
      </c>
      <c r="AD132" s="87">
        <v>0</v>
      </c>
      <c r="AE132" s="87">
        <v>0</v>
      </c>
      <c r="AF132" s="88">
        <v>0</v>
      </c>
      <c r="AG132" s="68">
        <f t="shared" si="157"/>
        <v>0</v>
      </c>
      <c r="AH132" s="94">
        <f t="shared" si="167"/>
        <v>0</v>
      </c>
      <c r="AI132" s="94">
        <f t="shared" si="168"/>
        <v>0</v>
      </c>
      <c r="AJ132" s="95">
        <f t="shared" si="169"/>
        <v>0</v>
      </c>
    </row>
    <row r="133" spans="1:36" s="10" customFormat="1" ht="31.5" hidden="1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K133" s="111"/>
      <c r="L133" s="111"/>
      <c r="M133" s="136" t="s">
        <v>45</v>
      </c>
      <c r="N133" s="136"/>
      <c r="O133" s="136"/>
      <c r="P133" s="136"/>
      <c r="Q133" s="136"/>
      <c r="R133" s="136"/>
      <c r="S133" s="136"/>
      <c r="T133" s="136"/>
      <c r="U133" s="49"/>
      <c r="V133" s="72">
        <v>0.01</v>
      </c>
      <c r="W133" s="84">
        <f t="shared" ref="W133:Y133" si="172">SUM(AH134:AH134)</f>
        <v>0</v>
      </c>
      <c r="X133" s="84">
        <f t="shared" si="172"/>
        <v>0</v>
      </c>
      <c r="Y133" s="84">
        <f t="shared" si="172"/>
        <v>0</v>
      </c>
      <c r="Z133" s="85">
        <f t="shared" ref="Z133:Z137" si="173">V133*W133</f>
        <v>0</v>
      </c>
      <c r="AA133" s="85">
        <f t="shared" ref="AA133:AA137" si="174">V133*X133</f>
        <v>0</v>
      </c>
      <c r="AB133" s="85">
        <f t="shared" ref="AB133:AB137" si="175">V133*Y133</f>
        <v>0</v>
      </c>
      <c r="AC133" s="86" t="s">
        <v>6</v>
      </c>
      <c r="AD133" s="86" t="s">
        <v>12</v>
      </c>
      <c r="AE133" s="86" t="s">
        <v>13</v>
      </c>
      <c r="AF133" s="89" t="s">
        <v>14</v>
      </c>
      <c r="AG133" s="68" t="e">
        <f t="shared" si="157"/>
        <v>#VALUE!</v>
      </c>
      <c r="AH133" s="86" t="s">
        <v>1</v>
      </c>
      <c r="AI133" s="86" t="s">
        <v>2</v>
      </c>
      <c r="AJ133" s="93" t="s">
        <v>3</v>
      </c>
    </row>
    <row r="134" spans="1:36" s="10" customFormat="1" ht="24.65" hidden="1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K134" s="111"/>
      <c r="L134" s="111"/>
      <c r="M134" s="54"/>
      <c r="N134" s="127" t="s">
        <v>45</v>
      </c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55"/>
      <c r="AC134" s="72">
        <v>1</v>
      </c>
      <c r="AD134" s="87">
        <v>0</v>
      </c>
      <c r="AE134" s="87">
        <v>0</v>
      </c>
      <c r="AF134" s="88">
        <v>0</v>
      </c>
      <c r="AG134" s="68">
        <f t="shared" si="157"/>
        <v>0</v>
      </c>
      <c r="AH134" s="94">
        <f t="shared" ref="AH134:AH138" si="176">AC134*AD134</f>
        <v>0</v>
      </c>
      <c r="AI134" s="94">
        <f t="shared" ref="AI134:AI138" si="177">AC134*AE134</f>
        <v>0</v>
      </c>
      <c r="AJ134" s="95">
        <f t="shared" ref="AJ134:AJ138" si="178">AC134*AF134</f>
        <v>0</v>
      </c>
    </row>
    <row r="135" spans="1:36" s="10" customFormat="1" ht="31.5" hidden="1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K135" s="111"/>
      <c r="L135" s="111"/>
      <c r="M135" s="136" t="s">
        <v>46</v>
      </c>
      <c r="N135" s="136"/>
      <c r="O135" s="136"/>
      <c r="P135" s="136"/>
      <c r="Q135" s="136"/>
      <c r="R135" s="136"/>
      <c r="S135" s="136"/>
      <c r="T135" s="136"/>
      <c r="U135" s="49"/>
      <c r="V135" s="72">
        <v>0.01</v>
      </c>
      <c r="W135" s="84">
        <f t="shared" ref="W135:Y135" si="179">SUM(AH136:AH136)</f>
        <v>0</v>
      </c>
      <c r="X135" s="84">
        <f t="shared" si="179"/>
        <v>0</v>
      </c>
      <c r="Y135" s="84">
        <f t="shared" si="179"/>
        <v>0</v>
      </c>
      <c r="Z135" s="85">
        <f t="shared" si="173"/>
        <v>0</v>
      </c>
      <c r="AA135" s="85">
        <f t="shared" si="174"/>
        <v>0</v>
      </c>
      <c r="AB135" s="85">
        <f t="shared" si="175"/>
        <v>0</v>
      </c>
      <c r="AC135" s="86" t="s">
        <v>6</v>
      </c>
      <c r="AD135" s="86" t="s">
        <v>12</v>
      </c>
      <c r="AE135" s="86" t="s">
        <v>13</v>
      </c>
      <c r="AF135" s="89" t="s">
        <v>14</v>
      </c>
      <c r="AG135" s="68" t="e">
        <f t="shared" si="157"/>
        <v>#VALUE!</v>
      </c>
      <c r="AH135" s="86" t="s">
        <v>1</v>
      </c>
      <c r="AI135" s="86" t="s">
        <v>2</v>
      </c>
      <c r="AJ135" s="93" t="s">
        <v>3</v>
      </c>
    </row>
    <row r="136" spans="1:36" s="10" customFormat="1" ht="24.65" hidden="1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K136" s="111"/>
      <c r="L136" s="111"/>
      <c r="M136" s="54"/>
      <c r="N136" s="127" t="s">
        <v>46</v>
      </c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55"/>
      <c r="AC136" s="72">
        <v>1</v>
      </c>
      <c r="AD136" s="87">
        <v>0</v>
      </c>
      <c r="AE136" s="87">
        <v>0</v>
      </c>
      <c r="AF136" s="88">
        <v>0</v>
      </c>
      <c r="AG136" s="68">
        <f t="shared" si="157"/>
        <v>0</v>
      </c>
      <c r="AH136" s="94">
        <f t="shared" si="176"/>
        <v>0</v>
      </c>
      <c r="AI136" s="94">
        <f t="shared" si="177"/>
        <v>0</v>
      </c>
      <c r="AJ136" s="95">
        <f t="shared" si="178"/>
        <v>0</v>
      </c>
    </row>
    <row r="137" spans="1:36" s="10" customFormat="1" ht="31.5" hidden="1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K137" s="111"/>
      <c r="L137" s="111"/>
      <c r="M137" s="136" t="s">
        <v>47</v>
      </c>
      <c r="N137" s="136"/>
      <c r="O137" s="136"/>
      <c r="P137" s="136"/>
      <c r="Q137" s="136"/>
      <c r="R137" s="136"/>
      <c r="S137" s="136"/>
      <c r="T137" s="136"/>
      <c r="U137" s="49"/>
      <c r="V137" s="72">
        <v>0.01</v>
      </c>
      <c r="W137" s="84">
        <f t="shared" ref="W137:Y137" si="180">SUM(AH138:AH138)</f>
        <v>0</v>
      </c>
      <c r="X137" s="84">
        <f t="shared" si="180"/>
        <v>0</v>
      </c>
      <c r="Y137" s="84">
        <f t="shared" si="180"/>
        <v>0</v>
      </c>
      <c r="Z137" s="85">
        <f t="shared" si="173"/>
        <v>0</v>
      </c>
      <c r="AA137" s="85">
        <f t="shared" si="174"/>
        <v>0</v>
      </c>
      <c r="AB137" s="85">
        <f t="shared" si="175"/>
        <v>0</v>
      </c>
      <c r="AC137" s="86" t="s">
        <v>6</v>
      </c>
      <c r="AD137" s="86" t="s">
        <v>12</v>
      </c>
      <c r="AE137" s="86" t="s">
        <v>13</v>
      </c>
      <c r="AF137" s="89" t="s">
        <v>14</v>
      </c>
      <c r="AG137" s="68" t="e">
        <f t="shared" si="157"/>
        <v>#VALUE!</v>
      </c>
      <c r="AH137" s="86" t="s">
        <v>1</v>
      </c>
      <c r="AI137" s="86" t="s">
        <v>2</v>
      </c>
      <c r="AJ137" s="93" t="s">
        <v>3</v>
      </c>
    </row>
    <row r="138" spans="1:36" s="10" customFormat="1" ht="24.65" hidden="1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K138" s="111"/>
      <c r="L138" s="111"/>
      <c r="M138" s="54"/>
      <c r="N138" s="127" t="s">
        <v>47</v>
      </c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55"/>
      <c r="AC138" s="72">
        <v>1</v>
      </c>
      <c r="AD138" s="87">
        <v>0</v>
      </c>
      <c r="AE138" s="87">
        <v>0</v>
      </c>
      <c r="AF138" s="88">
        <v>0</v>
      </c>
      <c r="AG138" s="68">
        <f t="shared" si="157"/>
        <v>0</v>
      </c>
      <c r="AH138" s="94">
        <f t="shared" si="176"/>
        <v>0</v>
      </c>
      <c r="AI138" s="94">
        <f t="shared" si="177"/>
        <v>0</v>
      </c>
      <c r="AJ138" s="95">
        <f t="shared" si="178"/>
        <v>0</v>
      </c>
    </row>
    <row r="139" spans="1:36" s="10" customFormat="1" ht="31.5" hidden="1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K139" s="111"/>
      <c r="L139" s="111"/>
      <c r="M139" s="136" t="s">
        <v>48</v>
      </c>
      <c r="N139" s="136"/>
      <c r="O139" s="136"/>
      <c r="P139" s="136"/>
      <c r="Q139" s="136"/>
      <c r="R139" s="136"/>
      <c r="S139" s="136"/>
      <c r="T139" s="136"/>
      <c r="U139" s="49"/>
      <c r="V139" s="72">
        <v>0.05</v>
      </c>
      <c r="W139" s="84">
        <f t="shared" ref="W139:Y139" si="181">SUM(AH140:AH140)</f>
        <v>0</v>
      </c>
      <c r="X139" s="84">
        <f t="shared" si="181"/>
        <v>0</v>
      </c>
      <c r="Y139" s="84">
        <f t="shared" si="181"/>
        <v>0</v>
      </c>
      <c r="Z139" s="85">
        <f t="shared" ref="Z139:Z143" si="182">V139*W139</f>
        <v>0</v>
      </c>
      <c r="AA139" s="85">
        <f t="shared" ref="AA139:AA143" si="183">V139*X139</f>
        <v>0</v>
      </c>
      <c r="AB139" s="85">
        <f t="shared" ref="AB139:AB143" si="184">V139*Y139</f>
        <v>0</v>
      </c>
      <c r="AC139" s="86" t="s">
        <v>6</v>
      </c>
      <c r="AD139" s="86" t="s">
        <v>12</v>
      </c>
      <c r="AE139" s="86" t="s">
        <v>13</v>
      </c>
      <c r="AF139" s="89" t="s">
        <v>14</v>
      </c>
      <c r="AG139" s="68" t="e">
        <f t="shared" si="157"/>
        <v>#VALUE!</v>
      </c>
      <c r="AH139" s="86" t="s">
        <v>1</v>
      </c>
      <c r="AI139" s="86" t="s">
        <v>2</v>
      </c>
      <c r="AJ139" s="93" t="s">
        <v>3</v>
      </c>
    </row>
    <row r="140" spans="1:36" s="10" customFormat="1" ht="24.65" hidden="1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K140" s="111"/>
      <c r="L140" s="111"/>
      <c r="M140" s="54"/>
      <c r="N140" s="127" t="s">
        <v>48</v>
      </c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55"/>
      <c r="AC140" s="72">
        <v>1</v>
      </c>
      <c r="AD140" s="87">
        <v>0</v>
      </c>
      <c r="AE140" s="87">
        <v>0</v>
      </c>
      <c r="AF140" s="88">
        <v>0</v>
      </c>
      <c r="AG140" s="68">
        <f t="shared" si="157"/>
        <v>0</v>
      </c>
      <c r="AH140" s="94">
        <f t="shared" ref="AH140:AH144" si="185">AC140*AD140</f>
        <v>0</v>
      </c>
      <c r="AI140" s="94">
        <f t="shared" ref="AI140:AI144" si="186">AC140*AE140</f>
        <v>0</v>
      </c>
      <c r="AJ140" s="95">
        <f t="shared" ref="AJ140:AJ144" si="187">AC140*AF140</f>
        <v>0</v>
      </c>
    </row>
    <row r="141" spans="1:36" s="10" customFormat="1" ht="31.5" hidden="1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K141" s="111"/>
      <c r="L141" s="111"/>
      <c r="M141" s="136" t="s">
        <v>49</v>
      </c>
      <c r="N141" s="136"/>
      <c r="O141" s="136"/>
      <c r="P141" s="136"/>
      <c r="Q141" s="136"/>
      <c r="R141" s="136"/>
      <c r="S141" s="136"/>
      <c r="T141" s="136"/>
      <c r="U141" s="49"/>
      <c r="V141" s="72">
        <v>0.03</v>
      </c>
      <c r="W141" s="84">
        <f t="shared" ref="W141:Y141" si="188">SUM(AH142:AH142)</f>
        <v>0</v>
      </c>
      <c r="X141" s="84">
        <f t="shared" si="188"/>
        <v>0</v>
      </c>
      <c r="Y141" s="84">
        <f t="shared" si="188"/>
        <v>0</v>
      </c>
      <c r="Z141" s="85">
        <f t="shared" si="182"/>
        <v>0</v>
      </c>
      <c r="AA141" s="85">
        <f t="shared" si="183"/>
        <v>0</v>
      </c>
      <c r="AB141" s="85">
        <f t="shared" si="184"/>
        <v>0</v>
      </c>
      <c r="AC141" s="86" t="s">
        <v>6</v>
      </c>
      <c r="AD141" s="86" t="s">
        <v>12</v>
      </c>
      <c r="AE141" s="86" t="s">
        <v>13</v>
      </c>
      <c r="AF141" s="89" t="s">
        <v>14</v>
      </c>
      <c r="AG141" s="68" t="e">
        <f t="shared" si="157"/>
        <v>#VALUE!</v>
      </c>
      <c r="AH141" s="86" t="s">
        <v>1</v>
      </c>
      <c r="AI141" s="86" t="s">
        <v>2</v>
      </c>
      <c r="AJ141" s="93" t="s">
        <v>3</v>
      </c>
    </row>
    <row r="142" spans="1:36" s="10" customFormat="1" ht="24.65" hidden="1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K142" s="111"/>
      <c r="L142" s="111"/>
      <c r="M142" s="54"/>
      <c r="N142" s="127" t="s">
        <v>49</v>
      </c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55"/>
      <c r="AC142" s="72">
        <v>1</v>
      </c>
      <c r="AD142" s="87">
        <v>0</v>
      </c>
      <c r="AE142" s="87">
        <v>0</v>
      </c>
      <c r="AF142" s="88">
        <v>0</v>
      </c>
      <c r="AG142" s="68">
        <f t="shared" si="157"/>
        <v>0</v>
      </c>
      <c r="AH142" s="94">
        <f t="shared" si="185"/>
        <v>0</v>
      </c>
      <c r="AI142" s="94">
        <f t="shared" si="186"/>
        <v>0</v>
      </c>
      <c r="AJ142" s="95">
        <f t="shared" si="187"/>
        <v>0</v>
      </c>
    </row>
    <row r="143" spans="1:36" s="10" customFormat="1" ht="31.5" hidden="1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K143" s="111"/>
      <c r="L143" s="111"/>
      <c r="M143" s="136" t="s">
        <v>50</v>
      </c>
      <c r="N143" s="136"/>
      <c r="O143" s="136"/>
      <c r="P143" s="136"/>
      <c r="Q143" s="136"/>
      <c r="R143" s="136"/>
      <c r="S143" s="136"/>
      <c r="T143" s="136"/>
      <c r="U143" s="49"/>
      <c r="V143" s="72">
        <v>0.05</v>
      </c>
      <c r="W143" s="84">
        <f t="shared" ref="W143:Y143" si="189">SUM(AH144:AH144)</f>
        <v>0</v>
      </c>
      <c r="X143" s="84">
        <f t="shared" si="189"/>
        <v>0</v>
      </c>
      <c r="Y143" s="84">
        <f t="shared" si="189"/>
        <v>0</v>
      </c>
      <c r="Z143" s="85">
        <f t="shared" si="182"/>
        <v>0</v>
      </c>
      <c r="AA143" s="85">
        <f t="shared" si="183"/>
        <v>0</v>
      </c>
      <c r="AB143" s="85">
        <f t="shared" si="184"/>
        <v>0</v>
      </c>
      <c r="AC143" s="86" t="s">
        <v>6</v>
      </c>
      <c r="AD143" s="86" t="s">
        <v>12</v>
      </c>
      <c r="AE143" s="86" t="s">
        <v>13</v>
      </c>
      <c r="AF143" s="89" t="s">
        <v>14</v>
      </c>
      <c r="AG143" s="68" t="e">
        <f t="shared" si="157"/>
        <v>#VALUE!</v>
      </c>
      <c r="AH143" s="86" t="s">
        <v>1</v>
      </c>
      <c r="AI143" s="86" t="s">
        <v>2</v>
      </c>
      <c r="AJ143" s="93" t="s">
        <v>3</v>
      </c>
    </row>
    <row r="144" spans="1:36" s="10" customFormat="1" ht="24.65" hidden="1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K144" s="111"/>
      <c r="L144" s="111"/>
      <c r="M144" s="54"/>
      <c r="N144" s="127" t="s">
        <v>50</v>
      </c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55"/>
      <c r="AC144" s="72">
        <v>1</v>
      </c>
      <c r="AD144" s="87">
        <v>0</v>
      </c>
      <c r="AE144" s="87">
        <v>0</v>
      </c>
      <c r="AF144" s="88">
        <v>0</v>
      </c>
      <c r="AG144" s="68">
        <f t="shared" si="157"/>
        <v>0</v>
      </c>
      <c r="AH144" s="94">
        <f t="shared" si="185"/>
        <v>0</v>
      </c>
      <c r="AI144" s="94">
        <f t="shared" si="186"/>
        <v>0</v>
      </c>
      <c r="AJ144" s="95">
        <f t="shared" si="187"/>
        <v>0</v>
      </c>
    </row>
    <row r="145" spans="1:36" s="10" customFormat="1" ht="31.5" hidden="1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K145" s="111"/>
      <c r="L145" s="111"/>
      <c r="M145" s="136" t="s">
        <v>51</v>
      </c>
      <c r="N145" s="136"/>
      <c r="O145" s="136"/>
      <c r="P145" s="136"/>
      <c r="Q145" s="136"/>
      <c r="R145" s="136"/>
      <c r="S145" s="136"/>
      <c r="T145" s="136"/>
      <c r="U145" s="49"/>
      <c r="V145" s="72">
        <v>0.08</v>
      </c>
      <c r="W145" s="84">
        <f t="shared" ref="W145:Y145" si="190">SUM(AH146:AH146)</f>
        <v>0</v>
      </c>
      <c r="X145" s="84">
        <f t="shared" si="190"/>
        <v>0</v>
      </c>
      <c r="Y145" s="84">
        <f t="shared" si="190"/>
        <v>0</v>
      </c>
      <c r="Z145" s="85">
        <f t="shared" ref="Z145:Z149" si="191">V145*W145</f>
        <v>0</v>
      </c>
      <c r="AA145" s="85">
        <f t="shared" ref="AA145:AA149" si="192">V145*X145</f>
        <v>0</v>
      </c>
      <c r="AB145" s="85">
        <f t="shared" ref="AB145:AB149" si="193">V145*Y145</f>
        <v>0</v>
      </c>
      <c r="AC145" s="86" t="s">
        <v>6</v>
      </c>
      <c r="AD145" s="86" t="s">
        <v>12</v>
      </c>
      <c r="AE145" s="86" t="s">
        <v>13</v>
      </c>
      <c r="AF145" s="89" t="s">
        <v>14</v>
      </c>
      <c r="AG145" s="68" t="e">
        <f t="shared" si="157"/>
        <v>#VALUE!</v>
      </c>
      <c r="AH145" s="86" t="s">
        <v>1</v>
      </c>
      <c r="AI145" s="86" t="s">
        <v>2</v>
      </c>
      <c r="AJ145" s="93" t="s">
        <v>3</v>
      </c>
    </row>
    <row r="146" spans="1:36" s="10" customFormat="1" ht="24.65" hidden="1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K146" s="111"/>
      <c r="L146" s="111"/>
      <c r="M146" s="54"/>
      <c r="N146" s="127" t="s">
        <v>51</v>
      </c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55"/>
      <c r="AC146" s="72">
        <v>1</v>
      </c>
      <c r="AD146" s="87">
        <v>0</v>
      </c>
      <c r="AE146" s="87">
        <v>0</v>
      </c>
      <c r="AF146" s="88">
        <v>0</v>
      </c>
      <c r="AG146" s="68">
        <f t="shared" si="157"/>
        <v>0</v>
      </c>
      <c r="AH146" s="94">
        <f t="shared" ref="AH146:AH150" si="194">AC146*AD146</f>
        <v>0</v>
      </c>
      <c r="AI146" s="94">
        <f t="shared" ref="AI146:AI150" si="195">AC146*AE146</f>
        <v>0</v>
      </c>
      <c r="AJ146" s="95">
        <f t="shared" ref="AJ146:AJ150" si="196">AC146*AF146</f>
        <v>0</v>
      </c>
    </row>
    <row r="147" spans="1:36" s="10" customFormat="1" ht="31.5" hidden="1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K147" s="111"/>
      <c r="L147" s="111"/>
      <c r="M147" s="136" t="s">
        <v>52</v>
      </c>
      <c r="N147" s="136"/>
      <c r="O147" s="136"/>
      <c r="P147" s="136"/>
      <c r="Q147" s="136"/>
      <c r="R147" s="136"/>
      <c r="S147" s="136"/>
      <c r="T147" s="136"/>
      <c r="U147" s="49"/>
      <c r="V147" s="72">
        <v>0.05</v>
      </c>
      <c r="W147" s="84">
        <f t="shared" ref="W147:Y147" si="197">SUM(AH148:AH148)</f>
        <v>0</v>
      </c>
      <c r="X147" s="84">
        <f t="shared" si="197"/>
        <v>0</v>
      </c>
      <c r="Y147" s="84">
        <f t="shared" si="197"/>
        <v>0</v>
      </c>
      <c r="Z147" s="85">
        <f t="shared" si="191"/>
        <v>0</v>
      </c>
      <c r="AA147" s="85">
        <f t="shared" si="192"/>
        <v>0</v>
      </c>
      <c r="AB147" s="85">
        <f t="shared" si="193"/>
        <v>0</v>
      </c>
      <c r="AC147" s="86" t="s">
        <v>6</v>
      </c>
      <c r="AD147" s="86" t="s">
        <v>12</v>
      </c>
      <c r="AE147" s="86" t="s">
        <v>13</v>
      </c>
      <c r="AF147" s="89" t="s">
        <v>14</v>
      </c>
      <c r="AG147" s="68" t="e">
        <f t="shared" si="157"/>
        <v>#VALUE!</v>
      </c>
      <c r="AH147" s="86" t="s">
        <v>1</v>
      </c>
      <c r="AI147" s="86" t="s">
        <v>2</v>
      </c>
      <c r="AJ147" s="93" t="s">
        <v>3</v>
      </c>
    </row>
    <row r="148" spans="1:36" s="10" customFormat="1" ht="24.65" hidden="1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K148" s="111"/>
      <c r="L148" s="111"/>
      <c r="M148" s="54"/>
      <c r="N148" s="127" t="s">
        <v>52</v>
      </c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55"/>
      <c r="AC148" s="72">
        <v>1</v>
      </c>
      <c r="AD148" s="87">
        <v>0</v>
      </c>
      <c r="AE148" s="87">
        <v>0</v>
      </c>
      <c r="AF148" s="88">
        <v>0</v>
      </c>
      <c r="AG148" s="68">
        <f t="shared" si="157"/>
        <v>0</v>
      </c>
      <c r="AH148" s="94">
        <f t="shared" si="194"/>
        <v>0</v>
      </c>
      <c r="AI148" s="94">
        <f t="shared" si="195"/>
        <v>0</v>
      </c>
      <c r="AJ148" s="95">
        <f t="shared" si="196"/>
        <v>0</v>
      </c>
    </row>
    <row r="149" spans="1:36" s="10" customFormat="1" ht="31.5" hidden="1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K149" s="111"/>
      <c r="L149" s="111"/>
      <c r="M149" s="136" t="s">
        <v>53</v>
      </c>
      <c r="N149" s="136"/>
      <c r="O149" s="136"/>
      <c r="P149" s="136"/>
      <c r="Q149" s="136"/>
      <c r="R149" s="136"/>
      <c r="S149" s="136"/>
      <c r="T149" s="136"/>
      <c r="U149" s="49"/>
      <c r="V149" s="72">
        <v>0.01</v>
      </c>
      <c r="W149" s="84">
        <f t="shared" ref="W149:Y149" si="198">SUM(AH150:AH150)</f>
        <v>0</v>
      </c>
      <c r="X149" s="84">
        <f t="shared" si="198"/>
        <v>0</v>
      </c>
      <c r="Y149" s="84">
        <f t="shared" si="198"/>
        <v>0</v>
      </c>
      <c r="Z149" s="85">
        <f t="shared" si="191"/>
        <v>0</v>
      </c>
      <c r="AA149" s="85">
        <f t="shared" si="192"/>
        <v>0</v>
      </c>
      <c r="AB149" s="85">
        <f t="shared" si="193"/>
        <v>0</v>
      </c>
      <c r="AC149" s="86" t="s">
        <v>6</v>
      </c>
      <c r="AD149" s="86" t="s">
        <v>12</v>
      </c>
      <c r="AE149" s="86" t="s">
        <v>13</v>
      </c>
      <c r="AF149" s="89" t="s">
        <v>14</v>
      </c>
      <c r="AG149" s="68" t="e">
        <f t="shared" si="157"/>
        <v>#VALUE!</v>
      </c>
      <c r="AH149" s="86" t="s">
        <v>1</v>
      </c>
      <c r="AI149" s="86" t="s">
        <v>2</v>
      </c>
      <c r="AJ149" s="93" t="s">
        <v>3</v>
      </c>
    </row>
    <row r="150" spans="1:36" s="10" customFormat="1" ht="24.65" hidden="1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K150" s="111"/>
      <c r="L150" s="111"/>
      <c r="M150" s="54"/>
      <c r="N150" s="127" t="s">
        <v>54</v>
      </c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55"/>
      <c r="AC150" s="72">
        <v>1</v>
      </c>
      <c r="AD150" s="87">
        <v>0</v>
      </c>
      <c r="AE150" s="87">
        <v>0</v>
      </c>
      <c r="AF150" s="88">
        <v>0</v>
      </c>
      <c r="AG150" s="68">
        <f t="shared" si="157"/>
        <v>0</v>
      </c>
      <c r="AH150" s="94">
        <f t="shared" si="194"/>
        <v>0</v>
      </c>
      <c r="AI150" s="94">
        <f t="shared" si="195"/>
        <v>0</v>
      </c>
      <c r="AJ150" s="95">
        <f t="shared" si="196"/>
        <v>0</v>
      </c>
    </row>
    <row r="151" spans="1:36" s="10" customFormat="1" ht="31.5" hidden="1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K151" s="111"/>
      <c r="L151" s="111"/>
      <c r="M151" s="136" t="s">
        <v>55</v>
      </c>
      <c r="N151" s="136"/>
      <c r="O151" s="136"/>
      <c r="P151" s="136"/>
      <c r="Q151" s="136"/>
      <c r="R151" s="136"/>
      <c r="S151" s="136"/>
      <c r="T151" s="136"/>
      <c r="U151" s="49"/>
      <c r="V151" s="72">
        <v>0.03</v>
      </c>
      <c r="W151" s="84">
        <f t="shared" ref="W151:Y151" si="199">SUM(AH152:AH152)</f>
        <v>0</v>
      </c>
      <c r="X151" s="84">
        <f t="shared" si="199"/>
        <v>0</v>
      </c>
      <c r="Y151" s="84">
        <f t="shared" si="199"/>
        <v>0</v>
      </c>
      <c r="Z151" s="85">
        <f>V151*W151</f>
        <v>0</v>
      </c>
      <c r="AA151" s="85">
        <f>V151*X151</f>
        <v>0</v>
      </c>
      <c r="AB151" s="85">
        <f>V151*Y151</f>
        <v>0</v>
      </c>
      <c r="AC151" s="86" t="s">
        <v>6</v>
      </c>
      <c r="AD151" s="86" t="s">
        <v>12</v>
      </c>
      <c r="AE151" s="86" t="s">
        <v>13</v>
      </c>
      <c r="AF151" s="89" t="s">
        <v>14</v>
      </c>
      <c r="AG151" s="68" t="e">
        <f t="shared" si="157"/>
        <v>#VALUE!</v>
      </c>
      <c r="AH151" s="86" t="s">
        <v>1</v>
      </c>
      <c r="AI151" s="86" t="s">
        <v>2</v>
      </c>
      <c r="AJ151" s="93" t="s">
        <v>3</v>
      </c>
    </row>
    <row r="152" spans="1:36" s="10" customFormat="1" ht="24.65" hidden="1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K152" s="111"/>
      <c r="L152" s="111"/>
      <c r="M152" s="54"/>
      <c r="N152" s="127" t="s">
        <v>56</v>
      </c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55"/>
      <c r="AC152" s="72">
        <v>1</v>
      </c>
      <c r="AD152" s="87">
        <v>0</v>
      </c>
      <c r="AE152" s="87">
        <v>0</v>
      </c>
      <c r="AF152" s="88">
        <v>0</v>
      </c>
      <c r="AG152" s="68">
        <f t="shared" si="157"/>
        <v>0</v>
      </c>
      <c r="AH152" s="94">
        <f>AC152*AD152</f>
        <v>0</v>
      </c>
      <c r="AI152" s="94">
        <f>AC152*AE152</f>
        <v>0</v>
      </c>
      <c r="AJ152" s="95">
        <f>AC152*AF152</f>
        <v>0</v>
      </c>
    </row>
    <row r="153" spans="1:36" s="10" customFormat="1" ht="14.5">
      <c r="K153" s="111"/>
      <c r="L153" s="113"/>
      <c r="M153" s="128" t="s">
        <v>77</v>
      </c>
      <c r="N153" s="128"/>
      <c r="O153" s="67">
        <v>0.2</v>
      </c>
      <c r="P153" s="68">
        <v>0</v>
      </c>
      <c r="Q153" s="68">
        <v>0.2</v>
      </c>
      <c r="R153" s="68">
        <v>0.1</v>
      </c>
      <c r="S153" s="96">
        <f t="shared" ref="S153:S159" si="200">O153*P153</f>
        <v>0</v>
      </c>
      <c r="T153" s="96">
        <f t="shared" ref="T153:T159" si="201">O153*Q153</f>
        <v>4.0000000000000008E-2</v>
      </c>
      <c r="U153" s="96">
        <f t="shared" ref="U153:U159" si="202">O153*R153</f>
        <v>2.0000000000000004E-2</v>
      </c>
      <c r="V153" s="60"/>
      <c r="W153" s="60"/>
      <c r="X153" s="60"/>
      <c r="Y153" s="60"/>
      <c r="Z153" s="38"/>
      <c r="AA153" s="38"/>
      <c r="AB153" s="38"/>
      <c r="AC153" s="60"/>
      <c r="AD153" s="60"/>
      <c r="AE153" s="60"/>
      <c r="AF153" s="60"/>
      <c r="AH153" s="60"/>
      <c r="AI153" s="60"/>
    </row>
    <row r="154" spans="1:36" s="10" customFormat="1" ht="14.5">
      <c r="K154" s="111"/>
      <c r="L154" s="113"/>
      <c r="M154" s="129" t="s">
        <v>78</v>
      </c>
      <c r="N154" s="129"/>
      <c r="O154" s="67">
        <v>0.1</v>
      </c>
      <c r="P154" s="68">
        <v>0</v>
      </c>
      <c r="Q154" s="68">
        <v>0</v>
      </c>
      <c r="R154" s="68">
        <v>0</v>
      </c>
      <c r="S154" s="96">
        <f t="shared" si="200"/>
        <v>0</v>
      </c>
      <c r="T154" s="96">
        <f t="shared" si="201"/>
        <v>0</v>
      </c>
      <c r="U154" s="96">
        <f t="shared" si="202"/>
        <v>0</v>
      </c>
      <c r="V154" s="60"/>
      <c r="W154" s="60"/>
      <c r="X154" s="60"/>
      <c r="Y154" s="60"/>
      <c r="Z154" s="38"/>
      <c r="AA154" s="38"/>
      <c r="AB154" s="38"/>
      <c r="AC154" s="60"/>
      <c r="AD154" s="60"/>
      <c r="AE154" s="60"/>
      <c r="AF154" s="60"/>
      <c r="AH154" s="60"/>
      <c r="AI154" s="60"/>
    </row>
    <row r="155" spans="1:36" s="10" customFormat="1" ht="26">
      <c r="K155" s="130" t="s">
        <v>79</v>
      </c>
      <c r="L155" s="130"/>
      <c r="M155" s="130"/>
      <c r="N155" s="130"/>
      <c r="O155" s="64" t="s">
        <v>6</v>
      </c>
      <c r="P155" s="65" t="s">
        <v>19</v>
      </c>
      <c r="Q155" s="65" t="s">
        <v>20</v>
      </c>
      <c r="R155" s="65" t="s">
        <v>14</v>
      </c>
      <c r="S155" s="99">
        <f t="shared" ref="S155:U155" si="203">SUM(S156,S160)</f>
        <v>0</v>
      </c>
      <c r="T155" s="99">
        <f t="shared" si="203"/>
        <v>0</v>
      </c>
      <c r="U155" s="99">
        <f t="shared" si="203"/>
        <v>0</v>
      </c>
      <c r="V155" s="60"/>
      <c r="W155" s="60"/>
      <c r="X155" s="60"/>
      <c r="Y155" s="60"/>
      <c r="Z155" s="38"/>
      <c r="AA155" s="38"/>
      <c r="AB155" s="38"/>
      <c r="AC155" s="60"/>
      <c r="AD155" s="60"/>
      <c r="AE155" s="60"/>
      <c r="AF155" s="60"/>
      <c r="AH155" s="60"/>
      <c r="AI155" s="60"/>
    </row>
    <row r="156" spans="1:36" s="10" customFormat="1">
      <c r="K156" s="97"/>
      <c r="L156" s="131" t="s">
        <v>80</v>
      </c>
      <c r="M156" s="132"/>
      <c r="N156" s="133"/>
      <c r="O156" s="100">
        <v>0.35</v>
      </c>
      <c r="P156" s="101">
        <f>P157*O157+P158*O158+P159*O159</f>
        <v>0</v>
      </c>
      <c r="Q156" s="101">
        <f>Q157*O157+Q158*O158+Q159*O159</f>
        <v>0</v>
      </c>
      <c r="R156" s="101">
        <f>R157*O157+R158*O158+R159*O159</f>
        <v>0</v>
      </c>
      <c r="S156" s="102">
        <f>SUM(S157:S159)*O156</f>
        <v>0</v>
      </c>
      <c r="T156" s="102">
        <f>SUM(T157:T159)*O156</f>
        <v>0</v>
      </c>
      <c r="U156" s="102">
        <f>SUM(U157:U159)*O156</f>
        <v>0</v>
      </c>
      <c r="V156" s="60"/>
      <c r="W156" s="60"/>
      <c r="X156" s="60"/>
      <c r="Y156" s="60"/>
      <c r="Z156" s="38"/>
      <c r="AA156" s="38"/>
      <c r="AB156" s="38"/>
      <c r="AC156" s="60"/>
      <c r="AD156" s="60"/>
      <c r="AE156" s="60"/>
      <c r="AF156" s="60"/>
      <c r="AH156" s="60"/>
      <c r="AI156" s="60"/>
    </row>
    <row r="157" spans="1:36" s="10" customFormat="1">
      <c r="K157" s="135"/>
      <c r="L157" s="114"/>
      <c r="M157" s="120" t="s">
        <v>81</v>
      </c>
      <c r="N157" s="121"/>
      <c r="O157" s="103">
        <v>0.3</v>
      </c>
      <c r="P157" s="68">
        <v>0</v>
      </c>
      <c r="Q157" s="68">
        <v>0</v>
      </c>
      <c r="R157" s="68">
        <v>0</v>
      </c>
      <c r="S157" s="104">
        <f t="shared" si="200"/>
        <v>0</v>
      </c>
      <c r="T157" s="104">
        <f t="shared" si="201"/>
        <v>0</v>
      </c>
      <c r="U157" s="104">
        <f t="shared" si="202"/>
        <v>0</v>
      </c>
      <c r="AC157" s="60"/>
      <c r="AD157" s="60"/>
      <c r="AE157" s="60"/>
      <c r="AF157" s="60"/>
      <c r="AH157" s="60"/>
      <c r="AI157" s="60"/>
    </row>
    <row r="158" spans="1:36" s="10" customFormat="1">
      <c r="K158" s="135"/>
      <c r="L158" s="115"/>
      <c r="M158" s="120" t="s">
        <v>82</v>
      </c>
      <c r="N158" s="121"/>
      <c r="O158" s="103">
        <v>0.2</v>
      </c>
      <c r="P158" s="68">
        <v>0</v>
      </c>
      <c r="Q158" s="68">
        <v>0</v>
      </c>
      <c r="R158" s="68">
        <v>0</v>
      </c>
      <c r="S158" s="104">
        <f t="shared" si="200"/>
        <v>0</v>
      </c>
      <c r="T158" s="104">
        <f t="shared" si="201"/>
        <v>0</v>
      </c>
      <c r="U158" s="104">
        <f t="shared" si="202"/>
        <v>0</v>
      </c>
      <c r="AC158" s="60"/>
      <c r="AD158" s="60"/>
      <c r="AE158" s="60"/>
      <c r="AF158" s="60"/>
      <c r="AH158" s="60"/>
      <c r="AI158" s="60"/>
    </row>
    <row r="159" spans="1:36" s="10" customFormat="1">
      <c r="K159" s="135"/>
      <c r="L159" s="116"/>
      <c r="M159" s="120" t="s">
        <v>83</v>
      </c>
      <c r="N159" s="121"/>
      <c r="O159" s="103">
        <v>0.5</v>
      </c>
      <c r="P159" s="68">
        <v>0</v>
      </c>
      <c r="Q159" s="68">
        <v>0</v>
      </c>
      <c r="R159" s="68">
        <v>0</v>
      </c>
      <c r="S159" s="104">
        <f t="shared" si="200"/>
        <v>0</v>
      </c>
      <c r="T159" s="104">
        <f t="shared" si="201"/>
        <v>0</v>
      </c>
      <c r="U159" s="104">
        <f t="shared" si="202"/>
        <v>0</v>
      </c>
      <c r="AC159" s="60"/>
      <c r="AD159" s="60"/>
      <c r="AE159" s="60"/>
      <c r="AF159" s="60"/>
      <c r="AH159" s="60"/>
      <c r="AI159" s="60"/>
    </row>
    <row r="160" spans="1:36" s="10" customFormat="1">
      <c r="K160" s="98"/>
      <c r="L160" s="131" t="s">
        <v>84</v>
      </c>
      <c r="M160" s="132"/>
      <c r="N160" s="133"/>
      <c r="O160" s="100">
        <v>0.65</v>
      </c>
      <c r="P160" s="101">
        <f>P161*O161+P162*O162+P163*O163</f>
        <v>0</v>
      </c>
      <c r="Q160" s="101">
        <f>Q161*O161+Q162*O162+Q163*O163</f>
        <v>0</v>
      </c>
      <c r="R160" s="101">
        <f>R161*O161+R162*O162+R163*O163</f>
        <v>0</v>
      </c>
      <c r="S160" s="102">
        <f>SUM(S161:S163)*O160</f>
        <v>0</v>
      </c>
      <c r="T160" s="102">
        <f>SUM(T161:T163)*O160</f>
        <v>0</v>
      </c>
      <c r="U160" s="102">
        <f>SUM(U161:U163)*O160</f>
        <v>0</v>
      </c>
      <c r="V160" s="60"/>
      <c r="W160" s="60"/>
      <c r="X160" s="60"/>
      <c r="Y160" s="60"/>
      <c r="Z160" s="38"/>
      <c r="AA160" s="38"/>
      <c r="AB160" s="38"/>
      <c r="AC160" s="60"/>
      <c r="AD160" s="60"/>
      <c r="AE160" s="60"/>
      <c r="AF160" s="60"/>
      <c r="AH160" s="60"/>
      <c r="AI160" s="60"/>
    </row>
    <row r="161" spans="1:36" s="10" customFormat="1">
      <c r="K161" s="98"/>
      <c r="L161" s="114"/>
      <c r="M161" s="120" t="s">
        <v>81</v>
      </c>
      <c r="N161" s="121"/>
      <c r="O161" s="103">
        <v>0.3</v>
      </c>
      <c r="P161" s="68">
        <v>0</v>
      </c>
      <c r="Q161" s="68">
        <v>0</v>
      </c>
      <c r="R161" s="68">
        <v>0</v>
      </c>
      <c r="S161" s="104">
        <f t="shared" ref="S161:S163" si="204">O161*P161</f>
        <v>0</v>
      </c>
      <c r="T161" s="104">
        <f t="shared" ref="T161:T163" si="205">O161*Q161</f>
        <v>0</v>
      </c>
      <c r="U161" s="104">
        <f t="shared" ref="U161:U163" si="206">O161*R161</f>
        <v>0</v>
      </c>
      <c r="V161" s="60"/>
      <c r="W161" s="60"/>
      <c r="X161" s="60"/>
      <c r="Y161" s="60"/>
      <c r="Z161" s="38"/>
      <c r="AA161" s="38"/>
      <c r="AB161" s="38"/>
      <c r="AC161" s="60"/>
      <c r="AD161" s="60"/>
      <c r="AE161" s="60"/>
      <c r="AF161" s="60"/>
      <c r="AH161" s="60"/>
      <c r="AI161" s="60"/>
    </row>
    <row r="162" spans="1:36" s="10" customFormat="1">
      <c r="K162" s="98"/>
      <c r="L162" s="115"/>
      <c r="M162" s="120" t="s">
        <v>82</v>
      </c>
      <c r="N162" s="121"/>
      <c r="O162" s="103">
        <v>0.2</v>
      </c>
      <c r="P162" s="68">
        <v>0</v>
      </c>
      <c r="Q162" s="68">
        <v>0</v>
      </c>
      <c r="R162" s="68">
        <v>0</v>
      </c>
      <c r="S162" s="104">
        <f t="shared" si="204"/>
        <v>0</v>
      </c>
      <c r="T162" s="104">
        <f t="shared" si="205"/>
        <v>0</v>
      </c>
      <c r="U162" s="104">
        <f t="shared" si="206"/>
        <v>0</v>
      </c>
      <c r="V162" s="60"/>
      <c r="W162" s="60"/>
      <c r="X162" s="60"/>
      <c r="Y162" s="60"/>
      <c r="Z162" s="38"/>
      <c r="AA162" s="38"/>
      <c r="AB162" s="38"/>
      <c r="AC162" s="60"/>
      <c r="AD162" s="60"/>
      <c r="AE162" s="60"/>
      <c r="AF162" s="60"/>
      <c r="AH162" s="60"/>
      <c r="AI162" s="60"/>
    </row>
    <row r="163" spans="1:36" s="10" customFormat="1">
      <c r="K163" s="98"/>
      <c r="L163" s="116"/>
      <c r="M163" s="120" t="s">
        <v>83</v>
      </c>
      <c r="N163" s="121"/>
      <c r="O163" s="103">
        <v>0.5</v>
      </c>
      <c r="P163" s="68">
        <v>0</v>
      </c>
      <c r="Q163" s="68">
        <v>0</v>
      </c>
      <c r="R163" s="68">
        <v>0</v>
      </c>
      <c r="S163" s="104">
        <f t="shared" si="204"/>
        <v>0</v>
      </c>
      <c r="T163" s="104">
        <f t="shared" si="205"/>
        <v>0</v>
      </c>
      <c r="U163" s="104">
        <f t="shared" si="206"/>
        <v>0</v>
      </c>
      <c r="V163" s="60"/>
      <c r="W163" s="60"/>
      <c r="X163" s="60"/>
      <c r="Y163" s="60"/>
      <c r="Z163" s="38"/>
      <c r="AA163" s="38"/>
      <c r="AB163" s="38"/>
      <c r="AC163" s="60"/>
      <c r="AD163" s="60"/>
      <c r="AE163" s="60"/>
      <c r="AF163" s="60"/>
      <c r="AH163" s="60"/>
      <c r="AI163" s="60"/>
    </row>
    <row r="164" spans="1:36" s="10" customFormat="1" ht="26">
      <c r="K164" s="122" t="s">
        <v>85</v>
      </c>
      <c r="L164" s="123"/>
      <c r="M164" s="123"/>
      <c r="N164" s="124"/>
      <c r="O164" s="64" t="s">
        <v>6</v>
      </c>
      <c r="P164" s="65" t="s">
        <v>19</v>
      </c>
      <c r="Q164" s="65" t="s">
        <v>20</v>
      </c>
      <c r="R164" s="65" t="s">
        <v>14</v>
      </c>
      <c r="S164" s="105">
        <f>S165+S166+S169</f>
        <v>0</v>
      </c>
      <c r="T164" s="105">
        <f>SUM(T165,T166,T169)</f>
        <v>0</v>
      </c>
      <c r="U164" s="105">
        <f>U165+U166+U169</f>
        <v>0</v>
      </c>
      <c r="V164" s="60"/>
      <c r="W164" s="60"/>
      <c r="X164" s="60"/>
      <c r="Y164" s="60"/>
      <c r="Z164" s="38"/>
      <c r="AA164" s="38"/>
      <c r="AB164" s="38"/>
    </row>
    <row r="165" spans="1:36" s="10" customFormat="1">
      <c r="K165" s="126"/>
      <c r="L165" s="125" t="s">
        <v>86</v>
      </c>
      <c r="M165" s="125"/>
      <c r="N165" s="125"/>
      <c r="O165" s="100">
        <v>0.05</v>
      </c>
      <c r="P165" s="68">
        <v>0</v>
      </c>
      <c r="Q165" s="68">
        <v>0</v>
      </c>
      <c r="R165" s="68">
        <v>0</v>
      </c>
      <c r="S165" s="69">
        <f t="shared" ref="S165:S169" si="207">O165*P165</f>
        <v>0</v>
      </c>
      <c r="T165" s="69">
        <f t="shared" ref="T165:T169" si="208">O165*Q165</f>
        <v>0</v>
      </c>
      <c r="U165" s="69">
        <f t="shared" ref="U165:U169" si="209">O165*R165</f>
        <v>0</v>
      </c>
      <c r="V165" s="60"/>
      <c r="W165" s="60"/>
      <c r="X165" s="60"/>
      <c r="Y165" s="60"/>
      <c r="Z165" s="38"/>
      <c r="AA165" s="38"/>
      <c r="AB165" s="38"/>
    </row>
    <row r="166" spans="1:36" s="10" customFormat="1">
      <c r="K166" s="126"/>
      <c r="L166" s="125" t="s">
        <v>87</v>
      </c>
      <c r="M166" s="125"/>
      <c r="N166" s="125"/>
      <c r="O166" s="100">
        <v>0.85</v>
      </c>
      <c r="P166" s="101">
        <f t="shared" ref="P166:R166" si="210">P167*O167+P168*O168</f>
        <v>0</v>
      </c>
      <c r="Q166" s="101">
        <f t="shared" si="210"/>
        <v>0</v>
      </c>
      <c r="R166" s="101">
        <f t="shared" si="210"/>
        <v>0</v>
      </c>
      <c r="S166" s="70">
        <f t="shared" si="207"/>
        <v>0</v>
      </c>
      <c r="T166" s="70">
        <f t="shared" si="208"/>
        <v>0</v>
      </c>
      <c r="U166" s="70">
        <f t="shared" si="209"/>
        <v>0</v>
      </c>
      <c r="V166" s="60"/>
      <c r="W166" s="60"/>
      <c r="X166" s="60"/>
      <c r="Y166" s="60"/>
      <c r="Z166" s="38"/>
      <c r="AA166" s="38"/>
      <c r="AB166" s="38"/>
    </row>
    <row r="167" spans="1:36" s="10" customFormat="1">
      <c r="K167" s="126"/>
      <c r="L167" s="114"/>
      <c r="M167" s="120" t="s">
        <v>88</v>
      </c>
      <c r="N167" s="121"/>
      <c r="O167" s="103">
        <v>0.05</v>
      </c>
      <c r="P167" s="68">
        <v>0</v>
      </c>
      <c r="Q167" s="68">
        <v>0</v>
      </c>
      <c r="R167" s="68">
        <v>0</v>
      </c>
      <c r="S167" s="104">
        <f t="shared" si="207"/>
        <v>0</v>
      </c>
      <c r="T167" s="104">
        <f t="shared" si="208"/>
        <v>0</v>
      </c>
      <c r="U167" s="104">
        <f t="shared" si="209"/>
        <v>0</v>
      </c>
      <c r="V167" s="60"/>
      <c r="W167" s="60"/>
      <c r="X167" s="60"/>
      <c r="Y167" s="60"/>
      <c r="Z167" s="38"/>
      <c r="AA167" s="38"/>
      <c r="AB167" s="38"/>
    </row>
    <row r="168" spans="1:36" s="10" customFormat="1">
      <c r="K168" s="126"/>
      <c r="L168" s="115"/>
      <c r="M168" s="120" t="s">
        <v>89</v>
      </c>
      <c r="N168" s="121"/>
      <c r="O168" s="103">
        <v>0.95</v>
      </c>
      <c r="P168" s="68">
        <v>0</v>
      </c>
      <c r="Q168" s="68">
        <v>0</v>
      </c>
      <c r="R168" s="68">
        <v>0</v>
      </c>
      <c r="S168" s="104">
        <f t="shared" si="207"/>
        <v>0</v>
      </c>
      <c r="T168" s="104">
        <f t="shared" si="208"/>
        <v>0</v>
      </c>
      <c r="U168" s="104">
        <f t="shared" si="209"/>
        <v>0</v>
      </c>
      <c r="V168" s="60"/>
      <c r="W168" s="60"/>
      <c r="X168" s="60"/>
      <c r="Y168" s="60"/>
      <c r="Z168" s="38"/>
      <c r="AA168" s="38"/>
      <c r="AB168" s="38"/>
    </row>
    <row r="169" spans="1:36" s="10" customFormat="1">
      <c r="K169" s="126"/>
      <c r="L169" s="125" t="s">
        <v>90</v>
      </c>
      <c r="M169" s="125"/>
      <c r="N169" s="125"/>
      <c r="O169" s="100">
        <v>0.1</v>
      </c>
      <c r="P169" s="68">
        <v>0</v>
      </c>
      <c r="Q169" s="68">
        <v>0</v>
      </c>
      <c r="R169" s="68">
        <v>0</v>
      </c>
      <c r="S169" s="69">
        <f t="shared" si="207"/>
        <v>0</v>
      </c>
      <c r="T169" s="69">
        <f t="shared" si="208"/>
        <v>0</v>
      </c>
      <c r="U169" s="69">
        <f t="shared" si="209"/>
        <v>0</v>
      </c>
      <c r="V169" s="60"/>
      <c r="W169" s="60"/>
      <c r="X169" s="60"/>
      <c r="Y169" s="60"/>
      <c r="Z169" s="38"/>
      <c r="AA169" s="38"/>
      <c r="AB169" s="38"/>
    </row>
    <row r="170" spans="1:36" s="10" customForma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3"/>
      <c r="N170" s="13"/>
      <c r="O170" s="13"/>
      <c r="P170" s="13"/>
      <c r="Q170" s="13"/>
      <c r="R170" s="13"/>
      <c r="S170" s="13"/>
      <c r="T170" s="13"/>
      <c r="U170" s="12"/>
      <c r="V170" s="12"/>
      <c r="W170" s="13"/>
      <c r="X170" s="13"/>
      <c r="Y170" s="13"/>
      <c r="Z170" s="13"/>
      <c r="AA170" s="13"/>
    </row>
    <row r="171" spans="1:36" s="10" customForma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3"/>
      <c r="N171" s="13"/>
      <c r="O171" s="13"/>
      <c r="P171" s="13"/>
      <c r="Q171" s="13"/>
      <c r="R171" s="13"/>
      <c r="S171" s="13"/>
      <c r="T171" s="13"/>
      <c r="U171" s="12"/>
      <c r="V171" s="12"/>
      <c r="W171" s="13"/>
      <c r="X171" s="13"/>
      <c r="Y171" s="13"/>
      <c r="Z171" s="13"/>
      <c r="AA171" s="13"/>
    </row>
    <row r="172" spans="1:36" s="10" customForma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3"/>
      <c r="N172" s="13"/>
      <c r="O172" s="13"/>
      <c r="P172" s="13"/>
      <c r="Q172" s="13"/>
      <c r="R172" s="13"/>
      <c r="S172" s="13"/>
      <c r="T172" s="13"/>
      <c r="U172" s="12"/>
      <c r="V172" s="12"/>
      <c r="W172" s="13"/>
      <c r="X172" s="13"/>
      <c r="Y172" s="13"/>
      <c r="Z172" s="13"/>
      <c r="AA172" s="13"/>
    </row>
    <row r="173" spans="1:36" s="10" customForma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3"/>
      <c r="N173" s="13"/>
      <c r="O173" s="13"/>
      <c r="P173" s="13"/>
      <c r="Q173" s="13"/>
      <c r="R173" s="13"/>
      <c r="S173" s="13"/>
      <c r="T173" s="13"/>
      <c r="U173" s="12"/>
      <c r="V173" s="12"/>
      <c r="W173" s="13"/>
      <c r="X173" s="13"/>
      <c r="Y173" s="13"/>
      <c r="Z173" s="13"/>
      <c r="AA173" s="13"/>
    </row>
    <row r="174" spans="1:36" s="10" customForma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3"/>
      <c r="N174" s="13"/>
      <c r="O174" s="13"/>
      <c r="P174" s="13"/>
      <c r="Q174" s="13"/>
      <c r="R174" s="13"/>
      <c r="S174" s="13"/>
      <c r="T174" s="13"/>
      <c r="U174" s="12"/>
      <c r="V174" s="12"/>
      <c r="W174" s="13"/>
      <c r="X174" s="13"/>
      <c r="Y174" s="13"/>
      <c r="Z174" s="13"/>
      <c r="AA174" s="13"/>
    </row>
    <row r="175" spans="1:36" s="10" customForma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3"/>
      <c r="N175" s="13"/>
      <c r="O175" s="13"/>
      <c r="P175" s="13"/>
      <c r="Q175" s="13"/>
      <c r="R175" s="13"/>
      <c r="S175" s="13"/>
      <c r="T175" s="13"/>
      <c r="U175" s="12"/>
      <c r="V175" s="12"/>
      <c r="W175" s="13"/>
      <c r="X175" s="13"/>
      <c r="Y175" s="13"/>
      <c r="Z175" s="13"/>
      <c r="AA175" s="13"/>
    </row>
    <row r="176" spans="1:36" s="10" customForma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3"/>
      <c r="N176" s="13"/>
      <c r="O176" s="13"/>
      <c r="P176" s="13"/>
      <c r="Q176" s="13"/>
      <c r="R176" s="13"/>
      <c r="S176" s="13"/>
      <c r="T176" s="13"/>
      <c r="U176" s="12"/>
      <c r="V176" s="12"/>
      <c r="W176" s="13"/>
      <c r="X176" s="13"/>
      <c r="Y176" s="13"/>
      <c r="Z176" s="13"/>
      <c r="AA176" s="13"/>
      <c r="AC176" s="11"/>
      <c r="AD176" s="11"/>
      <c r="AE176" s="11"/>
      <c r="AF176" s="11"/>
      <c r="AG176" s="11"/>
      <c r="AH176" s="11"/>
      <c r="AI176" s="11"/>
      <c r="AJ176" s="11"/>
    </row>
    <row r="177" spans="1:36" s="10" customForma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3"/>
      <c r="N177" s="13"/>
      <c r="O177" s="13"/>
      <c r="P177" s="13"/>
      <c r="Q177" s="13"/>
      <c r="R177" s="13"/>
      <c r="S177" s="13"/>
      <c r="T177" s="13"/>
      <c r="U177" s="12"/>
      <c r="V177" s="12"/>
      <c r="W177" s="13"/>
      <c r="X177" s="13"/>
      <c r="Y177" s="13"/>
      <c r="Z177" s="13"/>
      <c r="AA177" s="13"/>
      <c r="AC177" s="11"/>
      <c r="AD177" s="11"/>
      <c r="AE177" s="11"/>
      <c r="AF177" s="11"/>
      <c r="AG177" s="11"/>
      <c r="AH177" s="11"/>
      <c r="AI177" s="11"/>
      <c r="AJ177" s="11"/>
    </row>
    <row r="178" spans="1:36" s="10" customForma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3"/>
      <c r="N178" s="13"/>
      <c r="O178" s="13"/>
      <c r="P178" s="13"/>
      <c r="Q178" s="13"/>
      <c r="R178" s="13"/>
      <c r="S178" s="13"/>
      <c r="T178" s="13"/>
      <c r="U178" s="12"/>
      <c r="V178" s="12"/>
      <c r="W178" s="13"/>
      <c r="X178" s="13"/>
      <c r="Y178" s="13"/>
      <c r="Z178" s="13"/>
      <c r="AA178" s="13"/>
      <c r="AC178" s="11"/>
      <c r="AD178" s="11"/>
      <c r="AE178" s="11"/>
      <c r="AF178" s="11"/>
      <c r="AG178" s="11"/>
      <c r="AH178" s="11"/>
      <c r="AI178" s="11"/>
      <c r="AJ178" s="11"/>
    </row>
    <row r="179" spans="1:36" s="10" customForma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3"/>
      <c r="N179" s="13"/>
      <c r="O179" s="13"/>
      <c r="P179" s="13"/>
      <c r="Q179" s="13"/>
      <c r="R179" s="13"/>
      <c r="S179" s="13"/>
      <c r="T179" s="13"/>
      <c r="U179" s="12"/>
      <c r="V179" s="12"/>
      <c r="W179" s="13"/>
      <c r="X179" s="13"/>
      <c r="Y179" s="13"/>
      <c r="Z179" s="13"/>
      <c r="AA179" s="13"/>
      <c r="AC179" s="11"/>
      <c r="AD179" s="11"/>
      <c r="AE179" s="11"/>
      <c r="AF179" s="11"/>
      <c r="AG179" s="11"/>
      <c r="AH179" s="11"/>
      <c r="AI179" s="11"/>
      <c r="AJ179" s="11"/>
    </row>
  </sheetData>
  <mergeCells count="267">
    <mergeCell ref="A1:H1"/>
    <mergeCell ref="K2:N2"/>
    <mergeCell ref="L3:N3"/>
    <mergeCell ref="L4:N4"/>
    <mergeCell ref="M5:T5"/>
    <mergeCell ref="N6:AA6"/>
    <mergeCell ref="N7:AA7"/>
    <mergeCell ref="N8:AA8"/>
    <mergeCell ref="N9:AA9"/>
    <mergeCell ref="N10:AA10"/>
    <mergeCell ref="M11:T11"/>
    <mergeCell ref="N12:AA12"/>
    <mergeCell ref="M13:T13"/>
    <mergeCell ref="N14:AA14"/>
    <mergeCell ref="M15:T15"/>
    <mergeCell ref="N16:AA16"/>
    <mergeCell ref="N17:AA17"/>
    <mergeCell ref="N18:AA18"/>
    <mergeCell ref="N19:AA19"/>
    <mergeCell ref="M20:T20"/>
    <mergeCell ref="N21:AA21"/>
    <mergeCell ref="M22:T22"/>
    <mergeCell ref="N23:AA23"/>
    <mergeCell ref="M24:T24"/>
    <mergeCell ref="N25:AA25"/>
    <mergeCell ref="M26:T26"/>
    <mergeCell ref="N27:AA27"/>
    <mergeCell ref="M40:T40"/>
    <mergeCell ref="N41:AA41"/>
    <mergeCell ref="M42:T42"/>
    <mergeCell ref="N43:AA43"/>
    <mergeCell ref="M44:T44"/>
    <mergeCell ref="N45:AA45"/>
    <mergeCell ref="M28:T28"/>
    <mergeCell ref="N29:AA29"/>
    <mergeCell ref="M30:T30"/>
    <mergeCell ref="N31:AA31"/>
    <mergeCell ref="M32:T32"/>
    <mergeCell ref="N33:AA33"/>
    <mergeCell ref="M34:T34"/>
    <mergeCell ref="N35:AA35"/>
    <mergeCell ref="M36:T36"/>
    <mergeCell ref="L26:L27"/>
    <mergeCell ref="L28:L29"/>
    <mergeCell ref="L30:L31"/>
    <mergeCell ref="L32:L33"/>
    <mergeCell ref="L34:L35"/>
    <mergeCell ref="L36:L37"/>
    <mergeCell ref="L38:L39"/>
    <mergeCell ref="N37:AA37"/>
    <mergeCell ref="M38:T38"/>
    <mergeCell ref="N39:AA39"/>
    <mergeCell ref="L54:N54"/>
    <mergeCell ref="K55:N55"/>
    <mergeCell ref="L56:N56"/>
    <mergeCell ref="M57:T57"/>
    <mergeCell ref="N58:AA58"/>
    <mergeCell ref="N59:AA59"/>
    <mergeCell ref="N60:AA60"/>
    <mergeCell ref="N61:AA61"/>
    <mergeCell ref="M46:T46"/>
    <mergeCell ref="N47:AA47"/>
    <mergeCell ref="M48:T48"/>
    <mergeCell ref="N49:AA49"/>
    <mergeCell ref="M50:T50"/>
    <mergeCell ref="N51:AA51"/>
    <mergeCell ref="L52:N52"/>
    <mergeCell ref="K53:N53"/>
    <mergeCell ref="K3:K52"/>
    <mergeCell ref="L5:L10"/>
    <mergeCell ref="L11:L12"/>
    <mergeCell ref="L13:L14"/>
    <mergeCell ref="L15:L19"/>
    <mergeCell ref="L20:L21"/>
    <mergeCell ref="L22:L23"/>
    <mergeCell ref="L24:L25"/>
    <mergeCell ref="N62:AA62"/>
    <mergeCell ref="M63:T63"/>
    <mergeCell ref="N64:AA64"/>
    <mergeCell ref="M65:T65"/>
    <mergeCell ref="N66:AA66"/>
    <mergeCell ref="M67:T67"/>
    <mergeCell ref="N68:AA68"/>
    <mergeCell ref="N69:AA69"/>
    <mergeCell ref="N70:AA70"/>
    <mergeCell ref="N71:AA71"/>
    <mergeCell ref="M72:T72"/>
    <mergeCell ref="N73:AA73"/>
    <mergeCell ref="M74:T74"/>
    <mergeCell ref="N75:AA75"/>
    <mergeCell ref="M76:T76"/>
    <mergeCell ref="N77:AA77"/>
    <mergeCell ref="M78:T78"/>
    <mergeCell ref="N79:AA79"/>
    <mergeCell ref="M80:T80"/>
    <mergeCell ref="N81:AA81"/>
    <mergeCell ref="M82:T82"/>
    <mergeCell ref="N83:AA83"/>
    <mergeCell ref="M84:T84"/>
    <mergeCell ref="N85:AA85"/>
    <mergeCell ref="M86:T86"/>
    <mergeCell ref="N87:AA87"/>
    <mergeCell ref="M88:T88"/>
    <mergeCell ref="N89:AA89"/>
    <mergeCell ref="M90:T90"/>
    <mergeCell ref="N91:AA91"/>
    <mergeCell ref="M92:T92"/>
    <mergeCell ref="N93:AA93"/>
    <mergeCell ref="M94:T94"/>
    <mergeCell ref="N95:AA95"/>
    <mergeCell ref="M96:T96"/>
    <mergeCell ref="N97:AA97"/>
    <mergeCell ref="M98:T98"/>
    <mergeCell ref="N99:AA99"/>
    <mergeCell ref="M100:T100"/>
    <mergeCell ref="N101:AA101"/>
    <mergeCell ref="M102:T102"/>
    <mergeCell ref="N103:AA103"/>
    <mergeCell ref="L104:N104"/>
    <mergeCell ref="M105:N105"/>
    <mergeCell ref="M106:T106"/>
    <mergeCell ref="N107:AA107"/>
    <mergeCell ref="N108:AA108"/>
    <mergeCell ref="N109:AA109"/>
    <mergeCell ref="N110:AA110"/>
    <mergeCell ref="N111:AA111"/>
    <mergeCell ref="M112:T112"/>
    <mergeCell ref="N113:AA113"/>
    <mergeCell ref="M114:T114"/>
    <mergeCell ref="N115:AA115"/>
    <mergeCell ref="M116:T116"/>
    <mergeCell ref="N117:AA117"/>
    <mergeCell ref="N118:AA118"/>
    <mergeCell ref="N119:AA119"/>
    <mergeCell ref="N120:AA120"/>
    <mergeCell ref="M121:T121"/>
    <mergeCell ref="N122:AA122"/>
    <mergeCell ref="M123:T123"/>
    <mergeCell ref="N124:AA124"/>
    <mergeCell ref="M125:T125"/>
    <mergeCell ref="N126:AA126"/>
    <mergeCell ref="M127:T127"/>
    <mergeCell ref="N128:AA128"/>
    <mergeCell ref="M129:T129"/>
    <mergeCell ref="N130:AA130"/>
    <mergeCell ref="M131:T131"/>
    <mergeCell ref="N132:AA132"/>
    <mergeCell ref="M133:T133"/>
    <mergeCell ref="N134:AA134"/>
    <mergeCell ref="M135:T135"/>
    <mergeCell ref="N136:AA136"/>
    <mergeCell ref="M137:T137"/>
    <mergeCell ref="N138:AA138"/>
    <mergeCell ref="M139:T139"/>
    <mergeCell ref="N140:AA140"/>
    <mergeCell ref="M141:T141"/>
    <mergeCell ref="N142:AA142"/>
    <mergeCell ref="M143:T143"/>
    <mergeCell ref="N144:AA144"/>
    <mergeCell ref="M145:T145"/>
    <mergeCell ref="N146:AA146"/>
    <mergeCell ref="M147:T147"/>
    <mergeCell ref="N148:AA148"/>
    <mergeCell ref="M149:T149"/>
    <mergeCell ref="N150:AA150"/>
    <mergeCell ref="M151:T151"/>
    <mergeCell ref="N152:AA152"/>
    <mergeCell ref="M153:N153"/>
    <mergeCell ref="M154:N154"/>
    <mergeCell ref="K155:N155"/>
    <mergeCell ref="L156:N156"/>
    <mergeCell ref="M157:N157"/>
    <mergeCell ref="M158:N158"/>
    <mergeCell ref="M159:N159"/>
    <mergeCell ref="L160:N160"/>
    <mergeCell ref="K56:K154"/>
    <mergeCell ref="K157:K159"/>
    <mergeCell ref="L67:L71"/>
    <mergeCell ref="L72:L73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M162:N162"/>
    <mergeCell ref="M163:N163"/>
    <mergeCell ref="K164:N164"/>
    <mergeCell ref="L165:N165"/>
    <mergeCell ref="L166:N166"/>
    <mergeCell ref="M167:N167"/>
    <mergeCell ref="M168:N168"/>
    <mergeCell ref="L169:N169"/>
    <mergeCell ref="K165:K169"/>
    <mergeCell ref="L96:L97"/>
    <mergeCell ref="L98:L99"/>
    <mergeCell ref="L100:L101"/>
    <mergeCell ref="L102:L103"/>
    <mergeCell ref="L105:L154"/>
    <mergeCell ref="L157:L159"/>
    <mergeCell ref="L161:L163"/>
    <mergeCell ref="L167:L168"/>
    <mergeCell ref="M6:M10"/>
    <mergeCell ref="M16:M19"/>
    <mergeCell ref="M58:M62"/>
    <mergeCell ref="M68:M71"/>
    <mergeCell ref="M107:M111"/>
    <mergeCell ref="M117:M120"/>
    <mergeCell ref="L40:L41"/>
    <mergeCell ref="L42:L43"/>
    <mergeCell ref="L44:L45"/>
    <mergeCell ref="L46:L47"/>
    <mergeCell ref="L48:L49"/>
    <mergeCell ref="L50:L51"/>
    <mergeCell ref="L57:L62"/>
    <mergeCell ref="L63:L64"/>
    <mergeCell ref="L65:L66"/>
    <mergeCell ref="M161:N161"/>
    <mergeCell ref="A26:I27"/>
    <mergeCell ref="A28:I29"/>
    <mergeCell ref="A30:I31"/>
    <mergeCell ref="A32:I33"/>
    <mergeCell ref="A34:I35"/>
    <mergeCell ref="A36:I37"/>
    <mergeCell ref="A38:I39"/>
    <mergeCell ref="A40:I41"/>
    <mergeCell ref="A42:I43"/>
    <mergeCell ref="A44:I45"/>
    <mergeCell ref="A46:I47"/>
    <mergeCell ref="A48:I49"/>
    <mergeCell ref="A50:I51"/>
    <mergeCell ref="A76:I77"/>
    <mergeCell ref="A78:I79"/>
    <mergeCell ref="A80:I81"/>
    <mergeCell ref="A82:I83"/>
    <mergeCell ref="A84:I85"/>
    <mergeCell ref="A54:I54"/>
    <mergeCell ref="A53:I53"/>
    <mergeCell ref="A86:I87"/>
    <mergeCell ref="A88:I89"/>
    <mergeCell ref="A90:I91"/>
    <mergeCell ref="A92:I93"/>
    <mergeCell ref="A94:I95"/>
    <mergeCell ref="A96:I97"/>
    <mergeCell ref="A98:I99"/>
    <mergeCell ref="A100:I101"/>
    <mergeCell ref="A102:I103"/>
    <mergeCell ref="A141:I142"/>
    <mergeCell ref="A143:I144"/>
    <mergeCell ref="A145:I146"/>
    <mergeCell ref="A147:I148"/>
    <mergeCell ref="A149:I150"/>
    <mergeCell ref="A151:I152"/>
    <mergeCell ref="A123:I124"/>
    <mergeCell ref="A125:I126"/>
    <mergeCell ref="A127:I128"/>
    <mergeCell ref="A129:I130"/>
    <mergeCell ref="A131:I132"/>
    <mergeCell ref="A133:I134"/>
    <mergeCell ref="A135:I136"/>
    <mergeCell ref="A137:I138"/>
    <mergeCell ref="A139:I140"/>
  </mergeCells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9"/>
  <sheetViews>
    <sheetView topLeftCell="D73" workbookViewId="0">
      <selection activeCell="W13" sqref="W13"/>
    </sheetView>
  </sheetViews>
  <sheetFormatPr defaultColWidth="9" defaultRowHeight="14"/>
  <cols>
    <col min="1" max="1" width="4.08984375" style="11" customWidth="1"/>
    <col min="2" max="2" width="11.90625" style="11" customWidth="1"/>
    <col min="3" max="3" width="5.90625" style="11" customWidth="1"/>
    <col min="4" max="4" width="6.26953125" style="11" customWidth="1"/>
    <col min="5" max="5" width="5.453125" style="11" customWidth="1"/>
    <col min="6" max="6" width="4.453125" style="11" customWidth="1"/>
    <col min="7" max="7" width="7.90625" style="11" customWidth="1"/>
    <col min="8" max="10" width="8.453125" style="11" customWidth="1"/>
    <col min="11" max="12" width="6.36328125" style="12" customWidth="1"/>
    <col min="13" max="13" width="5.08984375" style="11" customWidth="1"/>
    <col min="14" max="14" width="9.6328125" style="11" customWidth="1"/>
    <col min="15" max="15" width="5.26953125" style="13" customWidth="1"/>
    <col min="16" max="16" width="12.6328125" style="13" customWidth="1"/>
    <col min="17" max="17" width="5.26953125" style="13" customWidth="1"/>
    <col min="18" max="18" width="6.453125" style="13" customWidth="1"/>
    <col min="19" max="19" width="5.7265625" style="13" customWidth="1"/>
    <col min="20" max="20" width="7.36328125" style="13" customWidth="1"/>
    <col min="21" max="21" width="6" style="13" customWidth="1"/>
    <col min="22" max="22" width="5.90625" style="13" customWidth="1"/>
    <col min="23" max="23" width="5.7265625" style="12" customWidth="1"/>
    <col min="24" max="24" width="5.08984375" style="12" customWidth="1"/>
    <col min="25" max="25" width="6.7265625" style="13" customWidth="1"/>
    <col min="26" max="26" width="5.90625" style="13" customWidth="1"/>
    <col min="27" max="27" width="6.08984375" style="13" customWidth="1"/>
    <col min="28" max="28" width="5.453125" style="13" customWidth="1"/>
    <col min="29" max="29" width="5.36328125" style="13" customWidth="1"/>
    <col min="30" max="30" width="4.90625" style="11" customWidth="1"/>
    <col min="31" max="38" width="5.453125" style="11" customWidth="1"/>
    <col min="39" max="16384" width="9" style="11"/>
  </cols>
  <sheetData>
    <row r="1" spans="1:38" s="10" customFormat="1" ht="28">
      <c r="A1" s="145" t="s">
        <v>0</v>
      </c>
      <c r="B1" s="145"/>
      <c r="C1" s="145"/>
      <c r="D1" s="145"/>
      <c r="E1" s="145"/>
      <c r="F1" s="145"/>
      <c r="G1" s="145"/>
      <c r="H1" s="145"/>
      <c r="I1" s="14"/>
      <c r="J1" s="45"/>
      <c r="K1" s="46"/>
      <c r="L1" s="46"/>
      <c r="Q1" s="60"/>
      <c r="R1" s="60"/>
      <c r="S1" s="60"/>
      <c r="T1" s="60"/>
      <c r="U1" s="61" t="s">
        <v>1</v>
      </c>
      <c r="V1" s="62" t="s">
        <v>2</v>
      </c>
      <c r="W1" s="63" t="s">
        <v>3</v>
      </c>
      <c r="X1" s="60"/>
      <c r="Y1" s="60"/>
      <c r="Z1" s="60"/>
      <c r="AA1" s="60"/>
      <c r="AB1" s="38"/>
      <c r="AC1" s="38"/>
      <c r="AD1" s="38"/>
      <c r="AE1" s="60"/>
      <c r="AF1" s="60"/>
      <c r="AG1" s="60"/>
      <c r="AH1" s="60"/>
      <c r="AI1" s="60"/>
      <c r="AJ1" s="60"/>
      <c r="AK1" s="60"/>
    </row>
    <row r="2" spans="1:38" s="10" customFormat="1" ht="39">
      <c r="A2" s="15" t="s">
        <v>4</v>
      </c>
      <c r="B2" s="15" t="s">
        <v>5</v>
      </c>
      <c r="C2" s="15" t="s">
        <v>6</v>
      </c>
      <c r="D2" s="16" t="s">
        <v>1</v>
      </c>
      <c r="E2" s="16" t="s">
        <v>7</v>
      </c>
      <c r="F2" s="16" t="s">
        <v>3</v>
      </c>
      <c r="G2" s="16" t="s">
        <v>8</v>
      </c>
      <c r="H2" s="16" t="s">
        <v>9</v>
      </c>
      <c r="I2" s="16" t="s">
        <v>10</v>
      </c>
      <c r="J2" s="47"/>
      <c r="K2" s="46"/>
      <c r="L2" s="46"/>
      <c r="M2" s="130" t="s">
        <v>11</v>
      </c>
      <c r="N2" s="130"/>
      <c r="O2" s="130"/>
      <c r="P2" s="130"/>
      <c r="Q2" s="64" t="s">
        <v>6</v>
      </c>
      <c r="R2" s="65" t="s">
        <v>12</v>
      </c>
      <c r="S2" s="65" t="s">
        <v>13</v>
      </c>
      <c r="T2" s="65" t="s">
        <v>14</v>
      </c>
      <c r="U2" s="66">
        <f t="shared" ref="U2:W2" si="0">U3+U4+U52</f>
        <v>0.648675</v>
      </c>
      <c r="V2" s="66">
        <f t="shared" si="0"/>
        <v>0.70350000000000013</v>
      </c>
      <c r="W2" s="66">
        <f t="shared" si="0"/>
        <v>0.69962500000000005</v>
      </c>
      <c r="X2" s="60"/>
      <c r="Y2" s="60"/>
      <c r="Z2" s="60"/>
      <c r="AA2" s="60"/>
      <c r="AB2" s="38"/>
      <c r="AC2" s="38"/>
      <c r="AD2" s="38"/>
      <c r="AE2" s="60"/>
      <c r="AF2" s="60"/>
      <c r="AG2" s="60"/>
      <c r="AH2" s="60"/>
      <c r="AI2" s="60"/>
      <c r="AJ2" s="60"/>
      <c r="AK2" s="60"/>
    </row>
    <row r="3" spans="1:38" s="10" customFormat="1" ht="14.5">
      <c r="A3" s="17">
        <v>1</v>
      </c>
      <c r="B3" s="18" t="s">
        <v>15</v>
      </c>
      <c r="C3" s="19">
        <v>0.3</v>
      </c>
      <c r="D3" s="20">
        <f t="shared" ref="D3:F3" si="1">U2</f>
        <v>0.648675</v>
      </c>
      <c r="E3" s="20">
        <f t="shared" si="1"/>
        <v>0.70350000000000013</v>
      </c>
      <c r="F3" s="20">
        <f t="shared" si="1"/>
        <v>0.69962500000000005</v>
      </c>
      <c r="G3" s="21">
        <f t="shared" ref="G3:G7" si="2">C3*D3</f>
        <v>0.19460249999999998</v>
      </c>
      <c r="H3" s="22">
        <f t="shared" ref="H3:H7" si="3">C3*E3</f>
        <v>0.21105000000000004</v>
      </c>
      <c r="I3" s="48">
        <f t="shared" ref="I3:I7" si="4">C3*F3</f>
        <v>0.2098875</v>
      </c>
      <c r="J3" s="48"/>
      <c r="K3" s="19"/>
      <c r="L3" s="19"/>
      <c r="M3" s="134"/>
      <c r="N3" s="146" t="s">
        <v>16</v>
      </c>
      <c r="O3" s="146"/>
      <c r="P3" s="146"/>
      <c r="Q3" s="67">
        <v>0.45</v>
      </c>
      <c r="R3" s="68">
        <v>0.7</v>
      </c>
      <c r="S3" s="68">
        <v>0.75</v>
      </c>
      <c r="T3" s="68">
        <v>0.75</v>
      </c>
      <c r="U3" s="69">
        <f>Q3*R3</f>
        <v>0.315</v>
      </c>
      <c r="V3" s="69">
        <f>Q3*S3</f>
        <v>0.33750000000000002</v>
      </c>
      <c r="W3" s="69">
        <f>Q3*T3</f>
        <v>0.33750000000000002</v>
      </c>
      <c r="X3" s="60"/>
      <c r="Y3" s="60"/>
      <c r="Z3" s="60"/>
      <c r="AA3" s="60"/>
      <c r="AB3" s="38"/>
      <c r="AC3" s="38"/>
      <c r="AD3" s="38"/>
      <c r="AE3" s="60"/>
      <c r="AF3" s="60"/>
      <c r="AG3" s="60"/>
      <c r="AH3" s="60"/>
      <c r="AI3" s="60"/>
      <c r="AJ3" s="60"/>
      <c r="AK3" s="60"/>
    </row>
    <row r="4" spans="1:38" s="10" customFormat="1" ht="28.5" customHeight="1">
      <c r="A4" s="17">
        <v>2</v>
      </c>
      <c r="B4" s="23" t="s">
        <v>17</v>
      </c>
      <c r="C4" s="19">
        <v>0.02</v>
      </c>
      <c r="D4" s="20">
        <f t="shared" ref="D4:F4" si="5">U53</f>
        <v>0.9</v>
      </c>
      <c r="E4" s="20">
        <f t="shared" si="5"/>
        <v>1</v>
      </c>
      <c r="F4" s="20">
        <f t="shared" si="5"/>
        <v>1</v>
      </c>
      <c r="G4" s="21">
        <f t="shared" si="2"/>
        <v>1.8000000000000002E-2</v>
      </c>
      <c r="H4" s="22">
        <f t="shared" si="3"/>
        <v>0.02</v>
      </c>
      <c r="I4" s="48">
        <f t="shared" si="4"/>
        <v>0.02</v>
      </c>
      <c r="J4" s="48"/>
      <c r="K4" s="19"/>
      <c r="L4" s="19"/>
      <c r="M4" s="134"/>
      <c r="N4" s="147" t="s">
        <v>18</v>
      </c>
      <c r="O4" s="147"/>
      <c r="P4" s="147"/>
      <c r="Q4" s="67">
        <v>0.5</v>
      </c>
      <c r="R4" s="70">
        <f t="shared" ref="R4:T4" si="6">AB5+AB11+AB13+AB15+AB20+AB22+AB24+AB26+AB28+AB30+AB32+AB36+AB38+AB40+AB42+AB44+AB46+AB48+AB50</f>
        <v>0.60734999999999995</v>
      </c>
      <c r="S4" s="70">
        <f t="shared" si="6"/>
        <v>0.66200000000000014</v>
      </c>
      <c r="T4" s="70">
        <f t="shared" si="6"/>
        <v>0.65424999999999989</v>
      </c>
      <c r="U4" s="69">
        <f>Q4*R4</f>
        <v>0.30367499999999997</v>
      </c>
      <c r="V4" s="69">
        <f>Q4*S4</f>
        <v>0.33100000000000007</v>
      </c>
      <c r="W4" s="69">
        <f>Q4*T4</f>
        <v>0.32712499999999994</v>
      </c>
      <c r="X4" s="71" t="s">
        <v>6</v>
      </c>
      <c r="Y4" s="78" t="s">
        <v>19</v>
      </c>
      <c r="Z4" s="78" t="s">
        <v>20</v>
      </c>
      <c r="AA4" s="78" t="s">
        <v>3</v>
      </c>
      <c r="AB4" s="79" t="s">
        <v>1</v>
      </c>
      <c r="AC4" s="79" t="s">
        <v>2</v>
      </c>
      <c r="AD4" s="79" t="s">
        <v>3</v>
      </c>
      <c r="AE4" s="60"/>
      <c r="AF4" s="60"/>
      <c r="AG4" s="60"/>
      <c r="AH4" s="60"/>
      <c r="AI4" s="60"/>
      <c r="AJ4" s="60"/>
      <c r="AK4" s="60"/>
    </row>
    <row r="5" spans="1:38" s="10" customFormat="1" ht="28.5" customHeight="1">
      <c r="A5" s="17">
        <v>3</v>
      </c>
      <c r="B5" s="23" t="s">
        <v>21</v>
      </c>
      <c r="C5" s="19">
        <v>0.57999999999999996</v>
      </c>
      <c r="D5" s="21">
        <f t="shared" ref="D5:F5" si="7">U55</f>
        <v>0.47151489999999996</v>
      </c>
      <c r="E5" s="20">
        <f t="shared" si="7"/>
        <v>0.54835805000000004</v>
      </c>
      <c r="F5" s="21">
        <f t="shared" si="7"/>
        <v>0.53172379999999997</v>
      </c>
      <c r="G5" s="21">
        <f t="shared" si="2"/>
        <v>0.27347864199999994</v>
      </c>
      <c r="H5" s="22">
        <f t="shared" si="3"/>
        <v>0.31804766899999998</v>
      </c>
      <c r="I5" s="48">
        <f t="shared" si="4"/>
        <v>0.30839980399999994</v>
      </c>
      <c r="J5" s="48"/>
      <c r="K5" s="19"/>
      <c r="L5" s="19"/>
      <c r="M5" s="134"/>
      <c r="N5" s="112"/>
      <c r="O5" s="136" t="s">
        <v>22</v>
      </c>
      <c r="P5" s="136"/>
      <c r="Q5" s="136"/>
      <c r="R5" s="136"/>
      <c r="S5" s="136"/>
      <c r="T5" s="136"/>
      <c r="U5" s="136"/>
      <c r="V5" s="136"/>
      <c r="W5" s="49"/>
      <c r="X5" s="72">
        <v>0.18</v>
      </c>
      <c r="Y5" s="80">
        <f t="shared" ref="Y5:AA5" si="8">AJ6+AJ7+AJ8+AJ9+AJ10</f>
        <v>0.97</v>
      </c>
      <c r="Z5" s="80">
        <f t="shared" si="8"/>
        <v>1</v>
      </c>
      <c r="AA5" s="80">
        <f t="shared" si="8"/>
        <v>1</v>
      </c>
      <c r="AB5" s="81">
        <f>X5*Y5</f>
        <v>0.17459999999999998</v>
      </c>
      <c r="AC5" s="81">
        <f>X5*Z5</f>
        <v>0.18</v>
      </c>
      <c r="AD5" s="81">
        <f>X5*AA5</f>
        <v>0.18</v>
      </c>
      <c r="AE5" s="71" t="s">
        <v>6</v>
      </c>
      <c r="AF5" s="71" t="s">
        <v>12</v>
      </c>
      <c r="AG5" s="71" t="s">
        <v>13</v>
      </c>
      <c r="AH5" s="89" t="s">
        <v>14</v>
      </c>
      <c r="AI5" s="89" t="s">
        <v>23</v>
      </c>
      <c r="AJ5" s="71" t="s">
        <v>1</v>
      </c>
      <c r="AK5" s="71" t="s">
        <v>2</v>
      </c>
      <c r="AL5" s="90" t="s">
        <v>3</v>
      </c>
    </row>
    <row r="6" spans="1:38" s="10" customFormat="1" ht="28.5" customHeight="1">
      <c r="A6" s="17">
        <v>4</v>
      </c>
      <c r="B6" s="23" t="s">
        <v>24</v>
      </c>
      <c r="C6" s="19">
        <v>0.05</v>
      </c>
      <c r="D6" s="20">
        <f t="shared" ref="D6:F6" si="9">U155</f>
        <v>0</v>
      </c>
      <c r="E6" s="20">
        <f t="shared" si="9"/>
        <v>0</v>
      </c>
      <c r="F6" s="20">
        <f t="shared" si="9"/>
        <v>0</v>
      </c>
      <c r="G6" s="21">
        <f t="shared" si="2"/>
        <v>0</v>
      </c>
      <c r="H6" s="22">
        <f t="shared" si="3"/>
        <v>0</v>
      </c>
      <c r="I6" s="48">
        <f t="shared" si="4"/>
        <v>0</v>
      </c>
      <c r="J6" s="48"/>
      <c r="K6" s="19"/>
      <c r="L6" s="19"/>
      <c r="M6" s="134"/>
      <c r="N6" s="113"/>
      <c r="O6" s="117"/>
      <c r="P6" s="137" t="s">
        <v>25</v>
      </c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9"/>
      <c r="AD6" s="82"/>
      <c r="AE6" s="83">
        <v>0.25</v>
      </c>
      <c r="AF6" s="68">
        <v>1</v>
      </c>
      <c r="AG6" s="68">
        <v>1</v>
      </c>
      <c r="AH6" s="68">
        <v>1</v>
      </c>
      <c r="AI6" s="68">
        <f t="shared" ref="AI6:AI10" si="10">AF6-AH6</f>
        <v>0</v>
      </c>
      <c r="AJ6" s="91">
        <f t="shared" ref="AJ6:AJ10" si="11">AE6*AF6</f>
        <v>0.25</v>
      </c>
      <c r="AK6" s="91">
        <f t="shared" ref="AK6:AK10" si="12">AE6*AG6</f>
        <v>0.25</v>
      </c>
      <c r="AL6" s="92">
        <f t="shared" ref="AL6:AL10" si="13">AE6*AH6</f>
        <v>0.25</v>
      </c>
    </row>
    <row r="7" spans="1:38" s="10" customFormat="1" ht="28.5" customHeight="1">
      <c r="A7" s="17">
        <v>5</v>
      </c>
      <c r="B7" s="23" t="s">
        <v>26</v>
      </c>
      <c r="C7" s="19">
        <v>0.05</v>
      </c>
      <c r="D7" s="20">
        <f t="shared" ref="D7:F7" si="14">U164</f>
        <v>0</v>
      </c>
      <c r="E7" s="20">
        <f t="shared" si="14"/>
        <v>0</v>
      </c>
      <c r="F7" s="20">
        <f t="shared" si="14"/>
        <v>0</v>
      </c>
      <c r="G7" s="21">
        <f t="shared" si="2"/>
        <v>0</v>
      </c>
      <c r="H7" s="22">
        <f t="shared" si="3"/>
        <v>0</v>
      </c>
      <c r="I7" s="48">
        <f t="shared" si="4"/>
        <v>0</v>
      </c>
      <c r="J7" s="48"/>
      <c r="K7" s="19"/>
      <c r="L7" s="19"/>
      <c r="M7" s="134"/>
      <c r="N7" s="113"/>
      <c r="O7" s="118"/>
      <c r="P7" s="137" t="s">
        <v>27</v>
      </c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9"/>
      <c r="AD7" s="82"/>
      <c r="AE7" s="83">
        <v>0.25</v>
      </c>
      <c r="AF7" s="68">
        <v>1</v>
      </c>
      <c r="AG7" s="68">
        <v>1</v>
      </c>
      <c r="AH7" s="68">
        <v>1</v>
      </c>
      <c r="AI7" s="68">
        <f t="shared" si="10"/>
        <v>0</v>
      </c>
      <c r="AJ7" s="91">
        <f t="shared" si="11"/>
        <v>0.25</v>
      </c>
      <c r="AK7" s="91">
        <f t="shared" si="12"/>
        <v>0.25</v>
      </c>
      <c r="AL7" s="92">
        <f t="shared" si="13"/>
        <v>0.25</v>
      </c>
    </row>
    <row r="8" spans="1:38" s="10" customFormat="1" ht="28.5" customHeight="1">
      <c r="A8" s="24"/>
      <c r="B8" s="24"/>
      <c r="C8" s="25">
        <f t="shared" ref="C8:I8" si="15">SUM(C3:C7)</f>
        <v>1</v>
      </c>
      <c r="D8" s="26"/>
      <c r="E8" s="26"/>
      <c r="F8" s="26"/>
      <c r="G8" s="27">
        <f t="shared" si="15"/>
        <v>0.48608114199999991</v>
      </c>
      <c r="H8" s="27">
        <f t="shared" si="15"/>
        <v>0.54909766900000001</v>
      </c>
      <c r="I8" s="27">
        <f t="shared" si="15"/>
        <v>0.53828730399999991</v>
      </c>
      <c r="J8" s="50"/>
      <c r="K8" s="46"/>
      <c r="L8" s="46"/>
      <c r="M8" s="134"/>
      <c r="N8" s="113"/>
      <c r="O8" s="118"/>
      <c r="P8" s="137" t="s">
        <v>28</v>
      </c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9"/>
      <c r="AD8" s="82"/>
      <c r="AE8" s="83">
        <v>0.2</v>
      </c>
      <c r="AF8" s="68">
        <v>1</v>
      </c>
      <c r="AG8" s="68">
        <v>1</v>
      </c>
      <c r="AH8" s="68">
        <v>1</v>
      </c>
      <c r="AI8" s="68">
        <f t="shared" si="10"/>
        <v>0</v>
      </c>
      <c r="AJ8" s="91">
        <f t="shared" si="11"/>
        <v>0.2</v>
      </c>
      <c r="AK8" s="91">
        <f t="shared" si="12"/>
        <v>0.2</v>
      </c>
      <c r="AL8" s="92">
        <f t="shared" si="13"/>
        <v>0.2</v>
      </c>
    </row>
    <row r="9" spans="1:38" s="10" customFormat="1" ht="28.5" customHeight="1">
      <c r="A9" s="24"/>
      <c r="B9" s="24"/>
      <c r="C9" s="24"/>
      <c r="D9" s="24"/>
      <c r="E9" s="24"/>
      <c r="F9" s="24"/>
      <c r="G9" s="24"/>
      <c r="H9" s="28" t="s">
        <v>29</v>
      </c>
      <c r="I9" s="51">
        <f>I8-G8</f>
        <v>5.2206162E-2</v>
      </c>
      <c r="J9" s="52"/>
      <c r="K9" s="46"/>
      <c r="L9" s="46"/>
      <c r="M9" s="134"/>
      <c r="N9" s="113"/>
      <c r="O9" s="118"/>
      <c r="P9" s="137" t="s">
        <v>30</v>
      </c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9"/>
      <c r="AD9" s="82"/>
      <c r="AE9" s="83">
        <v>0.15</v>
      </c>
      <c r="AF9" s="68">
        <v>0.8</v>
      </c>
      <c r="AG9" s="68">
        <v>1</v>
      </c>
      <c r="AH9" s="68">
        <v>1</v>
      </c>
      <c r="AI9" s="68">
        <f t="shared" si="10"/>
        <v>-0.19999999999999996</v>
      </c>
      <c r="AJ9" s="91">
        <f t="shared" si="11"/>
        <v>0.12</v>
      </c>
      <c r="AK9" s="91">
        <f t="shared" si="12"/>
        <v>0.15</v>
      </c>
      <c r="AL9" s="92">
        <f t="shared" si="13"/>
        <v>0.15</v>
      </c>
    </row>
    <row r="10" spans="1:38" s="10" customFormat="1" ht="28.5" customHeight="1">
      <c r="K10" s="46"/>
      <c r="L10" s="46"/>
      <c r="M10" s="134"/>
      <c r="N10" s="113"/>
      <c r="O10" s="118"/>
      <c r="P10" s="137" t="s">
        <v>31</v>
      </c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9"/>
      <c r="AD10" s="82"/>
      <c r="AE10" s="83">
        <v>0.15</v>
      </c>
      <c r="AF10" s="68">
        <v>1</v>
      </c>
      <c r="AG10" s="68">
        <v>1</v>
      </c>
      <c r="AH10" s="68">
        <v>1</v>
      </c>
      <c r="AI10" s="68">
        <f t="shared" si="10"/>
        <v>0</v>
      </c>
      <c r="AJ10" s="91">
        <f t="shared" si="11"/>
        <v>0.15</v>
      </c>
      <c r="AK10" s="91">
        <f t="shared" si="12"/>
        <v>0.15</v>
      </c>
      <c r="AL10" s="92">
        <f t="shared" si="13"/>
        <v>0.15</v>
      </c>
    </row>
    <row r="11" spans="1:38" s="10" customFormat="1" ht="31.5" customHeight="1">
      <c r="A11" s="15" t="s">
        <v>4</v>
      </c>
      <c r="B11" s="15" t="s">
        <v>5</v>
      </c>
      <c r="C11" s="15" t="s">
        <v>6</v>
      </c>
      <c r="D11" s="16" t="s">
        <v>1</v>
      </c>
      <c r="E11" s="16" t="s">
        <v>7</v>
      </c>
      <c r="F11" s="16" t="s">
        <v>3</v>
      </c>
      <c r="G11" s="16" t="s">
        <v>8</v>
      </c>
      <c r="H11" s="16" t="s">
        <v>9</v>
      </c>
      <c r="I11" s="16" t="s">
        <v>10</v>
      </c>
      <c r="J11" s="47"/>
      <c r="K11" s="46"/>
      <c r="L11" s="46"/>
      <c r="M11" s="111"/>
      <c r="N11" s="111"/>
      <c r="O11" s="136" t="s">
        <v>32</v>
      </c>
      <c r="P11" s="136"/>
      <c r="Q11" s="136"/>
      <c r="R11" s="136"/>
      <c r="S11" s="136"/>
      <c r="T11" s="136"/>
      <c r="U11" s="136"/>
      <c r="V11" s="136"/>
      <c r="W11" s="49"/>
      <c r="X11" s="72">
        <v>0.04</v>
      </c>
      <c r="Y11" s="84">
        <f t="shared" ref="Y11:AA11" si="16">AJ12</f>
        <v>1</v>
      </c>
      <c r="Z11" s="84">
        <f t="shared" si="16"/>
        <v>1</v>
      </c>
      <c r="AA11" s="84">
        <f t="shared" si="16"/>
        <v>1</v>
      </c>
      <c r="AB11" s="85">
        <f t="shared" ref="AB11:AB15" si="17">X11*Y11</f>
        <v>0.04</v>
      </c>
      <c r="AC11" s="85">
        <f t="shared" ref="AC11:AC15" si="18">X11*Z11</f>
        <v>0.04</v>
      </c>
      <c r="AD11" s="85">
        <f t="shared" ref="AD11:AD15" si="19">X11*AA11</f>
        <v>0.04</v>
      </c>
      <c r="AE11" s="86" t="s">
        <v>6</v>
      </c>
      <c r="AF11" s="86" t="s">
        <v>12</v>
      </c>
      <c r="AG11" s="86" t="s">
        <v>13</v>
      </c>
      <c r="AH11" s="89" t="s">
        <v>14</v>
      </c>
      <c r="AI11" s="68"/>
      <c r="AJ11" s="86" t="s">
        <v>1</v>
      </c>
      <c r="AK11" s="86" t="s">
        <v>2</v>
      </c>
      <c r="AL11" s="93" t="s">
        <v>3</v>
      </c>
    </row>
    <row r="12" spans="1:38" s="10" customFormat="1" ht="24.65" customHeight="1">
      <c r="A12" s="17">
        <v>1</v>
      </c>
      <c r="B12" s="18" t="s">
        <v>15</v>
      </c>
      <c r="C12" s="24"/>
      <c r="D12" s="24"/>
      <c r="E12" s="29">
        <v>0.71</v>
      </c>
      <c r="F12" s="29"/>
      <c r="G12" s="30">
        <f>G3/$E$12</f>
        <v>0.27408802816901406</v>
      </c>
      <c r="H12" s="30">
        <f>H3/E12</f>
        <v>0.29725352112676062</v>
      </c>
      <c r="I12" s="30">
        <f>I3/E12</f>
        <v>0.29561619718309862</v>
      </c>
      <c r="J12" s="53">
        <f t="shared" ref="J12:J16" si="20">G3/C3</f>
        <v>0.648675</v>
      </c>
      <c r="K12" s="46">
        <f t="shared" ref="K12:K16" si="21">I3/C3</f>
        <v>0.69962500000000005</v>
      </c>
      <c r="L12" s="46">
        <f t="shared" ref="L12:L16" si="22">J12-K12</f>
        <v>-5.0950000000000051E-2</v>
      </c>
      <c r="M12" s="111"/>
      <c r="N12" s="111"/>
      <c r="O12" s="54"/>
      <c r="P12" s="127" t="s">
        <v>32</v>
      </c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55"/>
      <c r="AE12" s="72">
        <v>1</v>
      </c>
      <c r="AF12" s="87">
        <v>1</v>
      </c>
      <c r="AG12" s="87">
        <v>1</v>
      </c>
      <c r="AH12" s="88">
        <v>1</v>
      </c>
      <c r="AI12" s="68">
        <f t="shared" ref="AI12:AI75" si="23">AF12-AH12</f>
        <v>0</v>
      </c>
      <c r="AJ12" s="94">
        <f t="shared" ref="AJ12:AJ19" si="24">AE12*AF12</f>
        <v>1</v>
      </c>
      <c r="AK12" s="94">
        <f t="shared" ref="AK12:AK19" si="25">AE12*AG12</f>
        <v>1</v>
      </c>
      <c r="AL12" s="95">
        <f t="shared" ref="AL12:AL19" si="26">AE12*AH12</f>
        <v>1</v>
      </c>
    </row>
    <row r="13" spans="1:38" s="10" customFormat="1" ht="31.5" customHeight="1">
      <c r="A13" s="17">
        <v>2</v>
      </c>
      <c r="B13" s="23" t="s">
        <v>17</v>
      </c>
      <c r="C13" s="29"/>
      <c r="D13" s="29"/>
      <c r="E13" s="24"/>
      <c r="F13" s="24"/>
      <c r="G13" s="21">
        <f>G4/E12</f>
        <v>2.5352112676056342E-2</v>
      </c>
      <c r="H13" s="21">
        <f>H4/E12</f>
        <v>2.8169014084507043E-2</v>
      </c>
      <c r="I13" s="30">
        <f>I4/E12</f>
        <v>2.8169014084507043E-2</v>
      </c>
      <c r="J13" s="53">
        <f t="shared" si="20"/>
        <v>0.90000000000000013</v>
      </c>
      <c r="K13" s="46">
        <f t="shared" si="21"/>
        <v>1</v>
      </c>
      <c r="L13" s="46">
        <f t="shared" si="22"/>
        <v>-9.9999999999999867E-2</v>
      </c>
      <c r="M13" s="111"/>
      <c r="N13" s="111"/>
      <c r="O13" s="136" t="s">
        <v>33</v>
      </c>
      <c r="P13" s="136"/>
      <c r="Q13" s="136"/>
      <c r="R13" s="136"/>
      <c r="S13" s="136"/>
      <c r="T13" s="136"/>
      <c r="U13" s="136"/>
      <c r="V13" s="136"/>
      <c r="W13" s="49"/>
      <c r="X13" s="72">
        <v>0.08</v>
      </c>
      <c r="Y13" s="84">
        <f t="shared" ref="Y13:AA13" si="27">AJ14</f>
        <v>1</v>
      </c>
      <c r="Z13" s="84">
        <f t="shared" si="27"/>
        <v>1</v>
      </c>
      <c r="AA13" s="84">
        <f t="shared" si="27"/>
        <v>1</v>
      </c>
      <c r="AB13" s="85">
        <f t="shared" si="17"/>
        <v>0.08</v>
      </c>
      <c r="AC13" s="85">
        <f t="shared" si="18"/>
        <v>0.08</v>
      </c>
      <c r="AD13" s="85">
        <f t="shared" si="19"/>
        <v>0.08</v>
      </c>
      <c r="AE13" s="86" t="s">
        <v>6</v>
      </c>
      <c r="AF13" s="86" t="s">
        <v>12</v>
      </c>
      <c r="AG13" s="86" t="s">
        <v>13</v>
      </c>
      <c r="AH13" s="89" t="s">
        <v>14</v>
      </c>
      <c r="AI13" s="68"/>
      <c r="AJ13" s="86" t="s">
        <v>1</v>
      </c>
      <c r="AK13" s="86" t="s">
        <v>2</v>
      </c>
      <c r="AL13" s="93" t="s">
        <v>3</v>
      </c>
    </row>
    <row r="14" spans="1:38" s="10" customFormat="1" ht="24.65" customHeight="1">
      <c r="A14" s="17">
        <v>3</v>
      </c>
      <c r="B14" s="23" t="s">
        <v>21</v>
      </c>
      <c r="C14" s="29"/>
      <c r="D14" s="24"/>
      <c r="E14" s="24"/>
      <c r="F14" s="24"/>
      <c r="G14" s="21">
        <f>G5/E12</f>
        <v>0.38518118591549289</v>
      </c>
      <c r="H14" s="21">
        <f>H5/E12</f>
        <v>0.44795446338028166</v>
      </c>
      <c r="I14" s="31">
        <f>I5/E12</f>
        <v>0.43436592112676048</v>
      </c>
      <c r="J14" s="56">
        <f t="shared" si="20"/>
        <v>0.4715148999999999</v>
      </c>
      <c r="K14" s="46">
        <f t="shared" si="21"/>
        <v>0.53172379999999997</v>
      </c>
      <c r="L14" s="46">
        <f t="shared" si="22"/>
        <v>-6.0208900000000065E-2</v>
      </c>
      <c r="M14" s="111"/>
      <c r="N14" s="111"/>
      <c r="O14" s="54"/>
      <c r="P14" s="127" t="s">
        <v>33</v>
      </c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55"/>
      <c r="AE14" s="72">
        <v>1</v>
      </c>
      <c r="AF14" s="87">
        <v>1</v>
      </c>
      <c r="AG14" s="87">
        <v>1</v>
      </c>
      <c r="AH14" s="88">
        <v>1</v>
      </c>
      <c r="AI14" s="68">
        <f t="shared" si="23"/>
        <v>0</v>
      </c>
      <c r="AJ14" s="94">
        <f t="shared" si="24"/>
        <v>1</v>
      </c>
      <c r="AK14" s="94">
        <f t="shared" si="25"/>
        <v>1</v>
      </c>
      <c r="AL14" s="95">
        <f t="shared" si="26"/>
        <v>1</v>
      </c>
    </row>
    <row r="15" spans="1:38" s="10" customFormat="1" ht="31.5" customHeight="1">
      <c r="A15" s="17">
        <v>4</v>
      </c>
      <c r="B15" s="23" t="s">
        <v>24</v>
      </c>
      <c r="C15" s="24"/>
      <c r="D15" s="24"/>
      <c r="E15" s="24"/>
      <c r="F15" s="24"/>
      <c r="G15" s="21">
        <f>G6/E12</f>
        <v>0</v>
      </c>
      <c r="H15" s="21">
        <f>H6/E12</f>
        <v>0</v>
      </c>
      <c r="I15" s="31"/>
      <c r="J15" s="56">
        <f t="shared" si="20"/>
        <v>0</v>
      </c>
      <c r="K15" s="46">
        <f t="shared" si="21"/>
        <v>0</v>
      </c>
      <c r="L15" s="46">
        <f t="shared" si="22"/>
        <v>0</v>
      </c>
      <c r="M15" s="111"/>
      <c r="N15" s="111"/>
      <c r="O15" s="136" t="s">
        <v>34</v>
      </c>
      <c r="P15" s="136"/>
      <c r="Q15" s="136"/>
      <c r="R15" s="136"/>
      <c r="S15" s="136"/>
      <c r="T15" s="136"/>
      <c r="U15" s="136"/>
      <c r="V15" s="136"/>
      <c r="W15" s="49"/>
      <c r="X15" s="72">
        <v>7.0000000000000007E-2</v>
      </c>
      <c r="Y15" s="84">
        <f t="shared" ref="Y15:AA15" si="28">SUM(AJ16:AJ19)</f>
        <v>0.97499999999999998</v>
      </c>
      <c r="Z15" s="84">
        <f t="shared" si="28"/>
        <v>1</v>
      </c>
      <c r="AA15" s="84">
        <f t="shared" si="28"/>
        <v>0.97499999999999998</v>
      </c>
      <c r="AB15" s="84">
        <f t="shared" si="17"/>
        <v>6.8250000000000005E-2</v>
      </c>
      <c r="AC15" s="84">
        <f t="shared" si="18"/>
        <v>7.0000000000000007E-2</v>
      </c>
      <c r="AD15" s="84">
        <f t="shared" si="19"/>
        <v>6.8250000000000005E-2</v>
      </c>
      <c r="AE15" s="86" t="s">
        <v>6</v>
      </c>
      <c r="AF15" s="86" t="s">
        <v>12</v>
      </c>
      <c r="AG15" s="86" t="s">
        <v>13</v>
      </c>
      <c r="AH15" s="89" t="s">
        <v>14</v>
      </c>
      <c r="AI15" s="68"/>
      <c r="AJ15" s="86" t="s">
        <v>1</v>
      </c>
      <c r="AK15" s="86" t="s">
        <v>2</v>
      </c>
      <c r="AL15" s="93" t="s">
        <v>3</v>
      </c>
    </row>
    <row r="16" spans="1:38" s="10" customFormat="1" ht="24.65" customHeight="1">
      <c r="A16" s="17">
        <v>5</v>
      </c>
      <c r="B16" s="23" t="s">
        <v>26</v>
      </c>
      <c r="C16" s="24"/>
      <c r="D16" s="24"/>
      <c r="E16" s="24"/>
      <c r="F16" s="24"/>
      <c r="G16" s="21">
        <f>G7/E12</f>
        <v>0</v>
      </c>
      <c r="H16" s="21">
        <f>H7/E12</f>
        <v>0</v>
      </c>
      <c r="I16" s="31"/>
      <c r="J16" s="56">
        <f t="shared" si="20"/>
        <v>0</v>
      </c>
      <c r="K16" s="46">
        <f t="shared" si="21"/>
        <v>0</v>
      </c>
      <c r="L16" s="46">
        <f t="shared" si="22"/>
        <v>0</v>
      </c>
      <c r="M16" s="111"/>
      <c r="N16" s="111"/>
      <c r="O16" s="119"/>
      <c r="P16" s="137" t="s">
        <v>35</v>
      </c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9"/>
      <c r="AD16" s="55"/>
      <c r="AE16" s="72">
        <v>0.25</v>
      </c>
      <c r="AF16" s="87">
        <v>1</v>
      </c>
      <c r="AG16" s="87">
        <v>1</v>
      </c>
      <c r="AH16" s="88">
        <v>1</v>
      </c>
      <c r="AI16" s="68">
        <f t="shared" si="23"/>
        <v>0</v>
      </c>
      <c r="AJ16" s="94">
        <f t="shared" si="24"/>
        <v>0.25</v>
      </c>
      <c r="AK16" s="94">
        <f t="shared" si="25"/>
        <v>0.25</v>
      </c>
      <c r="AL16" s="95">
        <f t="shared" si="26"/>
        <v>0.25</v>
      </c>
    </row>
    <row r="17" spans="1:38" s="10" customFormat="1" ht="18" customHeight="1">
      <c r="A17" s="24"/>
      <c r="B17" s="24"/>
      <c r="C17" s="24"/>
      <c r="D17" s="24"/>
      <c r="E17" s="24"/>
      <c r="F17" s="24"/>
      <c r="G17" s="31">
        <f t="shared" ref="G17:I17" si="29">SUM(G12:G16)</f>
        <v>0.68462132676056331</v>
      </c>
      <c r="H17" s="31">
        <f t="shared" si="29"/>
        <v>0.77337699859154929</v>
      </c>
      <c r="I17" s="31">
        <f t="shared" si="29"/>
        <v>0.75815113239436616</v>
      </c>
      <c r="J17" s="56">
        <v>0.76500000000000001</v>
      </c>
      <c r="K17" s="46"/>
      <c r="L17" s="46"/>
      <c r="M17" s="111"/>
      <c r="N17" s="111"/>
      <c r="O17" s="119"/>
      <c r="P17" s="137" t="s">
        <v>36</v>
      </c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9"/>
      <c r="AD17" s="55"/>
      <c r="AE17" s="72">
        <v>0.25</v>
      </c>
      <c r="AF17" s="87">
        <v>1</v>
      </c>
      <c r="AG17" s="87">
        <v>1</v>
      </c>
      <c r="AH17" s="88">
        <v>1</v>
      </c>
      <c r="AI17" s="68">
        <f t="shared" si="23"/>
        <v>0</v>
      </c>
      <c r="AJ17" s="94">
        <f t="shared" si="24"/>
        <v>0.25</v>
      </c>
      <c r="AK17" s="94">
        <f t="shared" si="25"/>
        <v>0.25</v>
      </c>
      <c r="AL17" s="95">
        <f t="shared" si="26"/>
        <v>0.25</v>
      </c>
    </row>
    <row r="18" spans="1:38" s="10" customFormat="1" ht="18" customHeight="1">
      <c r="A18" s="24"/>
      <c r="B18" s="24"/>
      <c r="C18" s="24"/>
      <c r="D18" s="24"/>
      <c r="E18" s="24"/>
      <c r="F18" s="24"/>
      <c r="G18" s="24"/>
      <c r="H18" s="28" t="s">
        <v>29</v>
      </c>
      <c r="I18" s="31">
        <f>I9/E12</f>
        <v>7.3529805633802819E-2</v>
      </c>
      <c r="J18" s="56">
        <f>J17-G17</f>
        <v>8.0378673239436704E-2</v>
      </c>
      <c r="K18" s="46"/>
      <c r="L18" s="46"/>
      <c r="M18" s="111"/>
      <c r="N18" s="111"/>
      <c r="O18" s="119"/>
      <c r="P18" s="137" t="s">
        <v>37</v>
      </c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9"/>
      <c r="AD18" s="55"/>
      <c r="AE18" s="72">
        <v>0.25</v>
      </c>
      <c r="AF18" s="88">
        <v>1</v>
      </c>
      <c r="AG18" s="87">
        <v>1</v>
      </c>
      <c r="AH18" s="88">
        <v>1</v>
      </c>
      <c r="AI18" s="68">
        <f t="shared" si="23"/>
        <v>0</v>
      </c>
      <c r="AJ18" s="94">
        <f t="shared" si="24"/>
        <v>0.25</v>
      </c>
      <c r="AK18" s="94">
        <f t="shared" si="25"/>
        <v>0.25</v>
      </c>
      <c r="AL18" s="95">
        <f t="shared" si="26"/>
        <v>0.25</v>
      </c>
    </row>
    <row r="19" spans="1:38" s="10" customFormat="1" ht="18" customHeight="1">
      <c r="A19" s="32"/>
      <c r="G19" s="10">
        <v>66.2</v>
      </c>
      <c r="K19" s="46"/>
      <c r="L19" s="46"/>
      <c r="M19" s="111"/>
      <c r="N19" s="111"/>
      <c r="O19" s="119"/>
      <c r="P19" s="137" t="s">
        <v>38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9"/>
      <c r="AD19" s="55"/>
      <c r="AE19" s="72">
        <v>0.25</v>
      </c>
      <c r="AF19" s="87">
        <v>0.9</v>
      </c>
      <c r="AG19" s="87">
        <v>1</v>
      </c>
      <c r="AH19" s="87">
        <v>0.9</v>
      </c>
      <c r="AI19" s="68">
        <f t="shared" si="23"/>
        <v>0</v>
      </c>
      <c r="AJ19" s="94">
        <f t="shared" si="24"/>
        <v>0.22500000000000001</v>
      </c>
      <c r="AK19" s="94">
        <f t="shared" si="25"/>
        <v>0.25</v>
      </c>
      <c r="AL19" s="95">
        <f t="shared" si="26"/>
        <v>0.22500000000000001</v>
      </c>
    </row>
    <row r="20" spans="1:38" s="10" customFormat="1" ht="31.5" customHeight="1">
      <c r="A20" s="32"/>
      <c r="K20" s="46"/>
      <c r="L20" s="46"/>
      <c r="M20" s="111"/>
      <c r="N20" s="111"/>
      <c r="O20" s="136" t="s">
        <v>39</v>
      </c>
      <c r="P20" s="136"/>
      <c r="Q20" s="136"/>
      <c r="R20" s="136"/>
      <c r="S20" s="136"/>
      <c r="T20" s="136"/>
      <c r="U20" s="136"/>
      <c r="V20" s="136"/>
      <c r="W20" s="49"/>
      <c r="X20" s="72">
        <v>0.1</v>
      </c>
      <c r="Y20" s="84">
        <f t="shared" ref="Y20:AA20" si="30">SUM(AJ21:AJ21)</f>
        <v>0.75</v>
      </c>
      <c r="Z20" s="84">
        <f t="shared" si="30"/>
        <v>0.8</v>
      </c>
      <c r="AA20" s="84">
        <f t="shared" si="30"/>
        <v>0.95</v>
      </c>
      <c r="AB20" s="85">
        <f t="shared" ref="AB20:AB24" si="31">X20*Y20</f>
        <v>7.5000000000000011E-2</v>
      </c>
      <c r="AC20" s="85">
        <f t="shared" ref="AC20:AC24" si="32">X20*Z20</f>
        <v>8.0000000000000016E-2</v>
      </c>
      <c r="AD20" s="85">
        <f t="shared" ref="AD20:AD24" si="33">X20*AA20</f>
        <v>9.5000000000000001E-2</v>
      </c>
      <c r="AE20" s="86" t="s">
        <v>6</v>
      </c>
      <c r="AF20" s="86" t="s">
        <v>12</v>
      </c>
      <c r="AG20" s="86" t="s">
        <v>13</v>
      </c>
      <c r="AH20" s="89" t="s">
        <v>14</v>
      </c>
      <c r="AI20" s="68"/>
      <c r="AJ20" s="86" t="s">
        <v>1</v>
      </c>
      <c r="AK20" s="86" t="s">
        <v>2</v>
      </c>
      <c r="AL20" s="93" t="s">
        <v>3</v>
      </c>
    </row>
    <row r="21" spans="1:38" s="10" customFormat="1" ht="24.65" customHeight="1">
      <c r="A21" s="32" t="s">
        <v>91</v>
      </c>
      <c r="K21" s="46"/>
      <c r="L21" s="46"/>
      <c r="M21" s="111"/>
      <c r="N21" s="111"/>
      <c r="O21" s="54"/>
      <c r="P21" s="148" t="s">
        <v>92</v>
      </c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55"/>
      <c r="AE21" s="72">
        <v>1</v>
      </c>
      <c r="AF21" s="87">
        <v>0.75</v>
      </c>
      <c r="AG21" s="87">
        <v>0.8</v>
      </c>
      <c r="AH21" s="87">
        <v>0.95</v>
      </c>
      <c r="AI21" s="68">
        <f t="shared" si="23"/>
        <v>-0.19999999999999996</v>
      </c>
      <c r="AJ21" s="94">
        <f t="shared" ref="AJ21:AJ25" si="34">AE21*AF21</f>
        <v>0.75</v>
      </c>
      <c r="AK21" s="94">
        <f t="shared" ref="AK21:AK25" si="35">AE21*AG21</f>
        <v>0.8</v>
      </c>
      <c r="AL21" s="95">
        <f t="shared" ref="AL21:AL25" si="36">AE21*AH21</f>
        <v>0.95</v>
      </c>
    </row>
    <row r="22" spans="1:38" s="10" customFormat="1" ht="31.5" customHeight="1">
      <c r="A22" s="15" t="s">
        <v>4</v>
      </c>
      <c r="B22" s="15" t="s">
        <v>5</v>
      </c>
      <c r="C22" s="15" t="s">
        <v>6</v>
      </c>
      <c r="D22" s="16" t="s">
        <v>1</v>
      </c>
      <c r="E22" s="16" t="s">
        <v>7</v>
      </c>
      <c r="F22" s="16" t="s">
        <v>3</v>
      </c>
      <c r="G22" s="16" t="s">
        <v>8</v>
      </c>
      <c r="H22" s="16" t="s">
        <v>9</v>
      </c>
      <c r="I22" s="16" t="s">
        <v>10</v>
      </c>
      <c r="J22" s="47"/>
      <c r="K22" s="46"/>
      <c r="L22" s="46"/>
      <c r="M22" s="111"/>
      <c r="N22" s="111"/>
      <c r="O22" s="136" t="s">
        <v>40</v>
      </c>
      <c r="P22" s="136"/>
      <c r="Q22" s="136"/>
      <c r="R22" s="136"/>
      <c r="S22" s="136"/>
      <c r="T22" s="136"/>
      <c r="U22" s="136"/>
      <c r="V22" s="136"/>
      <c r="W22" s="49"/>
      <c r="X22" s="72">
        <v>0.05</v>
      </c>
      <c r="Y22" s="84">
        <f t="shared" ref="Y22:AA22" si="37">SUM(AJ23:AJ23)</f>
        <v>0.95</v>
      </c>
      <c r="Z22" s="84">
        <f t="shared" si="37"/>
        <v>1</v>
      </c>
      <c r="AA22" s="84">
        <f t="shared" si="37"/>
        <v>0.95</v>
      </c>
      <c r="AB22" s="85">
        <f t="shared" si="31"/>
        <v>4.7500000000000001E-2</v>
      </c>
      <c r="AC22" s="85">
        <f t="shared" si="32"/>
        <v>0.05</v>
      </c>
      <c r="AD22" s="85">
        <f t="shared" si="33"/>
        <v>4.7500000000000001E-2</v>
      </c>
      <c r="AE22" s="86" t="s">
        <v>6</v>
      </c>
      <c r="AF22" s="86" t="s">
        <v>12</v>
      </c>
      <c r="AG22" s="86" t="s">
        <v>13</v>
      </c>
      <c r="AH22" s="89" t="s">
        <v>14</v>
      </c>
      <c r="AI22" s="68"/>
      <c r="AJ22" s="86" t="s">
        <v>1</v>
      </c>
      <c r="AK22" s="86" t="s">
        <v>2</v>
      </c>
      <c r="AL22" s="93" t="s">
        <v>3</v>
      </c>
    </row>
    <row r="23" spans="1:38" s="10" customFormat="1" ht="24.65" customHeight="1">
      <c r="A23" s="17">
        <v>1</v>
      </c>
      <c r="B23" s="18" t="s">
        <v>93</v>
      </c>
      <c r="C23" s="33">
        <v>0.15</v>
      </c>
      <c r="D23" s="34">
        <v>0.1</v>
      </c>
      <c r="E23" s="33">
        <v>0.35</v>
      </c>
      <c r="F23" s="33">
        <v>0.25</v>
      </c>
      <c r="G23" s="34">
        <f t="shared" ref="G23:G30" si="38">C23*D23</f>
        <v>1.4999999999999999E-2</v>
      </c>
      <c r="H23" s="34">
        <f t="shared" ref="H23:H30" si="39">C23*E23</f>
        <v>5.2499999999999998E-2</v>
      </c>
      <c r="I23" s="34">
        <f t="shared" ref="I23:I30" si="40">C23*F23</f>
        <v>3.7499999999999999E-2</v>
      </c>
      <c r="J23" s="53"/>
      <c r="K23" s="46"/>
      <c r="L23" s="46"/>
      <c r="M23" s="111"/>
      <c r="N23" s="111"/>
      <c r="O23" s="54"/>
      <c r="P23" s="127" t="s">
        <v>40</v>
      </c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55"/>
      <c r="AE23" s="72">
        <v>1</v>
      </c>
      <c r="AF23" s="87">
        <v>0.95</v>
      </c>
      <c r="AG23" s="87">
        <v>1</v>
      </c>
      <c r="AH23" s="88">
        <v>0.95</v>
      </c>
      <c r="AI23" s="68">
        <f t="shared" si="23"/>
        <v>0</v>
      </c>
      <c r="AJ23" s="94">
        <f t="shared" si="34"/>
        <v>0.95</v>
      </c>
      <c r="AK23" s="94">
        <f t="shared" si="35"/>
        <v>1</v>
      </c>
      <c r="AL23" s="95">
        <f t="shared" si="36"/>
        <v>0.95</v>
      </c>
    </row>
    <row r="24" spans="1:38" s="10" customFormat="1" ht="31.5" customHeight="1">
      <c r="A24" s="17">
        <v>2</v>
      </c>
      <c r="B24" s="23" t="s">
        <v>33</v>
      </c>
      <c r="C24" s="35">
        <v>0.15</v>
      </c>
      <c r="D24" s="21">
        <v>0.1</v>
      </c>
      <c r="E24" s="33">
        <v>0.28000000000000003</v>
      </c>
      <c r="F24" s="33">
        <v>0.2</v>
      </c>
      <c r="G24" s="34">
        <f t="shared" si="38"/>
        <v>1.4999999999999999E-2</v>
      </c>
      <c r="H24" s="34">
        <f t="shared" si="39"/>
        <v>4.2000000000000003E-2</v>
      </c>
      <c r="I24" s="34">
        <f t="shared" si="40"/>
        <v>0.03</v>
      </c>
      <c r="J24" s="53"/>
      <c r="K24" s="46"/>
      <c r="L24" s="46"/>
      <c r="M24" s="111"/>
      <c r="N24" s="111"/>
      <c r="O24" s="136" t="s">
        <v>41</v>
      </c>
      <c r="P24" s="136"/>
      <c r="Q24" s="136"/>
      <c r="R24" s="136"/>
      <c r="S24" s="136"/>
      <c r="T24" s="136"/>
      <c r="U24" s="136"/>
      <c r="V24" s="136"/>
      <c r="W24" s="49"/>
      <c r="X24" s="72">
        <v>0.05</v>
      </c>
      <c r="Y24" s="84">
        <f t="shared" ref="Y24:AA24" si="41">SUM(AJ25:AJ25)</f>
        <v>0.7</v>
      </c>
      <c r="Z24" s="84">
        <f t="shared" si="41"/>
        <v>0.8</v>
      </c>
      <c r="AA24" s="84">
        <f t="shared" si="41"/>
        <v>0.95</v>
      </c>
      <c r="AB24" s="85">
        <f t="shared" si="31"/>
        <v>3.4999999999999996E-2</v>
      </c>
      <c r="AC24" s="85">
        <f t="shared" si="32"/>
        <v>4.0000000000000008E-2</v>
      </c>
      <c r="AD24" s="85">
        <f t="shared" si="33"/>
        <v>4.7500000000000001E-2</v>
      </c>
      <c r="AE24" s="86" t="s">
        <v>6</v>
      </c>
      <c r="AF24" s="86" t="s">
        <v>12</v>
      </c>
      <c r="AG24" s="86" t="s">
        <v>13</v>
      </c>
      <c r="AH24" s="89" t="s">
        <v>14</v>
      </c>
      <c r="AI24" s="68"/>
      <c r="AJ24" s="86" t="s">
        <v>1</v>
      </c>
      <c r="AK24" s="86" t="s">
        <v>2</v>
      </c>
      <c r="AL24" s="93" t="s">
        <v>3</v>
      </c>
    </row>
    <row r="25" spans="1:38" s="10" customFormat="1" ht="24.65" customHeight="1">
      <c r="A25" s="17">
        <v>3</v>
      </c>
      <c r="B25" s="23" t="s">
        <v>94</v>
      </c>
      <c r="C25" s="35">
        <v>0.17</v>
      </c>
      <c r="D25" s="21">
        <v>0.05</v>
      </c>
      <c r="E25" s="33">
        <v>0.25</v>
      </c>
      <c r="F25" s="33">
        <v>0.25</v>
      </c>
      <c r="G25" s="34">
        <f t="shared" si="38"/>
        <v>8.5000000000000006E-3</v>
      </c>
      <c r="H25" s="34">
        <f t="shared" si="39"/>
        <v>4.2500000000000003E-2</v>
      </c>
      <c r="I25" s="34">
        <f t="shared" si="40"/>
        <v>4.2500000000000003E-2</v>
      </c>
      <c r="J25" s="53"/>
      <c r="K25" s="46"/>
      <c r="L25" s="46"/>
      <c r="M25" s="111"/>
      <c r="N25" s="111"/>
      <c r="O25" s="54"/>
      <c r="P25" s="148" t="s">
        <v>41</v>
      </c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55"/>
      <c r="AE25" s="72">
        <v>1</v>
      </c>
      <c r="AF25" s="87">
        <v>0.7</v>
      </c>
      <c r="AG25" s="87">
        <v>0.8</v>
      </c>
      <c r="AH25" s="88">
        <v>0.95</v>
      </c>
      <c r="AI25" s="68">
        <f t="shared" si="23"/>
        <v>-0.25</v>
      </c>
      <c r="AJ25" s="94">
        <f t="shared" si="34"/>
        <v>0.7</v>
      </c>
      <c r="AK25" s="94">
        <f t="shared" si="35"/>
        <v>0.8</v>
      </c>
      <c r="AL25" s="95">
        <f t="shared" si="36"/>
        <v>0.95</v>
      </c>
    </row>
    <row r="26" spans="1:38" s="10" customFormat="1" ht="31.5" customHeight="1">
      <c r="A26" s="17">
        <v>4</v>
      </c>
      <c r="B26" s="23" t="s">
        <v>40</v>
      </c>
      <c r="C26" s="33">
        <v>0.1</v>
      </c>
      <c r="D26" s="21">
        <v>0</v>
      </c>
      <c r="E26" s="33">
        <v>0</v>
      </c>
      <c r="F26" s="33">
        <v>0</v>
      </c>
      <c r="G26" s="34">
        <f t="shared" si="38"/>
        <v>0</v>
      </c>
      <c r="H26" s="34">
        <f t="shared" si="39"/>
        <v>0</v>
      </c>
      <c r="I26" s="34">
        <f t="shared" si="40"/>
        <v>0</v>
      </c>
      <c r="J26" s="53"/>
      <c r="K26" s="46"/>
      <c r="L26" s="46"/>
      <c r="M26" s="111"/>
      <c r="N26" s="111"/>
      <c r="O26" s="136" t="s">
        <v>42</v>
      </c>
      <c r="P26" s="136"/>
      <c r="Q26" s="136"/>
      <c r="R26" s="136"/>
      <c r="S26" s="136"/>
      <c r="T26" s="136"/>
      <c r="U26" s="136"/>
      <c r="V26" s="136"/>
      <c r="W26" s="49"/>
      <c r="X26" s="72">
        <v>0.03</v>
      </c>
      <c r="Y26" s="84">
        <f t="shared" ref="Y26:AA26" si="42">SUM(AJ27:AJ27)</f>
        <v>0.95</v>
      </c>
      <c r="Z26" s="84">
        <f t="shared" si="42"/>
        <v>1</v>
      </c>
      <c r="AA26" s="84">
        <f t="shared" si="42"/>
        <v>1</v>
      </c>
      <c r="AB26" s="85">
        <f t="shared" ref="AB26:AB30" si="43">X26*Y26</f>
        <v>2.8499999999999998E-2</v>
      </c>
      <c r="AC26" s="85">
        <f t="shared" ref="AC26:AC30" si="44">X26*Z26</f>
        <v>0.03</v>
      </c>
      <c r="AD26" s="85">
        <f t="shared" ref="AD26:AD30" si="45">X26*AA26</f>
        <v>0.03</v>
      </c>
      <c r="AE26" s="86" t="s">
        <v>6</v>
      </c>
      <c r="AF26" s="86" t="s">
        <v>12</v>
      </c>
      <c r="AG26" s="86" t="s">
        <v>13</v>
      </c>
      <c r="AH26" s="89" t="s">
        <v>14</v>
      </c>
      <c r="AI26" s="68"/>
      <c r="AJ26" s="86" t="s">
        <v>1</v>
      </c>
      <c r="AK26" s="86" t="s">
        <v>2</v>
      </c>
      <c r="AL26" s="93" t="s">
        <v>3</v>
      </c>
    </row>
    <row r="27" spans="1:38" s="10" customFormat="1" ht="24.65" customHeight="1">
      <c r="A27" s="17">
        <v>5</v>
      </c>
      <c r="B27" s="23" t="s">
        <v>41</v>
      </c>
      <c r="C27" s="33">
        <v>0.2</v>
      </c>
      <c r="D27" s="21">
        <v>2.5000000000000001E-2</v>
      </c>
      <c r="E27" s="33">
        <v>0.19</v>
      </c>
      <c r="F27" s="33">
        <v>0.1</v>
      </c>
      <c r="G27" s="34">
        <f t="shared" si="38"/>
        <v>5.000000000000001E-3</v>
      </c>
      <c r="H27" s="34">
        <f t="shared" si="39"/>
        <v>3.8000000000000006E-2</v>
      </c>
      <c r="I27" s="34">
        <f t="shared" si="40"/>
        <v>2.0000000000000004E-2</v>
      </c>
      <c r="J27" s="53"/>
      <c r="K27" s="46"/>
      <c r="L27" s="46"/>
      <c r="M27" s="111"/>
      <c r="N27" s="111"/>
      <c r="O27" s="54"/>
      <c r="P27" s="127" t="s">
        <v>42</v>
      </c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55"/>
      <c r="AE27" s="72">
        <v>1</v>
      </c>
      <c r="AF27" s="87">
        <v>0.95</v>
      </c>
      <c r="AG27" s="87">
        <v>1</v>
      </c>
      <c r="AH27" s="88">
        <v>1</v>
      </c>
      <c r="AI27" s="68">
        <f t="shared" si="23"/>
        <v>-5.0000000000000044E-2</v>
      </c>
      <c r="AJ27" s="94">
        <f t="shared" ref="AJ27:AJ31" si="46">AE27*AF27</f>
        <v>0.95</v>
      </c>
      <c r="AK27" s="94">
        <f t="shared" ref="AK27:AK31" si="47">AE27*AG27</f>
        <v>1</v>
      </c>
      <c r="AL27" s="95">
        <f t="shared" ref="AL27:AL31" si="48">AE27*AH27</f>
        <v>1</v>
      </c>
    </row>
    <row r="28" spans="1:38" s="10" customFormat="1" ht="31.5" customHeight="1">
      <c r="A28" s="17">
        <v>6</v>
      </c>
      <c r="B28" s="24" t="s">
        <v>95</v>
      </c>
      <c r="C28" s="33">
        <v>0.1</v>
      </c>
      <c r="D28" s="36">
        <v>0</v>
      </c>
      <c r="E28" s="33">
        <v>0</v>
      </c>
      <c r="F28" s="33">
        <v>0</v>
      </c>
      <c r="G28" s="34">
        <f t="shared" si="38"/>
        <v>0</v>
      </c>
      <c r="H28" s="34">
        <f t="shared" si="39"/>
        <v>0</v>
      </c>
      <c r="I28" s="34">
        <f t="shared" si="40"/>
        <v>0</v>
      </c>
      <c r="J28" s="53"/>
      <c r="K28" s="46"/>
      <c r="L28" s="46"/>
      <c r="M28" s="111"/>
      <c r="N28" s="111"/>
      <c r="O28" s="136" t="s">
        <v>43</v>
      </c>
      <c r="P28" s="136"/>
      <c r="Q28" s="136"/>
      <c r="R28" s="136"/>
      <c r="S28" s="136"/>
      <c r="T28" s="136"/>
      <c r="U28" s="136"/>
      <c r="V28" s="136"/>
      <c r="W28" s="49"/>
      <c r="X28" s="72">
        <v>0.05</v>
      </c>
      <c r="Y28" s="84">
        <f t="shared" ref="Y28:AA28" si="49">SUM(AJ29:AJ29)</f>
        <v>0.9</v>
      </c>
      <c r="Z28" s="84">
        <f t="shared" si="49"/>
        <v>1</v>
      </c>
      <c r="AA28" s="84">
        <f t="shared" si="49"/>
        <v>1</v>
      </c>
      <c r="AB28" s="85">
        <f t="shared" si="43"/>
        <v>4.5000000000000005E-2</v>
      </c>
      <c r="AC28" s="85">
        <f t="shared" si="44"/>
        <v>0.05</v>
      </c>
      <c r="AD28" s="85">
        <f t="shared" si="45"/>
        <v>0.05</v>
      </c>
      <c r="AE28" s="86" t="s">
        <v>6</v>
      </c>
      <c r="AF28" s="86" t="s">
        <v>12</v>
      </c>
      <c r="AG28" s="86" t="s">
        <v>13</v>
      </c>
      <c r="AH28" s="89" t="s">
        <v>14</v>
      </c>
      <c r="AI28" s="68"/>
      <c r="AJ28" s="86" t="s">
        <v>1</v>
      </c>
      <c r="AK28" s="86" t="s">
        <v>2</v>
      </c>
      <c r="AL28" s="93" t="s">
        <v>3</v>
      </c>
    </row>
    <row r="29" spans="1:38" s="10" customFormat="1" ht="24.65" customHeight="1">
      <c r="A29" s="17">
        <v>6</v>
      </c>
      <c r="B29" s="24" t="s">
        <v>42</v>
      </c>
      <c r="C29" s="33">
        <v>0.03</v>
      </c>
      <c r="D29" s="36">
        <v>0</v>
      </c>
      <c r="E29" s="33">
        <v>0</v>
      </c>
      <c r="F29" s="33">
        <v>0</v>
      </c>
      <c r="G29" s="34">
        <f t="shared" si="38"/>
        <v>0</v>
      </c>
      <c r="H29" s="34">
        <f t="shared" si="39"/>
        <v>0</v>
      </c>
      <c r="I29" s="34">
        <f t="shared" si="40"/>
        <v>0</v>
      </c>
      <c r="J29" s="53"/>
      <c r="K29" s="46"/>
      <c r="L29" s="46"/>
      <c r="M29" s="111"/>
      <c r="N29" s="111"/>
      <c r="O29" s="54"/>
      <c r="P29" s="127" t="s">
        <v>96</v>
      </c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55"/>
      <c r="AE29" s="72">
        <v>1</v>
      </c>
      <c r="AF29" s="87">
        <v>0.9</v>
      </c>
      <c r="AG29" s="87">
        <v>1</v>
      </c>
      <c r="AH29" s="88">
        <v>1</v>
      </c>
      <c r="AI29" s="68">
        <f t="shared" si="23"/>
        <v>-9.9999999999999978E-2</v>
      </c>
      <c r="AJ29" s="94">
        <f t="shared" si="46"/>
        <v>0.9</v>
      </c>
      <c r="AK29" s="94">
        <f t="shared" si="47"/>
        <v>1</v>
      </c>
      <c r="AL29" s="95">
        <f t="shared" si="48"/>
        <v>1</v>
      </c>
    </row>
    <row r="30" spans="1:38" s="10" customFormat="1" ht="31.5" customHeight="1">
      <c r="A30" s="17">
        <v>7</v>
      </c>
      <c r="B30" s="24" t="s">
        <v>43</v>
      </c>
      <c r="C30" s="33">
        <v>0.1</v>
      </c>
      <c r="D30" s="36">
        <v>0.15</v>
      </c>
      <c r="E30" s="33">
        <v>0.25</v>
      </c>
      <c r="F30" s="33">
        <v>0.25</v>
      </c>
      <c r="G30" s="34">
        <f t="shared" si="38"/>
        <v>1.4999999999999999E-2</v>
      </c>
      <c r="H30" s="34">
        <f t="shared" si="39"/>
        <v>2.5000000000000001E-2</v>
      </c>
      <c r="I30" s="34">
        <f t="shared" si="40"/>
        <v>2.5000000000000001E-2</v>
      </c>
      <c r="J30" s="53"/>
      <c r="K30" s="46"/>
      <c r="L30" s="46"/>
      <c r="M30" s="111"/>
      <c r="N30" s="111"/>
      <c r="O30" s="136" t="s">
        <v>44</v>
      </c>
      <c r="P30" s="136"/>
      <c r="Q30" s="136"/>
      <c r="R30" s="136"/>
      <c r="S30" s="136"/>
      <c r="T30" s="136"/>
      <c r="U30" s="136"/>
      <c r="V30" s="136"/>
      <c r="W30" s="49"/>
      <c r="X30" s="72">
        <v>0.02</v>
      </c>
      <c r="Y30" s="84">
        <f t="shared" ref="Y30:AA30" si="50">SUM(AJ31:AJ31)</f>
        <v>0</v>
      </c>
      <c r="Z30" s="84">
        <f t="shared" si="50"/>
        <v>0</v>
      </c>
      <c r="AA30" s="84">
        <f t="shared" si="50"/>
        <v>0</v>
      </c>
      <c r="AB30" s="85">
        <f t="shared" si="43"/>
        <v>0</v>
      </c>
      <c r="AC30" s="85">
        <f t="shared" si="44"/>
        <v>0</v>
      </c>
      <c r="AD30" s="85">
        <f t="shared" si="45"/>
        <v>0</v>
      </c>
      <c r="AE30" s="86" t="s">
        <v>6</v>
      </c>
      <c r="AF30" s="86" t="s">
        <v>12</v>
      </c>
      <c r="AG30" s="86" t="s">
        <v>13</v>
      </c>
      <c r="AH30" s="89" t="s">
        <v>14</v>
      </c>
      <c r="AI30" s="68" t="e">
        <f t="shared" si="23"/>
        <v>#VALUE!</v>
      </c>
      <c r="AJ30" s="86" t="s">
        <v>1</v>
      </c>
      <c r="AK30" s="86" t="s">
        <v>2</v>
      </c>
      <c r="AL30" s="93" t="s">
        <v>3</v>
      </c>
    </row>
    <row r="31" spans="1:38" s="10" customFormat="1" ht="24.65" customHeight="1">
      <c r="A31" s="37"/>
      <c r="C31" s="38"/>
      <c r="D31" s="39"/>
      <c r="E31" s="39"/>
      <c r="F31" s="39"/>
      <c r="G31" s="40">
        <f>SUM(G23:G30)</f>
        <v>5.8499999999999996E-2</v>
      </c>
      <c r="H31" s="30">
        <f>SUM(H23:H30)</f>
        <v>0.2</v>
      </c>
      <c r="I31" s="30">
        <f>SUM(I23:I30)</f>
        <v>0.155</v>
      </c>
      <c r="J31" s="57">
        <f>G31/I31</f>
        <v>0.37741935483870964</v>
      </c>
      <c r="K31" s="46"/>
      <c r="L31" s="46"/>
      <c r="M31" s="111"/>
      <c r="N31" s="111"/>
      <c r="O31" s="54"/>
      <c r="P31" s="127" t="s">
        <v>44</v>
      </c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55"/>
      <c r="AE31" s="72">
        <v>1</v>
      </c>
      <c r="AF31" s="87">
        <v>0</v>
      </c>
      <c r="AG31" s="87">
        <v>0</v>
      </c>
      <c r="AH31" s="88">
        <v>0</v>
      </c>
      <c r="AI31" s="68">
        <f t="shared" si="23"/>
        <v>0</v>
      </c>
      <c r="AJ31" s="94">
        <f t="shared" si="46"/>
        <v>0</v>
      </c>
      <c r="AK31" s="94">
        <f t="shared" si="47"/>
        <v>0</v>
      </c>
      <c r="AL31" s="95">
        <f t="shared" si="48"/>
        <v>0</v>
      </c>
    </row>
    <row r="32" spans="1:38" s="10" customFormat="1" ht="31.5" customHeight="1">
      <c r="A32" s="32"/>
      <c r="B32" s="32"/>
      <c r="C32" s="32"/>
      <c r="D32" s="32"/>
      <c r="E32" s="32"/>
      <c r="F32" s="32"/>
      <c r="G32" s="32"/>
      <c r="H32" s="28" t="s">
        <v>29</v>
      </c>
      <c r="I32" s="31">
        <f>I31-G31</f>
        <v>9.6500000000000002E-2</v>
      </c>
      <c r="J32" s="41"/>
      <c r="K32" s="46"/>
      <c r="L32" s="46"/>
      <c r="M32" s="111"/>
      <c r="N32" s="111"/>
      <c r="O32" s="136" t="s">
        <v>45</v>
      </c>
      <c r="P32" s="136"/>
      <c r="Q32" s="136"/>
      <c r="R32" s="136"/>
      <c r="S32" s="136"/>
      <c r="T32" s="136"/>
      <c r="U32" s="136"/>
      <c r="V32" s="136"/>
      <c r="W32" s="49"/>
      <c r="X32" s="73">
        <v>5.0000000000000001E-3</v>
      </c>
      <c r="Y32" s="84">
        <f t="shared" ref="Y32:AA32" si="51">SUM(AJ33:AJ33)</f>
        <v>0.9</v>
      </c>
      <c r="Z32" s="84">
        <f t="shared" si="51"/>
        <v>1</v>
      </c>
      <c r="AA32" s="84">
        <f t="shared" si="51"/>
        <v>0.9</v>
      </c>
      <c r="AB32" s="85">
        <f t="shared" ref="AB32:AB36" si="52">X32*Y32</f>
        <v>4.5000000000000005E-3</v>
      </c>
      <c r="AC32" s="85">
        <f t="shared" ref="AC32:AC36" si="53">X32*Z32</f>
        <v>5.0000000000000001E-3</v>
      </c>
      <c r="AD32" s="85">
        <f t="shared" ref="AD32:AD36" si="54">X32*AA32</f>
        <v>4.5000000000000005E-3</v>
      </c>
      <c r="AE32" s="86" t="s">
        <v>6</v>
      </c>
      <c r="AF32" s="86" t="s">
        <v>12</v>
      </c>
      <c r="AG32" s="86" t="s">
        <v>13</v>
      </c>
      <c r="AH32" s="89" t="s">
        <v>14</v>
      </c>
      <c r="AI32" s="68"/>
      <c r="AJ32" s="86" t="s">
        <v>1</v>
      </c>
      <c r="AK32" s="86" t="s">
        <v>2</v>
      </c>
      <c r="AL32" s="93" t="s">
        <v>3</v>
      </c>
    </row>
    <row r="33" spans="1:38" s="10" customFormat="1" ht="24.65" customHeight="1">
      <c r="A33" s="32"/>
      <c r="B33" s="32"/>
      <c r="C33" s="32"/>
      <c r="D33" s="32"/>
      <c r="E33" s="32"/>
      <c r="F33" s="32"/>
      <c r="G33" s="32"/>
      <c r="H33" s="32"/>
      <c r="I33" s="32"/>
      <c r="J33" s="41"/>
      <c r="K33" s="46"/>
      <c r="L33" s="46"/>
      <c r="M33" s="111"/>
      <c r="N33" s="111"/>
      <c r="O33" s="54"/>
      <c r="P33" s="127" t="s">
        <v>45</v>
      </c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55"/>
      <c r="AE33" s="72">
        <v>1</v>
      </c>
      <c r="AF33" s="87">
        <v>0.9</v>
      </c>
      <c r="AG33" s="87">
        <v>1</v>
      </c>
      <c r="AH33" s="88">
        <v>0.9</v>
      </c>
      <c r="AI33" s="68">
        <f t="shared" si="23"/>
        <v>0</v>
      </c>
      <c r="AJ33" s="94">
        <f t="shared" ref="AJ33:AJ37" si="55">AE33*AF33</f>
        <v>0.9</v>
      </c>
      <c r="AK33" s="94">
        <f t="shared" ref="AK33:AK37" si="56">AE33*AG33</f>
        <v>1</v>
      </c>
      <c r="AL33" s="95">
        <f t="shared" ref="AL33:AL37" si="57">AE33*AH33</f>
        <v>0.9</v>
      </c>
    </row>
    <row r="34" spans="1:38" s="10" customFormat="1" ht="31.5" customHeight="1">
      <c r="A34" s="32"/>
      <c r="B34" s="32"/>
      <c r="C34" s="32"/>
      <c r="D34" s="32"/>
      <c r="E34" s="32"/>
      <c r="F34" s="32"/>
      <c r="G34" s="32"/>
      <c r="H34" s="32"/>
      <c r="I34" s="32"/>
      <c r="J34" s="41"/>
      <c r="K34" s="46"/>
      <c r="L34" s="46"/>
      <c r="M34" s="111"/>
      <c r="N34" s="111"/>
      <c r="O34" s="136" t="s">
        <v>46</v>
      </c>
      <c r="P34" s="136"/>
      <c r="Q34" s="136"/>
      <c r="R34" s="136"/>
      <c r="S34" s="136"/>
      <c r="T34" s="136"/>
      <c r="U34" s="136"/>
      <c r="V34" s="136"/>
      <c r="W34" s="49"/>
      <c r="X34" s="73">
        <v>5.0000000000000001E-3</v>
      </c>
      <c r="Y34" s="84">
        <f t="shared" ref="Y34:AA34" si="58">SUM(AJ35:AJ35)</f>
        <v>0.9</v>
      </c>
      <c r="Z34" s="84">
        <f t="shared" si="58"/>
        <v>1</v>
      </c>
      <c r="AA34" s="84">
        <f t="shared" si="58"/>
        <v>0.9</v>
      </c>
      <c r="AB34" s="85">
        <f t="shared" si="52"/>
        <v>4.5000000000000005E-3</v>
      </c>
      <c r="AC34" s="85">
        <f t="shared" si="53"/>
        <v>5.0000000000000001E-3</v>
      </c>
      <c r="AD34" s="85">
        <f t="shared" si="54"/>
        <v>4.5000000000000005E-3</v>
      </c>
      <c r="AE34" s="86" t="s">
        <v>6</v>
      </c>
      <c r="AF34" s="86" t="s">
        <v>12</v>
      </c>
      <c r="AG34" s="86" t="s">
        <v>13</v>
      </c>
      <c r="AH34" s="89" t="s">
        <v>14</v>
      </c>
      <c r="AI34" s="68"/>
      <c r="AJ34" s="86" t="s">
        <v>1</v>
      </c>
      <c r="AK34" s="86" t="s">
        <v>2</v>
      </c>
      <c r="AL34" s="93" t="s">
        <v>3</v>
      </c>
    </row>
    <row r="35" spans="1:38" s="10" customFormat="1" ht="24.65" customHeight="1">
      <c r="A35" s="110"/>
      <c r="B35" s="110"/>
      <c r="C35" s="110"/>
      <c r="D35" s="110"/>
      <c r="E35" s="110"/>
      <c r="F35" s="110"/>
      <c r="G35" s="110"/>
      <c r="H35" s="110"/>
      <c r="I35" s="110"/>
      <c r="J35" s="41"/>
      <c r="K35" s="46"/>
      <c r="L35" s="46"/>
      <c r="M35" s="111"/>
      <c r="N35" s="111"/>
      <c r="O35" s="54"/>
      <c r="P35" s="127" t="s">
        <v>46</v>
      </c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55"/>
      <c r="AE35" s="72">
        <v>1</v>
      </c>
      <c r="AF35" s="87">
        <v>0.9</v>
      </c>
      <c r="AG35" s="87">
        <v>1</v>
      </c>
      <c r="AH35" s="88">
        <v>0.9</v>
      </c>
      <c r="AI35" s="68">
        <f t="shared" si="23"/>
        <v>0</v>
      </c>
      <c r="AJ35" s="94">
        <f t="shared" si="55"/>
        <v>0.9</v>
      </c>
      <c r="AK35" s="94">
        <f t="shared" si="56"/>
        <v>1</v>
      </c>
      <c r="AL35" s="95">
        <f t="shared" si="57"/>
        <v>0.9</v>
      </c>
    </row>
    <row r="36" spans="1:38" s="10" customFormat="1" ht="31.5" customHeight="1">
      <c r="A36" s="110"/>
      <c r="B36" s="110"/>
      <c r="C36" s="110"/>
      <c r="D36" s="110"/>
      <c r="E36" s="110"/>
      <c r="F36" s="110"/>
      <c r="G36" s="110"/>
      <c r="H36" s="110"/>
      <c r="I36" s="110"/>
      <c r="J36" s="41"/>
      <c r="K36" s="46"/>
      <c r="L36" s="46"/>
      <c r="M36" s="111"/>
      <c r="N36" s="111"/>
      <c r="O36" s="136" t="s">
        <v>47</v>
      </c>
      <c r="P36" s="136"/>
      <c r="Q36" s="136"/>
      <c r="R36" s="136"/>
      <c r="S36" s="136"/>
      <c r="T36" s="136"/>
      <c r="U36" s="136"/>
      <c r="V36" s="136"/>
      <c r="W36" s="49"/>
      <c r="X36" s="72">
        <v>0.02</v>
      </c>
      <c r="Y36" s="84">
        <f t="shared" ref="Y36:AA36" si="59">SUM(AJ37:AJ37)</f>
        <v>0</v>
      </c>
      <c r="Z36" s="84">
        <f t="shared" si="59"/>
        <v>0.5</v>
      </c>
      <c r="AA36" s="84">
        <f t="shared" si="59"/>
        <v>0</v>
      </c>
      <c r="AB36" s="85">
        <f t="shared" si="52"/>
        <v>0</v>
      </c>
      <c r="AC36" s="85">
        <f t="shared" si="53"/>
        <v>0.01</v>
      </c>
      <c r="AD36" s="85">
        <f t="shared" si="54"/>
        <v>0</v>
      </c>
      <c r="AE36" s="86" t="s">
        <v>6</v>
      </c>
      <c r="AF36" s="86" t="s">
        <v>12</v>
      </c>
      <c r="AG36" s="86" t="s">
        <v>13</v>
      </c>
      <c r="AH36" s="89" t="s">
        <v>14</v>
      </c>
      <c r="AI36" s="68" t="e">
        <f t="shared" si="23"/>
        <v>#VALUE!</v>
      </c>
      <c r="AJ36" s="86" t="s">
        <v>1</v>
      </c>
      <c r="AK36" s="86" t="s">
        <v>2</v>
      </c>
      <c r="AL36" s="93" t="s">
        <v>3</v>
      </c>
    </row>
    <row r="37" spans="1:38" s="10" customFormat="1" ht="24.65" customHeight="1">
      <c r="A37" s="110"/>
      <c r="B37" s="110"/>
      <c r="C37" s="110"/>
      <c r="D37" s="110"/>
      <c r="E37" s="110"/>
      <c r="F37" s="110"/>
      <c r="G37" s="110"/>
      <c r="H37" s="110"/>
      <c r="I37" s="110"/>
      <c r="J37" s="41"/>
      <c r="K37" s="46"/>
      <c r="L37" s="46"/>
      <c r="M37" s="111"/>
      <c r="N37" s="111"/>
      <c r="O37" s="54"/>
      <c r="P37" s="148" t="s">
        <v>97</v>
      </c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55"/>
      <c r="AE37" s="72">
        <v>1</v>
      </c>
      <c r="AF37" s="87">
        <v>0</v>
      </c>
      <c r="AG37" s="87">
        <v>0.5</v>
      </c>
      <c r="AH37" s="88">
        <v>0</v>
      </c>
      <c r="AI37" s="68">
        <f t="shared" si="23"/>
        <v>0</v>
      </c>
      <c r="AJ37" s="94">
        <f t="shared" si="55"/>
        <v>0</v>
      </c>
      <c r="AK37" s="94">
        <f t="shared" si="56"/>
        <v>0.5</v>
      </c>
      <c r="AL37" s="95">
        <f t="shared" si="57"/>
        <v>0</v>
      </c>
    </row>
    <row r="38" spans="1:38" s="10" customFormat="1" ht="31.5" customHeight="1">
      <c r="A38" s="110"/>
      <c r="B38" s="110"/>
      <c r="C38" s="110"/>
      <c r="D38" s="110"/>
      <c r="E38" s="110"/>
      <c r="F38" s="110"/>
      <c r="G38" s="110"/>
      <c r="H38" s="110"/>
      <c r="I38" s="110"/>
      <c r="J38" s="41"/>
      <c r="K38" s="46"/>
      <c r="L38" s="46"/>
      <c r="M38" s="111"/>
      <c r="N38" s="111"/>
      <c r="O38" s="136" t="s">
        <v>48</v>
      </c>
      <c r="P38" s="136"/>
      <c r="Q38" s="136"/>
      <c r="R38" s="136"/>
      <c r="S38" s="136"/>
      <c r="T38" s="136"/>
      <c r="U38" s="136"/>
      <c r="V38" s="136"/>
      <c r="W38" s="49"/>
      <c r="X38" s="72">
        <v>0.05</v>
      </c>
      <c r="Y38" s="84">
        <f t="shared" ref="Y38:AA38" si="60">SUM(AJ39:AJ39)</f>
        <v>0</v>
      </c>
      <c r="Z38" s="84">
        <f t="shared" si="60"/>
        <v>0.3</v>
      </c>
      <c r="AA38" s="84">
        <f t="shared" si="60"/>
        <v>0.05</v>
      </c>
      <c r="AB38" s="85">
        <f t="shared" ref="AB38:AB42" si="61">X38*Y38</f>
        <v>0</v>
      </c>
      <c r="AC38" s="85">
        <f t="shared" ref="AC38:AC42" si="62">X38*Z38</f>
        <v>1.4999999999999999E-2</v>
      </c>
      <c r="AD38" s="85">
        <f t="shared" ref="AD38:AD42" si="63">X38*AA38</f>
        <v>2.5000000000000005E-3</v>
      </c>
      <c r="AE38" s="86" t="s">
        <v>6</v>
      </c>
      <c r="AF38" s="86" t="s">
        <v>12</v>
      </c>
      <c r="AG38" s="86" t="s">
        <v>13</v>
      </c>
      <c r="AH38" s="89" t="s">
        <v>14</v>
      </c>
      <c r="AI38" s="68"/>
      <c r="AJ38" s="86" t="s">
        <v>1</v>
      </c>
      <c r="AK38" s="86" t="s">
        <v>2</v>
      </c>
      <c r="AL38" s="93" t="s">
        <v>3</v>
      </c>
    </row>
    <row r="39" spans="1:38" s="10" customFormat="1" ht="24.65" customHeight="1">
      <c r="A39" s="110"/>
      <c r="B39" s="110"/>
      <c r="C39" s="110"/>
      <c r="D39" s="110"/>
      <c r="E39" s="110"/>
      <c r="F39" s="110"/>
      <c r="G39" s="110"/>
      <c r="H39" s="110"/>
      <c r="I39" s="110"/>
      <c r="J39" s="41"/>
      <c r="K39" s="46"/>
      <c r="L39" s="46"/>
      <c r="M39" s="111"/>
      <c r="N39" s="111"/>
      <c r="O39" s="54"/>
      <c r="P39" s="127" t="s">
        <v>98</v>
      </c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55"/>
      <c r="AE39" s="72">
        <v>1</v>
      </c>
      <c r="AF39" s="87">
        <v>0</v>
      </c>
      <c r="AG39" s="87">
        <v>0.3</v>
      </c>
      <c r="AH39" s="88">
        <v>0.05</v>
      </c>
      <c r="AI39" s="68">
        <f t="shared" si="23"/>
        <v>-0.05</v>
      </c>
      <c r="AJ39" s="94">
        <f t="shared" ref="AJ39:AJ43" si="64">AE39*AF39</f>
        <v>0</v>
      </c>
      <c r="AK39" s="94">
        <f t="shared" ref="AK39:AK43" si="65">AE39*AG39</f>
        <v>0.3</v>
      </c>
      <c r="AL39" s="95">
        <f t="shared" ref="AL39:AL43" si="66">AE39*AH39</f>
        <v>0.05</v>
      </c>
    </row>
    <row r="40" spans="1:38" s="10" customFormat="1" ht="31.5" customHeight="1">
      <c r="A40" s="110"/>
      <c r="B40" s="110"/>
      <c r="C40" s="110"/>
      <c r="D40" s="110"/>
      <c r="E40" s="110"/>
      <c r="F40" s="110"/>
      <c r="G40" s="110"/>
      <c r="H40" s="110"/>
      <c r="I40" s="110"/>
      <c r="J40" s="41"/>
      <c r="K40" s="46"/>
      <c r="L40" s="46"/>
      <c r="M40" s="111"/>
      <c r="N40" s="111"/>
      <c r="O40" s="136" t="s">
        <v>49</v>
      </c>
      <c r="P40" s="136"/>
      <c r="Q40" s="136"/>
      <c r="R40" s="136"/>
      <c r="S40" s="136"/>
      <c r="T40" s="136"/>
      <c r="U40" s="136"/>
      <c r="V40" s="136"/>
      <c r="W40" s="49"/>
      <c r="X40" s="72">
        <v>0.03</v>
      </c>
      <c r="Y40" s="84">
        <f t="shared" ref="Y40:AA40" si="67">SUM(AJ41:AJ41)</f>
        <v>0.3</v>
      </c>
      <c r="Z40" s="84">
        <f t="shared" si="67"/>
        <v>0.4</v>
      </c>
      <c r="AA40" s="84">
        <f t="shared" si="67"/>
        <v>0.3</v>
      </c>
      <c r="AB40" s="85">
        <f t="shared" si="61"/>
        <v>8.9999999999999993E-3</v>
      </c>
      <c r="AC40" s="85">
        <f t="shared" si="62"/>
        <v>1.2E-2</v>
      </c>
      <c r="AD40" s="85">
        <f t="shared" si="63"/>
        <v>8.9999999999999993E-3</v>
      </c>
      <c r="AE40" s="86" t="s">
        <v>6</v>
      </c>
      <c r="AF40" s="86" t="s">
        <v>12</v>
      </c>
      <c r="AG40" s="86" t="s">
        <v>13</v>
      </c>
      <c r="AH40" s="89" t="s">
        <v>14</v>
      </c>
      <c r="AI40" s="68"/>
      <c r="AJ40" s="86" t="s">
        <v>1</v>
      </c>
      <c r="AK40" s="86" t="s">
        <v>2</v>
      </c>
      <c r="AL40" s="93" t="s">
        <v>3</v>
      </c>
    </row>
    <row r="41" spans="1:38" s="10" customFormat="1" ht="24.65" customHeight="1">
      <c r="A41" s="110"/>
      <c r="B41" s="110"/>
      <c r="C41" s="110"/>
      <c r="D41" s="110"/>
      <c r="E41" s="110"/>
      <c r="F41" s="110"/>
      <c r="G41" s="110"/>
      <c r="H41" s="110"/>
      <c r="I41" s="110"/>
      <c r="J41" s="41"/>
      <c r="K41" s="46"/>
      <c r="L41" s="46"/>
      <c r="M41" s="111"/>
      <c r="N41" s="111"/>
      <c r="O41" s="54"/>
      <c r="P41" s="127" t="s">
        <v>99</v>
      </c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55"/>
      <c r="AE41" s="72">
        <v>1</v>
      </c>
      <c r="AF41" s="87">
        <v>0.3</v>
      </c>
      <c r="AG41" s="87">
        <v>0.4</v>
      </c>
      <c r="AH41" s="88">
        <v>0.3</v>
      </c>
      <c r="AI41" s="68">
        <f t="shared" si="23"/>
        <v>0</v>
      </c>
      <c r="AJ41" s="94">
        <f t="shared" si="64"/>
        <v>0.3</v>
      </c>
      <c r="AK41" s="94">
        <f t="shared" si="65"/>
        <v>0.4</v>
      </c>
      <c r="AL41" s="95">
        <f t="shared" si="66"/>
        <v>0.3</v>
      </c>
    </row>
    <row r="42" spans="1:38" s="10" customFormat="1" ht="31.5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41"/>
      <c r="K42" s="46"/>
      <c r="L42" s="46"/>
      <c r="M42" s="111"/>
      <c r="N42" s="111"/>
      <c r="O42" s="136" t="s">
        <v>50</v>
      </c>
      <c r="P42" s="136"/>
      <c r="Q42" s="136"/>
      <c r="R42" s="136"/>
      <c r="S42" s="136"/>
      <c r="T42" s="136"/>
      <c r="U42" s="136"/>
      <c r="V42" s="136"/>
      <c r="W42" s="49"/>
      <c r="X42" s="72">
        <v>0.05</v>
      </c>
      <c r="Y42" s="84">
        <f t="shared" ref="Y42:AA42" si="68">SUM(AJ43:AJ43)</f>
        <v>0</v>
      </c>
      <c r="Z42" s="84">
        <f t="shared" si="68"/>
        <v>0</v>
      </c>
      <c r="AA42" s="84">
        <f t="shared" si="68"/>
        <v>0</v>
      </c>
      <c r="AB42" s="85">
        <f t="shared" si="61"/>
        <v>0</v>
      </c>
      <c r="AC42" s="85">
        <f t="shared" si="62"/>
        <v>0</v>
      </c>
      <c r="AD42" s="85">
        <f t="shared" si="63"/>
        <v>0</v>
      </c>
      <c r="AE42" s="86" t="s">
        <v>6</v>
      </c>
      <c r="AF42" s="86" t="s">
        <v>12</v>
      </c>
      <c r="AG42" s="86" t="s">
        <v>13</v>
      </c>
      <c r="AH42" s="89" t="s">
        <v>14</v>
      </c>
      <c r="AI42" s="68" t="e">
        <f t="shared" si="23"/>
        <v>#VALUE!</v>
      </c>
      <c r="AJ42" s="86" t="s">
        <v>1</v>
      </c>
      <c r="AK42" s="86" t="s">
        <v>2</v>
      </c>
      <c r="AL42" s="93" t="s">
        <v>3</v>
      </c>
    </row>
    <row r="43" spans="1:38" s="10" customFormat="1" ht="24.6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41"/>
      <c r="K43" s="46"/>
      <c r="L43" s="46"/>
      <c r="M43" s="111"/>
      <c r="N43" s="111"/>
      <c r="O43" s="54"/>
      <c r="P43" s="127" t="s">
        <v>50</v>
      </c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55"/>
      <c r="AE43" s="72">
        <v>1</v>
      </c>
      <c r="AF43" s="87">
        <v>0</v>
      </c>
      <c r="AG43" s="87">
        <v>0</v>
      </c>
      <c r="AH43" s="88">
        <v>0</v>
      </c>
      <c r="AI43" s="68">
        <f t="shared" si="23"/>
        <v>0</v>
      </c>
      <c r="AJ43" s="94">
        <f t="shared" si="64"/>
        <v>0</v>
      </c>
      <c r="AK43" s="94">
        <f t="shared" si="65"/>
        <v>0</v>
      </c>
      <c r="AL43" s="95">
        <f t="shared" si="66"/>
        <v>0</v>
      </c>
    </row>
    <row r="44" spans="1:38" s="10" customFormat="1" ht="31.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41"/>
      <c r="K44" s="46"/>
      <c r="L44" s="46"/>
      <c r="M44" s="111"/>
      <c r="N44" s="111"/>
      <c r="O44" s="136" t="s">
        <v>51</v>
      </c>
      <c r="P44" s="136"/>
      <c r="Q44" s="136"/>
      <c r="R44" s="136"/>
      <c r="S44" s="136"/>
      <c r="T44" s="136"/>
      <c r="U44" s="136"/>
      <c r="V44" s="136"/>
      <c r="W44" s="49"/>
      <c r="X44" s="72">
        <v>0.08</v>
      </c>
      <c r="Y44" s="84">
        <f t="shared" ref="Y44:AA44" si="69">SUM(AJ45:AJ45)</f>
        <v>0</v>
      </c>
      <c r="Z44" s="84">
        <f t="shared" si="69"/>
        <v>0</v>
      </c>
      <c r="AA44" s="84">
        <f t="shared" si="69"/>
        <v>0</v>
      </c>
      <c r="AB44" s="85">
        <f t="shared" ref="AB44:AB48" si="70">X44*Y44</f>
        <v>0</v>
      </c>
      <c r="AC44" s="85">
        <f t="shared" ref="AC44:AC48" si="71">X44*Z44</f>
        <v>0</v>
      </c>
      <c r="AD44" s="85">
        <f t="shared" ref="AD44:AD48" si="72">X44*AA44</f>
        <v>0</v>
      </c>
      <c r="AE44" s="86" t="s">
        <v>6</v>
      </c>
      <c r="AF44" s="86" t="s">
        <v>12</v>
      </c>
      <c r="AG44" s="86" t="s">
        <v>13</v>
      </c>
      <c r="AH44" s="89" t="s">
        <v>14</v>
      </c>
      <c r="AI44" s="68" t="e">
        <f t="shared" si="23"/>
        <v>#VALUE!</v>
      </c>
      <c r="AJ44" s="86" t="s">
        <v>1</v>
      </c>
      <c r="AK44" s="86" t="s">
        <v>2</v>
      </c>
      <c r="AL44" s="93" t="s">
        <v>3</v>
      </c>
    </row>
    <row r="45" spans="1:38" s="10" customFormat="1" ht="24.6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41"/>
      <c r="K45" s="46"/>
      <c r="L45" s="46"/>
      <c r="M45" s="111"/>
      <c r="N45" s="111"/>
      <c r="O45" s="54"/>
      <c r="P45" s="127" t="s">
        <v>51</v>
      </c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55"/>
      <c r="AE45" s="72">
        <v>1</v>
      </c>
      <c r="AF45" s="87">
        <v>0</v>
      </c>
      <c r="AG45" s="87">
        <v>0</v>
      </c>
      <c r="AH45" s="88">
        <v>0</v>
      </c>
      <c r="AI45" s="68">
        <f t="shared" si="23"/>
        <v>0</v>
      </c>
      <c r="AJ45" s="94">
        <f t="shared" ref="AJ45:AJ49" si="73">AE45*AF45</f>
        <v>0</v>
      </c>
      <c r="AK45" s="94">
        <f t="shared" ref="AK45:AK49" si="74">AE45*AG45</f>
        <v>0</v>
      </c>
      <c r="AL45" s="95">
        <f t="shared" ref="AL45:AL49" si="75">AE45*AH45</f>
        <v>0</v>
      </c>
    </row>
    <row r="46" spans="1:38" s="10" customFormat="1" ht="31.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41"/>
      <c r="K46" s="46"/>
      <c r="L46" s="46"/>
      <c r="M46" s="111"/>
      <c r="N46" s="111"/>
      <c r="O46" s="136" t="s">
        <v>52</v>
      </c>
      <c r="P46" s="136"/>
      <c r="Q46" s="136"/>
      <c r="R46" s="136"/>
      <c r="S46" s="136"/>
      <c r="T46" s="136"/>
      <c r="U46" s="136"/>
      <c r="V46" s="136"/>
      <c r="W46" s="49"/>
      <c r="X46" s="72">
        <v>0.05</v>
      </c>
      <c r="Y46" s="84">
        <f t="shared" ref="Y46:AA46" si="76">SUM(AJ47:AJ47)</f>
        <v>0</v>
      </c>
      <c r="Z46" s="84">
        <f t="shared" si="76"/>
        <v>0</v>
      </c>
      <c r="AA46" s="84">
        <f t="shared" si="76"/>
        <v>0</v>
      </c>
      <c r="AB46" s="85">
        <f t="shared" si="70"/>
        <v>0</v>
      </c>
      <c r="AC46" s="85">
        <f t="shared" si="71"/>
        <v>0</v>
      </c>
      <c r="AD46" s="85">
        <f t="shared" si="72"/>
        <v>0</v>
      </c>
      <c r="AE46" s="86" t="s">
        <v>6</v>
      </c>
      <c r="AF46" s="86" t="s">
        <v>12</v>
      </c>
      <c r="AG46" s="86" t="s">
        <v>13</v>
      </c>
      <c r="AH46" s="89" t="s">
        <v>14</v>
      </c>
      <c r="AI46" s="68" t="e">
        <f t="shared" si="23"/>
        <v>#VALUE!</v>
      </c>
      <c r="AJ46" s="86" t="s">
        <v>1</v>
      </c>
      <c r="AK46" s="86" t="s">
        <v>2</v>
      </c>
      <c r="AL46" s="93" t="s">
        <v>3</v>
      </c>
    </row>
    <row r="47" spans="1:38" s="10" customFormat="1" ht="24.65" customHeight="1">
      <c r="A47" s="110"/>
      <c r="B47" s="110"/>
      <c r="C47" s="110"/>
      <c r="D47" s="110"/>
      <c r="E47" s="110"/>
      <c r="F47" s="110"/>
      <c r="G47" s="110"/>
      <c r="H47" s="110"/>
      <c r="I47" s="110"/>
      <c r="J47" s="41"/>
      <c r="K47" s="46"/>
      <c r="L47" s="46"/>
      <c r="M47" s="111"/>
      <c r="N47" s="111"/>
      <c r="O47" s="54"/>
      <c r="P47" s="127" t="s">
        <v>52</v>
      </c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55"/>
      <c r="AE47" s="72">
        <v>1</v>
      </c>
      <c r="AF47" s="87">
        <v>0</v>
      </c>
      <c r="AG47" s="87">
        <v>0</v>
      </c>
      <c r="AH47" s="88">
        <v>0</v>
      </c>
      <c r="AI47" s="68">
        <f t="shared" si="23"/>
        <v>0</v>
      </c>
      <c r="AJ47" s="94">
        <f t="shared" si="73"/>
        <v>0</v>
      </c>
      <c r="AK47" s="94">
        <f t="shared" si="74"/>
        <v>0</v>
      </c>
      <c r="AL47" s="95">
        <f t="shared" si="75"/>
        <v>0</v>
      </c>
    </row>
    <row r="48" spans="1:38" s="10" customFormat="1" ht="31.5" customHeight="1">
      <c r="A48" s="110"/>
      <c r="B48" s="110"/>
      <c r="C48" s="110"/>
      <c r="D48" s="110"/>
      <c r="E48" s="110"/>
      <c r="F48" s="110"/>
      <c r="G48" s="110"/>
      <c r="H48" s="110"/>
      <c r="I48" s="110"/>
      <c r="J48" s="41"/>
      <c r="K48" s="46"/>
      <c r="L48" s="46"/>
      <c r="M48" s="111"/>
      <c r="N48" s="111"/>
      <c r="O48" s="136" t="s">
        <v>53</v>
      </c>
      <c r="P48" s="136"/>
      <c r="Q48" s="136"/>
      <c r="R48" s="136"/>
      <c r="S48" s="136"/>
      <c r="T48" s="136"/>
      <c r="U48" s="136"/>
      <c r="V48" s="136"/>
      <c r="W48" s="49"/>
      <c r="X48" s="72">
        <v>0.01</v>
      </c>
      <c r="Y48" s="84">
        <f t="shared" ref="Y48:AA48" si="77">SUM(AJ49:AJ49)</f>
        <v>0</v>
      </c>
      <c r="Z48" s="84">
        <f t="shared" si="77"/>
        <v>0</v>
      </c>
      <c r="AA48" s="84">
        <f t="shared" si="77"/>
        <v>0</v>
      </c>
      <c r="AB48" s="85">
        <f t="shared" si="70"/>
        <v>0</v>
      </c>
      <c r="AC48" s="85">
        <f t="shared" si="71"/>
        <v>0</v>
      </c>
      <c r="AD48" s="85">
        <f t="shared" si="72"/>
        <v>0</v>
      </c>
      <c r="AE48" s="86" t="s">
        <v>6</v>
      </c>
      <c r="AF48" s="86" t="s">
        <v>12</v>
      </c>
      <c r="AG48" s="86" t="s">
        <v>13</v>
      </c>
      <c r="AH48" s="89" t="s">
        <v>14</v>
      </c>
      <c r="AI48" s="68" t="e">
        <f t="shared" si="23"/>
        <v>#VALUE!</v>
      </c>
      <c r="AJ48" s="86" t="s">
        <v>1</v>
      </c>
      <c r="AK48" s="86" t="s">
        <v>2</v>
      </c>
      <c r="AL48" s="93" t="s">
        <v>3</v>
      </c>
    </row>
    <row r="49" spans="1:38" s="10" customFormat="1" ht="24.65" customHeight="1">
      <c r="A49" s="110"/>
      <c r="B49" s="110"/>
      <c r="C49" s="110"/>
      <c r="D49" s="110"/>
      <c r="E49" s="110"/>
      <c r="F49" s="110"/>
      <c r="G49" s="110"/>
      <c r="H49" s="110"/>
      <c r="I49" s="110"/>
      <c r="J49" s="41"/>
      <c r="K49" s="46"/>
      <c r="L49" s="46"/>
      <c r="M49" s="111"/>
      <c r="N49" s="111"/>
      <c r="O49" s="54"/>
      <c r="P49" s="127" t="s">
        <v>54</v>
      </c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55"/>
      <c r="AE49" s="72">
        <v>1</v>
      </c>
      <c r="AF49" s="87">
        <v>0</v>
      </c>
      <c r="AG49" s="87">
        <v>0</v>
      </c>
      <c r="AH49" s="88">
        <v>0</v>
      </c>
      <c r="AI49" s="68">
        <f t="shared" si="23"/>
        <v>0</v>
      </c>
      <c r="AJ49" s="94">
        <f t="shared" si="73"/>
        <v>0</v>
      </c>
      <c r="AK49" s="94">
        <f t="shared" si="74"/>
        <v>0</v>
      </c>
      <c r="AL49" s="95">
        <f t="shared" si="75"/>
        <v>0</v>
      </c>
    </row>
    <row r="50" spans="1:38" s="10" customFormat="1" ht="31.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41"/>
      <c r="K50" s="46"/>
      <c r="L50" s="46"/>
      <c r="M50" s="111"/>
      <c r="N50" s="111"/>
      <c r="O50" s="136" t="s">
        <v>55</v>
      </c>
      <c r="P50" s="136"/>
      <c r="Q50" s="136"/>
      <c r="R50" s="136"/>
      <c r="S50" s="136"/>
      <c r="T50" s="136"/>
      <c r="U50" s="136"/>
      <c r="V50" s="136"/>
      <c r="W50" s="49"/>
      <c r="X50" s="72">
        <v>0.03</v>
      </c>
      <c r="Y50" s="84">
        <f t="shared" ref="Y50:AA50" si="78">SUM(AJ51:AJ51)</f>
        <v>0</v>
      </c>
      <c r="Z50" s="84">
        <f t="shared" si="78"/>
        <v>0</v>
      </c>
      <c r="AA50" s="84">
        <f t="shared" si="78"/>
        <v>0</v>
      </c>
      <c r="AB50" s="85">
        <f>X50*Y50</f>
        <v>0</v>
      </c>
      <c r="AC50" s="85">
        <f>X50*Z50</f>
        <v>0</v>
      </c>
      <c r="AD50" s="85">
        <f>X50*AA50</f>
        <v>0</v>
      </c>
      <c r="AE50" s="86" t="s">
        <v>6</v>
      </c>
      <c r="AF50" s="86" t="s">
        <v>12</v>
      </c>
      <c r="AG50" s="86" t="s">
        <v>13</v>
      </c>
      <c r="AH50" s="89" t="s">
        <v>14</v>
      </c>
      <c r="AI50" s="68" t="e">
        <f t="shared" si="23"/>
        <v>#VALUE!</v>
      </c>
      <c r="AJ50" s="86" t="s">
        <v>1</v>
      </c>
      <c r="AK50" s="86" t="s">
        <v>2</v>
      </c>
      <c r="AL50" s="93" t="s">
        <v>3</v>
      </c>
    </row>
    <row r="51" spans="1:38" s="10" customFormat="1" ht="24.65" customHeight="1">
      <c r="A51" s="110"/>
      <c r="B51" s="110"/>
      <c r="C51" s="110"/>
      <c r="D51" s="110"/>
      <c r="E51" s="110"/>
      <c r="F51" s="110"/>
      <c r="G51" s="110"/>
      <c r="H51" s="110"/>
      <c r="I51" s="110"/>
      <c r="J51" s="41"/>
      <c r="K51" s="46"/>
      <c r="L51" s="46"/>
      <c r="M51" s="111"/>
      <c r="N51" s="111"/>
      <c r="O51" s="54"/>
      <c r="P51" s="127" t="s">
        <v>56</v>
      </c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55"/>
      <c r="AE51" s="72">
        <v>1</v>
      </c>
      <c r="AF51" s="87">
        <v>0</v>
      </c>
      <c r="AG51" s="87">
        <v>0</v>
      </c>
      <c r="AH51" s="88">
        <v>0</v>
      </c>
      <c r="AI51" s="68">
        <f t="shared" si="23"/>
        <v>0</v>
      </c>
      <c r="AJ51" s="94">
        <f>AE51*AF51</f>
        <v>0</v>
      </c>
      <c r="AK51" s="94">
        <f>AE51*AG51</f>
        <v>0</v>
      </c>
      <c r="AL51" s="95">
        <f>AE51*AH51</f>
        <v>0</v>
      </c>
    </row>
    <row r="52" spans="1:38" s="10" customFormat="1">
      <c r="A52" s="110"/>
      <c r="B52" s="110"/>
      <c r="C52" s="110"/>
      <c r="D52" s="110"/>
      <c r="E52" s="110"/>
      <c r="F52" s="110"/>
      <c r="G52" s="110"/>
      <c r="H52" s="110"/>
      <c r="I52" s="110"/>
      <c r="J52" s="42"/>
      <c r="K52" s="46"/>
      <c r="L52" s="46"/>
      <c r="M52" s="134"/>
      <c r="N52" s="143" t="s">
        <v>57</v>
      </c>
      <c r="O52" s="143"/>
      <c r="P52" s="143"/>
      <c r="Q52" s="67">
        <v>0.05</v>
      </c>
      <c r="R52" s="68">
        <v>0.6</v>
      </c>
      <c r="S52" s="68">
        <v>0.7</v>
      </c>
      <c r="T52" s="68">
        <v>0.7</v>
      </c>
      <c r="U52" s="69">
        <f t="shared" ref="U52:U56" si="79">Q52*R52</f>
        <v>0.03</v>
      </c>
      <c r="V52" s="69">
        <f t="shared" ref="V52:V56" si="80">Q52*S52</f>
        <v>3.4999999999999996E-2</v>
      </c>
      <c r="W52" s="69">
        <f t="shared" ref="W52:W56" si="81">Q52*T52</f>
        <v>3.4999999999999996E-2</v>
      </c>
      <c r="X52" s="60"/>
      <c r="Y52" s="60"/>
      <c r="Z52" s="60"/>
      <c r="AA52" s="60"/>
      <c r="AB52" s="38"/>
      <c r="AC52" s="38"/>
      <c r="AD52" s="38"/>
      <c r="AE52" s="60"/>
      <c r="AF52" s="60"/>
      <c r="AG52" s="60"/>
      <c r="AH52" s="60"/>
      <c r="AI52" s="60"/>
      <c r="AJ52" s="60"/>
      <c r="AK52" s="60"/>
    </row>
    <row r="53" spans="1:38" s="10" customFormat="1" ht="26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6"/>
      <c r="L53" s="46"/>
      <c r="M53" s="130" t="s">
        <v>58</v>
      </c>
      <c r="N53" s="130"/>
      <c r="O53" s="130"/>
      <c r="P53" s="130"/>
      <c r="Q53" s="64" t="s">
        <v>6</v>
      </c>
      <c r="R53" s="65" t="s">
        <v>19</v>
      </c>
      <c r="S53" s="65" t="s">
        <v>20</v>
      </c>
      <c r="T53" s="65" t="s">
        <v>14</v>
      </c>
      <c r="U53" s="74">
        <f t="shared" ref="U53:W53" si="82">SUM(U54:U54)</f>
        <v>0.9</v>
      </c>
      <c r="V53" s="74">
        <f t="shared" si="82"/>
        <v>1</v>
      </c>
      <c r="W53" s="74">
        <f t="shared" si="82"/>
        <v>1</v>
      </c>
      <c r="X53" s="60"/>
      <c r="Y53" s="60"/>
      <c r="Z53" s="60"/>
      <c r="AA53" s="60"/>
      <c r="AB53" s="38"/>
      <c r="AC53" s="38"/>
      <c r="AD53" s="38"/>
      <c r="AE53" s="60"/>
      <c r="AF53" s="60"/>
      <c r="AG53" s="60"/>
      <c r="AH53" s="60"/>
      <c r="AI53" s="60"/>
      <c r="AJ53" s="60"/>
      <c r="AK53" s="60"/>
    </row>
    <row r="54" spans="1:38" s="10" customFormat="1">
      <c r="A54" s="140"/>
      <c r="B54" s="140"/>
      <c r="C54" s="140"/>
      <c r="D54" s="140"/>
      <c r="E54" s="140"/>
      <c r="F54" s="140"/>
      <c r="G54" s="140"/>
      <c r="H54" s="140"/>
      <c r="I54" s="140"/>
      <c r="J54" s="42"/>
      <c r="K54" s="46"/>
      <c r="L54" s="46"/>
      <c r="M54" s="58"/>
      <c r="N54" s="141" t="s">
        <v>59</v>
      </c>
      <c r="O54" s="141"/>
      <c r="P54" s="142"/>
      <c r="Q54" s="67">
        <v>1</v>
      </c>
      <c r="R54" s="68">
        <v>0.9</v>
      </c>
      <c r="S54" s="68">
        <v>1</v>
      </c>
      <c r="T54" s="68">
        <v>1</v>
      </c>
      <c r="U54" s="69">
        <f t="shared" si="79"/>
        <v>0.9</v>
      </c>
      <c r="V54" s="69">
        <f t="shared" si="80"/>
        <v>1</v>
      </c>
      <c r="W54" s="69">
        <f t="shared" si="81"/>
        <v>1</v>
      </c>
      <c r="X54" s="60"/>
      <c r="Y54" s="60"/>
      <c r="Z54" s="60"/>
      <c r="AA54" s="60"/>
      <c r="AB54" s="38"/>
      <c r="AC54" s="38"/>
      <c r="AD54" s="38"/>
      <c r="AE54" s="60"/>
      <c r="AF54" s="60"/>
      <c r="AG54" s="60"/>
      <c r="AH54" s="60"/>
      <c r="AI54" s="60"/>
      <c r="AJ54" s="60"/>
      <c r="AK54" s="60"/>
    </row>
    <row r="55" spans="1:38" s="10" customFormat="1" ht="26">
      <c r="A55" s="140"/>
      <c r="B55" s="140"/>
      <c r="C55" s="140"/>
      <c r="D55" s="140"/>
      <c r="E55" s="140"/>
      <c r="F55" s="140"/>
      <c r="G55" s="140"/>
      <c r="H55" s="140"/>
      <c r="I55" s="140"/>
      <c r="K55" s="46"/>
      <c r="L55" s="46"/>
      <c r="M55" s="130" t="s">
        <v>60</v>
      </c>
      <c r="N55" s="130"/>
      <c r="O55" s="130"/>
      <c r="P55" s="130"/>
      <c r="Q55" s="64" t="s">
        <v>6</v>
      </c>
      <c r="R55" s="65" t="s">
        <v>19</v>
      </c>
      <c r="S55" s="65" t="s">
        <v>20</v>
      </c>
      <c r="T55" s="65" t="s">
        <v>14</v>
      </c>
      <c r="U55" s="75">
        <f t="shared" ref="U55:W55" si="83">U56+U104</f>
        <v>0.47151489999999996</v>
      </c>
      <c r="V55" s="74">
        <f t="shared" si="83"/>
        <v>0.54835805000000004</v>
      </c>
      <c r="W55" s="75">
        <f t="shared" si="83"/>
        <v>0.53172379999999997</v>
      </c>
      <c r="X55" s="60"/>
      <c r="Y55" s="60">
        <f>R56/T56</f>
        <v>0.91852507849609533</v>
      </c>
      <c r="Z55" s="60">
        <f>T56-R56</f>
        <v>5.0599999999999978E-2</v>
      </c>
      <c r="AA55" s="60"/>
      <c r="AB55" s="38"/>
      <c r="AC55" s="38"/>
      <c r="AD55" s="38"/>
      <c r="AE55" s="60"/>
      <c r="AF55" s="60"/>
      <c r="AG55" s="60"/>
      <c r="AH55" s="60"/>
      <c r="AI55" s="60"/>
      <c r="AJ55" s="60"/>
      <c r="AK55" s="60"/>
    </row>
    <row r="56" spans="1:38" s="10" customFormat="1" ht="27.75" customHeight="1">
      <c r="J56" s="59"/>
      <c r="K56" s="46"/>
      <c r="L56" s="46"/>
      <c r="M56" s="111"/>
      <c r="N56" s="125" t="s">
        <v>61</v>
      </c>
      <c r="O56" s="143"/>
      <c r="P56" s="144"/>
      <c r="Q56" s="67">
        <v>0.47</v>
      </c>
      <c r="R56" s="76">
        <f t="shared" ref="R56:T56" si="84">AB57+AB63+AB65+AB67+AB72+AB74+AB76+AB78+AB80+AB82+AB84+AB86+AB88+AB90+AB92+AB94+AB96+AB98+AB100+AB102</f>
        <v>0.57045000000000001</v>
      </c>
      <c r="S56" s="70">
        <f t="shared" si="84"/>
        <v>0.63730000000000009</v>
      </c>
      <c r="T56" s="76">
        <f t="shared" si="84"/>
        <v>0.62104999999999999</v>
      </c>
      <c r="U56" s="77">
        <f t="shared" si="79"/>
        <v>0.2681115</v>
      </c>
      <c r="V56" s="69">
        <f t="shared" si="80"/>
        <v>0.29953100000000005</v>
      </c>
      <c r="W56" s="77">
        <f t="shared" si="81"/>
        <v>0.29189349999999997</v>
      </c>
      <c r="X56" s="71" t="s">
        <v>6</v>
      </c>
      <c r="Y56" s="78" t="s">
        <v>19</v>
      </c>
      <c r="Z56" s="78" t="s">
        <v>20</v>
      </c>
      <c r="AA56" s="78" t="s">
        <v>3</v>
      </c>
      <c r="AB56" s="79" t="s">
        <v>1</v>
      </c>
      <c r="AC56" s="79" t="s">
        <v>2</v>
      </c>
      <c r="AD56" s="79" t="s">
        <v>3</v>
      </c>
      <c r="AE56" s="60"/>
      <c r="AF56" s="60"/>
      <c r="AG56" s="60"/>
      <c r="AH56" s="60"/>
      <c r="AI56" s="60"/>
      <c r="AJ56" s="60"/>
      <c r="AK56" s="60"/>
    </row>
    <row r="57" spans="1:38" s="10" customFormat="1" ht="28.5" customHeight="1">
      <c r="A57" s="43"/>
      <c r="B57" s="43"/>
      <c r="C57" s="43"/>
      <c r="D57" s="43"/>
      <c r="E57" s="43"/>
      <c r="F57" s="43"/>
      <c r="G57" s="43"/>
      <c r="H57" s="43"/>
      <c r="I57" s="43"/>
      <c r="J57" s="32"/>
      <c r="K57" s="46"/>
      <c r="L57" s="46"/>
      <c r="M57" s="134"/>
      <c r="N57" s="112"/>
      <c r="O57" s="136" t="s">
        <v>22</v>
      </c>
      <c r="P57" s="136"/>
      <c r="Q57" s="136"/>
      <c r="R57" s="136"/>
      <c r="S57" s="136"/>
      <c r="T57" s="136"/>
      <c r="U57" s="136"/>
      <c r="V57" s="136"/>
      <c r="W57" s="49"/>
      <c r="X57" s="72">
        <v>0.18</v>
      </c>
      <c r="Y57" s="80">
        <f t="shared" ref="Y57:AA57" si="85">SUM(AJ58:AJ62)</f>
        <v>0.94</v>
      </c>
      <c r="Z57" s="80">
        <f t="shared" si="85"/>
        <v>0.98499999999999999</v>
      </c>
      <c r="AA57" s="80">
        <f t="shared" si="85"/>
        <v>0.98499999999999999</v>
      </c>
      <c r="AB57" s="81">
        <f>X57*Y57</f>
        <v>0.16919999999999999</v>
      </c>
      <c r="AC57" s="81">
        <f>X57*Z57</f>
        <v>0.17729999999999999</v>
      </c>
      <c r="AD57" s="81">
        <f>X57*AA57</f>
        <v>0.17729999999999999</v>
      </c>
      <c r="AE57" s="71" t="s">
        <v>6</v>
      </c>
      <c r="AF57" s="71" t="s">
        <v>12</v>
      </c>
      <c r="AG57" s="71" t="s">
        <v>13</v>
      </c>
      <c r="AH57" s="89" t="s">
        <v>14</v>
      </c>
      <c r="AI57" s="68"/>
      <c r="AJ57" s="71" t="s">
        <v>1</v>
      </c>
      <c r="AK57" s="71" t="s">
        <v>2</v>
      </c>
      <c r="AL57" s="90" t="s">
        <v>3</v>
      </c>
    </row>
    <row r="58" spans="1:38" s="10" customFormat="1" ht="28.5" customHeight="1">
      <c r="A58" s="32"/>
      <c r="B58" s="44"/>
      <c r="C58" s="32"/>
      <c r="D58" s="32"/>
      <c r="E58" s="32"/>
      <c r="F58" s="32"/>
      <c r="G58" s="32"/>
      <c r="H58" s="32"/>
      <c r="I58" s="32"/>
      <c r="J58" s="32"/>
      <c r="K58" s="46"/>
      <c r="L58" s="46"/>
      <c r="M58" s="134"/>
      <c r="N58" s="113"/>
      <c r="O58" s="117"/>
      <c r="P58" s="137" t="s">
        <v>25</v>
      </c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9"/>
      <c r="AD58" s="82"/>
      <c r="AE58" s="83">
        <v>0.25</v>
      </c>
      <c r="AF58" s="68">
        <v>1</v>
      </c>
      <c r="AG58" s="68">
        <v>1</v>
      </c>
      <c r="AH58" s="68">
        <v>1</v>
      </c>
      <c r="AI58" s="68">
        <f t="shared" si="23"/>
        <v>0</v>
      </c>
      <c r="AJ58" s="91">
        <f t="shared" ref="AJ58:AJ62" si="86">AE58*AF58</f>
        <v>0.25</v>
      </c>
      <c r="AK58" s="91">
        <f t="shared" ref="AK58:AK62" si="87">AE58*AG58</f>
        <v>0.25</v>
      </c>
      <c r="AL58" s="92">
        <f t="shared" ref="AL58:AL62" si="88">AE58*AH58</f>
        <v>0.25</v>
      </c>
    </row>
    <row r="59" spans="1:38" s="10" customFormat="1" ht="28.5" customHeight="1">
      <c r="A59" s="32"/>
      <c r="B59" s="44"/>
      <c r="C59" s="32"/>
      <c r="D59" s="32"/>
      <c r="E59" s="32"/>
      <c r="F59" s="32"/>
      <c r="G59" s="32"/>
      <c r="H59" s="32"/>
      <c r="I59" s="32"/>
      <c r="J59" s="32"/>
      <c r="K59" s="46"/>
      <c r="L59" s="46"/>
      <c r="M59" s="134"/>
      <c r="N59" s="113"/>
      <c r="O59" s="118"/>
      <c r="P59" s="137" t="s">
        <v>27</v>
      </c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9"/>
      <c r="AD59" s="82"/>
      <c r="AE59" s="83">
        <v>0.25</v>
      </c>
      <c r="AF59" s="68">
        <v>1</v>
      </c>
      <c r="AG59" s="68">
        <v>1</v>
      </c>
      <c r="AH59" s="68">
        <v>1</v>
      </c>
      <c r="AI59" s="68">
        <f t="shared" si="23"/>
        <v>0</v>
      </c>
      <c r="AJ59" s="91">
        <f t="shared" si="86"/>
        <v>0.25</v>
      </c>
      <c r="AK59" s="91">
        <f t="shared" si="87"/>
        <v>0.25</v>
      </c>
      <c r="AL59" s="92">
        <f t="shared" si="88"/>
        <v>0.25</v>
      </c>
    </row>
    <row r="60" spans="1:38" s="10" customFormat="1" ht="28.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46"/>
      <c r="L60" s="46"/>
      <c r="M60" s="134"/>
      <c r="N60" s="113"/>
      <c r="O60" s="118"/>
      <c r="P60" s="137" t="s">
        <v>28</v>
      </c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9"/>
      <c r="AD60" s="82"/>
      <c r="AE60" s="83">
        <v>0.2</v>
      </c>
      <c r="AF60" s="68">
        <v>1</v>
      </c>
      <c r="AG60" s="68">
        <v>1</v>
      </c>
      <c r="AH60" s="68">
        <v>1</v>
      </c>
      <c r="AI60" s="68">
        <f t="shared" si="23"/>
        <v>0</v>
      </c>
      <c r="AJ60" s="91">
        <f t="shared" si="86"/>
        <v>0.2</v>
      </c>
      <c r="AK60" s="91">
        <f t="shared" si="87"/>
        <v>0.2</v>
      </c>
      <c r="AL60" s="92">
        <f t="shared" si="88"/>
        <v>0.2</v>
      </c>
    </row>
    <row r="61" spans="1:38" s="10" customFormat="1" ht="28.5" customHeight="1">
      <c r="A61" s="32"/>
      <c r="B61" s="44"/>
      <c r="C61" s="32"/>
      <c r="D61" s="32"/>
      <c r="E61" s="32"/>
      <c r="F61" s="32"/>
      <c r="G61" s="32"/>
      <c r="H61" s="32"/>
      <c r="I61" s="32"/>
      <c r="J61" s="32"/>
      <c r="K61" s="46"/>
      <c r="L61" s="46"/>
      <c r="M61" s="134"/>
      <c r="N61" s="113"/>
      <c r="O61" s="118"/>
      <c r="P61" s="137" t="s">
        <v>30</v>
      </c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9"/>
      <c r="AD61" s="82"/>
      <c r="AE61" s="83">
        <v>0.15</v>
      </c>
      <c r="AF61" s="68">
        <v>0.6</v>
      </c>
      <c r="AG61" s="68">
        <v>0.9</v>
      </c>
      <c r="AH61" s="68">
        <v>0.9</v>
      </c>
      <c r="AI61" s="68">
        <f t="shared" si="23"/>
        <v>-0.30000000000000004</v>
      </c>
      <c r="AJ61" s="91">
        <f t="shared" si="86"/>
        <v>0.09</v>
      </c>
      <c r="AK61" s="91">
        <f t="shared" si="87"/>
        <v>0.13500000000000001</v>
      </c>
      <c r="AL61" s="92">
        <f t="shared" si="88"/>
        <v>0.13500000000000001</v>
      </c>
    </row>
    <row r="62" spans="1:38" s="10" customFormat="1" ht="28.5" customHeight="1">
      <c r="A62" s="32"/>
      <c r="B62" s="44"/>
      <c r="C62" s="32"/>
      <c r="D62" s="32"/>
      <c r="E62" s="32"/>
      <c r="F62" s="32"/>
      <c r="G62" s="32"/>
      <c r="H62" s="32"/>
      <c r="I62" s="32"/>
      <c r="J62" s="32"/>
      <c r="K62" s="46"/>
      <c r="L62" s="46"/>
      <c r="M62" s="134"/>
      <c r="N62" s="113"/>
      <c r="O62" s="118"/>
      <c r="P62" s="137" t="s">
        <v>62</v>
      </c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9"/>
      <c r="AD62" s="82"/>
      <c r="AE62" s="83">
        <v>0.15</v>
      </c>
      <c r="AF62" s="68">
        <v>1</v>
      </c>
      <c r="AG62" s="68">
        <v>1</v>
      </c>
      <c r="AH62" s="68">
        <v>1</v>
      </c>
      <c r="AI62" s="68">
        <f t="shared" si="23"/>
        <v>0</v>
      </c>
      <c r="AJ62" s="91">
        <f t="shared" si="86"/>
        <v>0.15</v>
      </c>
      <c r="AK62" s="91">
        <f t="shared" si="87"/>
        <v>0.15</v>
      </c>
      <c r="AL62" s="92">
        <f t="shared" si="88"/>
        <v>0.15</v>
      </c>
    </row>
    <row r="63" spans="1:38" s="10" customFormat="1" ht="31.5" customHeight="1">
      <c r="A63" s="32"/>
      <c r="B63" s="44"/>
      <c r="C63" s="32"/>
      <c r="D63" s="32"/>
      <c r="E63" s="32"/>
      <c r="F63" s="32"/>
      <c r="G63" s="32"/>
      <c r="H63" s="32"/>
      <c r="I63" s="32"/>
      <c r="J63" s="32"/>
      <c r="K63" s="46"/>
      <c r="L63" s="46"/>
      <c r="M63" s="111"/>
      <c r="N63" s="111"/>
      <c r="O63" s="136" t="s">
        <v>32</v>
      </c>
      <c r="P63" s="136"/>
      <c r="Q63" s="136"/>
      <c r="R63" s="136"/>
      <c r="S63" s="136"/>
      <c r="T63" s="136"/>
      <c r="U63" s="136"/>
      <c r="V63" s="136"/>
      <c r="W63" s="49"/>
      <c r="X63" s="72">
        <v>0.04</v>
      </c>
      <c r="Y63" s="84">
        <f t="shared" ref="Y63:AA63" si="89">SUM(AJ64:AJ64)</f>
        <v>1</v>
      </c>
      <c r="Z63" s="84">
        <f t="shared" si="89"/>
        <v>1</v>
      </c>
      <c r="AA63" s="84">
        <f t="shared" si="89"/>
        <v>1</v>
      </c>
      <c r="AB63" s="85">
        <f t="shared" ref="AB63:AB67" si="90">X63*Y63</f>
        <v>0.04</v>
      </c>
      <c r="AC63" s="85">
        <f t="shared" ref="AC63:AC67" si="91">X63*Z63</f>
        <v>0.04</v>
      </c>
      <c r="AD63" s="85">
        <f t="shared" ref="AD63:AD67" si="92">X63*AA63</f>
        <v>0.04</v>
      </c>
      <c r="AE63" s="86" t="s">
        <v>6</v>
      </c>
      <c r="AF63" s="86" t="s">
        <v>12</v>
      </c>
      <c r="AG63" s="86" t="s">
        <v>13</v>
      </c>
      <c r="AH63" s="89" t="s">
        <v>14</v>
      </c>
      <c r="AI63" s="68"/>
      <c r="AJ63" s="86" t="s">
        <v>1</v>
      </c>
      <c r="AK63" s="86" t="s">
        <v>2</v>
      </c>
      <c r="AL63" s="93" t="s">
        <v>3</v>
      </c>
    </row>
    <row r="64" spans="1:38" s="10" customFormat="1" ht="24.65" customHeight="1">
      <c r="A64" s="32"/>
      <c r="E64" s="32"/>
      <c r="F64" s="32"/>
      <c r="G64" s="32"/>
      <c r="H64" s="32"/>
      <c r="I64" s="32"/>
      <c r="J64" s="32"/>
      <c r="K64" s="46"/>
      <c r="L64" s="46"/>
      <c r="M64" s="111"/>
      <c r="N64" s="111"/>
      <c r="O64" s="54"/>
      <c r="P64" s="127" t="s">
        <v>32</v>
      </c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55"/>
      <c r="AE64" s="72">
        <v>1</v>
      </c>
      <c r="AF64" s="87">
        <v>1</v>
      </c>
      <c r="AG64" s="87">
        <v>1</v>
      </c>
      <c r="AH64" s="88">
        <v>1</v>
      </c>
      <c r="AI64" s="68">
        <f t="shared" si="23"/>
        <v>0</v>
      </c>
      <c r="AJ64" s="94">
        <f t="shared" ref="AJ64:AJ71" si="93">AE64*AF64</f>
        <v>1</v>
      </c>
      <c r="AK64" s="94">
        <f t="shared" ref="AK64:AK71" si="94">AE64*AG64</f>
        <v>1</v>
      </c>
      <c r="AL64" s="95">
        <f t="shared" ref="AL64:AL71" si="95">AE64*AH64</f>
        <v>1</v>
      </c>
    </row>
    <row r="65" spans="1:38" s="10" customFormat="1" ht="31.5" customHeight="1">
      <c r="A65" s="32"/>
      <c r="B65" s="44"/>
      <c r="C65" s="32"/>
      <c r="D65" s="32"/>
      <c r="E65" s="32"/>
      <c r="F65" s="32"/>
      <c r="G65" s="32"/>
      <c r="H65" s="32"/>
      <c r="I65" s="32"/>
      <c r="J65" s="32"/>
      <c r="K65" s="46"/>
      <c r="L65" s="46"/>
      <c r="M65" s="111"/>
      <c r="N65" s="111"/>
      <c r="O65" s="136" t="s">
        <v>33</v>
      </c>
      <c r="P65" s="136"/>
      <c r="Q65" s="136"/>
      <c r="R65" s="136"/>
      <c r="S65" s="136"/>
      <c r="T65" s="136"/>
      <c r="U65" s="136"/>
      <c r="V65" s="136"/>
      <c r="W65" s="49"/>
      <c r="X65" s="72">
        <v>0.08</v>
      </c>
      <c r="Y65" s="84">
        <f t="shared" ref="Y65:AA65" si="96">SUM(AJ66:AJ66)</f>
        <v>1</v>
      </c>
      <c r="Z65" s="84">
        <f t="shared" si="96"/>
        <v>1</v>
      </c>
      <c r="AA65" s="84">
        <f t="shared" si="96"/>
        <v>1</v>
      </c>
      <c r="AB65" s="85">
        <f t="shared" si="90"/>
        <v>0.08</v>
      </c>
      <c r="AC65" s="85">
        <f t="shared" si="91"/>
        <v>0.08</v>
      </c>
      <c r="AD65" s="85">
        <f t="shared" si="92"/>
        <v>0.08</v>
      </c>
      <c r="AE65" s="86" t="s">
        <v>6</v>
      </c>
      <c r="AF65" s="86" t="s">
        <v>12</v>
      </c>
      <c r="AG65" s="86" t="s">
        <v>13</v>
      </c>
      <c r="AH65" s="89" t="s">
        <v>14</v>
      </c>
      <c r="AI65" s="68"/>
      <c r="AJ65" s="86" t="s">
        <v>1</v>
      </c>
      <c r="AK65" s="86" t="s">
        <v>2</v>
      </c>
      <c r="AL65" s="93" t="s">
        <v>3</v>
      </c>
    </row>
    <row r="66" spans="1:38" s="10" customFormat="1" ht="24.65" customHeight="1">
      <c r="A66" s="32"/>
      <c r="B66" s="44"/>
      <c r="C66" s="32"/>
      <c r="D66" s="32"/>
      <c r="E66" s="32"/>
      <c r="F66" s="32"/>
      <c r="G66" s="32"/>
      <c r="H66" s="32"/>
      <c r="I66" s="32"/>
      <c r="J66" s="32"/>
      <c r="K66" s="46"/>
      <c r="L66" s="46"/>
      <c r="M66" s="111"/>
      <c r="N66" s="111"/>
      <c r="O66" s="54"/>
      <c r="P66" s="127" t="s">
        <v>33</v>
      </c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55"/>
      <c r="AE66" s="72">
        <v>1</v>
      </c>
      <c r="AF66" s="87">
        <v>1</v>
      </c>
      <c r="AG66" s="87">
        <v>1</v>
      </c>
      <c r="AH66" s="88">
        <v>1</v>
      </c>
      <c r="AI66" s="68">
        <f t="shared" si="23"/>
        <v>0</v>
      </c>
      <c r="AJ66" s="94">
        <f t="shared" si="93"/>
        <v>1</v>
      </c>
      <c r="AK66" s="94">
        <f t="shared" si="94"/>
        <v>1</v>
      </c>
      <c r="AL66" s="95">
        <f t="shared" si="95"/>
        <v>1</v>
      </c>
    </row>
    <row r="67" spans="1:38" s="10" customFormat="1" ht="31.5" customHeight="1">
      <c r="A67" s="32"/>
      <c r="B67" s="44"/>
      <c r="C67" s="32"/>
      <c r="D67" s="32"/>
      <c r="E67" s="32"/>
      <c r="F67" s="32"/>
      <c r="G67" s="32"/>
      <c r="H67" s="32"/>
      <c r="I67" s="32"/>
      <c r="J67" s="32"/>
      <c r="K67" s="46"/>
      <c r="L67" s="46"/>
      <c r="M67" s="111"/>
      <c r="N67" s="111"/>
      <c r="O67" s="136" t="s">
        <v>34</v>
      </c>
      <c r="P67" s="136"/>
      <c r="Q67" s="136"/>
      <c r="R67" s="136"/>
      <c r="S67" s="136"/>
      <c r="T67" s="136"/>
      <c r="U67" s="136"/>
      <c r="V67" s="136"/>
      <c r="W67" s="49"/>
      <c r="X67" s="72">
        <v>7.0000000000000007E-2</v>
      </c>
      <c r="Y67" s="84">
        <f t="shared" ref="Y67:AA67" si="97">SUM(AJ68:AJ71)</f>
        <v>0.92500000000000004</v>
      </c>
      <c r="Z67" s="84">
        <f t="shared" si="97"/>
        <v>1</v>
      </c>
      <c r="AA67" s="84">
        <f t="shared" si="97"/>
        <v>0.92500000000000004</v>
      </c>
      <c r="AB67" s="84">
        <f t="shared" si="90"/>
        <v>6.4750000000000016E-2</v>
      </c>
      <c r="AC67" s="84">
        <f t="shared" si="91"/>
        <v>7.0000000000000007E-2</v>
      </c>
      <c r="AD67" s="84">
        <f t="shared" si="92"/>
        <v>6.4750000000000016E-2</v>
      </c>
      <c r="AE67" s="86" t="s">
        <v>6</v>
      </c>
      <c r="AF67" s="86" t="s">
        <v>12</v>
      </c>
      <c r="AG67" s="86" t="s">
        <v>13</v>
      </c>
      <c r="AH67" s="89" t="s">
        <v>14</v>
      </c>
      <c r="AI67" s="68"/>
      <c r="AJ67" s="86" t="s">
        <v>1</v>
      </c>
      <c r="AK67" s="86" t="s">
        <v>2</v>
      </c>
      <c r="AL67" s="93" t="s">
        <v>3</v>
      </c>
    </row>
    <row r="68" spans="1:38" s="10" customFormat="1" ht="24.65" customHeight="1">
      <c r="A68" s="32"/>
      <c r="B68" s="44"/>
      <c r="C68" s="32"/>
      <c r="D68" s="32"/>
      <c r="E68" s="32"/>
      <c r="F68" s="32"/>
      <c r="G68" s="32"/>
      <c r="H68" s="32"/>
      <c r="I68" s="32"/>
      <c r="J68" s="32"/>
      <c r="K68" s="46"/>
      <c r="L68" s="46"/>
      <c r="M68" s="111"/>
      <c r="N68" s="111"/>
      <c r="O68" s="119"/>
      <c r="P68" s="137" t="s">
        <v>35</v>
      </c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9"/>
      <c r="AD68" s="55"/>
      <c r="AE68" s="72">
        <v>0.25</v>
      </c>
      <c r="AF68" s="87">
        <v>1</v>
      </c>
      <c r="AG68" s="87">
        <v>1</v>
      </c>
      <c r="AH68" s="88">
        <v>1</v>
      </c>
      <c r="AI68" s="68">
        <f t="shared" si="23"/>
        <v>0</v>
      </c>
      <c r="AJ68" s="94">
        <f t="shared" si="93"/>
        <v>0.25</v>
      </c>
      <c r="AK68" s="94">
        <f t="shared" si="94"/>
        <v>0.25</v>
      </c>
      <c r="AL68" s="95">
        <f t="shared" si="95"/>
        <v>0.25</v>
      </c>
    </row>
    <row r="69" spans="1:38" s="10" customFormat="1" ht="18" customHeight="1">
      <c r="A69" s="32"/>
      <c r="B69" s="44"/>
      <c r="C69" s="32"/>
      <c r="D69" s="32"/>
      <c r="E69" s="32"/>
      <c r="F69" s="32"/>
      <c r="G69" s="32"/>
      <c r="H69" s="32"/>
      <c r="I69" s="32"/>
      <c r="J69" s="32"/>
      <c r="K69" s="46"/>
      <c r="L69" s="46"/>
      <c r="M69" s="111"/>
      <c r="N69" s="111"/>
      <c r="O69" s="119"/>
      <c r="P69" s="137" t="s">
        <v>36</v>
      </c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9"/>
      <c r="AD69" s="55"/>
      <c r="AE69" s="72">
        <v>0.25</v>
      </c>
      <c r="AF69" s="87">
        <v>1</v>
      </c>
      <c r="AG69" s="87">
        <v>1</v>
      </c>
      <c r="AH69" s="87">
        <v>1</v>
      </c>
      <c r="AI69" s="68">
        <f t="shared" si="23"/>
        <v>0</v>
      </c>
      <c r="AJ69" s="94">
        <f t="shared" si="93"/>
        <v>0.25</v>
      </c>
      <c r="AK69" s="94">
        <f t="shared" si="94"/>
        <v>0.25</v>
      </c>
      <c r="AL69" s="95">
        <f t="shared" si="95"/>
        <v>0.25</v>
      </c>
    </row>
    <row r="70" spans="1:38" s="10" customFormat="1" ht="18" customHeight="1">
      <c r="A70" s="32"/>
      <c r="B70" s="44"/>
      <c r="C70" s="32"/>
      <c r="D70" s="32"/>
      <c r="E70" s="32"/>
      <c r="F70" s="32"/>
      <c r="G70" s="32"/>
      <c r="H70" s="32"/>
      <c r="I70" s="32"/>
      <c r="J70" s="32"/>
      <c r="K70" s="46"/>
      <c r="L70" s="46"/>
      <c r="M70" s="111"/>
      <c r="N70" s="111"/>
      <c r="O70" s="119"/>
      <c r="P70" s="137" t="s">
        <v>37</v>
      </c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9"/>
      <c r="AD70" s="55"/>
      <c r="AE70" s="72">
        <v>0.25</v>
      </c>
      <c r="AF70" s="88">
        <v>1</v>
      </c>
      <c r="AG70" s="87">
        <v>1</v>
      </c>
      <c r="AH70" s="88">
        <v>1</v>
      </c>
      <c r="AI70" s="68">
        <f t="shared" si="23"/>
        <v>0</v>
      </c>
      <c r="AJ70" s="94">
        <f t="shared" si="93"/>
        <v>0.25</v>
      </c>
      <c r="AK70" s="94">
        <f t="shared" si="94"/>
        <v>0.25</v>
      </c>
      <c r="AL70" s="95">
        <f t="shared" si="95"/>
        <v>0.25</v>
      </c>
    </row>
    <row r="71" spans="1:38" s="10" customFormat="1" ht="18" customHeight="1">
      <c r="A71" s="32"/>
      <c r="B71" s="44"/>
      <c r="C71" s="32"/>
      <c r="D71" s="32"/>
      <c r="E71" s="32"/>
      <c r="F71" s="32"/>
      <c r="G71" s="32"/>
      <c r="H71" s="32"/>
      <c r="I71" s="32"/>
      <c r="J71" s="32"/>
      <c r="K71" s="46"/>
      <c r="L71" s="46"/>
      <c r="M71" s="111"/>
      <c r="N71" s="111"/>
      <c r="O71" s="119"/>
      <c r="P71" s="137" t="s">
        <v>38</v>
      </c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9"/>
      <c r="AD71" s="55"/>
      <c r="AE71" s="72">
        <v>0.25</v>
      </c>
      <c r="AF71" s="87">
        <v>0.7</v>
      </c>
      <c r="AG71" s="87">
        <v>1</v>
      </c>
      <c r="AH71" s="87">
        <v>0.7</v>
      </c>
      <c r="AI71" s="68">
        <f t="shared" si="23"/>
        <v>0</v>
      </c>
      <c r="AJ71" s="94">
        <f t="shared" si="93"/>
        <v>0.17499999999999999</v>
      </c>
      <c r="AK71" s="94">
        <f t="shared" si="94"/>
        <v>0.25</v>
      </c>
      <c r="AL71" s="95">
        <f t="shared" si="95"/>
        <v>0.17499999999999999</v>
      </c>
    </row>
    <row r="72" spans="1:38" s="10" customFormat="1" ht="31.5" customHeight="1">
      <c r="A72" s="32"/>
      <c r="B72" s="44"/>
      <c r="C72" s="32"/>
      <c r="D72" s="32"/>
      <c r="E72" s="32"/>
      <c r="F72" s="32"/>
      <c r="G72" s="32"/>
      <c r="H72" s="32"/>
      <c r="I72" s="32"/>
      <c r="J72" s="32"/>
      <c r="K72" s="46"/>
      <c r="L72" s="46"/>
      <c r="M72" s="111"/>
      <c r="N72" s="111"/>
      <c r="O72" s="136" t="s">
        <v>39</v>
      </c>
      <c r="P72" s="136"/>
      <c r="Q72" s="136"/>
      <c r="R72" s="136"/>
      <c r="S72" s="136"/>
      <c r="T72" s="136"/>
      <c r="U72" s="136"/>
      <c r="V72" s="136"/>
      <c r="W72" s="49"/>
      <c r="X72" s="72">
        <v>0.1</v>
      </c>
      <c r="Y72" s="84">
        <f t="shared" ref="Y72:AA72" si="98">SUM(AJ73:AJ73)</f>
        <v>0.75</v>
      </c>
      <c r="Z72" s="84">
        <f t="shared" si="98"/>
        <v>0.8</v>
      </c>
      <c r="AA72" s="84">
        <f t="shared" si="98"/>
        <v>0.95</v>
      </c>
      <c r="AB72" s="85">
        <f t="shared" ref="AB72:AB76" si="99">X72*Y72</f>
        <v>7.5000000000000011E-2</v>
      </c>
      <c r="AC72" s="85">
        <f t="shared" ref="AC72:AC76" si="100">X72*Z72</f>
        <v>8.0000000000000016E-2</v>
      </c>
      <c r="AD72" s="85">
        <f t="shared" ref="AD72:AD76" si="101">X72*AA72</f>
        <v>9.5000000000000001E-2</v>
      </c>
      <c r="AE72" s="86" t="s">
        <v>6</v>
      </c>
      <c r="AF72" s="86" t="s">
        <v>12</v>
      </c>
      <c r="AG72" s="86" t="s">
        <v>13</v>
      </c>
      <c r="AH72" s="89" t="s">
        <v>14</v>
      </c>
      <c r="AI72" s="68"/>
      <c r="AJ72" s="86" t="s">
        <v>1</v>
      </c>
      <c r="AK72" s="86" t="s">
        <v>2</v>
      </c>
      <c r="AL72" s="93" t="s">
        <v>3</v>
      </c>
    </row>
    <row r="73" spans="1:38" s="10" customFormat="1" ht="24.65" customHeight="1">
      <c r="A73" s="32"/>
      <c r="B73" s="44"/>
      <c r="C73" s="32"/>
      <c r="D73" s="32"/>
      <c r="E73" s="32"/>
      <c r="F73" s="32"/>
      <c r="G73" s="32"/>
      <c r="H73" s="32"/>
      <c r="I73" s="32"/>
      <c r="J73" s="32"/>
      <c r="K73" s="46"/>
      <c r="L73" s="46"/>
      <c r="M73" s="111"/>
      <c r="N73" s="111"/>
      <c r="O73" s="54"/>
      <c r="P73" s="127" t="s">
        <v>100</v>
      </c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55"/>
      <c r="AE73" s="72">
        <v>1</v>
      </c>
      <c r="AF73" s="87">
        <v>0.75</v>
      </c>
      <c r="AG73" s="87">
        <v>0.8</v>
      </c>
      <c r="AH73" s="88">
        <v>0.95</v>
      </c>
      <c r="AI73" s="68">
        <f t="shared" si="23"/>
        <v>-0.19999999999999996</v>
      </c>
      <c r="AJ73" s="94">
        <f t="shared" ref="AJ73:AJ77" si="102">AE73*AF73</f>
        <v>0.75</v>
      </c>
      <c r="AK73" s="94">
        <f t="shared" ref="AK73:AK77" si="103">AE73*AG73</f>
        <v>0.8</v>
      </c>
      <c r="AL73" s="95">
        <f t="shared" ref="AL73:AL77" si="104">AE73*AH73</f>
        <v>0.95</v>
      </c>
    </row>
    <row r="74" spans="1:38" s="10" customFormat="1" ht="31.5" customHeight="1">
      <c r="A74" s="32"/>
      <c r="B74" s="44"/>
      <c r="C74" s="32"/>
      <c r="D74" s="32"/>
      <c r="E74" s="32"/>
      <c r="F74" s="32"/>
      <c r="G74" s="32"/>
      <c r="H74" s="32"/>
      <c r="I74" s="32"/>
      <c r="J74" s="32"/>
      <c r="K74" s="46"/>
      <c r="L74" s="46"/>
      <c r="M74" s="111"/>
      <c r="N74" s="111"/>
      <c r="O74" s="136" t="s">
        <v>40</v>
      </c>
      <c r="P74" s="136"/>
      <c r="Q74" s="136"/>
      <c r="R74" s="136"/>
      <c r="S74" s="136"/>
      <c r="T74" s="136"/>
      <c r="U74" s="136"/>
      <c r="V74" s="136"/>
      <c r="W74" s="49"/>
      <c r="X74" s="72">
        <v>0.05</v>
      </c>
      <c r="Y74" s="84">
        <f t="shared" ref="Y74:AA74" si="105">SUM(AJ75:AJ75)</f>
        <v>0.8</v>
      </c>
      <c r="Z74" s="84">
        <f t="shared" si="105"/>
        <v>1</v>
      </c>
      <c r="AA74" s="84">
        <f t="shared" si="105"/>
        <v>0.8</v>
      </c>
      <c r="AB74" s="85">
        <f t="shared" si="99"/>
        <v>4.0000000000000008E-2</v>
      </c>
      <c r="AC74" s="85">
        <f t="shared" si="100"/>
        <v>0.05</v>
      </c>
      <c r="AD74" s="85">
        <f t="shared" si="101"/>
        <v>4.0000000000000008E-2</v>
      </c>
      <c r="AE74" s="86" t="s">
        <v>6</v>
      </c>
      <c r="AF74" s="86" t="s">
        <v>12</v>
      </c>
      <c r="AG74" s="86" t="s">
        <v>13</v>
      </c>
      <c r="AH74" s="89" t="s">
        <v>14</v>
      </c>
      <c r="AI74" s="68"/>
      <c r="AJ74" s="86" t="s">
        <v>1</v>
      </c>
      <c r="AK74" s="86" t="s">
        <v>2</v>
      </c>
      <c r="AL74" s="93" t="s">
        <v>3</v>
      </c>
    </row>
    <row r="75" spans="1:38" s="10" customFormat="1" ht="24.65" customHeight="1">
      <c r="A75" s="41"/>
      <c r="B75" s="44"/>
      <c r="C75" s="32"/>
      <c r="D75" s="32"/>
      <c r="E75" s="32"/>
      <c r="F75" s="32"/>
      <c r="G75" s="32"/>
      <c r="H75" s="32"/>
      <c r="I75" s="32"/>
      <c r="J75" s="32"/>
      <c r="K75" s="46"/>
      <c r="L75" s="46"/>
      <c r="M75" s="111"/>
      <c r="N75" s="111"/>
      <c r="O75" s="54"/>
      <c r="P75" s="127" t="s">
        <v>40</v>
      </c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55"/>
      <c r="AE75" s="72">
        <v>1</v>
      </c>
      <c r="AF75" s="87">
        <v>0.8</v>
      </c>
      <c r="AG75" s="87">
        <v>1</v>
      </c>
      <c r="AH75" s="88">
        <v>0.8</v>
      </c>
      <c r="AI75" s="68">
        <f t="shared" si="23"/>
        <v>0</v>
      </c>
      <c r="AJ75" s="94">
        <f t="shared" si="102"/>
        <v>0.8</v>
      </c>
      <c r="AK75" s="94">
        <f t="shared" si="103"/>
        <v>1</v>
      </c>
      <c r="AL75" s="95">
        <f t="shared" si="104"/>
        <v>0.8</v>
      </c>
    </row>
    <row r="76" spans="1:38" s="10" customFormat="1" ht="31.5" customHeight="1">
      <c r="A76" s="41"/>
      <c r="B76" s="44"/>
      <c r="C76" s="32"/>
      <c r="D76" s="32"/>
      <c r="E76" s="32"/>
      <c r="F76" s="32"/>
      <c r="G76" s="32"/>
      <c r="H76" s="32"/>
      <c r="I76" s="32"/>
      <c r="J76" s="32"/>
      <c r="K76" s="46"/>
      <c r="L76" s="46"/>
      <c r="M76" s="111"/>
      <c r="N76" s="111"/>
      <c r="O76" s="136" t="s">
        <v>41</v>
      </c>
      <c r="P76" s="136"/>
      <c r="Q76" s="136"/>
      <c r="R76" s="136"/>
      <c r="S76" s="136"/>
      <c r="T76" s="136"/>
      <c r="U76" s="136"/>
      <c r="V76" s="136"/>
      <c r="W76" s="49"/>
      <c r="X76" s="72">
        <v>0.05</v>
      </c>
      <c r="Y76" s="84">
        <f t="shared" ref="Y76:AA76" si="106">SUM(AJ77:AJ77)</f>
        <v>0.6</v>
      </c>
      <c r="Z76" s="84">
        <f t="shared" si="106"/>
        <v>0.7</v>
      </c>
      <c r="AA76" s="84">
        <f t="shared" si="106"/>
        <v>0.95</v>
      </c>
      <c r="AB76" s="85">
        <f t="shared" si="99"/>
        <v>0.03</v>
      </c>
      <c r="AC76" s="85">
        <f t="shared" si="100"/>
        <v>3.4999999999999996E-2</v>
      </c>
      <c r="AD76" s="85">
        <f t="shared" si="101"/>
        <v>4.7500000000000001E-2</v>
      </c>
      <c r="AE76" s="86" t="s">
        <v>6</v>
      </c>
      <c r="AF76" s="86" t="s">
        <v>12</v>
      </c>
      <c r="AG76" s="86" t="s">
        <v>13</v>
      </c>
      <c r="AH76" s="89" t="s">
        <v>14</v>
      </c>
      <c r="AI76" s="68"/>
      <c r="AJ76" s="86" t="s">
        <v>1</v>
      </c>
      <c r="AK76" s="86" t="s">
        <v>2</v>
      </c>
      <c r="AL76" s="93" t="s">
        <v>3</v>
      </c>
    </row>
    <row r="77" spans="1:38" s="10" customFormat="1" ht="24.6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46"/>
      <c r="L77" s="46"/>
      <c r="M77" s="111"/>
      <c r="N77" s="111"/>
      <c r="O77" s="54"/>
      <c r="P77" s="127" t="s">
        <v>41</v>
      </c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55"/>
      <c r="AE77" s="72">
        <v>1</v>
      </c>
      <c r="AF77" s="87">
        <v>0.6</v>
      </c>
      <c r="AG77" s="87">
        <v>0.7</v>
      </c>
      <c r="AH77" s="88">
        <v>0.95</v>
      </c>
      <c r="AI77" s="68">
        <f t="shared" ref="AI77:AI115" si="107">AF77-AH77</f>
        <v>-0.35</v>
      </c>
      <c r="AJ77" s="94">
        <f t="shared" si="102"/>
        <v>0.6</v>
      </c>
      <c r="AK77" s="94">
        <f t="shared" si="103"/>
        <v>0.7</v>
      </c>
      <c r="AL77" s="95">
        <f t="shared" si="104"/>
        <v>0.95</v>
      </c>
    </row>
    <row r="78" spans="1:38" s="10" customFormat="1" ht="31.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46"/>
      <c r="L78" s="46"/>
      <c r="M78" s="111"/>
      <c r="N78" s="111"/>
      <c r="O78" s="136" t="s">
        <v>42</v>
      </c>
      <c r="P78" s="136"/>
      <c r="Q78" s="136"/>
      <c r="R78" s="136"/>
      <c r="S78" s="136"/>
      <c r="T78" s="136"/>
      <c r="U78" s="136"/>
      <c r="V78" s="136"/>
      <c r="W78" s="49"/>
      <c r="X78" s="72">
        <v>0.03</v>
      </c>
      <c r="Y78" s="84">
        <f t="shared" ref="Y78:AA78" si="108">SUM(AJ79:AJ79)</f>
        <v>0.5</v>
      </c>
      <c r="Z78" s="84">
        <f t="shared" si="108"/>
        <v>1</v>
      </c>
      <c r="AA78" s="84">
        <f t="shared" si="108"/>
        <v>0.5</v>
      </c>
      <c r="AB78" s="85">
        <f t="shared" ref="AB78:AB82" si="109">X78*Y78</f>
        <v>1.4999999999999999E-2</v>
      </c>
      <c r="AC78" s="85">
        <f t="shared" ref="AC78:AC82" si="110">X78*Z78</f>
        <v>0.03</v>
      </c>
      <c r="AD78" s="85">
        <f t="shared" ref="AD78:AD82" si="111">X78*AA78</f>
        <v>1.4999999999999999E-2</v>
      </c>
      <c r="AE78" s="86" t="s">
        <v>6</v>
      </c>
      <c r="AF78" s="86" t="s">
        <v>12</v>
      </c>
      <c r="AG78" s="86" t="s">
        <v>13</v>
      </c>
      <c r="AH78" s="89" t="s">
        <v>14</v>
      </c>
      <c r="AI78" s="68"/>
      <c r="AJ78" s="86" t="s">
        <v>1</v>
      </c>
      <c r="AK78" s="86" t="s">
        <v>2</v>
      </c>
      <c r="AL78" s="93" t="s">
        <v>3</v>
      </c>
    </row>
    <row r="79" spans="1:38" s="10" customFormat="1" ht="24.6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46"/>
      <c r="L79" s="46"/>
      <c r="M79" s="111"/>
      <c r="N79" s="111"/>
      <c r="O79" s="54"/>
      <c r="P79" s="127" t="s">
        <v>42</v>
      </c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55"/>
      <c r="AE79" s="72">
        <v>1</v>
      </c>
      <c r="AF79" s="87">
        <v>0.5</v>
      </c>
      <c r="AG79" s="87">
        <v>1</v>
      </c>
      <c r="AH79" s="88">
        <v>0.5</v>
      </c>
      <c r="AI79" s="68">
        <f t="shared" si="107"/>
        <v>0</v>
      </c>
      <c r="AJ79" s="94">
        <f t="shared" ref="AJ79:AJ83" si="112">AE79*AF79</f>
        <v>0.5</v>
      </c>
      <c r="AK79" s="94">
        <f t="shared" ref="AK79:AK83" si="113">AE79*AG79</f>
        <v>1</v>
      </c>
      <c r="AL79" s="95">
        <f t="shared" ref="AL79:AL83" si="114">AE79*AH79</f>
        <v>0.5</v>
      </c>
    </row>
    <row r="80" spans="1:38" s="10" customFormat="1" ht="31.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46"/>
      <c r="L80" s="46"/>
      <c r="M80" s="111"/>
      <c r="N80" s="111"/>
      <c r="O80" s="136" t="s">
        <v>43</v>
      </c>
      <c r="P80" s="136"/>
      <c r="Q80" s="136"/>
      <c r="R80" s="136"/>
      <c r="S80" s="136"/>
      <c r="T80" s="136"/>
      <c r="U80" s="136"/>
      <c r="V80" s="136"/>
      <c r="W80" s="49"/>
      <c r="X80" s="72">
        <v>0.05</v>
      </c>
      <c r="Y80" s="84">
        <f t="shared" ref="Y80:AA80" si="115">SUM(AJ81:AJ81)</f>
        <v>0.8</v>
      </c>
      <c r="Z80" s="84">
        <f t="shared" si="115"/>
        <v>0.9</v>
      </c>
      <c r="AA80" s="84">
        <f t="shared" si="115"/>
        <v>0.9</v>
      </c>
      <c r="AB80" s="85">
        <f t="shared" si="109"/>
        <v>4.0000000000000008E-2</v>
      </c>
      <c r="AC80" s="85">
        <f t="shared" si="110"/>
        <v>4.5000000000000005E-2</v>
      </c>
      <c r="AD80" s="85">
        <f t="shared" si="111"/>
        <v>4.5000000000000005E-2</v>
      </c>
      <c r="AE80" s="86" t="s">
        <v>6</v>
      </c>
      <c r="AF80" s="86" t="s">
        <v>12</v>
      </c>
      <c r="AG80" s="86" t="s">
        <v>13</v>
      </c>
      <c r="AH80" s="89" t="s">
        <v>14</v>
      </c>
      <c r="AI80" s="68"/>
      <c r="AJ80" s="86" t="s">
        <v>1</v>
      </c>
      <c r="AK80" s="86" t="s">
        <v>2</v>
      </c>
      <c r="AL80" s="93" t="s">
        <v>3</v>
      </c>
    </row>
    <row r="81" spans="1:38" s="10" customFormat="1" ht="24.6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46"/>
      <c r="L81" s="46"/>
      <c r="M81" s="111"/>
      <c r="N81" s="111"/>
      <c r="O81" s="54"/>
      <c r="P81" s="127" t="s">
        <v>96</v>
      </c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55"/>
      <c r="AE81" s="72">
        <v>1</v>
      </c>
      <c r="AF81" s="87">
        <v>0.8</v>
      </c>
      <c r="AG81" s="87">
        <v>0.9</v>
      </c>
      <c r="AH81" s="88">
        <v>0.9</v>
      </c>
      <c r="AI81" s="68">
        <f t="shared" si="107"/>
        <v>-9.9999999999999978E-2</v>
      </c>
      <c r="AJ81" s="94">
        <f t="shared" si="112"/>
        <v>0.8</v>
      </c>
      <c r="AK81" s="94">
        <f t="shared" si="113"/>
        <v>0.9</v>
      </c>
      <c r="AL81" s="95">
        <f t="shared" si="114"/>
        <v>0.9</v>
      </c>
    </row>
    <row r="82" spans="1:38" s="10" customFormat="1" ht="31.5" customHeight="1">
      <c r="A82" s="32"/>
      <c r="B82" s="32"/>
      <c r="C82" s="32"/>
      <c r="D82" s="32"/>
      <c r="E82" s="32"/>
      <c r="F82" s="32"/>
      <c r="G82" s="32"/>
      <c r="H82" s="32"/>
      <c r="I82" s="32"/>
      <c r="J82" s="41"/>
      <c r="K82" s="46"/>
      <c r="L82" s="46"/>
      <c r="M82" s="111"/>
      <c r="N82" s="111"/>
      <c r="O82" s="136" t="s">
        <v>44</v>
      </c>
      <c r="P82" s="136"/>
      <c r="Q82" s="136"/>
      <c r="R82" s="136"/>
      <c r="S82" s="136"/>
      <c r="T82" s="136"/>
      <c r="U82" s="136"/>
      <c r="V82" s="136"/>
      <c r="W82" s="49"/>
      <c r="X82" s="72">
        <v>0.02</v>
      </c>
      <c r="Y82" s="84">
        <f t="shared" ref="Y82:AA82" si="116">SUM(AJ83:AJ83)</f>
        <v>0</v>
      </c>
      <c r="Z82" s="84">
        <f t="shared" si="116"/>
        <v>0</v>
      </c>
      <c r="AA82" s="84">
        <f t="shared" si="116"/>
        <v>0</v>
      </c>
      <c r="AB82" s="85">
        <f t="shared" si="109"/>
        <v>0</v>
      </c>
      <c r="AC82" s="85">
        <f t="shared" si="110"/>
        <v>0</v>
      </c>
      <c r="AD82" s="85">
        <f t="shared" si="111"/>
        <v>0</v>
      </c>
      <c r="AE82" s="86" t="s">
        <v>6</v>
      </c>
      <c r="AF82" s="86" t="s">
        <v>12</v>
      </c>
      <c r="AG82" s="86" t="s">
        <v>13</v>
      </c>
      <c r="AH82" s="89" t="s">
        <v>14</v>
      </c>
      <c r="AI82" s="68" t="e">
        <f t="shared" si="107"/>
        <v>#VALUE!</v>
      </c>
      <c r="AJ82" s="86" t="s">
        <v>1</v>
      </c>
      <c r="AK82" s="86" t="s">
        <v>2</v>
      </c>
      <c r="AL82" s="93" t="s">
        <v>3</v>
      </c>
    </row>
    <row r="83" spans="1:38" s="10" customFormat="1" ht="24.6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41"/>
      <c r="K83" s="46"/>
      <c r="L83" s="46"/>
      <c r="M83" s="111"/>
      <c r="N83" s="111"/>
      <c r="O83" s="54"/>
      <c r="P83" s="127" t="s">
        <v>44</v>
      </c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55"/>
      <c r="AE83" s="72">
        <v>1</v>
      </c>
      <c r="AF83" s="87">
        <v>0</v>
      </c>
      <c r="AG83" s="87">
        <v>0</v>
      </c>
      <c r="AH83" s="88">
        <v>0</v>
      </c>
      <c r="AI83" s="68">
        <f t="shared" si="107"/>
        <v>0</v>
      </c>
      <c r="AJ83" s="94">
        <f t="shared" si="112"/>
        <v>0</v>
      </c>
      <c r="AK83" s="94">
        <f t="shared" si="113"/>
        <v>0</v>
      </c>
      <c r="AL83" s="95">
        <f t="shared" si="114"/>
        <v>0</v>
      </c>
    </row>
    <row r="84" spans="1:38" s="10" customFormat="1" ht="31.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41"/>
      <c r="K84" s="46"/>
      <c r="L84" s="46"/>
      <c r="M84" s="111"/>
      <c r="N84" s="111"/>
      <c r="O84" s="136" t="s">
        <v>45</v>
      </c>
      <c r="P84" s="136"/>
      <c r="Q84" s="136"/>
      <c r="R84" s="136"/>
      <c r="S84" s="136"/>
      <c r="T84" s="136"/>
      <c r="U84" s="136"/>
      <c r="V84" s="136"/>
      <c r="W84" s="49"/>
      <c r="X84" s="73">
        <v>5.0000000000000001E-3</v>
      </c>
      <c r="Y84" s="84">
        <f t="shared" ref="Y84:AA84" si="117">SUM(AJ85:AJ85)</f>
        <v>0.5</v>
      </c>
      <c r="Z84" s="84">
        <f t="shared" si="117"/>
        <v>1</v>
      </c>
      <c r="AA84" s="84">
        <f t="shared" si="117"/>
        <v>0.5</v>
      </c>
      <c r="AB84" s="85">
        <f t="shared" ref="AB84:AB88" si="118">X84*Y84</f>
        <v>2.5000000000000001E-3</v>
      </c>
      <c r="AC84" s="85">
        <f t="shared" ref="AC84:AC88" si="119">X84*Z84</f>
        <v>5.0000000000000001E-3</v>
      </c>
      <c r="AD84" s="85">
        <f t="shared" ref="AD84:AD88" si="120">X84*AA84</f>
        <v>2.5000000000000001E-3</v>
      </c>
      <c r="AE84" s="86" t="s">
        <v>6</v>
      </c>
      <c r="AF84" s="86" t="s">
        <v>12</v>
      </c>
      <c r="AG84" s="86" t="s">
        <v>13</v>
      </c>
      <c r="AH84" s="89" t="s">
        <v>14</v>
      </c>
      <c r="AI84" s="68" t="e">
        <f t="shared" si="107"/>
        <v>#VALUE!</v>
      </c>
      <c r="AJ84" s="86" t="s">
        <v>1</v>
      </c>
      <c r="AK84" s="86" t="s">
        <v>2</v>
      </c>
      <c r="AL84" s="93" t="s">
        <v>3</v>
      </c>
    </row>
    <row r="85" spans="1:38" s="10" customFormat="1" ht="24.6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41"/>
      <c r="K85" s="46"/>
      <c r="L85" s="46"/>
      <c r="M85" s="111"/>
      <c r="N85" s="111"/>
      <c r="O85" s="54"/>
      <c r="P85" s="127" t="s">
        <v>45</v>
      </c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55"/>
      <c r="AE85" s="72">
        <v>1</v>
      </c>
      <c r="AF85" s="87">
        <v>0.5</v>
      </c>
      <c r="AG85" s="87">
        <v>1</v>
      </c>
      <c r="AH85" s="88">
        <v>0.5</v>
      </c>
      <c r="AI85" s="68">
        <f t="shared" si="107"/>
        <v>0</v>
      </c>
      <c r="AJ85" s="94">
        <f t="shared" ref="AJ85:AJ89" si="121">AE85*AF85</f>
        <v>0.5</v>
      </c>
      <c r="AK85" s="94">
        <f t="shared" ref="AK85:AK89" si="122">AE85*AG85</f>
        <v>1</v>
      </c>
      <c r="AL85" s="95">
        <f t="shared" ref="AL85:AL89" si="123">AE85*AH85</f>
        <v>0.5</v>
      </c>
    </row>
    <row r="86" spans="1:38" s="10" customFormat="1" ht="31.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41"/>
      <c r="K86" s="46"/>
      <c r="L86" s="46"/>
      <c r="M86" s="111"/>
      <c r="N86" s="111"/>
      <c r="O86" s="136" t="s">
        <v>46</v>
      </c>
      <c r="P86" s="136"/>
      <c r="Q86" s="136"/>
      <c r="R86" s="136"/>
      <c r="S86" s="136"/>
      <c r="T86" s="136"/>
      <c r="U86" s="136"/>
      <c r="V86" s="136"/>
      <c r="W86" s="49"/>
      <c r="X86" s="73">
        <v>5.0000000000000001E-3</v>
      </c>
      <c r="Y86" s="84">
        <f t="shared" ref="Y86:AA86" si="124">SUM(AJ87:AJ87)</f>
        <v>0.5</v>
      </c>
      <c r="Z86" s="84">
        <f t="shared" si="124"/>
        <v>1</v>
      </c>
      <c r="AA86" s="84">
        <f t="shared" si="124"/>
        <v>0.5</v>
      </c>
      <c r="AB86" s="85">
        <f t="shared" si="118"/>
        <v>2.5000000000000001E-3</v>
      </c>
      <c r="AC86" s="85">
        <f t="shared" si="119"/>
        <v>5.0000000000000001E-3</v>
      </c>
      <c r="AD86" s="85">
        <f t="shared" si="120"/>
        <v>2.5000000000000001E-3</v>
      </c>
      <c r="AE86" s="86" t="s">
        <v>6</v>
      </c>
      <c r="AF86" s="86" t="s">
        <v>12</v>
      </c>
      <c r="AG86" s="86" t="s">
        <v>13</v>
      </c>
      <c r="AH86" s="89" t="s">
        <v>14</v>
      </c>
      <c r="AI86" s="68" t="e">
        <f t="shared" si="107"/>
        <v>#VALUE!</v>
      </c>
      <c r="AJ86" s="86" t="s">
        <v>1</v>
      </c>
      <c r="AK86" s="86" t="s">
        <v>2</v>
      </c>
      <c r="AL86" s="93" t="s">
        <v>3</v>
      </c>
    </row>
    <row r="87" spans="1:38" s="10" customFormat="1" ht="24.6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41"/>
      <c r="K87" s="46"/>
      <c r="L87" s="46"/>
      <c r="M87" s="111"/>
      <c r="N87" s="111"/>
      <c r="O87" s="54"/>
      <c r="P87" s="127" t="s">
        <v>46</v>
      </c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55"/>
      <c r="AE87" s="72">
        <v>1</v>
      </c>
      <c r="AF87" s="87">
        <v>0.5</v>
      </c>
      <c r="AG87" s="87">
        <v>1</v>
      </c>
      <c r="AH87" s="88">
        <v>0.5</v>
      </c>
      <c r="AI87" s="68">
        <f t="shared" si="107"/>
        <v>0</v>
      </c>
      <c r="AJ87" s="94">
        <f t="shared" si="121"/>
        <v>0.5</v>
      </c>
      <c r="AK87" s="94">
        <f t="shared" si="122"/>
        <v>1</v>
      </c>
      <c r="AL87" s="95">
        <f t="shared" si="123"/>
        <v>0.5</v>
      </c>
    </row>
    <row r="88" spans="1:38" s="10" customFormat="1" ht="31.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41"/>
      <c r="K88" s="46"/>
      <c r="L88" s="46"/>
      <c r="M88" s="111"/>
      <c r="N88" s="111"/>
      <c r="O88" s="136" t="s">
        <v>47</v>
      </c>
      <c r="P88" s="136"/>
      <c r="Q88" s="136"/>
      <c r="R88" s="136"/>
      <c r="S88" s="136"/>
      <c r="T88" s="136"/>
      <c r="U88" s="136"/>
      <c r="V88" s="136"/>
      <c r="W88" s="49"/>
      <c r="X88" s="72">
        <v>0.02</v>
      </c>
      <c r="Y88" s="84">
        <f t="shared" ref="Y88:AA88" si="125">SUM(AJ89:AJ89)</f>
        <v>0</v>
      </c>
      <c r="Z88" s="84">
        <f t="shared" si="125"/>
        <v>0.3</v>
      </c>
      <c r="AA88" s="84">
        <f t="shared" si="125"/>
        <v>0</v>
      </c>
      <c r="AB88" s="85">
        <f t="shared" si="118"/>
        <v>0</v>
      </c>
      <c r="AC88" s="85">
        <f t="shared" si="119"/>
        <v>6.0000000000000001E-3</v>
      </c>
      <c r="AD88" s="85">
        <f t="shared" si="120"/>
        <v>0</v>
      </c>
      <c r="AE88" s="86" t="s">
        <v>6</v>
      </c>
      <c r="AF88" s="86" t="s">
        <v>12</v>
      </c>
      <c r="AG88" s="86" t="s">
        <v>13</v>
      </c>
      <c r="AH88" s="89" t="s">
        <v>14</v>
      </c>
      <c r="AI88" s="68" t="e">
        <f t="shared" si="107"/>
        <v>#VALUE!</v>
      </c>
      <c r="AJ88" s="86" t="s">
        <v>1</v>
      </c>
      <c r="AK88" s="86" t="s">
        <v>2</v>
      </c>
      <c r="AL88" s="93" t="s">
        <v>3</v>
      </c>
    </row>
    <row r="89" spans="1:38" s="10" customFormat="1" ht="24.6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41"/>
      <c r="K89" s="46"/>
      <c r="L89" s="46"/>
      <c r="M89" s="111"/>
      <c r="N89" s="111"/>
      <c r="O89" s="54"/>
      <c r="P89" s="127" t="s">
        <v>97</v>
      </c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55"/>
      <c r="AE89" s="72">
        <v>1</v>
      </c>
      <c r="AF89" s="87">
        <v>0</v>
      </c>
      <c r="AG89" s="87">
        <v>0.3</v>
      </c>
      <c r="AH89" s="88">
        <v>0</v>
      </c>
      <c r="AI89" s="68">
        <f t="shared" si="107"/>
        <v>0</v>
      </c>
      <c r="AJ89" s="94">
        <f t="shared" si="121"/>
        <v>0</v>
      </c>
      <c r="AK89" s="94">
        <f t="shared" si="122"/>
        <v>0.3</v>
      </c>
      <c r="AL89" s="95">
        <f t="shared" si="123"/>
        <v>0</v>
      </c>
    </row>
    <row r="90" spans="1:38" s="10" customFormat="1" ht="31.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41"/>
      <c r="K90" s="46"/>
      <c r="L90" s="46"/>
      <c r="M90" s="111"/>
      <c r="N90" s="111"/>
      <c r="O90" s="136" t="s">
        <v>48</v>
      </c>
      <c r="P90" s="136"/>
      <c r="Q90" s="136"/>
      <c r="R90" s="136"/>
      <c r="S90" s="136"/>
      <c r="T90" s="136"/>
      <c r="U90" s="136"/>
      <c r="V90" s="136"/>
      <c r="W90" s="49"/>
      <c r="X90" s="72">
        <v>0.05</v>
      </c>
      <c r="Y90" s="84">
        <f t="shared" ref="Y90:AA90" si="126">SUM(AJ91:AJ91)</f>
        <v>0.05</v>
      </c>
      <c r="Z90" s="84">
        <f t="shared" si="126"/>
        <v>0.1</v>
      </c>
      <c r="AA90" s="84">
        <f t="shared" si="126"/>
        <v>0.05</v>
      </c>
      <c r="AB90" s="85">
        <f t="shared" ref="AB90:AB94" si="127">X90*Y90</f>
        <v>2.5000000000000005E-3</v>
      </c>
      <c r="AC90" s="85">
        <f t="shared" ref="AC90:AC94" si="128">X90*Z90</f>
        <v>5.000000000000001E-3</v>
      </c>
      <c r="AD90" s="85">
        <f t="shared" ref="AD90:AD94" si="129">X90*AA90</f>
        <v>2.5000000000000005E-3</v>
      </c>
      <c r="AE90" s="86" t="s">
        <v>6</v>
      </c>
      <c r="AF90" s="86" t="s">
        <v>12</v>
      </c>
      <c r="AG90" s="86" t="s">
        <v>13</v>
      </c>
      <c r="AH90" s="89" t="s">
        <v>14</v>
      </c>
      <c r="AI90" s="68" t="e">
        <f t="shared" si="107"/>
        <v>#VALUE!</v>
      </c>
      <c r="AJ90" s="86" t="s">
        <v>1</v>
      </c>
      <c r="AK90" s="86" t="s">
        <v>2</v>
      </c>
      <c r="AL90" s="93" t="s">
        <v>3</v>
      </c>
    </row>
    <row r="91" spans="1:38" s="10" customFormat="1" ht="24.6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41"/>
      <c r="K91" s="46"/>
      <c r="L91" s="46"/>
      <c r="M91" s="111"/>
      <c r="N91" s="111"/>
      <c r="O91" s="54"/>
      <c r="P91" s="127" t="s">
        <v>101</v>
      </c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55"/>
      <c r="AE91" s="72">
        <v>1</v>
      </c>
      <c r="AF91" s="87">
        <v>0.05</v>
      </c>
      <c r="AG91" s="87">
        <v>0.1</v>
      </c>
      <c r="AH91" s="88">
        <v>0.05</v>
      </c>
      <c r="AI91" s="68">
        <f t="shared" si="107"/>
        <v>0</v>
      </c>
      <c r="AJ91" s="94">
        <f t="shared" ref="AJ91:AJ95" si="130">AE91*AF91</f>
        <v>0.05</v>
      </c>
      <c r="AK91" s="94">
        <f t="shared" ref="AK91:AK95" si="131">AE91*AG91</f>
        <v>0.1</v>
      </c>
      <c r="AL91" s="95">
        <f t="shared" ref="AL91:AL95" si="132">AE91*AH91</f>
        <v>0.05</v>
      </c>
    </row>
    <row r="92" spans="1:38" s="10" customFormat="1" ht="31.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41"/>
      <c r="K92" s="46"/>
      <c r="L92" s="46"/>
      <c r="M92" s="111"/>
      <c r="N92" s="111"/>
      <c r="O92" s="136" t="s">
        <v>49</v>
      </c>
      <c r="P92" s="136"/>
      <c r="Q92" s="136"/>
      <c r="R92" s="136"/>
      <c r="S92" s="136"/>
      <c r="T92" s="136"/>
      <c r="U92" s="136"/>
      <c r="V92" s="136"/>
      <c r="W92" s="49"/>
      <c r="X92" s="72">
        <v>0.03</v>
      </c>
      <c r="Y92" s="84">
        <f t="shared" ref="Y92:AA92" si="133">SUM(AJ93:AJ93)</f>
        <v>0.3</v>
      </c>
      <c r="Z92" s="84">
        <f t="shared" si="133"/>
        <v>0.3</v>
      </c>
      <c r="AA92" s="84">
        <f t="shared" si="133"/>
        <v>0.3</v>
      </c>
      <c r="AB92" s="85">
        <f t="shared" si="127"/>
        <v>8.9999999999999993E-3</v>
      </c>
      <c r="AC92" s="85">
        <f t="shared" si="128"/>
        <v>8.9999999999999993E-3</v>
      </c>
      <c r="AD92" s="85">
        <f t="shared" si="129"/>
        <v>8.9999999999999993E-3</v>
      </c>
      <c r="AE92" s="86" t="s">
        <v>6</v>
      </c>
      <c r="AF92" s="86" t="s">
        <v>12</v>
      </c>
      <c r="AG92" s="86" t="s">
        <v>13</v>
      </c>
      <c r="AH92" s="89" t="s">
        <v>14</v>
      </c>
      <c r="AI92" s="68" t="e">
        <f t="shared" si="107"/>
        <v>#VALUE!</v>
      </c>
      <c r="AJ92" s="86" t="s">
        <v>1</v>
      </c>
      <c r="AK92" s="86" t="s">
        <v>2</v>
      </c>
      <c r="AL92" s="93" t="s">
        <v>3</v>
      </c>
    </row>
    <row r="93" spans="1:38" s="10" customFormat="1" ht="24.6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41"/>
      <c r="K93" s="46"/>
      <c r="L93" s="46"/>
      <c r="M93" s="111"/>
      <c r="N93" s="111"/>
      <c r="O93" s="54"/>
      <c r="P93" s="127" t="s">
        <v>102</v>
      </c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55"/>
      <c r="AE93" s="72">
        <v>1</v>
      </c>
      <c r="AF93" s="87">
        <v>0.3</v>
      </c>
      <c r="AG93" s="87">
        <v>0.3</v>
      </c>
      <c r="AH93" s="88">
        <v>0.3</v>
      </c>
      <c r="AI93" s="68">
        <f t="shared" si="107"/>
        <v>0</v>
      </c>
      <c r="AJ93" s="94">
        <f t="shared" si="130"/>
        <v>0.3</v>
      </c>
      <c r="AK93" s="94">
        <f t="shared" si="131"/>
        <v>0.3</v>
      </c>
      <c r="AL93" s="95">
        <f t="shared" si="132"/>
        <v>0.3</v>
      </c>
    </row>
    <row r="94" spans="1:38" s="10" customFormat="1" ht="31.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41"/>
      <c r="K94" s="46"/>
      <c r="L94" s="46"/>
      <c r="M94" s="111"/>
      <c r="N94" s="111"/>
      <c r="O94" s="136" t="s">
        <v>50</v>
      </c>
      <c r="P94" s="136"/>
      <c r="Q94" s="136"/>
      <c r="R94" s="136"/>
      <c r="S94" s="136"/>
      <c r="T94" s="136"/>
      <c r="U94" s="136"/>
      <c r="V94" s="136"/>
      <c r="W94" s="49"/>
      <c r="X94" s="72">
        <v>0.05</v>
      </c>
      <c r="Y94" s="84">
        <f t="shared" ref="Y94:AA94" si="134">SUM(AJ95:AJ95)</f>
        <v>0</v>
      </c>
      <c r="Z94" s="84">
        <f t="shared" si="134"/>
        <v>0</v>
      </c>
      <c r="AA94" s="84">
        <f t="shared" si="134"/>
        <v>0</v>
      </c>
      <c r="AB94" s="85">
        <f t="shared" si="127"/>
        <v>0</v>
      </c>
      <c r="AC94" s="85">
        <f t="shared" si="128"/>
        <v>0</v>
      </c>
      <c r="AD94" s="85">
        <f t="shared" si="129"/>
        <v>0</v>
      </c>
      <c r="AE94" s="86" t="s">
        <v>6</v>
      </c>
      <c r="AF94" s="86" t="s">
        <v>12</v>
      </c>
      <c r="AG94" s="86" t="s">
        <v>13</v>
      </c>
      <c r="AH94" s="89" t="s">
        <v>14</v>
      </c>
      <c r="AI94" s="68" t="e">
        <f t="shared" si="107"/>
        <v>#VALUE!</v>
      </c>
      <c r="AJ94" s="86" t="s">
        <v>1</v>
      </c>
      <c r="AK94" s="86" t="s">
        <v>2</v>
      </c>
      <c r="AL94" s="93" t="s">
        <v>3</v>
      </c>
    </row>
    <row r="95" spans="1:38" s="10" customFormat="1" ht="24.6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41"/>
      <c r="K95" s="46"/>
      <c r="L95" s="46"/>
      <c r="M95" s="111"/>
      <c r="N95" s="111"/>
      <c r="O95" s="54"/>
      <c r="P95" s="127" t="s">
        <v>50</v>
      </c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55"/>
      <c r="AE95" s="72">
        <v>1</v>
      </c>
      <c r="AF95" s="87">
        <v>0</v>
      </c>
      <c r="AG95" s="87">
        <v>0</v>
      </c>
      <c r="AH95" s="88">
        <v>0</v>
      </c>
      <c r="AI95" s="68">
        <f t="shared" si="107"/>
        <v>0</v>
      </c>
      <c r="AJ95" s="94">
        <f t="shared" si="130"/>
        <v>0</v>
      </c>
      <c r="AK95" s="94">
        <f t="shared" si="131"/>
        <v>0</v>
      </c>
      <c r="AL95" s="95">
        <f t="shared" si="132"/>
        <v>0</v>
      </c>
    </row>
    <row r="96" spans="1:38" s="10" customFormat="1" ht="31.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41"/>
      <c r="K96" s="46"/>
      <c r="L96" s="46"/>
      <c r="M96" s="111"/>
      <c r="N96" s="111"/>
      <c r="O96" s="136" t="s">
        <v>51</v>
      </c>
      <c r="P96" s="136"/>
      <c r="Q96" s="136"/>
      <c r="R96" s="136"/>
      <c r="S96" s="136"/>
      <c r="T96" s="136"/>
      <c r="U96" s="136"/>
      <c r="V96" s="136"/>
      <c r="W96" s="49"/>
      <c r="X96" s="72">
        <v>0.08</v>
      </c>
      <c r="Y96" s="84">
        <f t="shared" ref="Y96:AA96" si="135">SUM(AJ97:AJ97)</f>
        <v>0</v>
      </c>
      <c r="Z96" s="84">
        <f t="shared" si="135"/>
        <v>0</v>
      </c>
      <c r="AA96" s="84">
        <f t="shared" si="135"/>
        <v>0</v>
      </c>
      <c r="AB96" s="85">
        <f t="shared" ref="AB96:AB100" si="136">X96*Y96</f>
        <v>0</v>
      </c>
      <c r="AC96" s="85">
        <f t="shared" ref="AC96:AC100" si="137">X96*Z96</f>
        <v>0</v>
      </c>
      <c r="AD96" s="85">
        <f t="shared" ref="AD96:AD100" si="138">X96*AA96</f>
        <v>0</v>
      </c>
      <c r="AE96" s="86" t="s">
        <v>6</v>
      </c>
      <c r="AF96" s="86" t="s">
        <v>12</v>
      </c>
      <c r="AG96" s="86" t="s">
        <v>13</v>
      </c>
      <c r="AH96" s="89" t="s">
        <v>14</v>
      </c>
      <c r="AI96" s="68" t="e">
        <f t="shared" si="107"/>
        <v>#VALUE!</v>
      </c>
      <c r="AJ96" s="86" t="s">
        <v>1</v>
      </c>
      <c r="AK96" s="86" t="s">
        <v>2</v>
      </c>
      <c r="AL96" s="93" t="s">
        <v>3</v>
      </c>
    </row>
    <row r="97" spans="1:38" s="10" customFormat="1" ht="24.6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41"/>
      <c r="K97" s="46"/>
      <c r="L97" s="46"/>
      <c r="M97" s="111"/>
      <c r="N97" s="111"/>
      <c r="O97" s="54"/>
      <c r="P97" s="127" t="s">
        <v>51</v>
      </c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55"/>
      <c r="AE97" s="72">
        <v>1</v>
      </c>
      <c r="AF97" s="87">
        <v>0</v>
      </c>
      <c r="AG97" s="87">
        <v>0</v>
      </c>
      <c r="AH97" s="88">
        <v>0</v>
      </c>
      <c r="AI97" s="68">
        <f t="shared" si="107"/>
        <v>0</v>
      </c>
      <c r="AJ97" s="94">
        <f t="shared" ref="AJ97:AJ101" si="139">AE97*AF97</f>
        <v>0</v>
      </c>
      <c r="AK97" s="94">
        <f t="shared" ref="AK97:AK101" si="140">AE97*AG97</f>
        <v>0</v>
      </c>
      <c r="AL97" s="95">
        <f t="shared" ref="AL97:AL101" si="141">AE97*AH97</f>
        <v>0</v>
      </c>
    </row>
    <row r="98" spans="1:38" s="10" customFormat="1" ht="31.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41"/>
      <c r="K98" s="46"/>
      <c r="L98" s="46"/>
      <c r="M98" s="111"/>
      <c r="N98" s="111"/>
      <c r="O98" s="136" t="s">
        <v>52</v>
      </c>
      <c r="P98" s="136"/>
      <c r="Q98" s="136"/>
      <c r="R98" s="136"/>
      <c r="S98" s="136"/>
      <c r="T98" s="136"/>
      <c r="U98" s="136"/>
      <c r="V98" s="136"/>
      <c r="W98" s="49"/>
      <c r="X98" s="72">
        <v>0.05</v>
      </c>
      <c r="Y98" s="84">
        <f t="shared" ref="Y98:AA98" si="142">SUM(AJ99:AJ99)</f>
        <v>0</v>
      </c>
      <c r="Z98" s="84">
        <f t="shared" si="142"/>
        <v>0</v>
      </c>
      <c r="AA98" s="84">
        <f t="shared" si="142"/>
        <v>0</v>
      </c>
      <c r="AB98" s="85">
        <f t="shared" si="136"/>
        <v>0</v>
      </c>
      <c r="AC98" s="85">
        <f t="shared" si="137"/>
        <v>0</v>
      </c>
      <c r="AD98" s="85">
        <f t="shared" si="138"/>
        <v>0</v>
      </c>
      <c r="AE98" s="86" t="s">
        <v>6</v>
      </c>
      <c r="AF98" s="86" t="s">
        <v>12</v>
      </c>
      <c r="AG98" s="86" t="s">
        <v>13</v>
      </c>
      <c r="AH98" s="89" t="s">
        <v>14</v>
      </c>
      <c r="AI98" s="68" t="e">
        <f t="shared" si="107"/>
        <v>#VALUE!</v>
      </c>
      <c r="AJ98" s="86" t="s">
        <v>1</v>
      </c>
      <c r="AK98" s="86" t="s">
        <v>2</v>
      </c>
      <c r="AL98" s="93" t="s">
        <v>3</v>
      </c>
    </row>
    <row r="99" spans="1:38" s="10" customFormat="1" ht="24.6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41"/>
      <c r="K99" s="46"/>
      <c r="L99" s="46"/>
      <c r="M99" s="111"/>
      <c r="N99" s="111"/>
      <c r="O99" s="54"/>
      <c r="P99" s="127" t="s">
        <v>52</v>
      </c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55"/>
      <c r="AE99" s="72">
        <v>1</v>
      </c>
      <c r="AF99" s="87">
        <v>0</v>
      </c>
      <c r="AG99" s="87">
        <v>0</v>
      </c>
      <c r="AH99" s="88">
        <v>0</v>
      </c>
      <c r="AI99" s="68">
        <f t="shared" si="107"/>
        <v>0</v>
      </c>
      <c r="AJ99" s="94">
        <f t="shared" si="139"/>
        <v>0</v>
      </c>
      <c r="AK99" s="94">
        <f t="shared" si="140"/>
        <v>0</v>
      </c>
      <c r="AL99" s="95">
        <f t="shared" si="141"/>
        <v>0</v>
      </c>
    </row>
    <row r="100" spans="1:38" s="10" customFormat="1" ht="31.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41"/>
      <c r="K100" s="46"/>
      <c r="L100" s="46"/>
      <c r="M100" s="111"/>
      <c r="N100" s="111"/>
      <c r="O100" s="136" t="s">
        <v>53</v>
      </c>
      <c r="P100" s="136"/>
      <c r="Q100" s="136"/>
      <c r="R100" s="136"/>
      <c r="S100" s="136"/>
      <c r="T100" s="136"/>
      <c r="U100" s="136"/>
      <c r="V100" s="136"/>
      <c r="W100" s="49"/>
      <c r="X100" s="72">
        <v>0.01</v>
      </c>
      <c r="Y100" s="84">
        <f t="shared" ref="Y100:AA100" si="143">SUM(AJ101:AJ101)</f>
        <v>0</v>
      </c>
      <c r="Z100" s="84">
        <f t="shared" si="143"/>
        <v>0</v>
      </c>
      <c r="AA100" s="84">
        <f t="shared" si="143"/>
        <v>0</v>
      </c>
      <c r="AB100" s="85">
        <f t="shared" si="136"/>
        <v>0</v>
      </c>
      <c r="AC100" s="85">
        <f t="shared" si="137"/>
        <v>0</v>
      </c>
      <c r="AD100" s="85">
        <f t="shared" si="138"/>
        <v>0</v>
      </c>
      <c r="AE100" s="86" t="s">
        <v>6</v>
      </c>
      <c r="AF100" s="86" t="s">
        <v>12</v>
      </c>
      <c r="AG100" s="86" t="s">
        <v>13</v>
      </c>
      <c r="AH100" s="89" t="s">
        <v>14</v>
      </c>
      <c r="AI100" s="68" t="e">
        <f t="shared" si="107"/>
        <v>#VALUE!</v>
      </c>
      <c r="AJ100" s="86" t="s">
        <v>1</v>
      </c>
      <c r="AK100" s="86" t="s">
        <v>2</v>
      </c>
      <c r="AL100" s="93" t="s">
        <v>3</v>
      </c>
    </row>
    <row r="101" spans="1:38" s="10" customFormat="1" ht="24.6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41"/>
      <c r="K101" s="46"/>
      <c r="L101" s="46"/>
      <c r="M101" s="111"/>
      <c r="N101" s="111"/>
      <c r="O101" s="54"/>
      <c r="P101" s="127" t="s">
        <v>54</v>
      </c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55"/>
      <c r="AE101" s="72">
        <v>1</v>
      </c>
      <c r="AF101" s="87">
        <v>0</v>
      </c>
      <c r="AG101" s="87">
        <v>0</v>
      </c>
      <c r="AH101" s="88">
        <v>0</v>
      </c>
      <c r="AI101" s="68">
        <f t="shared" si="107"/>
        <v>0</v>
      </c>
      <c r="AJ101" s="94">
        <f t="shared" si="139"/>
        <v>0</v>
      </c>
      <c r="AK101" s="94">
        <f t="shared" si="140"/>
        <v>0</v>
      </c>
      <c r="AL101" s="95">
        <f t="shared" si="141"/>
        <v>0</v>
      </c>
    </row>
    <row r="102" spans="1:38" s="10" customFormat="1" ht="31.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41"/>
      <c r="K102" s="46"/>
      <c r="L102" s="46"/>
      <c r="M102" s="111"/>
      <c r="N102" s="111"/>
      <c r="O102" s="136" t="s">
        <v>55</v>
      </c>
      <c r="P102" s="136"/>
      <c r="Q102" s="136"/>
      <c r="R102" s="136"/>
      <c r="S102" s="136"/>
      <c r="T102" s="136"/>
      <c r="U102" s="136"/>
      <c r="V102" s="136"/>
      <c r="W102" s="49"/>
      <c r="X102" s="72">
        <v>0.03</v>
      </c>
      <c r="Y102" s="84">
        <f t="shared" ref="Y102:AA102" si="144">SUM(AJ103:AJ103)</f>
        <v>0</v>
      </c>
      <c r="Z102" s="84">
        <f t="shared" si="144"/>
        <v>0</v>
      </c>
      <c r="AA102" s="84">
        <f t="shared" si="144"/>
        <v>0</v>
      </c>
      <c r="AB102" s="85">
        <f>X102*Y102</f>
        <v>0</v>
      </c>
      <c r="AC102" s="85">
        <f>X102*Z102</f>
        <v>0</v>
      </c>
      <c r="AD102" s="85">
        <f>X102*AA102</f>
        <v>0</v>
      </c>
      <c r="AE102" s="86" t="s">
        <v>6</v>
      </c>
      <c r="AF102" s="86" t="s">
        <v>12</v>
      </c>
      <c r="AG102" s="86" t="s">
        <v>13</v>
      </c>
      <c r="AH102" s="89" t="s">
        <v>14</v>
      </c>
      <c r="AI102" s="68" t="e">
        <f t="shared" si="107"/>
        <v>#VALUE!</v>
      </c>
      <c r="AJ102" s="86" t="s">
        <v>1</v>
      </c>
      <c r="AK102" s="86" t="s">
        <v>2</v>
      </c>
      <c r="AL102" s="93" t="s">
        <v>3</v>
      </c>
    </row>
    <row r="103" spans="1:38" s="10" customFormat="1" ht="24.6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41"/>
      <c r="K103" s="46"/>
      <c r="L103" s="46"/>
      <c r="M103" s="111"/>
      <c r="N103" s="111"/>
      <c r="O103" s="54"/>
      <c r="P103" s="127" t="s">
        <v>56</v>
      </c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55"/>
      <c r="AE103" s="72">
        <v>1</v>
      </c>
      <c r="AF103" s="87">
        <v>0</v>
      </c>
      <c r="AG103" s="87">
        <v>0</v>
      </c>
      <c r="AH103" s="88">
        <v>0</v>
      </c>
      <c r="AI103" s="68">
        <f t="shared" si="107"/>
        <v>0</v>
      </c>
      <c r="AJ103" s="94">
        <f t="shared" ref="AJ103:AJ111" si="145">AE103*AF103</f>
        <v>0</v>
      </c>
      <c r="AK103" s="94">
        <f t="shared" ref="AK103:AK111" si="146">AE103*AG103</f>
        <v>0</v>
      </c>
      <c r="AL103" s="95">
        <f t="shared" ref="AL103:AL111" si="147">AE103*AH103</f>
        <v>0</v>
      </c>
    </row>
    <row r="104" spans="1:38" s="10" customFormat="1">
      <c r="A104" s="110"/>
      <c r="B104" s="110"/>
      <c r="C104" s="110"/>
      <c r="D104" s="110"/>
      <c r="E104" s="110"/>
      <c r="F104" s="110"/>
      <c r="G104" s="110"/>
      <c r="H104" s="110"/>
      <c r="I104" s="110"/>
      <c r="K104" s="46"/>
      <c r="L104" s="46"/>
      <c r="M104" s="111"/>
      <c r="N104" s="125" t="s">
        <v>75</v>
      </c>
      <c r="O104" s="125"/>
      <c r="P104" s="125"/>
      <c r="Q104" s="67">
        <v>0.53</v>
      </c>
      <c r="R104" s="69">
        <f>SUM(U105,U153,U154)</f>
        <v>0.38377999999999995</v>
      </c>
      <c r="S104" s="69">
        <f>SUM(V105,V153,V154)</f>
        <v>0.46948500000000004</v>
      </c>
      <c r="T104" s="69">
        <f>SUM(W105,W153:W154)</f>
        <v>0.45250999999999997</v>
      </c>
      <c r="U104" s="69">
        <f>Q104*R104</f>
        <v>0.20340339999999998</v>
      </c>
      <c r="V104" s="69">
        <f>Q104*S104</f>
        <v>0.24882705000000002</v>
      </c>
      <c r="W104" s="69">
        <f>Q104*T104</f>
        <v>0.2398303</v>
      </c>
    </row>
    <row r="105" spans="1:38" s="10" customFormat="1" ht="14.5">
      <c r="J105" s="32"/>
      <c r="K105" s="46"/>
      <c r="L105" s="46"/>
      <c r="M105" s="111"/>
      <c r="N105" s="112"/>
      <c r="O105" s="128" t="s">
        <v>76</v>
      </c>
      <c r="P105" s="128"/>
      <c r="Q105" s="67">
        <v>0.7</v>
      </c>
      <c r="R105" s="96">
        <f t="shared" ref="R105:T105" si="148">AB106+AB112+AB114+AB116+AB121+AB123+AB125+AB127+AB129+AB131+AB133+AB135+AB137+AB139+AB141+AB143+AB145+AB147+AB149+AB151</f>
        <v>0.53139999999999998</v>
      </c>
      <c r="S105" s="96">
        <f t="shared" si="148"/>
        <v>0.61355000000000004</v>
      </c>
      <c r="T105" s="96">
        <f t="shared" si="148"/>
        <v>0.58930000000000005</v>
      </c>
      <c r="U105" s="96">
        <f>Q105*R105</f>
        <v>0.37197999999999998</v>
      </c>
      <c r="V105" s="96">
        <f>Q105*S105</f>
        <v>0.42948500000000001</v>
      </c>
      <c r="W105" s="96">
        <f>Q105*T105</f>
        <v>0.41250999999999999</v>
      </c>
      <c r="X105" s="10">
        <f>R105/T105</f>
        <v>0.9017478364160868</v>
      </c>
      <c r="Y105" s="10">
        <f>T105-R105</f>
        <v>5.7900000000000063E-2</v>
      </c>
    </row>
    <row r="106" spans="1:38" s="10" customFormat="1" ht="28.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46"/>
      <c r="L106" s="46"/>
      <c r="M106" s="134"/>
      <c r="N106" s="112"/>
      <c r="O106" s="136" t="s">
        <v>22</v>
      </c>
      <c r="P106" s="136"/>
      <c r="Q106" s="136"/>
      <c r="R106" s="136"/>
      <c r="S106" s="136"/>
      <c r="T106" s="136"/>
      <c r="U106" s="136"/>
      <c r="V106" s="136"/>
      <c r="W106" s="49"/>
      <c r="X106" s="72">
        <v>0.18</v>
      </c>
      <c r="Y106" s="80">
        <f t="shared" ref="Y106:AA106" si="149">SUM(AJ107:AJ111)</f>
        <v>0.95499999999999996</v>
      </c>
      <c r="Z106" s="80">
        <f t="shared" si="149"/>
        <v>0.98499999999999999</v>
      </c>
      <c r="AA106" s="80">
        <f t="shared" si="149"/>
        <v>0.98499999999999999</v>
      </c>
      <c r="AB106" s="81">
        <f>X106*Y106</f>
        <v>0.1719</v>
      </c>
      <c r="AC106" s="81">
        <f>X106*Z106</f>
        <v>0.17729999999999999</v>
      </c>
      <c r="AD106" s="81">
        <f>X106*AA106</f>
        <v>0.17729999999999999</v>
      </c>
      <c r="AE106" s="71" t="s">
        <v>6</v>
      </c>
      <c r="AF106" s="71" t="s">
        <v>12</v>
      </c>
      <c r="AG106" s="71" t="s">
        <v>13</v>
      </c>
      <c r="AH106" s="89" t="s">
        <v>14</v>
      </c>
      <c r="AJ106" s="71" t="s">
        <v>1</v>
      </c>
      <c r="AK106" s="71" t="s">
        <v>2</v>
      </c>
      <c r="AL106" s="90" t="s">
        <v>3</v>
      </c>
    </row>
    <row r="107" spans="1:38" s="10" customFormat="1" ht="28.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46"/>
      <c r="L107" s="46"/>
      <c r="M107" s="134"/>
      <c r="N107" s="113"/>
      <c r="O107" s="117"/>
      <c r="P107" s="137" t="s">
        <v>25</v>
      </c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9"/>
      <c r="AD107" s="82"/>
      <c r="AE107" s="83">
        <v>0.25</v>
      </c>
      <c r="AF107" s="68">
        <v>1</v>
      </c>
      <c r="AG107" s="68">
        <v>1</v>
      </c>
      <c r="AH107" s="68">
        <v>1</v>
      </c>
      <c r="AI107" s="68">
        <f t="shared" si="107"/>
        <v>0</v>
      </c>
      <c r="AJ107" s="91">
        <f t="shared" si="145"/>
        <v>0.25</v>
      </c>
      <c r="AK107" s="91">
        <f t="shared" si="146"/>
        <v>0.25</v>
      </c>
      <c r="AL107" s="92">
        <f t="shared" si="147"/>
        <v>0.25</v>
      </c>
    </row>
    <row r="108" spans="1:38" s="10" customFormat="1" ht="28.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46"/>
      <c r="L108" s="46"/>
      <c r="M108" s="134"/>
      <c r="N108" s="113"/>
      <c r="O108" s="118"/>
      <c r="P108" s="137" t="s">
        <v>27</v>
      </c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9"/>
      <c r="AD108" s="82"/>
      <c r="AE108" s="83">
        <v>0.25</v>
      </c>
      <c r="AF108" s="68">
        <v>1</v>
      </c>
      <c r="AG108" s="68">
        <v>1</v>
      </c>
      <c r="AH108" s="68">
        <v>1</v>
      </c>
      <c r="AI108" s="68">
        <f t="shared" si="107"/>
        <v>0</v>
      </c>
      <c r="AJ108" s="91">
        <f t="shared" si="145"/>
        <v>0.25</v>
      </c>
      <c r="AK108" s="91">
        <f t="shared" si="146"/>
        <v>0.25</v>
      </c>
      <c r="AL108" s="92">
        <f t="shared" si="147"/>
        <v>0.25</v>
      </c>
    </row>
    <row r="109" spans="1:38" s="10" customFormat="1" ht="28.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46"/>
      <c r="L109" s="46"/>
      <c r="M109" s="134"/>
      <c r="N109" s="113"/>
      <c r="O109" s="118"/>
      <c r="P109" s="137" t="s">
        <v>28</v>
      </c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9"/>
      <c r="AD109" s="82"/>
      <c r="AE109" s="83">
        <v>0.2</v>
      </c>
      <c r="AF109" s="68">
        <v>1</v>
      </c>
      <c r="AG109" s="68">
        <v>1</v>
      </c>
      <c r="AH109" s="68">
        <v>1</v>
      </c>
      <c r="AI109" s="68">
        <f t="shared" si="107"/>
        <v>0</v>
      </c>
      <c r="AJ109" s="91">
        <f t="shared" si="145"/>
        <v>0.2</v>
      </c>
      <c r="AK109" s="91">
        <f t="shared" si="146"/>
        <v>0.2</v>
      </c>
      <c r="AL109" s="92">
        <f t="shared" si="147"/>
        <v>0.2</v>
      </c>
    </row>
    <row r="110" spans="1:38" s="10" customFormat="1" ht="28.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46"/>
      <c r="L110" s="46"/>
      <c r="M110" s="134"/>
      <c r="N110" s="113"/>
      <c r="O110" s="118"/>
      <c r="P110" s="137" t="s">
        <v>30</v>
      </c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9"/>
      <c r="AD110" s="82"/>
      <c r="AE110" s="83">
        <v>0.15</v>
      </c>
      <c r="AF110" s="68">
        <v>0.7</v>
      </c>
      <c r="AG110" s="68">
        <v>0.9</v>
      </c>
      <c r="AH110" s="68">
        <v>0.9</v>
      </c>
      <c r="AI110" s="68">
        <f t="shared" si="107"/>
        <v>-0.20000000000000007</v>
      </c>
      <c r="AJ110" s="91">
        <f t="shared" si="145"/>
        <v>0.105</v>
      </c>
      <c r="AK110" s="91">
        <f t="shared" si="146"/>
        <v>0.13500000000000001</v>
      </c>
      <c r="AL110" s="92">
        <f t="shared" si="147"/>
        <v>0.13500000000000001</v>
      </c>
    </row>
    <row r="111" spans="1:38" s="10" customFormat="1" ht="28.5" customHeight="1">
      <c r="A111" s="32"/>
      <c r="B111" s="32"/>
      <c r="C111" s="32"/>
      <c r="D111" s="32"/>
      <c r="E111" s="32"/>
      <c r="F111" s="32"/>
      <c r="G111" s="32"/>
      <c r="H111" s="32"/>
      <c r="I111" s="32"/>
      <c r="K111" s="46"/>
      <c r="L111" s="46"/>
      <c r="M111" s="134"/>
      <c r="N111" s="113"/>
      <c r="O111" s="118"/>
      <c r="P111" s="137" t="s">
        <v>62</v>
      </c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9"/>
      <c r="AD111" s="82"/>
      <c r="AE111" s="83">
        <v>0.15</v>
      </c>
      <c r="AF111" s="68">
        <v>1</v>
      </c>
      <c r="AG111" s="68">
        <v>1</v>
      </c>
      <c r="AH111" s="68">
        <v>1</v>
      </c>
      <c r="AI111" s="68">
        <f t="shared" si="107"/>
        <v>0</v>
      </c>
      <c r="AJ111" s="91">
        <f t="shared" si="145"/>
        <v>0.15</v>
      </c>
      <c r="AK111" s="91">
        <f t="shared" si="146"/>
        <v>0.15</v>
      </c>
      <c r="AL111" s="92">
        <f t="shared" si="147"/>
        <v>0.15</v>
      </c>
    </row>
    <row r="112" spans="1:38" s="10" customFormat="1" ht="31.5" customHeight="1">
      <c r="J112" s="32"/>
      <c r="K112" s="46"/>
      <c r="L112" s="46"/>
      <c r="M112" s="111"/>
      <c r="N112" s="111"/>
      <c r="O112" s="136" t="s">
        <v>32</v>
      </c>
      <c r="P112" s="136"/>
      <c r="Q112" s="136"/>
      <c r="R112" s="136"/>
      <c r="S112" s="136"/>
      <c r="T112" s="136"/>
      <c r="U112" s="136"/>
      <c r="V112" s="136"/>
      <c r="W112" s="49"/>
      <c r="X112" s="72">
        <v>0.04</v>
      </c>
      <c r="Y112" s="84">
        <f t="shared" ref="Y112:AA112" si="150">SUM(AJ113:AJ113)</f>
        <v>1</v>
      </c>
      <c r="Z112" s="84">
        <f t="shared" si="150"/>
        <v>1</v>
      </c>
      <c r="AA112" s="84">
        <f t="shared" si="150"/>
        <v>1</v>
      </c>
      <c r="AB112" s="85">
        <f t="shared" ref="AB112:AB116" si="151">X112*Y112</f>
        <v>0.04</v>
      </c>
      <c r="AC112" s="85">
        <f t="shared" ref="AC112:AC116" si="152">X112*Z112</f>
        <v>0.04</v>
      </c>
      <c r="AD112" s="85">
        <f t="shared" ref="AD112:AD116" si="153">X112*AA112</f>
        <v>0.04</v>
      </c>
      <c r="AE112" s="86" t="s">
        <v>6</v>
      </c>
      <c r="AF112" s="86" t="s">
        <v>12</v>
      </c>
      <c r="AG112" s="86" t="s">
        <v>13</v>
      </c>
      <c r="AH112" s="89" t="s">
        <v>14</v>
      </c>
      <c r="AI112" s="68"/>
      <c r="AJ112" s="86" t="s">
        <v>1</v>
      </c>
      <c r="AK112" s="86" t="s">
        <v>2</v>
      </c>
      <c r="AL112" s="93" t="s">
        <v>3</v>
      </c>
    </row>
    <row r="113" spans="1:38" s="10" customFormat="1" ht="24.65" customHeight="1">
      <c r="A113" s="32"/>
      <c r="E113" s="32"/>
      <c r="F113" s="32"/>
      <c r="G113" s="32"/>
      <c r="H113" s="32"/>
      <c r="I113" s="32"/>
      <c r="J113" s="32"/>
      <c r="K113" s="46"/>
      <c r="L113" s="46"/>
      <c r="M113" s="111"/>
      <c r="N113" s="111"/>
      <c r="O113" s="54"/>
      <c r="P113" s="127" t="s">
        <v>32</v>
      </c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55"/>
      <c r="AE113" s="72">
        <v>1</v>
      </c>
      <c r="AF113" s="87">
        <v>1</v>
      </c>
      <c r="AG113" s="87">
        <v>1</v>
      </c>
      <c r="AH113" s="87">
        <v>1</v>
      </c>
      <c r="AI113" s="68">
        <f t="shared" si="107"/>
        <v>0</v>
      </c>
      <c r="AJ113" s="94">
        <f t="shared" ref="AJ113:AJ120" si="154">AE113*AF113</f>
        <v>1</v>
      </c>
      <c r="AK113" s="94">
        <f t="shared" ref="AK113:AK120" si="155">AE113*AG113</f>
        <v>1</v>
      </c>
      <c r="AL113" s="95">
        <f t="shared" ref="AL113:AL120" si="156">AE113*AH113</f>
        <v>1</v>
      </c>
    </row>
    <row r="114" spans="1:38" s="10" customFormat="1" ht="31.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46"/>
      <c r="L114" s="46"/>
      <c r="M114" s="111"/>
      <c r="N114" s="111"/>
      <c r="O114" s="136" t="s">
        <v>33</v>
      </c>
      <c r="P114" s="136"/>
      <c r="Q114" s="136"/>
      <c r="R114" s="136"/>
      <c r="S114" s="136"/>
      <c r="T114" s="136"/>
      <c r="U114" s="136"/>
      <c r="V114" s="136"/>
      <c r="W114" s="49"/>
      <c r="X114" s="72">
        <v>0.08</v>
      </c>
      <c r="Y114" s="84">
        <f t="shared" ref="Y114:AA114" si="157">SUM(AJ115:AJ115)</f>
        <v>1</v>
      </c>
      <c r="Z114" s="84">
        <f t="shared" si="157"/>
        <v>1</v>
      </c>
      <c r="AA114" s="84">
        <f t="shared" si="157"/>
        <v>1</v>
      </c>
      <c r="AB114" s="85">
        <f t="shared" si="151"/>
        <v>0.08</v>
      </c>
      <c r="AC114" s="85">
        <f t="shared" si="152"/>
        <v>0.08</v>
      </c>
      <c r="AD114" s="85">
        <f t="shared" si="153"/>
        <v>0.08</v>
      </c>
      <c r="AE114" s="86" t="s">
        <v>6</v>
      </c>
      <c r="AF114" s="86" t="s">
        <v>12</v>
      </c>
      <c r="AG114" s="86" t="s">
        <v>13</v>
      </c>
      <c r="AH114" s="89" t="s">
        <v>14</v>
      </c>
      <c r="AI114" s="68"/>
      <c r="AJ114" s="86" t="s">
        <v>1</v>
      </c>
      <c r="AK114" s="86" t="s">
        <v>2</v>
      </c>
      <c r="AL114" s="93" t="s">
        <v>3</v>
      </c>
    </row>
    <row r="115" spans="1:38" s="10" customFormat="1" ht="24.6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46"/>
      <c r="L115" s="46"/>
      <c r="M115" s="111"/>
      <c r="N115" s="111"/>
      <c r="O115" s="54"/>
      <c r="P115" s="127" t="s">
        <v>33</v>
      </c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55"/>
      <c r="AE115" s="72">
        <v>1</v>
      </c>
      <c r="AF115" s="87">
        <v>1</v>
      </c>
      <c r="AG115" s="87">
        <v>1</v>
      </c>
      <c r="AH115" s="88">
        <v>1</v>
      </c>
      <c r="AI115" s="68">
        <f t="shared" si="107"/>
        <v>0</v>
      </c>
      <c r="AJ115" s="94">
        <f t="shared" si="154"/>
        <v>1</v>
      </c>
      <c r="AK115" s="94">
        <f t="shared" si="155"/>
        <v>1</v>
      </c>
      <c r="AL115" s="95">
        <f t="shared" si="156"/>
        <v>1</v>
      </c>
    </row>
    <row r="116" spans="1:38" s="10" customFormat="1" ht="31.5" customHeight="1">
      <c r="A116" s="32"/>
      <c r="B116" s="32"/>
      <c r="C116" s="32"/>
      <c r="D116" s="32"/>
      <c r="E116" s="32"/>
      <c r="F116" s="44"/>
      <c r="G116" s="32"/>
      <c r="H116" s="32"/>
      <c r="I116" s="32"/>
      <c r="J116" s="32"/>
      <c r="K116" s="46"/>
      <c r="L116" s="46"/>
      <c r="M116" s="111"/>
      <c r="N116" s="111"/>
      <c r="O116" s="136" t="s">
        <v>34</v>
      </c>
      <c r="P116" s="136"/>
      <c r="Q116" s="136"/>
      <c r="R116" s="136"/>
      <c r="S116" s="136"/>
      <c r="T116" s="136"/>
      <c r="U116" s="136"/>
      <c r="V116" s="136"/>
      <c r="W116" s="49"/>
      <c r="X116" s="72">
        <v>7.0000000000000007E-2</v>
      </c>
      <c r="Y116" s="84">
        <f t="shared" ref="Y116:AA116" si="158">SUM(AJ117:AJ120)</f>
        <v>0.85</v>
      </c>
      <c r="Z116" s="84">
        <f t="shared" si="158"/>
        <v>0.92500000000000004</v>
      </c>
      <c r="AA116" s="84">
        <f t="shared" si="158"/>
        <v>0.85</v>
      </c>
      <c r="AB116" s="84">
        <f t="shared" si="151"/>
        <v>5.9500000000000004E-2</v>
      </c>
      <c r="AC116" s="84">
        <f t="shared" si="152"/>
        <v>6.4750000000000016E-2</v>
      </c>
      <c r="AD116" s="84">
        <f t="shared" si="153"/>
        <v>5.9500000000000004E-2</v>
      </c>
      <c r="AE116" s="86" t="s">
        <v>6</v>
      </c>
      <c r="AF116" s="86" t="s">
        <v>12</v>
      </c>
      <c r="AG116" s="86" t="s">
        <v>13</v>
      </c>
      <c r="AH116" s="89" t="s">
        <v>14</v>
      </c>
      <c r="AI116" s="68"/>
      <c r="AJ116" s="86" t="s">
        <v>1</v>
      </c>
      <c r="AK116" s="86" t="s">
        <v>2</v>
      </c>
      <c r="AL116" s="93" t="s">
        <v>3</v>
      </c>
    </row>
    <row r="117" spans="1:38" s="10" customFormat="1" ht="24.6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46"/>
      <c r="L117" s="46"/>
      <c r="M117" s="111"/>
      <c r="N117" s="111"/>
      <c r="O117" s="119"/>
      <c r="P117" s="137" t="s">
        <v>35</v>
      </c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9"/>
      <c r="AD117" s="55"/>
      <c r="AE117" s="72">
        <v>0.25</v>
      </c>
      <c r="AF117" s="87">
        <v>1</v>
      </c>
      <c r="AG117" s="87">
        <v>1</v>
      </c>
      <c r="AH117" s="88">
        <v>1</v>
      </c>
      <c r="AI117" s="68">
        <f t="shared" ref="AI117:AI120" si="159">AF117-AH117</f>
        <v>0</v>
      </c>
      <c r="AJ117" s="94">
        <f t="shared" si="154"/>
        <v>0.25</v>
      </c>
      <c r="AK117" s="94">
        <f t="shared" si="155"/>
        <v>0.25</v>
      </c>
      <c r="AL117" s="95">
        <f t="shared" si="156"/>
        <v>0.25</v>
      </c>
    </row>
    <row r="118" spans="1:38" s="10" customFormat="1" ht="18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46"/>
      <c r="L118" s="46"/>
      <c r="M118" s="111"/>
      <c r="N118" s="111"/>
      <c r="O118" s="119"/>
      <c r="P118" s="137" t="s">
        <v>36</v>
      </c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9"/>
      <c r="AD118" s="55"/>
      <c r="AE118" s="72">
        <v>0.25</v>
      </c>
      <c r="AF118" s="87">
        <v>1</v>
      </c>
      <c r="AG118" s="87">
        <v>1</v>
      </c>
      <c r="AH118" s="88">
        <v>1</v>
      </c>
      <c r="AI118" s="68">
        <f t="shared" si="159"/>
        <v>0</v>
      </c>
      <c r="AJ118" s="94">
        <f t="shared" si="154"/>
        <v>0.25</v>
      </c>
      <c r="AK118" s="94">
        <f t="shared" si="155"/>
        <v>0.25</v>
      </c>
      <c r="AL118" s="95">
        <f t="shared" si="156"/>
        <v>0.25</v>
      </c>
    </row>
    <row r="119" spans="1:38" s="10" customFormat="1" ht="18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46"/>
      <c r="L119" s="46"/>
      <c r="M119" s="111"/>
      <c r="N119" s="111"/>
      <c r="O119" s="119"/>
      <c r="P119" s="137" t="s">
        <v>37</v>
      </c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9"/>
      <c r="AD119" s="55"/>
      <c r="AE119" s="72">
        <v>0.25</v>
      </c>
      <c r="AF119" s="88">
        <v>1</v>
      </c>
      <c r="AG119" s="87">
        <v>1</v>
      </c>
      <c r="AH119" s="88">
        <v>1</v>
      </c>
      <c r="AI119" s="68">
        <f t="shared" si="159"/>
        <v>0</v>
      </c>
      <c r="AJ119" s="94">
        <f t="shared" si="154"/>
        <v>0.25</v>
      </c>
      <c r="AK119" s="94">
        <f t="shared" si="155"/>
        <v>0.25</v>
      </c>
      <c r="AL119" s="95">
        <f t="shared" si="156"/>
        <v>0.25</v>
      </c>
    </row>
    <row r="120" spans="1:38" s="10" customFormat="1" ht="18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46"/>
      <c r="L120" s="46"/>
      <c r="M120" s="111"/>
      <c r="N120" s="111"/>
      <c r="O120" s="119"/>
      <c r="P120" s="137" t="s">
        <v>38</v>
      </c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9"/>
      <c r="AD120" s="55"/>
      <c r="AE120" s="72">
        <v>0.25</v>
      </c>
      <c r="AF120" s="87">
        <v>0.4</v>
      </c>
      <c r="AG120" s="87">
        <v>0.7</v>
      </c>
      <c r="AH120" s="87">
        <v>0.4</v>
      </c>
      <c r="AI120" s="68">
        <f t="shared" si="159"/>
        <v>0</v>
      </c>
      <c r="AJ120" s="94">
        <f t="shared" si="154"/>
        <v>0.1</v>
      </c>
      <c r="AK120" s="94">
        <f t="shared" si="155"/>
        <v>0.17499999999999999</v>
      </c>
      <c r="AL120" s="95">
        <f t="shared" si="156"/>
        <v>0.1</v>
      </c>
    </row>
    <row r="121" spans="1:38" s="10" customFormat="1" ht="31.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46"/>
      <c r="L121" s="46"/>
      <c r="M121" s="111"/>
      <c r="N121" s="111"/>
      <c r="O121" s="136" t="s">
        <v>39</v>
      </c>
      <c r="P121" s="136"/>
      <c r="Q121" s="136"/>
      <c r="R121" s="136"/>
      <c r="S121" s="136"/>
      <c r="T121" s="136"/>
      <c r="U121" s="136"/>
      <c r="V121" s="136"/>
      <c r="W121" s="49"/>
      <c r="X121" s="72">
        <v>0.1</v>
      </c>
      <c r="Y121" s="84">
        <f t="shared" ref="Y121:AA121" si="160">SUM(AJ122:AJ122)</f>
        <v>0.7</v>
      </c>
      <c r="Z121" s="84">
        <f t="shared" si="160"/>
        <v>0.8</v>
      </c>
      <c r="AA121" s="84">
        <f t="shared" si="160"/>
        <v>0.9</v>
      </c>
      <c r="AB121" s="85">
        <f t="shared" ref="AB121:AB125" si="161">X121*Y121</f>
        <v>6.9999999999999993E-2</v>
      </c>
      <c r="AC121" s="85">
        <f t="shared" ref="AC121:AC125" si="162">X121*Z121</f>
        <v>8.0000000000000016E-2</v>
      </c>
      <c r="AD121" s="85">
        <f t="shared" ref="AD121:AD125" si="163">X121*AA121</f>
        <v>9.0000000000000011E-2</v>
      </c>
      <c r="AE121" s="86" t="s">
        <v>6</v>
      </c>
      <c r="AF121" s="86" t="s">
        <v>12</v>
      </c>
      <c r="AG121" s="86" t="s">
        <v>13</v>
      </c>
      <c r="AH121" s="89" t="s">
        <v>14</v>
      </c>
      <c r="AI121" s="68"/>
      <c r="AJ121" s="86" t="s">
        <v>1</v>
      </c>
      <c r="AK121" s="86" t="s">
        <v>2</v>
      </c>
      <c r="AL121" s="93" t="s">
        <v>3</v>
      </c>
    </row>
    <row r="122" spans="1:38" s="10" customFormat="1" ht="24.6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46"/>
      <c r="L122" s="46"/>
      <c r="M122" s="111"/>
      <c r="N122" s="111"/>
      <c r="O122" s="54"/>
      <c r="P122" s="127" t="s">
        <v>92</v>
      </c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55"/>
      <c r="AE122" s="72">
        <v>1</v>
      </c>
      <c r="AF122" s="87">
        <v>0.7</v>
      </c>
      <c r="AG122" s="87">
        <v>0.8</v>
      </c>
      <c r="AH122" s="88">
        <v>0.9</v>
      </c>
      <c r="AI122" s="68">
        <f t="shared" ref="AI122:AI152" si="164">AF122-AH122</f>
        <v>-0.20000000000000007</v>
      </c>
      <c r="AJ122" s="94">
        <f t="shared" ref="AJ122:AJ126" si="165">AE122*AF122</f>
        <v>0.7</v>
      </c>
      <c r="AK122" s="94">
        <f t="shared" ref="AK122:AK126" si="166">AE122*AG122</f>
        <v>0.8</v>
      </c>
      <c r="AL122" s="95">
        <f t="shared" ref="AL122:AL126" si="167">AE122*AH122</f>
        <v>0.9</v>
      </c>
    </row>
    <row r="123" spans="1:38" s="10" customFormat="1" ht="31.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41"/>
      <c r="K123" s="46"/>
      <c r="L123" s="46"/>
      <c r="M123" s="111"/>
      <c r="N123" s="111"/>
      <c r="O123" s="136" t="s">
        <v>40</v>
      </c>
      <c r="P123" s="136"/>
      <c r="Q123" s="136"/>
      <c r="R123" s="136"/>
      <c r="S123" s="136"/>
      <c r="T123" s="136"/>
      <c r="U123" s="136"/>
      <c r="V123" s="136"/>
      <c r="W123" s="49"/>
      <c r="X123" s="72">
        <v>0.05</v>
      </c>
      <c r="Y123" s="84">
        <f t="shared" ref="Y123:AA123" si="168">SUM(AJ124:AJ124)</f>
        <v>0.7</v>
      </c>
      <c r="Z123" s="84">
        <f t="shared" si="168"/>
        <v>0.9</v>
      </c>
      <c r="AA123" s="84">
        <f t="shared" si="168"/>
        <v>0.7</v>
      </c>
      <c r="AB123" s="85">
        <f t="shared" si="161"/>
        <v>3.4999999999999996E-2</v>
      </c>
      <c r="AC123" s="85">
        <f t="shared" si="162"/>
        <v>4.5000000000000005E-2</v>
      </c>
      <c r="AD123" s="85">
        <f t="shared" si="163"/>
        <v>3.4999999999999996E-2</v>
      </c>
      <c r="AE123" s="86" t="s">
        <v>6</v>
      </c>
      <c r="AF123" s="86" t="s">
        <v>12</v>
      </c>
      <c r="AG123" s="86" t="s">
        <v>13</v>
      </c>
      <c r="AH123" s="89" t="s">
        <v>14</v>
      </c>
      <c r="AI123" s="68"/>
      <c r="AJ123" s="86" t="s">
        <v>1</v>
      </c>
      <c r="AK123" s="86" t="s">
        <v>2</v>
      </c>
      <c r="AL123" s="93" t="s">
        <v>3</v>
      </c>
    </row>
    <row r="124" spans="1:38" s="10" customFormat="1" ht="24.6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41"/>
      <c r="K124" s="46"/>
      <c r="L124" s="46"/>
      <c r="M124" s="111"/>
      <c r="N124" s="111"/>
      <c r="O124" s="54"/>
      <c r="P124" s="127" t="s">
        <v>40</v>
      </c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55"/>
      <c r="AE124" s="72">
        <v>1</v>
      </c>
      <c r="AF124" s="87">
        <v>0.7</v>
      </c>
      <c r="AG124" s="87">
        <v>0.9</v>
      </c>
      <c r="AH124" s="88">
        <v>0.7</v>
      </c>
      <c r="AI124" s="68">
        <f t="shared" si="164"/>
        <v>0</v>
      </c>
      <c r="AJ124" s="94">
        <f t="shared" si="165"/>
        <v>0.7</v>
      </c>
      <c r="AK124" s="94">
        <f t="shared" si="166"/>
        <v>0.9</v>
      </c>
      <c r="AL124" s="95">
        <f t="shared" si="167"/>
        <v>0.7</v>
      </c>
    </row>
    <row r="125" spans="1:38" s="10" customFormat="1" ht="31.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41"/>
      <c r="K125" s="46"/>
      <c r="L125" s="46"/>
      <c r="M125" s="111"/>
      <c r="N125" s="111"/>
      <c r="O125" s="136" t="s">
        <v>41</v>
      </c>
      <c r="P125" s="136"/>
      <c r="Q125" s="136"/>
      <c r="R125" s="136"/>
      <c r="S125" s="136"/>
      <c r="T125" s="136"/>
      <c r="U125" s="136"/>
      <c r="V125" s="136"/>
      <c r="W125" s="49"/>
      <c r="X125" s="72">
        <v>0.05</v>
      </c>
      <c r="Y125" s="84">
        <f t="shared" ref="Y125:AA125" si="169">SUM(AJ126:AJ126)</f>
        <v>0.25</v>
      </c>
      <c r="Z125" s="84">
        <f t="shared" si="169"/>
        <v>0.7</v>
      </c>
      <c r="AA125" s="84">
        <f t="shared" si="169"/>
        <v>0.9</v>
      </c>
      <c r="AB125" s="85">
        <f t="shared" si="161"/>
        <v>1.2500000000000001E-2</v>
      </c>
      <c r="AC125" s="85">
        <f t="shared" si="162"/>
        <v>3.4999999999999996E-2</v>
      </c>
      <c r="AD125" s="85">
        <f t="shared" si="163"/>
        <v>4.5000000000000005E-2</v>
      </c>
      <c r="AE125" s="86" t="s">
        <v>6</v>
      </c>
      <c r="AF125" s="86" t="s">
        <v>12</v>
      </c>
      <c r="AG125" s="86" t="s">
        <v>13</v>
      </c>
      <c r="AH125" s="89" t="s">
        <v>14</v>
      </c>
      <c r="AI125" s="68"/>
      <c r="AJ125" s="86" t="s">
        <v>1</v>
      </c>
      <c r="AK125" s="86" t="s">
        <v>2</v>
      </c>
      <c r="AL125" s="93" t="s">
        <v>3</v>
      </c>
    </row>
    <row r="126" spans="1:38" s="10" customFormat="1" ht="24.6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41"/>
      <c r="K126" s="46"/>
      <c r="L126" s="46"/>
      <c r="M126" s="111"/>
      <c r="N126" s="111"/>
      <c r="O126" s="54"/>
      <c r="P126" s="127" t="s">
        <v>41</v>
      </c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55"/>
      <c r="AE126" s="72">
        <v>1</v>
      </c>
      <c r="AF126" s="87">
        <v>0.25</v>
      </c>
      <c r="AG126" s="87">
        <v>0.7</v>
      </c>
      <c r="AH126" s="88">
        <v>0.9</v>
      </c>
      <c r="AI126" s="68">
        <f t="shared" si="164"/>
        <v>-0.65</v>
      </c>
      <c r="AJ126" s="94">
        <f t="shared" si="165"/>
        <v>0.25</v>
      </c>
      <c r="AK126" s="94">
        <f t="shared" si="166"/>
        <v>0.7</v>
      </c>
      <c r="AL126" s="95">
        <f t="shared" si="167"/>
        <v>0.9</v>
      </c>
    </row>
    <row r="127" spans="1:38" s="10" customFormat="1" ht="31.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41"/>
      <c r="K127" s="46"/>
      <c r="L127" s="46"/>
      <c r="M127" s="111"/>
      <c r="N127" s="111"/>
      <c r="O127" s="136" t="s">
        <v>42</v>
      </c>
      <c r="P127" s="136"/>
      <c r="Q127" s="136"/>
      <c r="R127" s="136"/>
      <c r="S127" s="136"/>
      <c r="T127" s="136"/>
      <c r="U127" s="136"/>
      <c r="V127" s="136"/>
      <c r="W127" s="49"/>
      <c r="X127" s="72">
        <v>0.03</v>
      </c>
      <c r="Y127" s="84">
        <f t="shared" ref="Y127:AA127" si="170">SUM(AJ128:AJ128)</f>
        <v>0.5</v>
      </c>
      <c r="Z127" s="84">
        <f t="shared" si="170"/>
        <v>0.9</v>
      </c>
      <c r="AA127" s="84">
        <f t="shared" si="170"/>
        <v>0.5</v>
      </c>
      <c r="AB127" s="85">
        <f t="shared" ref="AB127:AB131" si="171">X127*Y127</f>
        <v>1.4999999999999999E-2</v>
      </c>
      <c r="AC127" s="85">
        <f t="shared" ref="AC127:AC131" si="172">X127*Z127</f>
        <v>2.7E-2</v>
      </c>
      <c r="AD127" s="85">
        <f t="shared" ref="AD127:AD131" si="173">X127*AA127</f>
        <v>1.4999999999999999E-2</v>
      </c>
      <c r="AE127" s="86" t="s">
        <v>6</v>
      </c>
      <c r="AF127" s="86" t="s">
        <v>12</v>
      </c>
      <c r="AG127" s="86" t="s">
        <v>13</v>
      </c>
      <c r="AH127" s="89" t="s">
        <v>14</v>
      </c>
      <c r="AI127" s="68" t="e">
        <f t="shared" si="164"/>
        <v>#VALUE!</v>
      </c>
      <c r="AJ127" s="86" t="s">
        <v>1</v>
      </c>
      <c r="AK127" s="86" t="s">
        <v>2</v>
      </c>
      <c r="AL127" s="93" t="s">
        <v>3</v>
      </c>
    </row>
    <row r="128" spans="1:38" s="10" customFormat="1" ht="24.6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41"/>
      <c r="K128" s="46"/>
      <c r="L128" s="46"/>
      <c r="M128" s="111"/>
      <c r="N128" s="111"/>
      <c r="O128" s="54"/>
      <c r="P128" s="127" t="s">
        <v>42</v>
      </c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55"/>
      <c r="AE128" s="72">
        <v>1</v>
      </c>
      <c r="AF128" s="87">
        <v>0.5</v>
      </c>
      <c r="AG128" s="87">
        <v>0.9</v>
      </c>
      <c r="AH128" s="88">
        <v>0.5</v>
      </c>
      <c r="AI128" s="68">
        <f t="shared" si="164"/>
        <v>0</v>
      </c>
      <c r="AJ128" s="94">
        <f t="shared" ref="AJ128:AJ132" si="174">AE128*AF128</f>
        <v>0.5</v>
      </c>
      <c r="AK128" s="94">
        <f t="shared" ref="AK128:AK132" si="175">AE128*AG128</f>
        <v>0.9</v>
      </c>
      <c r="AL128" s="95">
        <f t="shared" ref="AL128:AL132" si="176">AE128*AH128</f>
        <v>0.5</v>
      </c>
    </row>
    <row r="129" spans="1:38" s="10" customFormat="1" ht="31.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41"/>
      <c r="K129" s="46"/>
      <c r="L129" s="46"/>
      <c r="M129" s="111"/>
      <c r="N129" s="111"/>
      <c r="O129" s="136" t="s">
        <v>43</v>
      </c>
      <c r="P129" s="136"/>
      <c r="Q129" s="136"/>
      <c r="R129" s="136"/>
      <c r="S129" s="136"/>
      <c r="T129" s="136"/>
      <c r="U129" s="136"/>
      <c r="V129" s="136"/>
      <c r="W129" s="49"/>
      <c r="X129" s="72">
        <v>0.05</v>
      </c>
      <c r="Y129" s="84">
        <f t="shared" ref="Y129:AA129" si="177">SUM(AJ130:AJ130)</f>
        <v>0.8</v>
      </c>
      <c r="Z129" s="84">
        <f t="shared" si="177"/>
        <v>0.8</v>
      </c>
      <c r="AA129" s="84">
        <f t="shared" si="177"/>
        <v>0.8</v>
      </c>
      <c r="AB129" s="85">
        <f t="shared" si="171"/>
        <v>4.0000000000000008E-2</v>
      </c>
      <c r="AC129" s="85">
        <f t="shared" si="172"/>
        <v>4.0000000000000008E-2</v>
      </c>
      <c r="AD129" s="85">
        <f t="shared" si="173"/>
        <v>4.0000000000000008E-2</v>
      </c>
      <c r="AE129" s="86" t="s">
        <v>6</v>
      </c>
      <c r="AF129" s="86" t="s">
        <v>12</v>
      </c>
      <c r="AG129" s="86" t="s">
        <v>13</v>
      </c>
      <c r="AH129" s="89" t="s">
        <v>14</v>
      </c>
      <c r="AI129" s="68"/>
      <c r="AJ129" s="86" t="s">
        <v>1</v>
      </c>
      <c r="AK129" s="86" t="s">
        <v>2</v>
      </c>
      <c r="AL129" s="93" t="s">
        <v>3</v>
      </c>
    </row>
    <row r="130" spans="1:38" s="10" customFormat="1" ht="24.6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41"/>
      <c r="K130" s="46"/>
      <c r="L130" s="46"/>
      <c r="M130" s="111"/>
      <c r="N130" s="111"/>
      <c r="O130" s="54"/>
      <c r="P130" s="127" t="s">
        <v>96</v>
      </c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55"/>
      <c r="AE130" s="72">
        <v>1</v>
      </c>
      <c r="AF130" s="87">
        <v>0.8</v>
      </c>
      <c r="AG130" s="87">
        <v>0.8</v>
      </c>
      <c r="AH130" s="88">
        <v>0.8</v>
      </c>
      <c r="AI130" s="68">
        <f t="shared" si="164"/>
        <v>0</v>
      </c>
      <c r="AJ130" s="94">
        <f t="shared" si="174"/>
        <v>0.8</v>
      </c>
      <c r="AK130" s="94">
        <f t="shared" si="175"/>
        <v>0.8</v>
      </c>
      <c r="AL130" s="95">
        <f t="shared" si="176"/>
        <v>0.8</v>
      </c>
    </row>
    <row r="131" spans="1:38" s="10" customFormat="1" ht="31.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41"/>
      <c r="K131" s="46"/>
      <c r="L131" s="46"/>
      <c r="M131" s="111"/>
      <c r="N131" s="111"/>
      <c r="O131" s="136" t="s">
        <v>44</v>
      </c>
      <c r="P131" s="136"/>
      <c r="Q131" s="136"/>
      <c r="R131" s="136"/>
      <c r="S131" s="136"/>
      <c r="T131" s="136"/>
      <c r="U131" s="136"/>
      <c r="V131" s="136"/>
      <c r="W131" s="49"/>
      <c r="X131" s="72">
        <v>0.02</v>
      </c>
      <c r="Y131" s="84">
        <f t="shared" ref="Y131:AA131" si="178">SUM(AJ132:AJ132)</f>
        <v>0</v>
      </c>
      <c r="Z131" s="84">
        <f t="shared" si="178"/>
        <v>0</v>
      </c>
      <c r="AA131" s="84">
        <f t="shared" si="178"/>
        <v>0</v>
      </c>
      <c r="AB131" s="85">
        <f t="shared" si="171"/>
        <v>0</v>
      </c>
      <c r="AC131" s="85">
        <f t="shared" si="172"/>
        <v>0</v>
      </c>
      <c r="AD131" s="85">
        <f t="shared" si="173"/>
        <v>0</v>
      </c>
      <c r="AE131" s="86" t="s">
        <v>6</v>
      </c>
      <c r="AF131" s="86" t="s">
        <v>12</v>
      </c>
      <c r="AG131" s="86" t="s">
        <v>13</v>
      </c>
      <c r="AH131" s="89" t="s">
        <v>14</v>
      </c>
      <c r="AI131" s="68" t="e">
        <f t="shared" si="164"/>
        <v>#VALUE!</v>
      </c>
      <c r="AJ131" s="86" t="s">
        <v>1</v>
      </c>
      <c r="AK131" s="86" t="s">
        <v>2</v>
      </c>
      <c r="AL131" s="93" t="s">
        <v>3</v>
      </c>
    </row>
    <row r="132" spans="1:38" s="10" customFormat="1" ht="24.6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41"/>
      <c r="K132" s="46"/>
      <c r="L132" s="46"/>
      <c r="M132" s="111"/>
      <c r="N132" s="111"/>
      <c r="O132" s="54"/>
      <c r="P132" s="127" t="s">
        <v>44</v>
      </c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55"/>
      <c r="AE132" s="72">
        <v>1</v>
      </c>
      <c r="AF132" s="87">
        <v>0</v>
      </c>
      <c r="AG132" s="87">
        <v>0</v>
      </c>
      <c r="AH132" s="88">
        <v>0</v>
      </c>
      <c r="AI132" s="68">
        <f t="shared" si="164"/>
        <v>0</v>
      </c>
      <c r="AJ132" s="94">
        <f t="shared" si="174"/>
        <v>0</v>
      </c>
      <c r="AK132" s="94">
        <f t="shared" si="175"/>
        <v>0</v>
      </c>
      <c r="AL132" s="95">
        <f t="shared" si="176"/>
        <v>0</v>
      </c>
    </row>
    <row r="133" spans="1:38" s="10" customFormat="1" ht="31.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41"/>
      <c r="K133" s="46"/>
      <c r="L133" s="46"/>
      <c r="M133" s="111"/>
      <c r="N133" s="111"/>
      <c r="O133" s="136" t="s">
        <v>45</v>
      </c>
      <c r="P133" s="136"/>
      <c r="Q133" s="136"/>
      <c r="R133" s="136"/>
      <c r="S133" s="136"/>
      <c r="T133" s="136"/>
      <c r="U133" s="136"/>
      <c r="V133" s="136"/>
      <c r="W133" s="49"/>
      <c r="X133" s="73">
        <v>5.0000000000000001E-3</v>
      </c>
      <c r="Y133" s="84">
        <f t="shared" ref="Y133:AA133" si="179">SUM(AJ134:AJ134)</f>
        <v>0.2</v>
      </c>
      <c r="Z133" s="84">
        <f t="shared" si="179"/>
        <v>1</v>
      </c>
      <c r="AA133" s="84">
        <f t="shared" si="179"/>
        <v>0.2</v>
      </c>
      <c r="AB133" s="85">
        <f t="shared" ref="AB133:AB137" si="180">X133*Y133</f>
        <v>1E-3</v>
      </c>
      <c r="AC133" s="85">
        <f t="shared" ref="AC133:AC137" si="181">X133*Z133</f>
        <v>5.0000000000000001E-3</v>
      </c>
      <c r="AD133" s="85">
        <f t="shared" ref="AD133:AD137" si="182">X133*AA133</f>
        <v>1E-3</v>
      </c>
      <c r="AE133" s="86" t="s">
        <v>6</v>
      </c>
      <c r="AF133" s="86" t="s">
        <v>12</v>
      </c>
      <c r="AG133" s="86" t="s">
        <v>13</v>
      </c>
      <c r="AH133" s="89" t="s">
        <v>14</v>
      </c>
      <c r="AI133" s="68" t="e">
        <f t="shared" si="164"/>
        <v>#VALUE!</v>
      </c>
      <c r="AJ133" s="86" t="s">
        <v>1</v>
      </c>
      <c r="AK133" s="86" t="s">
        <v>2</v>
      </c>
      <c r="AL133" s="93" t="s">
        <v>3</v>
      </c>
    </row>
    <row r="134" spans="1:38" s="10" customFormat="1" ht="24.6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41"/>
      <c r="K134" s="46"/>
      <c r="L134" s="46"/>
      <c r="M134" s="111"/>
      <c r="N134" s="111"/>
      <c r="O134" s="54"/>
      <c r="P134" s="127" t="s">
        <v>45</v>
      </c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55"/>
      <c r="AE134" s="72">
        <v>1</v>
      </c>
      <c r="AF134" s="87">
        <v>0.2</v>
      </c>
      <c r="AG134" s="87">
        <v>1</v>
      </c>
      <c r="AH134" s="88">
        <v>0.2</v>
      </c>
      <c r="AI134" s="68">
        <f t="shared" si="164"/>
        <v>0</v>
      </c>
      <c r="AJ134" s="94">
        <f t="shared" ref="AJ134:AJ138" si="183">AE134*AF134</f>
        <v>0.2</v>
      </c>
      <c r="AK134" s="94">
        <f t="shared" ref="AK134:AK138" si="184">AE134*AG134</f>
        <v>1</v>
      </c>
      <c r="AL134" s="95">
        <f t="shared" ref="AL134:AL138" si="185">AE134*AH134</f>
        <v>0.2</v>
      </c>
    </row>
    <row r="135" spans="1:38" s="10" customFormat="1" ht="31.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41"/>
      <c r="K135" s="46"/>
      <c r="L135" s="46"/>
      <c r="M135" s="111"/>
      <c r="N135" s="111"/>
      <c r="O135" s="136" t="s">
        <v>46</v>
      </c>
      <c r="P135" s="136"/>
      <c r="Q135" s="136"/>
      <c r="R135" s="136"/>
      <c r="S135" s="136"/>
      <c r="T135" s="136"/>
      <c r="U135" s="136"/>
      <c r="V135" s="136"/>
      <c r="W135" s="49"/>
      <c r="X135" s="73">
        <v>5.0000000000000001E-3</v>
      </c>
      <c r="Y135" s="84">
        <f t="shared" ref="Y135:AA135" si="186">SUM(AJ136:AJ136)</f>
        <v>0.2</v>
      </c>
      <c r="Z135" s="84">
        <f t="shared" si="186"/>
        <v>1</v>
      </c>
      <c r="AA135" s="84">
        <f t="shared" si="186"/>
        <v>0.2</v>
      </c>
      <c r="AB135" s="85">
        <f t="shared" si="180"/>
        <v>1E-3</v>
      </c>
      <c r="AC135" s="85">
        <f t="shared" si="181"/>
        <v>5.0000000000000001E-3</v>
      </c>
      <c r="AD135" s="85">
        <f t="shared" si="182"/>
        <v>1E-3</v>
      </c>
      <c r="AE135" s="86" t="s">
        <v>6</v>
      </c>
      <c r="AF135" s="86" t="s">
        <v>12</v>
      </c>
      <c r="AG135" s="86" t="s">
        <v>13</v>
      </c>
      <c r="AH135" s="89" t="s">
        <v>14</v>
      </c>
      <c r="AI135" s="68" t="e">
        <f t="shared" si="164"/>
        <v>#VALUE!</v>
      </c>
      <c r="AJ135" s="86" t="s">
        <v>1</v>
      </c>
      <c r="AK135" s="86" t="s">
        <v>2</v>
      </c>
      <c r="AL135" s="93" t="s">
        <v>3</v>
      </c>
    </row>
    <row r="136" spans="1:38" s="10" customFormat="1" ht="24.6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41"/>
      <c r="K136" s="46"/>
      <c r="L136" s="46"/>
      <c r="M136" s="111"/>
      <c r="N136" s="111"/>
      <c r="O136" s="54"/>
      <c r="P136" s="127" t="s">
        <v>46</v>
      </c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55"/>
      <c r="AE136" s="72">
        <v>1</v>
      </c>
      <c r="AF136" s="87">
        <v>0.2</v>
      </c>
      <c r="AG136" s="87">
        <v>1</v>
      </c>
      <c r="AH136" s="88">
        <v>0.2</v>
      </c>
      <c r="AI136" s="68">
        <f t="shared" si="164"/>
        <v>0</v>
      </c>
      <c r="AJ136" s="94">
        <f t="shared" si="183"/>
        <v>0.2</v>
      </c>
      <c r="AK136" s="94">
        <f t="shared" si="184"/>
        <v>1</v>
      </c>
      <c r="AL136" s="95">
        <f t="shared" si="185"/>
        <v>0.2</v>
      </c>
    </row>
    <row r="137" spans="1:38" s="10" customFormat="1" ht="31.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41"/>
      <c r="K137" s="46"/>
      <c r="L137" s="46"/>
      <c r="M137" s="111"/>
      <c r="N137" s="111"/>
      <c r="O137" s="136" t="s">
        <v>47</v>
      </c>
      <c r="P137" s="136"/>
      <c r="Q137" s="136"/>
      <c r="R137" s="136"/>
      <c r="S137" s="136"/>
      <c r="T137" s="136"/>
      <c r="U137" s="136"/>
      <c r="V137" s="136"/>
      <c r="W137" s="49"/>
      <c r="X137" s="72">
        <v>0.02</v>
      </c>
      <c r="Y137" s="84">
        <f t="shared" ref="Y137:AA137" si="187">SUM(AJ138:AJ138)</f>
        <v>0</v>
      </c>
      <c r="Z137" s="84">
        <f t="shared" si="187"/>
        <v>0.3</v>
      </c>
      <c r="AA137" s="84">
        <f t="shared" si="187"/>
        <v>0</v>
      </c>
      <c r="AB137" s="85">
        <f t="shared" si="180"/>
        <v>0</v>
      </c>
      <c r="AC137" s="85">
        <f t="shared" si="181"/>
        <v>6.0000000000000001E-3</v>
      </c>
      <c r="AD137" s="85">
        <f t="shared" si="182"/>
        <v>0</v>
      </c>
      <c r="AE137" s="86" t="s">
        <v>6</v>
      </c>
      <c r="AF137" s="86" t="s">
        <v>12</v>
      </c>
      <c r="AG137" s="86" t="s">
        <v>13</v>
      </c>
      <c r="AH137" s="89" t="s">
        <v>14</v>
      </c>
      <c r="AI137" s="68" t="e">
        <f t="shared" si="164"/>
        <v>#VALUE!</v>
      </c>
      <c r="AJ137" s="86" t="s">
        <v>1</v>
      </c>
      <c r="AK137" s="86" t="s">
        <v>2</v>
      </c>
      <c r="AL137" s="93" t="s">
        <v>3</v>
      </c>
    </row>
    <row r="138" spans="1:38" s="10" customFormat="1" ht="24.6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41"/>
      <c r="K138" s="46"/>
      <c r="L138" s="46"/>
      <c r="M138" s="111"/>
      <c r="N138" s="111"/>
      <c r="O138" s="54"/>
      <c r="P138" s="127" t="s">
        <v>97</v>
      </c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55"/>
      <c r="AE138" s="72">
        <v>1</v>
      </c>
      <c r="AF138" s="87">
        <v>0</v>
      </c>
      <c r="AG138" s="87">
        <v>0.3</v>
      </c>
      <c r="AH138" s="88">
        <v>0</v>
      </c>
      <c r="AI138" s="68">
        <f t="shared" si="164"/>
        <v>0</v>
      </c>
      <c r="AJ138" s="94">
        <f t="shared" si="183"/>
        <v>0</v>
      </c>
      <c r="AK138" s="94">
        <f t="shared" si="184"/>
        <v>0.3</v>
      </c>
      <c r="AL138" s="95">
        <f t="shared" si="185"/>
        <v>0</v>
      </c>
    </row>
    <row r="139" spans="1:38" s="10" customFormat="1" ht="31.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41"/>
      <c r="K139" s="46"/>
      <c r="L139" s="46"/>
      <c r="M139" s="111"/>
      <c r="N139" s="111"/>
      <c r="O139" s="136" t="s">
        <v>48</v>
      </c>
      <c r="P139" s="136"/>
      <c r="Q139" s="136"/>
      <c r="R139" s="136"/>
      <c r="S139" s="136"/>
      <c r="T139" s="136"/>
      <c r="U139" s="136"/>
      <c r="V139" s="136"/>
      <c r="W139" s="49"/>
      <c r="X139" s="72">
        <v>0.05</v>
      </c>
      <c r="Y139" s="84">
        <f t="shared" ref="Y139:AA139" si="188">SUM(AJ140:AJ140)</f>
        <v>0.05</v>
      </c>
      <c r="Z139" s="84">
        <f t="shared" si="188"/>
        <v>0.08</v>
      </c>
      <c r="AA139" s="84">
        <f t="shared" si="188"/>
        <v>0.05</v>
      </c>
      <c r="AB139" s="85">
        <f t="shared" ref="AB139:AB143" si="189">X139*Y139</f>
        <v>2.5000000000000005E-3</v>
      </c>
      <c r="AC139" s="85">
        <f t="shared" ref="AC139:AC143" si="190">X139*Z139</f>
        <v>4.0000000000000001E-3</v>
      </c>
      <c r="AD139" s="85">
        <f t="shared" ref="AD139:AD143" si="191">X139*AA139</f>
        <v>2.5000000000000005E-3</v>
      </c>
      <c r="AE139" s="86" t="s">
        <v>6</v>
      </c>
      <c r="AF139" s="86" t="s">
        <v>12</v>
      </c>
      <c r="AG139" s="86" t="s">
        <v>13</v>
      </c>
      <c r="AH139" s="89" t="s">
        <v>14</v>
      </c>
      <c r="AI139" s="68" t="e">
        <f t="shared" si="164"/>
        <v>#VALUE!</v>
      </c>
      <c r="AJ139" s="86" t="s">
        <v>1</v>
      </c>
      <c r="AK139" s="86" t="s">
        <v>2</v>
      </c>
      <c r="AL139" s="93" t="s">
        <v>3</v>
      </c>
    </row>
    <row r="140" spans="1:38" s="10" customFormat="1" ht="24.6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41"/>
      <c r="K140" s="46"/>
      <c r="L140" s="46"/>
      <c r="M140" s="111"/>
      <c r="N140" s="111"/>
      <c r="O140" s="54"/>
      <c r="P140" s="127" t="s">
        <v>101</v>
      </c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55"/>
      <c r="AE140" s="72">
        <v>1</v>
      </c>
      <c r="AF140" s="87">
        <v>0.05</v>
      </c>
      <c r="AG140" s="87">
        <v>0.08</v>
      </c>
      <c r="AH140" s="88">
        <v>0.05</v>
      </c>
      <c r="AI140" s="68">
        <f t="shared" si="164"/>
        <v>0</v>
      </c>
      <c r="AJ140" s="94">
        <f t="shared" ref="AJ140:AJ144" si="192">AE140*AF140</f>
        <v>0.05</v>
      </c>
      <c r="AK140" s="94">
        <f t="shared" ref="AK140:AK144" si="193">AE140*AG140</f>
        <v>0.08</v>
      </c>
      <c r="AL140" s="95">
        <f t="shared" ref="AL140:AL144" si="194">AE140*AH140</f>
        <v>0.05</v>
      </c>
    </row>
    <row r="141" spans="1:38" s="10" customFormat="1" ht="31.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41"/>
      <c r="K141" s="46"/>
      <c r="L141" s="46"/>
      <c r="M141" s="111"/>
      <c r="N141" s="111"/>
      <c r="O141" s="136" t="s">
        <v>49</v>
      </c>
      <c r="P141" s="136"/>
      <c r="Q141" s="136"/>
      <c r="R141" s="136"/>
      <c r="S141" s="136"/>
      <c r="T141" s="136"/>
      <c r="U141" s="136"/>
      <c r="V141" s="136"/>
      <c r="W141" s="49"/>
      <c r="X141" s="72">
        <v>0.03</v>
      </c>
      <c r="Y141" s="84">
        <f t="shared" ref="Y141:AA141" si="195">SUM(AJ142:AJ142)</f>
        <v>0.1</v>
      </c>
      <c r="Z141" s="84">
        <f t="shared" si="195"/>
        <v>0.15</v>
      </c>
      <c r="AA141" s="84">
        <f t="shared" si="195"/>
        <v>0.1</v>
      </c>
      <c r="AB141" s="85">
        <f t="shared" si="189"/>
        <v>3.0000000000000001E-3</v>
      </c>
      <c r="AC141" s="85">
        <f t="shared" si="190"/>
        <v>4.4999999999999997E-3</v>
      </c>
      <c r="AD141" s="85">
        <f t="shared" si="191"/>
        <v>3.0000000000000001E-3</v>
      </c>
      <c r="AE141" s="86" t="s">
        <v>6</v>
      </c>
      <c r="AF141" s="86" t="s">
        <v>12</v>
      </c>
      <c r="AG141" s="86" t="s">
        <v>13</v>
      </c>
      <c r="AH141" s="89" t="s">
        <v>14</v>
      </c>
      <c r="AI141" s="68" t="e">
        <f t="shared" si="164"/>
        <v>#VALUE!</v>
      </c>
      <c r="AJ141" s="86" t="s">
        <v>1</v>
      </c>
      <c r="AK141" s="86" t="s">
        <v>2</v>
      </c>
      <c r="AL141" s="93" t="s">
        <v>3</v>
      </c>
    </row>
    <row r="142" spans="1:38" s="10" customFormat="1" ht="24.6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41"/>
      <c r="K142" s="46"/>
      <c r="L142" s="46"/>
      <c r="M142" s="111"/>
      <c r="N142" s="111"/>
      <c r="O142" s="54"/>
      <c r="P142" s="127" t="s">
        <v>102</v>
      </c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55"/>
      <c r="AE142" s="72">
        <v>1</v>
      </c>
      <c r="AF142" s="87">
        <v>0.1</v>
      </c>
      <c r="AG142" s="87">
        <v>0.15</v>
      </c>
      <c r="AH142" s="88">
        <v>0.1</v>
      </c>
      <c r="AI142" s="68">
        <f t="shared" si="164"/>
        <v>0</v>
      </c>
      <c r="AJ142" s="94">
        <f t="shared" si="192"/>
        <v>0.1</v>
      </c>
      <c r="AK142" s="94">
        <f t="shared" si="193"/>
        <v>0.15</v>
      </c>
      <c r="AL142" s="95">
        <f t="shared" si="194"/>
        <v>0.1</v>
      </c>
    </row>
    <row r="143" spans="1:38" s="10" customFormat="1" ht="31.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41"/>
      <c r="K143" s="46"/>
      <c r="L143" s="46"/>
      <c r="M143" s="111"/>
      <c r="N143" s="111"/>
      <c r="O143" s="136" t="s">
        <v>50</v>
      </c>
      <c r="P143" s="136"/>
      <c r="Q143" s="136"/>
      <c r="R143" s="136"/>
      <c r="S143" s="136"/>
      <c r="T143" s="136"/>
      <c r="U143" s="136"/>
      <c r="V143" s="136"/>
      <c r="W143" s="49"/>
      <c r="X143" s="72">
        <v>0.05</v>
      </c>
      <c r="Y143" s="84">
        <f t="shared" ref="Y143:AA143" si="196">SUM(AJ144:AJ144)</f>
        <v>0</v>
      </c>
      <c r="Z143" s="84">
        <f t="shared" si="196"/>
        <v>0</v>
      </c>
      <c r="AA143" s="84">
        <f t="shared" si="196"/>
        <v>0</v>
      </c>
      <c r="AB143" s="85">
        <f t="shared" si="189"/>
        <v>0</v>
      </c>
      <c r="AC143" s="85">
        <f t="shared" si="190"/>
        <v>0</v>
      </c>
      <c r="AD143" s="85">
        <f t="shared" si="191"/>
        <v>0</v>
      </c>
      <c r="AE143" s="86" t="s">
        <v>6</v>
      </c>
      <c r="AF143" s="86" t="s">
        <v>12</v>
      </c>
      <c r="AG143" s="86" t="s">
        <v>13</v>
      </c>
      <c r="AH143" s="89" t="s">
        <v>14</v>
      </c>
      <c r="AI143" s="68" t="e">
        <f t="shared" si="164"/>
        <v>#VALUE!</v>
      </c>
      <c r="AJ143" s="86" t="s">
        <v>1</v>
      </c>
      <c r="AK143" s="86" t="s">
        <v>2</v>
      </c>
      <c r="AL143" s="93" t="s">
        <v>3</v>
      </c>
    </row>
    <row r="144" spans="1:38" s="10" customFormat="1" ht="24.6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41"/>
      <c r="K144" s="46"/>
      <c r="L144" s="46"/>
      <c r="M144" s="111"/>
      <c r="N144" s="111"/>
      <c r="O144" s="54"/>
      <c r="P144" s="127" t="s">
        <v>50</v>
      </c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55"/>
      <c r="AE144" s="72">
        <v>1</v>
      </c>
      <c r="AF144" s="87">
        <v>0</v>
      </c>
      <c r="AG144" s="87">
        <v>0</v>
      </c>
      <c r="AH144" s="88">
        <v>0</v>
      </c>
      <c r="AI144" s="68">
        <f t="shared" si="164"/>
        <v>0</v>
      </c>
      <c r="AJ144" s="94">
        <f t="shared" si="192"/>
        <v>0</v>
      </c>
      <c r="AK144" s="94">
        <f t="shared" si="193"/>
        <v>0</v>
      </c>
      <c r="AL144" s="95">
        <f t="shared" si="194"/>
        <v>0</v>
      </c>
    </row>
    <row r="145" spans="1:38" s="10" customFormat="1" ht="31.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41"/>
      <c r="K145" s="46"/>
      <c r="L145" s="46"/>
      <c r="M145" s="111"/>
      <c r="N145" s="111"/>
      <c r="O145" s="136" t="s">
        <v>51</v>
      </c>
      <c r="P145" s="136"/>
      <c r="Q145" s="136"/>
      <c r="R145" s="136"/>
      <c r="S145" s="136"/>
      <c r="T145" s="136"/>
      <c r="U145" s="136"/>
      <c r="V145" s="136"/>
      <c r="W145" s="49"/>
      <c r="X145" s="72">
        <v>0.08</v>
      </c>
      <c r="Y145" s="84">
        <f t="shared" ref="Y145:AA145" si="197">SUM(AJ146:AJ146)</f>
        <v>0</v>
      </c>
      <c r="Z145" s="84">
        <f t="shared" si="197"/>
        <v>0</v>
      </c>
      <c r="AA145" s="84">
        <f t="shared" si="197"/>
        <v>0</v>
      </c>
      <c r="AB145" s="85">
        <f t="shared" ref="AB145:AB149" si="198">X145*Y145</f>
        <v>0</v>
      </c>
      <c r="AC145" s="85">
        <f t="shared" ref="AC145:AC149" si="199">X145*Z145</f>
        <v>0</v>
      </c>
      <c r="AD145" s="85">
        <f t="shared" ref="AD145:AD149" si="200">X145*AA145</f>
        <v>0</v>
      </c>
      <c r="AE145" s="86" t="s">
        <v>6</v>
      </c>
      <c r="AF145" s="86" t="s">
        <v>12</v>
      </c>
      <c r="AG145" s="86" t="s">
        <v>13</v>
      </c>
      <c r="AH145" s="89" t="s">
        <v>14</v>
      </c>
      <c r="AI145" s="68" t="e">
        <f t="shared" si="164"/>
        <v>#VALUE!</v>
      </c>
      <c r="AJ145" s="86" t="s">
        <v>1</v>
      </c>
      <c r="AK145" s="86" t="s">
        <v>2</v>
      </c>
      <c r="AL145" s="93" t="s">
        <v>3</v>
      </c>
    </row>
    <row r="146" spans="1:38" s="10" customFormat="1" ht="24.6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41"/>
      <c r="K146" s="46"/>
      <c r="L146" s="46"/>
      <c r="M146" s="111"/>
      <c r="N146" s="111"/>
      <c r="O146" s="54"/>
      <c r="P146" s="127" t="s">
        <v>51</v>
      </c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55"/>
      <c r="AE146" s="72">
        <v>1</v>
      </c>
      <c r="AF146" s="87">
        <v>0</v>
      </c>
      <c r="AG146" s="87">
        <v>0</v>
      </c>
      <c r="AH146" s="88">
        <v>0</v>
      </c>
      <c r="AI146" s="68">
        <f t="shared" si="164"/>
        <v>0</v>
      </c>
      <c r="AJ146" s="94">
        <f t="shared" ref="AJ146:AJ150" si="201">AE146*AF146</f>
        <v>0</v>
      </c>
      <c r="AK146" s="94">
        <f t="shared" ref="AK146:AK150" si="202">AE146*AG146</f>
        <v>0</v>
      </c>
      <c r="AL146" s="95">
        <f t="shared" ref="AL146:AL150" si="203">AE146*AH146</f>
        <v>0</v>
      </c>
    </row>
    <row r="147" spans="1:38" s="10" customFormat="1" ht="31.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41"/>
      <c r="K147" s="46"/>
      <c r="L147" s="46"/>
      <c r="M147" s="111"/>
      <c r="N147" s="111"/>
      <c r="O147" s="136" t="s">
        <v>52</v>
      </c>
      <c r="P147" s="136"/>
      <c r="Q147" s="136"/>
      <c r="R147" s="136"/>
      <c r="S147" s="136"/>
      <c r="T147" s="136"/>
      <c r="U147" s="136"/>
      <c r="V147" s="136"/>
      <c r="W147" s="49"/>
      <c r="X147" s="72">
        <v>0.05</v>
      </c>
      <c r="Y147" s="84">
        <f t="shared" ref="Y147:AA147" si="204">SUM(AJ148:AJ148)</f>
        <v>0</v>
      </c>
      <c r="Z147" s="84">
        <f t="shared" si="204"/>
        <v>0</v>
      </c>
      <c r="AA147" s="84">
        <f t="shared" si="204"/>
        <v>0</v>
      </c>
      <c r="AB147" s="85">
        <f t="shared" si="198"/>
        <v>0</v>
      </c>
      <c r="AC147" s="85">
        <f t="shared" si="199"/>
        <v>0</v>
      </c>
      <c r="AD147" s="85">
        <f t="shared" si="200"/>
        <v>0</v>
      </c>
      <c r="AE147" s="86" t="s">
        <v>6</v>
      </c>
      <c r="AF147" s="86" t="s">
        <v>12</v>
      </c>
      <c r="AG147" s="86" t="s">
        <v>13</v>
      </c>
      <c r="AH147" s="89" t="s">
        <v>14</v>
      </c>
      <c r="AI147" s="68" t="e">
        <f t="shared" si="164"/>
        <v>#VALUE!</v>
      </c>
      <c r="AJ147" s="86" t="s">
        <v>1</v>
      </c>
      <c r="AK147" s="86" t="s">
        <v>2</v>
      </c>
      <c r="AL147" s="93" t="s">
        <v>3</v>
      </c>
    </row>
    <row r="148" spans="1:38" s="10" customFormat="1" ht="24.6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41"/>
      <c r="K148" s="46"/>
      <c r="L148" s="46"/>
      <c r="M148" s="111"/>
      <c r="N148" s="111"/>
      <c r="O148" s="54"/>
      <c r="P148" s="127" t="s">
        <v>52</v>
      </c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55"/>
      <c r="AE148" s="72">
        <v>1</v>
      </c>
      <c r="AF148" s="87">
        <v>0</v>
      </c>
      <c r="AG148" s="87">
        <v>0</v>
      </c>
      <c r="AH148" s="88">
        <v>0</v>
      </c>
      <c r="AI148" s="68">
        <f t="shared" si="164"/>
        <v>0</v>
      </c>
      <c r="AJ148" s="94">
        <f t="shared" si="201"/>
        <v>0</v>
      </c>
      <c r="AK148" s="94">
        <f t="shared" si="202"/>
        <v>0</v>
      </c>
      <c r="AL148" s="95">
        <f t="shared" si="203"/>
        <v>0</v>
      </c>
    </row>
    <row r="149" spans="1:38" s="10" customFormat="1" ht="31.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41"/>
      <c r="K149" s="46"/>
      <c r="L149" s="46"/>
      <c r="M149" s="111"/>
      <c r="N149" s="111"/>
      <c r="O149" s="136" t="s">
        <v>53</v>
      </c>
      <c r="P149" s="136"/>
      <c r="Q149" s="136"/>
      <c r="R149" s="136"/>
      <c r="S149" s="136"/>
      <c r="T149" s="136"/>
      <c r="U149" s="136"/>
      <c r="V149" s="136"/>
      <c r="W149" s="49"/>
      <c r="X149" s="72">
        <v>0.01</v>
      </c>
      <c r="Y149" s="84">
        <f t="shared" ref="Y149:AA149" si="205">SUM(AJ150:AJ150)</f>
        <v>0</v>
      </c>
      <c r="Z149" s="84">
        <f t="shared" si="205"/>
        <v>0</v>
      </c>
      <c r="AA149" s="84">
        <f t="shared" si="205"/>
        <v>0</v>
      </c>
      <c r="AB149" s="85">
        <f t="shared" si="198"/>
        <v>0</v>
      </c>
      <c r="AC149" s="85">
        <f t="shared" si="199"/>
        <v>0</v>
      </c>
      <c r="AD149" s="85">
        <f t="shared" si="200"/>
        <v>0</v>
      </c>
      <c r="AE149" s="86" t="s">
        <v>6</v>
      </c>
      <c r="AF149" s="86" t="s">
        <v>12</v>
      </c>
      <c r="AG149" s="86" t="s">
        <v>13</v>
      </c>
      <c r="AH149" s="89" t="s">
        <v>14</v>
      </c>
      <c r="AI149" s="68" t="e">
        <f t="shared" si="164"/>
        <v>#VALUE!</v>
      </c>
      <c r="AJ149" s="86" t="s">
        <v>1</v>
      </c>
      <c r="AK149" s="86" t="s">
        <v>2</v>
      </c>
      <c r="AL149" s="93" t="s">
        <v>3</v>
      </c>
    </row>
    <row r="150" spans="1:38" s="10" customFormat="1" ht="24.6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41"/>
      <c r="K150" s="46"/>
      <c r="L150" s="46"/>
      <c r="M150" s="111"/>
      <c r="N150" s="111"/>
      <c r="O150" s="54"/>
      <c r="P150" s="127" t="s">
        <v>54</v>
      </c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55"/>
      <c r="AE150" s="72">
        <v>1</v>
      </c>
      <c r="AF150" s="87">
        <v>0</v>
      </c>
      <c r="AG150" s="87">
        <v>0</v>
      </c>
      <c r="AH150" s="88">
        <v>0</v>
      </c>
      <c r="AI150" s="68">
        <f t="shared" si="164"/>
        <v>0</v>
      </c>
      <c r="AJ150" s="94">
        <f t="shared" si="201"/>
        <v>0</v>
      </c>
      <c r="AK150" s="94">
        <f t="shared" si="202"/>
        <v>0</v>
      </c>
      <c r="AL150" s="95">
        <f t="shared" si="203"/>
        <v>0</v>
      </c>
    </row>
    <row r="151" spans="1:38" s="10" customFormat="1" ht="31.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41"/>
      <c r="K151" s="46"/>
      <c r="L151" s="46"/>
      <c r="M151" s="111"/>
      <c r="N151" s="111"/>
      <c r="O151" s="136" t="s">
        <v>55</v>
      </c>
      <c r="P151" s="136"/>
      <c r="Q151" s="136"/>
      <c r="R151" s="136"/>
      <c r="S151" s="136"/>
      <c r="T151" s="136"/>
      <c r="U151" s="136"/>
      <c r="V151" s="136"/>
      <c r="W151" s="49"/>
      <c r="X151" s="72">
        <v>0.03</v>
      </c>
      <c r="Y151" s="84">
        <f t="shared" ref="Y151:AA151" si="206">SUM(AJ152:AJ152)</f>
        <v>0</v>
      </c>
      <c r="Z151" s="84">
        <f t="shared" si="206"/>
        <v>0</v>
      </c>
      <c r="AA151" s="84">
        <f t="shared" si="206"/>
        <v>0</v>
      </c>
      <c r="AB151" s="85">
        <f>X151*Y151</f>
        <v>0</v>
      </c>
      <c r="AC151" s="85">
        <f>X151*Z151</f>
        <v>0</v>
      </c>
      <c r="AD151" s="85">
        <f>X151*AA151</f>
        <v>0</v>
      </c>
      <c r="AE151" s="86" t="s">
        <v>6</v>
      </c>
      <c r="AF151" s="86" t="s">
        <v>12</v>
      </c>
      <c r="AG151" s="86" t="s">
        <v>13</v>
      </c>
      <c r="AH151" s="89" t="s">
        <v>14</v>
      </c>
      <c r="AI151" s="68" t="e">
        <f t="shared" si="164"/>
        <v>#VALUE!</v>
      </c>
      <c r="AJ151" s="86" t="s">
        <v>1</v>
      </c>
      <c r="AK151" s="86" t="s">
        <v>2</v>
      </c>
      <c r="AL151" s="93" t="s">
        <v>3</v>
      </c>
    </row>
    <row r="152" spans="1:38" s="10" customFormat="1" ht="24.6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41"/>
      <c r="K152" s="46"/>
      <c r="L152" s="46"/>
      <c r="M152" s="111"/>
      <c r="N152" s="111"/>
      <c r="O152" s="54"/>
      <c r="P152" s="127" t="s">
        <v>56</v>
      </c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55"/>
      <c r="AE152" s="72">
        <v>1</v>
      </c>
      <c r="AF152" s="87">
        <v>0</v>
      </c>
      <c r="AG152" s="87">
        <v>0</v>
      </c>
      <c r="AH152" s="88">
        <v>0</v>
      </c>
      <c r="AI152" s="68">
        <f t="shared" si="164"/>
        <v>0</v>
      </c>
      <c r="AJ152" s="94">
        <f>AE152*AF152</f>
        <v>0</v>
      </c>
      <c r="AK152" s="94">
        <f>AE152*AG152</f>
        <v>0</v>
      </c>
      <c r="AL152" s="95">
        <f>AE152*AH152</f>
        <v>0</v>
      </c>
    </row>
    <row r="153" spans="1:38" s="10" customFormat="1" ht="14.5">
      <c r="A153" s="110"/>
      <c r="B153" s="110"/>
      <c r="C153" s="110"/>
      <c r="D153" s="110"/>
      <c r="E153" s="110"/>
      <c r="F153" s="110"/>
      <c r="G153" s="110"/>
      <c r="H153" s="110"/>
      <c r="I153" s="110"/>
      <c r="K153" s="46"/>
      <c r="L153" s="46"/>
      <c r="M153" s="111"/>
      <c r="N153" s="113"/>
      <c r="O153" s="128" t="s">
        <v>77</v>
      </c>
      <c r="P153" s="128"/>
      <c r="Q153" s="67">
        <v>0.2</v>
      </c>
      <c r="R153" s="68">
        <v>5.8999999999999997E-2</v>
      </c>
      <c r="S153" s="68">
        <v>0.2</v>
      </c>
      <c r="T153" s="68">
        <v>0.2</v>
      </c>
      <c r="U153" s="96">
        <f t="shared" ref="U153:U159" si="207">Q153*R153</f>
        <v>1.18E-2</v>
      </c>
      <c r="V153" s="96">
        <f t="shared" ref="V153:V159" si="208">Q153*S153</f>
        <v>4.0000000000000008E-2</v>
      </c>
      <c r="W153" s="96">
        <f t="shared" ref="W153:W159" si="209">Q153*T153</f>
        <v>4.0000000000000008E-2</v>
      </c>
      <c r="X153" s="60"/>
      <c r="Y153" s="60"/>
      <c r="Z153" s="60"/>
      <c r="AA153" s="60"/>
      <c r="AB153" s="38"/>
      <c r="AC153" s="38"/>
      <c r="AD153" s="38"/>
      <c r="AE153" s="60"/>
      <c r="AF153" s="60"/>
      <c r="AG153" s="60"/>
      <c r="AH153" s="60"/>
      <c r="AJ153" s="60"/>
      <c r="AK153" s="60"/>
    </row>
    <row r="154" spans="1:38" s="10" customFormat="1" ht="14.5">
      <c r="K154" s="46"/>
      <c r="L154" s="46"/>
      <c r="M154" s="111"/>
      <c r="N154" s="113"/>
      <c r="O154" s="129" t="s">
        <v>78</v>
      </c>
      <c r="P154" s="129"/>
      <c r="Q154" s="67">
        <v>0.1</v>
      </c>
      <c r="R154" s="68">
        <v>0</v>
      </c>
      <c r="S154" s="68">
        <v>0</v>
      </c>
      <c r="T154" s="68">
        <v>0</v>
      </c>
      <c r="U154" s="96">
        <f t="shared" si="207"/>
        <v>0</v>
      </c>
      <c r="V154" s="96">
        <f t="shared" si="208"/>
        <v>0</v>
      </c>
      <c r="W154" s="96">
        <f t="shared" si="209"/>
        <v>0</v>
      </c>
      <c r="X154" s="60"/>
      <c r="Y154" s="60"/>
      <c r="Z154" s="60"/>
      <c r="AA154" s="60"/>
      <c r="AB154" s="38"/>
      <c r="AC154" s="38"/>
      <c r="AD154" s="38"/>
      <c r="AE154" s="60"/>
      <c r="AF154" s="60"/>
      <c r="AG154" s="60"/>
      <c r="AH154" s="60"/>
      <c r="AJ154" s="60"/>
      <c r="AK154" s="60"/>
    </row>
    <row r="155" spans="1:38" s="10" customFormat="1" ht="26">
      <c r="K155" s="46"/>
      <c r="L155" s="46"/>
      <c r="M155" s="130" t="s">
        <v>79</v>
      </c>
      <c r="N155" s="130"/>
      <c r="O155" s="130"/>
      <c r="P155" s="130"/>
      <c r="Q155" s="64" t="s">
        <v>6</v>
      </c>
      <c r="R155" s="65" t="s">
        <v>19</v>
      </c>
      <c r="S155" s="65" t="s">
        <v>20</v>
      </c>
      <c r="T155" s="65" t="s">
        <v>14</v>
      </c>
      <c r="U155" s="99">
        <f t="shared" ref="U155:W155" si="210">SUM(U156,U160)</f>
        <v>0</v>
      </c>
      <c r="V155" s="99">
        <f t="shared" si="210"/>
        <v>0</v>
      </c>
      <c r="W155" s="99">
        <f t="shared" si="210"/>
        <v>0</v>
      </c>
      <c r="X155" s="60"/>
      <c r="Y155" s="60"/>
      <c r="Z155" s="60"/>
      <c r="AA155" s="60"/>
      <c r="AB155" s="38"/>
      <c r="AC155" s="38"/>
      <c r="AD155" s="38"/>
      <c r="AE155" s="60"/>
      <c r="AF155" s="60"/>
      <c r="AG155" s="60"/>
      <c r="AH155" s="60"/>
      <c r="AJ155" s="60"/>
      <c r="AK155" s="60"/>
    </row>
    <row r="156" spans="1:38" s="10" customFormat="1">
      <c r="K156" s="46"/>
      <c r="L156" s="46"/>
      <c r="M156" s="97"/>
      <c r="N156" s="131" t="s">
        <v>80</v>
      </c>
      <c r="O156" s="132"/>
      <c r="P156" s="133"/>
      <c r="Q156" s="100">
        <v>0.35</v>
      </c>
      <c r="R156" s="101">
        <f>R157*Q157+R158*Q158+R159*Q159</f>
        <v>0</v>
      </c>
      <c r="S156" s="101">
        <f>S157*Q157+S158*Q158+S159*Q159</f>
        <v>0</v>
      </c>
      <c r="T156" s="101">
        <f>T157*Q157+T158*Q158+T159*Q159</f>
        <v>0</v>
      </c>
      <c r="U156" s="102">
        <f>SUM(U157:U159)*Q156</f>
        <v>0</v>
      </c>
      <c r="V156" s="102">
        <f>SUM(V157:V159)*Q156</f>
        <v>0</v>
      </c>
      <c r="W156" s="102">
        <f>SUM(W157:W159)*Q156</f>
        <v>0</v>
      </c>
      <c r="X156" s="60"/>
      <c r="Y156" s="60"/>
      <c r="Z156" s="60"/>
      <c r="AA156" s="60"/>
      <c r="AB156" s="38"/>
      <c r="AC156" s="38"/>
      <c r="AD156" s="38"/>
      <c r="AE156" s="60"/>
      <c r="AF156" s="60"/>
      <c r="AG156" s="60"/>
      <c r="AH156" s="60"/>
      <c r="AJ156" s="60"/>
      <c r="AK156" s="60"/>
    </row>
    <row r="157" spans="1:38" s="10" customFormat="1">
      <c r="K157" s="46"/>
      <c r="L157" s="46"/>
      <c r="M157" s="135"/>
      <c r="N157" s="114"/>
      <c r="O157" s="120" t="s">
        <v>81</v>
      </c>
      <c r="P157" s="121"/>
      <c r="Q157" s="103">
        <v>0.3</v>
      </c>
      <c r="R157" s="68">
        <v>0</v>
      </c>
      <c r="S157" s="68">
        <v>0</v>
      </c>
      <c r="T157" s="68">
        <v>0</v>
      </c>
      <c r="U157" s="104">
        <f t="shared" si="207"/>
        <v>0</v>
      </c>
      <c r="V157" s="104">
        <f t="shared" si="208"/>
        <v>0</v>
      </c>
      <c r="W157" s="104">
        <f t="shared" si="209"/>
        <v>0</v>
      </c>
      <c r="AE157" s="60"/>
      <c r="AF157" s="60"/>
      <c r="AG157" s="60"/>
      <c r="AH157" s="60"/>
      <c r="AJ157" s="60"/>
      <c r="AK157" s="60"/>
    </row>
    <row r="158" spans="1:38" s="10" customFormat="1">
      <c r="K158" s="46"/>
      <c r="L158" s="46"/>
      <c r="M158" s="135"/>
      <c r="N158" s="115"/>
      <c r="O158" s="120" t="s">
        <v>82</v>
      </c>
      <c r="P158" s="121"/>
      <c r="Q158" s="103">
        <v>0.2</v>
      </c>
      <c r="R158" s="68">
        <v>0</v>
      </c>
      <c r="S158" s="68">
        <v>0</v>
      </c>
      <c r="T158" s="68">
        <v>0</v>
      </c>
      <c r="U158" s="104">
        <f t="shared" si="207"/>
        <v>0</v>
      </c>
      <c r="V158" s="104">
        <f t="shared" si="208"/>
        <v>0</v>
      </c>
      <c r="W158" s="104">
        <f t="shared" si="209"/>
        <v>0</v>
      </c>
      <c r="AE158" s="60"/>
      <c r="AF158" s="60"/>
      <c r="AG158" s="60"/>
      <c r="AH158" s="60"/>
      <c r="AJ158" s="60"/>
      <c r="AK158" s="60"/>
    </row>
    <row r="159" spans="1:38" s="10" customFormat="1">
      <c r="K159" s="46"/>
      <c r="L159" s="46"/>
      <c r="M159" s="135"/>
      <c r="N159" s="116"/>
      <c r="O159" s="120" t="s">
        <v>83</v>
      </c>
      <c r="P159" s="121"/>
      <c r="Q159" s="103">
        <v>0.5</v>
      </c>
      <c r="R159" s="68">
        <v>0</v>
      </c>
      <c r="S159" s="68">
        <v>0</v>
      </c>
      <c r="T159" s="68">
        <v>0</v>
      </c>
      <c r="U159" s="104">
        <f t="shared" si="207"/>
        <v>0</v>
      </c>
      <c r="V159" s="104">
        <f t="shared" si="208"/>
        <v>0</v>
      </c>
      <c r="W159" s="104">
        <f t="shared" si="209"/>
        <v>0</v>
      </c>
      <c r="AE159" s="60"/>
      <c r="AF159" s="60"/>
      <c r="AG159" s="60"/>
      <c r="AH159" s="60"/>
      <c r="AJ159" s="60"/>
      <c r="AK159" s="60"/>
    </row>
    <row r="160" spans="1:38" s="10" customFormat="1">
      <c r="K160" s="46"/>
      <c r="L160" s="46"/>
      <c r="M160" s="98"/>
      <c r="N160" s="131" t="s">
        <v>84</v>
      </c>
      <c r="O160" s="132"/>
      <c r="P160" s="133"/>
      <c r="Q160" s="100">
        <v>0.65</v>
      </c>
      <c r="R160" s="101">
        <f>R161*Q161+R162*Q162+R163*Q163</f>
        <v>0</v>
      </c>
      <c r="S160" s="101">
        <f>S161*Q161+S162*Q162+S163*Q163</f>
        <v>0</v>
      </c>
      <c r="T160" s="101">
        <f>T161*Q161+T162*Q162+T163*Q163</f>
        <v>0</v>
      </c>
      <c r="U160" s="102">
        <f>SUM(U161:U163)*Q160</f>
        <v>0</v>
      </c>
      <c r="V160" s="102">
        <f>SUM(V161:V163)*Q160</f>
        <v>0</v>
      </c>
      <c r="W160" s="102">
        <f>SUM(W161:W163)*Q160</f>
        <v>0</v>
      </c>
      <c r="X160" s="60"/>
      <c r="Y160" s="60"/>
      <c r="Z160" s="60"/>
      <c r="AA160" s="60"/>
      <c r="AB160" s="38"/>
      <c r="AC160" s="38"/>
      <c r="AD160" s="38"/>
      <c r="AE160" s="60"/>
      <c r="AF160" s="60"/>
      <c r="AG160" s="60"/>
      <c r="AH160" s="60"/>
      <c r="AJ160" s="60"/>
      <c r="AK160" s="60"/>
    </row>
    <row r="161" spans="1:38" s="10" customFormat="1">
      <c r="K161" s="46"/>
      <c r="L161" s="46"/>
      <c r="M161" s="98"/>
      <c r="N161" s="114"/>
      <c r="O161" s="120" t="s">
        <v>81</v>
      </c>
      <c r="P161" s="121"/>
      <c r="Q161" s="103">
        <v>0.3</v>
      </c>
      <c r="R161" s="68">
        <v>0</v>
      </c>
      <c r="S161" s="68">
        <v>0</v>
      </c>
      <c r="T161" s="68">
        <v>0</v>
      </c>
      <c r="U161" s="104">
        <f t="shared" ref="U161:U163" si="211">Q161*R161</f>
        <v>0</v>
      </c>
      <c r="V161" s="104">
        <f t="shared" ref="V161:V163" si="212">Q161*S161</f>
        <v>0</v>
      </c>
      <c r="W161" s="104">
        <f t="shared" ref="W161:W163" si="213">Q161*T161</f>
        <v>0</v>
      </c>
      <c r="X161" s="60"/>
      <c r="Y161" s="60"/>
      <c r="Z161" s="60"/>
      <c r="AA161" s="60"/>
      <c r="AB161" s="38"/>
      <c r="AC161" s="38"/>
      <c r="AD161" s="38"/>
      <c r="AE161" s="60"/>
      <c r="AF161" s="60"/>
      <c r="AG161" s="60"/>
      <c r="AH161" s="60"/>
      <c r="AJ161" s="60"/>
      <c r="AK161" s="60"/>
    </row>
    <row r="162" spans="1:38" s="10" customFormat="1">
      <c r="K162" s="46"/>
      <c r="L162" s="46"/>
      <c r="M162" s="98"/>
      <c r="N162" s="115"/>
      <c r="O162" s="120" t="s">
        <v>82</v>
      </c>
      <c r="P162" s="121"/>
      <c r="Q162" s="103">
        <v>0.2</v>
      </c>
      <c r="R162" s="68">
        <v>0</v>
      </c>
      <c r="S162" s="68">
        <v>0</v>
      </c>
      <c r="T162" s="68">
        <v>0</v>
      </c>
      <c r="U162" s="104">
        <f t="shared" si="211"/>
        <v>0</v>
      </c>
      <c r="V162" s="104">
        <f t="shared" si="212"/>
        <v>0</v>
      </c>
      <c r="W162" s="104">
        <f t="shared" si="213"/>
        <v>0</v>
      </c>
      <c r="X162" s="60"/>
      <c r="Y162" s="60"/>
      <c r="Z162" s="60"/>
      <c r="AA162" s="60"/>
      <c r="AB162" s="38"/>
      <c r="AC162" s="38"/>
      <c r="AD162" s="38"/>
      <c r="AE162" s="60"/>
      <c r="AF162" s="60"/>
      <c r="AG162" s="60"/>
      <c r="AH162" s="60"/>
      <c r="AJ162" s="60"/>
      <c r="AK162" s="60"/>
    </row>
    <row r="163" spans="1:38" s="10" customFormat="1">
      <c r="K163" s="46"/>
      <c r="L163" s="46"/>
      <c r="M163" s="98"/>
      <c r="N163" s="116"/>
      <c r="O163" s="120" t="s">
        <v>83</v>
      </c>
      <c r="P163" s="121"/>
      <c r="Q163" s="103">
        <v>0.5</v>
      </c>
      <c r="R163" s="68">
        <v>0</v>
      </c>
      <c r="S163" s="68">
        <v>0</v>
      </c>
      <c r="T163" s="68">
        <v>0</v>
      </c>
      <c r="U163" s="104">
        <f t="shared" si="211"/>
        <v>0</v>
      </c>
      <c r="V163" s="104">
        <f t="shared" si="212"/>
        <v>0</v>
      </c>
      <c r="W163" s="104">
        <f t="shared" si="213"/>
        <v>0</v>
      </c>
      <c r="X163" s="60"/>
      <c r="Y163" s="60"/>
      <c r="Z163" s="60"/>
      <c r="AA163" s="60"/>
      <c r="AB163" s="38"/>
      <c r="AC163" s="38"/>
      <c r="AD163" s="38"/>
      <c r="AE163" s="60"/>
      <c r="AF163" s="60"/>
      <c r="AG163" s="60"/>
      <c r="AH163" s="60"/>
      <c r="AJ163" s="60"/>
      <c r="AK163" s="60"/>
    </row>
    <row r="164" spans="1:38" s="10" customFormat="1" ht="26">
      <c r="K164" s="46"/>
      <c r="L164" s="46"/>
      <c r="M164" s="122" t="s">
        <v>85</v>
      </c>
      <c r="N164" s="123"/>
      <c r="O164" s="123"/>
      <c r="P164" s="124"/>
      <c r="Q164" s="64" t="s">
        <v>6</v>
      </c>
      <c r="R164" s="65" t="s">
        <v>19</v>
      </c>
      <c r="S164" s="65" t="s">
        <v>20</v>
      </c>
      <c r="T164" s="65" t="s">
        <v>14</v>
      </c>
      <c r="U164" s="105">
        <f>U165+U166+U169</f>
        <v>0</v>
      </c>
      <c r="V164" s="105">
        <f>SUM(V165,V166,V169)</f>
        <v>0</v>
      </c>
      <c r="W164" s="105">
        <f>W165+W166+W169</f>
        <v>0</v>
      </c>
      <c r="X164" s="60"/>
      <c r="Y164" s="60"/>
      <c r="Z164" s="60"/>
      <c r="AA164" s="60"/>
      <c r="AB164" s="38"/>
      <c r="AC164" s="38"/>
      <c r="AD164" s="38"/>
    </row>
    <row r="165" spans="1:38" s="10" customFormat="1">
      <c r="K165" s="46"/>
      <c r="L165" s="46"/>
      <c r="M165" s="126"/>
      <c r="N165" s="125" t="s">
        <v>86</v>
      </c>
      <c r="O165" s="125"/>
      <c r="P165" s="125"/>
      <c r="Q165" s="100">
        <v>0.05</v>
      </c>
      <c r="R165" s="68">
        <v>0</v>
      </c>
      <c r="S165" s="68">
        <v>0</v>
      </c>
      <c r="T165" s="68">
        <v>0</v>
      </c>
      <c r="U165" s="69">
        <f t="shared" ref="U165:U169" si="214">Q165*R165</f>
        <v>0</v>
      </c>
      <c r="V165" s="69">
        <f t="shared" ref="V165:V169" si="215">Q165*S165</f>
        <v>0</v>
      </c>
      <c r="W165" s="69">
        <f t="shared" ref="W165:W169" si="216">Q165*T165</f>
        <v>0</v>
      </c>
      <c r="X165" s="60"/>
      <c r="Y165" s="60"/>
      <c r="Z165" s="60"/>
      <c r="AA165" s="60"/>
      <c r="AB165" s="38"/>
      <c r="AC165" s="38"/>
      <c r="AD165" s="38"/>
    </row>
    <row r="166" spans="1:38" s="10" customFormat="1">
      <c r="K166" s="46"/>
      <c r="L166" s="46"/>
      <c r="M166" s="126"/>
      <c r="N166" s="125" t="s">
        <v>87</v>
      </c>
      <c r="O166" s="125"/>
      <c r="P166" s="125"/>
      <c r="Q166" s="100">
        <v>0.85</v>
      </c>
      <c r="R166" s="101">
        <f t="shared" ref="R166:T166" si="217">R167*Q167+R168*Q168</f>
        <v>0</v>
      </c>
      <c r="S166" s="101">
        <f t="shared" si="217"/>
        <v>0</v>
      </c>
      <c r="T166" s="101">
        <f t="shared" si="217"/>
        <v>0</v>
      </c>
      <c r="U166" s="70">
        <f t="shared" si="214"/>
        <v>0</v>
      </c>
      <c r="V166" s="70">
        <f t="shared" si="215"/>
        <v>0</v>
      </c>
      <c r="W166" s="70">
        <f t="shared" si="216"/>
        <v>0</v>
      </c>
      <c r="X166" s="60"/>
      <c r="Y166" s="60"/>
      <c r="Z166" s="60"/>
      <c r="AA166" s="60"/>
      <c r="AB166" s="38"/>
      <c r="AC166" s="38"/>
      <c r="AD166" s="38"/>
    </row>
    <row r="167" spans="1:38" s="10" customFormat="1">
      <c r="K167" s="46"/>
      <c r="L167" s="46"/>
      <c r="M167" s="126"/>
      <c r="N167" s="114"/>
      <c r="O167" s="120" t="s">
        <v>88</v>
      </c>
      <c r="P167" s="121"/>
      <c r="Q167" s="103">
        <v>0.05</v>
      </c>
      <c r="R167" s="68">
        <v>0</v>
      </c>
      <c r="S167" s="68">
        <v>0</v>
      </c>
      <c r="T167" s="68">
        <v>0</v>
      </c>
      <c r="U167" s="104">
        <f t="shared" si="214"/>
        <v>0</v>
      </c>
      <c r="V167" s="104">
        <f t="shared" si="215"/>
        <v>0</v>
      </c>
      <c r="W167" s="104">
        <f t="shared" si="216"/>
        <v>0</v>
      </c>
      <c r="X167" s="60"/>
      <c r="Y167" s="60"/>
      <c r="Z167" s="60"/>
      <c r="AA167" s="60"/>
      <c r="AB167" s="38"/>
      <c r="AC167" s="38"/>
      <c r="AD167" s="38"/>
    </row>
    <row r="168" spans="1:38" s="10" customFormat="1">
      <c r="K168" s="46"/>
      <c r="L168" s="46"/>
      <c r="M168" s="126"/>
      <c r="N168" s="115"/>
      <c r="O168" s="120" t="s">
        <v>89</v>
      </c>
      <c r="P168" s="121"/>
      <c r="Q168" s="103">
        <v>0.95</v>
      </c>
      <c r="R168" s="68">
        <v>0</v>
      </c>
      <c r="S168" s="68">
        <v>0</v>
      </c>
      <c r="T168" s="68">
        <v>0</v>
      </c>
      <c r="U168" s="104">
        <f t="shared" si="214"/>
        <v>0</v>
      </c>
      <c r="V168" s="104">
        <f t="shared" si="215"/>
        <v>0</v>
      </c>
      <c r="W168" s="104">
        <f t="shared" si="216"/>
        <v>0</v>
      </c>
      <c r="X168" s="60"/>
      <c r="Y168" s="60"/>
      <c r="Z168" s="60"/>
      <c r="AA168" s="60"/>
      <c r="AB168" s="38"/>
      <c r="AC168" s="38"/>
      <c r="AD168" s="38"/>
    </row>
    <row r="169" spans="1:38" s="10" customFormat="1">
      <c r="K169" s="46"/>
      <c r="L169" s="46"/>
      <c r="M169" s="126"/>
      <c r="N169" s="125" t="s">
        <v>90</v>
      </c>
      <c r="O169" s="125"/>
      <c r="P169" s="125"/>
      <c r="Q169" s="100">
        <v>0.1</v>
      </c>
      <c r="R169" s="68">
        <v>0</v>
      </c>
      <c r="S169" s="68">
        <v>0</v>
      </c>
      <c r="T169" s="68">
        <v>0</v>
      </c>
      <c r="U169" s="69">
        <f t="shared" si="214"/>
        <v>0</v>
      </c>
      <c r="V169" s="69">
        <f t="shared" si="215"/>
        <v>0</v>
      </c>
      <c r="W169" s="69">
        <f t="shared" si="216"/>
        <v>0</v>
      </c>
      <c r="X169" s="60"/>
      <c r="Y169" s="60"/>
      <c r="Z169" s="60"/>
      <c r="AA169" s="60"/>
      <c r="AB169" s="38"/>
      <c r="AC169" s="38"/>
      <c r="AD169" s="38"/>
    </row>
    <row r="170" spans="1:38" s="10" customFormat="1">
      <c r="J170" s="11"/>
      <c r="K170" s="12"/>
      <c r="L170" s="12"/>
      <c r="M170" s="11"/>
      <c r="N170" s="11"/>
      <c r="O170" s="13"/>
      <c r="P170" s="13"/>
      <c r="Q170" s="13"/>
      <c r="R170" s="13"/>
      <c r="S170" s="13"/>
      <c r="T170" s="13"/>
      <c r="U170" s="13"/>
      <c r="V170" s="13"/>
      <c r="W170" s="12"/>
      <c r="X170" s="12"/>
      <c r="Y170" s="13"/>
      <c r="Z170" s="13"/>
      <c r="AA170" s="13"/>
      <c r="AB170" s="13"/>
      <c r="AC170" s="13"/>
    </row>
    <row r="171" spans="1:38" s="10" customForma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1"/>
      <c r="N171" s="11"/>
      <c r="O171" s="13"/>
      <c r="P171" s="13"/>
      <c r="Q171" s="13"/>
      <c r="R171" s="13"/>
      <c r="S171" s="13"/>
      <c r="T171" s="13"/>
      <c r="U171" s="13"/>
      <c r="V171" s="13"/>
      <c r="W171" s="12"/>
      <c r="X171" s="12"/>
      <c r="Y171" s="13"/>
      <c r="Z171" s="13"/>
      <c r="AA171" s="13"/>
      <c r="AB171" s="13"/>
      <c r="AC171" s="13"/>
    </row>
    <row r="172" spans="1:38" s="10" customForma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2"/>
      <c r="L172" s="12"/>
      <c r="M172" s="11"/>
      <c r="N172" s="11"/>
      <c r="O172" s="13"/>
      <c r="P172" s="13"/>
      <c r="Q172" s="13"/>
      <c r="R172" s="13"/>
      <c r="S172" s="13"/>
      <c r="T172" s="13"/>
      <c r="U172" s="13"/>
      <c r="V172" s="13"/>
      <c r="W172" s="12"/>
      <c r="X172" s="12"/>
      <c r="Y172" s="13"/>
      <c r="Z172" s="13"/>
      <c r="AA172" s="13"/>
      <c r="AB172" s="13"/>
      <c r="AC172" s="13"/>
    </row>
    <row r="173" spans="1:38" s="10" customForma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1"/>
      <c r="N173" s="11"/>
      <c r="O173" s="13"/>
      <c r="P173" s="13"/>
      <c r="Q173" s="13"/>
      <c r="R173" s="13"/>
      <c r="S173" s="13"/>
      <c r="T173" s="13"/>
      <c r="U173" s="13"/>
      <c r="V173" s="13"/>
      <c r="W173" s="12"/>
      <c r="X173" s="12"/>
      <c r="Y173" s="13"/>
      <c r="Z173" s="13"/>
      <c r="AA173" s="13"/>
      <c r="AB173" s="13"/>
      <c r="AC173" s="13"/>
    </row>
    <row r="174" spans="1:38" s="10" customForma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2"/>
      <c r="L174" s="12"/>
      <c r="M174" s="11"/>
      <c r="N174" s="11"/>
      <c r="O174" s="13"/>
      <c r="P174" s="13"/>
      <c r="Q174" s="13"/>
      <c r="R174" s="13"/>
      <c r="S174" s="13"/>
      <c r="T174" s="13"/>
      <c r="U174" s="13"/>
      <c r="V174" s="13"/>
      <c r="W174" s="12"/>
      <c r="X174" s="12"/>
      <c r="Y174" s="13"/>
      <c r="Z174" s="13"/>
      <c r="AA174" s="13"/>
      <c r="AB174" s="13"/>
      <c r="AC174" s="13"/>
    </row>
    <row r="175" spans="1:38" s="10" customForma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1"/>
      <c r="N175" s="11"/>
      <c r="O175" s="13"/>
      <c r="P175" s="13"/>
      <c r="Q175" s="13"/>
      <c r="R175" s="13"/>
      <c r="S175" s="13"/>
      <c r="T175" s="13"/>
      <c r="U175" s="13"/>
      <c r="V175" s="13"/>
      <c r="W175" s="12"/>
      <c r="X175" s="12"/>
      <c r="Y175" s="13"/>
      <c r="Z175" s="13"/>
      <c r="AA175" s="13"/>
      <c r="AB175" s="13"/>
      <c r="AC175" s="13"/>
    </row>
    <row r="176" spans="1:38" s="10" customForma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2"/>
      <c r="L176" s="12"/>
      <c r="M176" s="11"/>
      <c r="N176" s="11"/>
      <c r="O176" s="13"/>
      <c r="P176" s="13"/>
      <c r="Q176" s="13"/>
      <c r="R176" s="13"/>
      <c r="S176" s="13"/>
      <c r="T176" s="13"/>
      <c r="U176" s="13"/>
      <c r="V176" s="13"/>
      <c r="W176" s="12"/>
      <c r="X176" s="12"/>
      <c r="Y176" s="13"/>
      <c r="Z176" s="13"/>
      <c r="AA176" s="13"/>
      <c r="AB176" s="13"/>
      <c r="AC176" s="13"/>
      <c r="AE176" s="11"/>
      <c r="AF176" s="11"/>
      <c r="AG176" s="11"/>
      <c r="AH176" s="11"/>
      <c r="AI176" s="11"/>
      <c r="AJ176" s="11"/>
      <c r="AK176" s="11"/>
      <c r="AL176" s="11"/>
    </row>
    <row r="177" spans="1:38" s="10" customForma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1"/>
      <c r="N177" s="11"/>
      <c r="O177" s="13"/>
      <c r="P177" s="13"/>
      <c r="Q177" s="13"/>
      <c r="R177" s="13"/>
      <c r="S177" s="13"/>
      <c r="T177" s="13"/>
      <c r="U177" s="13"/>
      <c r="V177" s="13"/>
      <c r="W177" s="12"/>
      <c r="X177" s="12"/>
      <c r="Y177" s="13"/>
      <c r="Z177" s="13"/>
      <c r="AA177" s="13"/>
      <c r="AB177" s="13"/>
      <c r="AC177" s="13"/>
      <c r="AE177" s="11"/>
      <c r="AF177" s="11"/>
      <c r="AG177" s="11"/>
      <c r="AH177" s="11"/>
      <c r="AI177" s="11"/>
      <c r="AJ177" s="11"/>
      <c r="AK177" s="11"/>
      <c r="AL177" s="11"/>
    </row>
    <row r="178" spans="1:38" s="10" customForma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2"/>
      <c r="L178" s="12"/>
      <c r="M178" s="11"/>
      <c r="N178" s="11"/>
      <c r="O178" s="13"/>
      <c r="P178" s="13"/>
      <c r="Q178" s="13"/>
      <c r="R178" s="13"/>
      <c r="S178" s="13"/>
      <c r="T178" s="13"/>
      <c r="U178" s="13"/>
      <c r="V178" s="13"/>
      <c r="W178" s="12"/>
      <c r="X178" s="12"/>
      <c r="Y178" s="13"/>
      <c r="Z178" s="13"/>
      <c r="AA178" s="13"/>
      <c r="AB178" s="13"/>
      <c r="AC178" s="13"/>
      <c r="AE178" s="11"/>
      <c r="AF178" s="11"/>
      <c r="AG178" s="11"/>
      <c r="AH178" s="11"/>
      <c r="AI178" s="11"/>
      <c r="AJ178" s="11"/>
      <c r="AK178" s="11"/>
      <c r="AL178" s="11"/>
    </row>
    <row r="179" spans="1:38" s="10" customForma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1"/>
      <c r="N179" s="11"/>
      <c r="O179" s="13"/>
      <c r="P179" s="13"/>
      <c r="Q179" s="13"/>
      <c r="R179" s="13"/>
      <c r="S179" s="13"/>
      <c r="T179" s="13"/>
      <c r="U179" s="13"/>
      <c r="V179" s="13"/>
      <c r="W179" s="12"/>
      <c r="X179" s="12"/>
      <c r="Y179" s="13"/>
      <c r="Z179" s="13"/>
      <c r="AA179" s="13"/>
      <c r="AB179" s="13"/>
      <c r="AC179" s="13"/>
      <c r="AE179" s="11"/>
      <c r="AF179" s="11"/>
      <c r="AG179" s="11"/>
      <c r="AH179" s="11"/>
      <c r="AI179" s="11"/>
      <c r="AJ179" s="11"/>
      <c r="AK179" s="11"/>
      <c r="AL179" s="11"/>
    </row>
  </sheetData>
  <mergeCells count="260">
    <mergeCell ref="A1:H1"/>
    <mergeCell ref="M2:P2"/>
    <mergeCell ref="N3:P3"/>
    <mergeCell ref="N4:P4"/>
    <mergeCell ref="O5:V5"/>
    <mergeCell ref="P6:AC6"/>
    <mergeCell ref="P7:AC7"/>
    <mergeCell ref="P8:AC8"/>
    <mergeCell ref="P9:AC9"/>
    <mergeCell ref="P10:AC10"/>
    <mergeCell ref="O11:V11"/>
    <mergeCell ref="P12:AC12"/>
    <mergeCell ref="O13:V13"/>
    <mergeCell ref="P14:AC14"/>
    <mergeCell ref="O15:V15"/>
    <mergeCell ref="P16:AC16"/>
    <mergeCell ref="P17:AC17"/>
    <mergeCell ref="P18:AC18"/>
    <mergeCell ref="P19:AC19"/>
    <mergeCell ref="O20:V20"/>
    <mergeCell ref="P21:AC21"/>
    <mergeCell ref="O22:V22"/>
    <mergeCell ref="P23:AC23"/>
    <mergeCell ref="O24:V24"/>
    <mergeCell ref="P25:AC25"/>
    <mergeCell ref="O26:V26"/>
    <mergeCell ref="P27:AC27"/>
    <mergeCell ref="O28:V28"/>
    <mergeCell ref="P29:AC29"/>
    <mergeCell ref="O30:V30"/>
    <mergeCell ref="P31:AC31"/>
    <mergeCell ref="O32:V32"/>
    <mergeCell ref="P33:AC33"/>
    <mergeCell ref="O34:V34"/>
    <mergeCell ref="P35:AC35"/>
    <mergeCell ref="O36:V36"/>
    <mergeCell ref="P37:AC37"/>
    <mergeCell ref="O38:V38"/>
    <mergeCell ref="P39:AC39"/>
    <mergeCell ref="O40:V40"/>
    <mergeCell ref="P41:AC41"/>
    <mergeCell ref="O42:V42"/>
    <mergeCell ref="P43:AC43"/>
    <mergeCell ref="O44:V44"/>
    <mergeCell ref="P45:AC45"/>
    <mergeCell ref="O46:V46"/>
    <mergeCell ref="P47:AC47"/>
    <mergeCell ref="O48:V48"/>
    <mergeCell ref="P49:AC49"/>
    <mergeCell ref="O50:V50"/>
    <mergeCell ref="P51:AC51"/>
    <mergeCell ref="N52:P52"/>
    <mergeCell ref="M53:P53"/>
    <mergeCell ref="A54:I54"/>
    <mergeCell ref="N54:P54"/>
    <mergeCell ref="A55:I55"/>
    <mergeCell ref="M55:P55"/>
    <mergeCell ref="N56:P56"/>
    <mergeCell ref="O57:V57"/>
    <mergeCell ref="P58:AC58"/>
    <mergeCell ref="P59:AC59"/>
    <mergeCell ref="P60:AC60"/>
    <mergeCell ref="P61:AC61"/>
    <mergeCell ref="P62:AC62"/>
    <mergeCell ref="O63:V63"/>
    <mergeCell ref="P64:AC64"/>
    <mergeCell ref="O65:V65"/>
    <mergeCell ref="P66:AC66"/>
    <mergeCell ref="O67:V67"/>
    <mergeCell ref="P68:AC68"/>
    <mergeCell ref="P69:AC69"/>
    <mergeCell ref="P70:AC70"/>
    <mergeCell ref="P71:AC71"/>
    <mergeCell ref="O72:V72"/>
    <mergeCell ref="P73:AC73"/>
    <mergeCell ref="O74:V74"/>
    <mergeCell ref="P75:AC75"/>
    <mergeCell ref="O76:V76"/>
    <mergeCell ref="P77:AC77"/>
    <mergeCell ref="O78:V78"/>
    <mergeCell ref="P79:AC79"/>
    <mergeCell ref="O80:V80"/>
    <mergeCell ref="P81:AC81"/>
    <mergeCell ref="O82:V82"/>
    <mergeCell ref="P83:AC83"/>
    <mergeCell ref="O84:V84"/>
    <mergeCell ref="P85:AC85"/>
    <mergeCell ref="O86:V86"/>
    <mergeCell ref="P87:AC87"/>
    <mergeCell ref="O88:V88"/>
    <mergeCell ref="P89:AC89"/>
    <mergeCell ref="O90:V90"/>
    <mergeCell ref="P91:AC91"/>
    <mergeCell ref="O92:V92"/>
    <mergeCell ref="P93:AC93"/>
    <mergeCell ref="O94:V94"/>
    <mergeCell ref="P95:AC95"/>
    <mergeCell ref="O96:V96"/>
    <mergeCell ref="P97:AC97"/>
    <mergeCell ref="O98:V98"/>
    <mergeCell ref="P99:AC99"/>
    <mergeCell ref="O100:V100"/>
    <mergeCell ref="P101:AC101"/>
    <mergeCell ref="O102:V102"/>
    <mergeCell ref="P103:AC103"/>
    <mergeCell ref="N104:P104"/>
    <mergeCell ref="O105:P105"/>
    <mergeCell ref="O106:V106"/>
    <mergeCell ref="P107:AC107"/>
    <mergeCell ref="N102:N103"/>
    <mergeCell ref="P108:AC108"/>
    <mergeCell ref="P109:AC109"/>
    <mergeCell ref="P110:AC110"/>
    <mergeCell ref="P111:AC111"/>
    <mergeCell ref="O112:V112"/>
    <mergeCell ref="P113:AC113"/>
    <mergeCell ref="O114:V114"/>
    <mergeCell ref="P115:AC115"/>
    <mergeCell ref="O116:V116"/>
    <mergeCell ref="P117:AC117"/>
    <mergeCell ref="P118:AC118"/>
    <mergeCell ref="P119:AC119"/>
    <mergeCell ref="P120:AC120"/>
    <mergeCell ref="O121:V121"/>
    <mergeCell ref="P122:AC122"/>
    <mergeCell ref="O123:V123"/>
    <mergeCell ref="P124:AC124"/>
    <mergeCell ref="O125:V125"/>
    <mergeCell ref="P138:AC138"/>
    <mergeCell ref="O139:V139"/>
    <mergeCell ref="P140:AC140"/>
    <mergeCell ref="O141:V141"/>
    <mergeCell ref="P142:AC142"/>
    <mergeCell ref="O143:V143"/>
    <mergeCell ref="P126:AC126"/>
    <mergeCell ref="O127:V127"/>
    <mergeCell ref="P128:AC128"/>
    <mergeCell ref="O129:V129"/>
    <mergeCell ref="P130:AC130"/>
    <mergeCell ref="O131:V131"/>
    <mergeCell ref="P132:AC132"/>
    <mergeCell ref="O133:V133"/>
    <mergeCell ref="P134:AC134"/>
    <mergeCell ref="O153:P153"/>
    <mergeCell ref="O154:P154"/>
    <mergeCell ref="M155:P155"/>
    <mergeCell ref="N156:P156"/>
    <mergeCell ref="O157:P157"/>
    <mergeCell ref="O158:P158"/>
    <mergeCell ref="O159:P159"/>
    <mergeCell ref="N160:P160"/>
    <mergeCell ref="O161:P161"/>
    <mergeCell ref="N105:N154"/>
    <mergeCell ref="N157:N159"/>
    <mergeCell ref="N161:N163"/>
    <mergeCell ref="P144:AC144"/>
    <mergeCell ref="O145:V145"/>
    <mergeCell ref="P146:AC146"/>
    <mergeCell ref="O147:V147"/>
    <mergeCell ref="P148:AC148"/>
    <mergeCell ref="O149:V149"/>
    <mergeCell ref="P150:AC150"/>
    <mergeCell ref="O151:V151"/>
    <mergeCell ref="P152:AC152"/>
    <mergeCell ref="O135:V135"/>
    <mergeCell ref="P136:AC136"/>
    <mergeCell ref="O137:V137"/>
    <mergeCell ref="O162:P162"/>
    <mergeCell ref="O163:P163"/>
    <mergeCell ref="M164:P164"/>
    <mergeCell ref="N165:P165"/>
    <mergeCell ref="N166:P166"/>
    <mergeCell ref="O167:P167"/>
    <mergeCell ref="O168:P168"/>
    <mergeCell ref="N169:P169"/>
    <mergeCell ref="M3:M52"/>
    <mergeCell ref="M56:M154"/>
    <mergeCell ref="M157:M159"/>
    <mergeCell ref="M165:M169"/>
    <mergeCell ref="N5:N10"/>
    <mergeCell ref="N11:N12"/>
    <mergeCell ref="N13:N14"/>
    <mergeCell ref="N15:N19"/>
    <mergeCell ref="N20:N21"/>
    <mergeCell ref="N22:N23"/>
    <mergeCell ref="N24:N25"/>
    <mergeCell ref="N26:N27"/>
    <mergeCell ref="N28:N29"/>
    <mergeCell ref="N30:N31"/>
    <mergeCell ref="N32:N33"/>
    <mergeCell ref="N34:N35"/>
    <mergeCell ref="N36:N37"/>
    <mergeCell ref="N38:N39"/>
    <mergeCell ref="N40:N41"/>
    <mergeCell ref="N42:N43"/>
    <mergeCell ref="N44:N45"/>
    <mergeCell ref="N46:N47"/>
    <mergeCell ref="N48:N49"/>
    <mergeCell ref="N50:N51"/>
    <mergeCell ref="N57:N62"/>
    <mergeCell ref="N63:N64"/>
    <mergeCell ref="N65:N66"/>
    <mergeCell ref="N67:N71"/>
    <mergeCell ref="N72:N73"/>
    <mergeCell ref="N74:N75"/>
    <mergeCell ref="N76:N77"/>
    <mergeCell ref="N78:N79"/>
    <mergeCell ref="N80:N81"/>
    <mergeCell ref="N82:N83"/>
    <mergeCell ref="N84:N85"/>
    <mergeCell ref="N86:N87"/>
    <mergeCell ref="N88:N89"/>
    <mergeCell ref="N90:N91"/>
    <mergeCell ref="N92:N93"/>
    <mergeCell ref="N94:N95"/>
    <mergeCell ref="N96:N97"/>
    <mergeCell ref="N98:N99"/>
    <mergeCell ref="N100:N101"/>
    <mergeCell ref="N167:N168"/>
    <mergeCell ref="O6:O10"/>
    <mergeCell ref="O16:O19"/>
    <mergeCell ref="O58:O62"/>
    <mergeCell ref="O68:O71"/>
    <mergeCell ref="O107:O111"/>
    <mergeCell ref="O117:O120"/>
    <mergeCell ref="A83:I84"/>
    <mergeCell ref="A85:I86"/>
    <mergeCell ref="A87:I88"/>
    <mergeCell ref="A89:I90"/>
    <mergeCell ref="A91:I92"/>
    <mergeCell ref="A93:I94"/>
    <mergeCell ref="A95:I96"/>
    <mergeCell ref="A35:I36"/>
    <mergeCell ref="A37:I38"/>
    <mergeCell ref="A39:I40"/>
    <mergeCell ref="A41:I42"/>
    <mergeCell ref="A43:I44"/>
    <mergeCell ref="A45:I46"/>
    <mergeCell ref="A47:I48"/>
    <mergeCell ref="A49:I50"/>
    <mergeCell ref="A51:I52"/>
    <mergeCell ref="A97:I98"/>
    <mergeCell ref="A152:I153"/>
    <mergeCell ref="A99:I100"/>
    <mergeCell ref="A101:I102"/>
    <mergeCell ref="A103:I104"/>
    <mergeCell ref="A124:I125"/>
    <mergeCell ref="A126:I127"/>
    <mergeCell ref="A128:I129"/>
    <mergeCell ref="A130:I131"/>
    <mergeCell ref="A132:I133"/>
    <mergeCell ref="A136:I137"/>
    <mergeCell ref="A138:I139"/>
    <mergeCell ref="A140:I141"/>
    <mergeCell ref="A142:I143"/>
    <mergeCell ref="A144:I145"/>
    <mergeCell ref="A146:I147"/>
    <mergeCell ref="A148:I149"/>
    <mergeCell ref="A150:I151"/>
    <mergeCell ref="A134:I135"/>
  </mergeCells>
  <phoneticPr fontId="1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"/>
  <sheetViews>
    <sheetView tabSelected="1" workbookViewId="0">
      <selection activeCell="A8" sqref="A8"/>
    </sheetView>
  </sheetViews>
  <sheetFormatPr defaultColWidth="9" defaultRowHeight="14"/>
  <cols>
    <col min="1" max="1" width="73.54296875" customWidth="1"/>
    <col min="2" max="2" width="9.453125" customWidth="1"/>
    <col min="3" max="3" width="8.1796875" customWidth="1"/>
    <col min="9" max="9" width="9.54296875" customWidth="1"/>
    <col min="12" max="12" width="43.90625" customWidth="1"/>
    <col min="13" max="13" width="5.90625" customWidth="1"/>
    <col min="14" max="14" width="6.7265625" customWidth="1"/>
    <col min="15" max="15" width="74.453125" customWidth="1"/>
    <col min="22" max="22" width="7.453125" customWidth="1"/>
    <col min="25" max="25" width="34.08984375" customWidth="1"/>
    <col min="27" max="27" width="22.08984375" customWidth="1"/>
    <col min="37" max="37" width="38.08984375" customWidth="1"/>
  </cols>
  <sheetData>
    <row r="1" spans="1:25" ht="29.25" customHeight="1">
      <c r="A1" s="152" t="s">
        <v>103</v>
      </c>
      <c r="B1" s="156" t="s">
        <v>121</v>
      </c>
      <c r="C1" s="151" t="s">
        <v>120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51" t="s">
        <v>121</v>
      </c>
      <c r="J1" s="150" t="s">
        <v>111</v>
      </c>
      <c r="K1" s="150" t="s">
        <v>112</v>
      </c>
      <c r="L1" s="150" t="s">
        <v>113</v>
      </c>
    </row>
    <row r="2" spans="1:25" ht="29.25" customHeight="1">
      <c r="A2" s="153"/>
      <c r="B2" s="157">
        <v>45102</v>
      </c>
      <c r="C2" s="154">
        <v>45103</v>
      </c>
      <c r="D2" s="154">
        <v>45104</v>
      </c>
      <c r="E2" s="154">
        <v>45105</v>
      </c>
      <c r="F2" s="154">
        <v>45106</v>
      </c>
      <c r="G2" s="154">
        <v>45107</v>
      </c>
      <c r="H2" s="2"/>
      <c r="I2" s="2"/>
      <c r="J2" s="150"/>
      <c r="K2" s="150"/>
      <c r="L2" s="150"/>
    </row>
    <row r="3" spans="1:25" ht="29.25" customHeight="1">
      <c r="A3" s="106" t="s">
        <v>122</v>
      </c>
      <c r="B3" s="4"/>
      <c r="C3" s="4"/>
      <c r="D3" s="4"/>
      <c r="E3" s="4"/>
      <c r="F3" s="4"/>
      <c r="G3" s="5"/>
      <c r="H3" s="5"/>
      <c r="I3" s="6"/>
      <c r="J3" s="109" t="s">
        <v>117</v>
      </c>
      <c r="K3" s="108" t="s">
        <v>116</v>
      </c>
      <c r="L3" s="9"/>
    </row>
    <row r="4" spans="1:25" ht="29.25" customHeight="1">
      <c r="A4" s="107" t="s">
        <v>123</v>
      </c>
      <c r="B4" s="107"/>
      <c r="C4" s="5"/>
      <c r="D4" s="5"/>
      <c r="E4" s="5"/>
      <c r="G4" s="4"/>
      <c r="H4" s="5"/>
      <c r="I4" s="6"/>
      <c r="J4" s="109" t="s">
        <v>117</v>
      </c>
      <c r="K4" s="8" t="s">
        <v>115</v>
      </c>
      <c r="L4" s="9"/>
      <c r="O4" s="3"/>
      <c r="P4" s="5"/>
      <c r="Q4" s="5"/>
      <c r="R4" s="5"/>
      <c r="S4" s="5"/>
      <c r="T4" s="5"/>
      <c r="U4" s="5"/>
      <c r="V4" s="6"/>
      <c r="W4" s="6"/>
      <c r="X4" s="8"/>
      <c r="Y4" s="9"/>
    </row>
    <row r="5" spans="1:25" ht="29.25" customHeight="1">
      <c r="A5" s="3"/>
      <c r="B5" s="3"/>
      <c r="C5" s="5"/>
      <c r="D5" s="5"/>
      <c r="E5" s="5"/>
      <c r="F5" s="5"/>
      <c r="G5" s="5"/>
      <c r="H5" s="5"/>
      <c r="I5" s="6"/>
      <c r="J5" s="6"/>
      <c r="K5" s="8"/>
      <c r="L5" s="9"/>
      <c r="O5" s="3"/>
      <c r="P5" s="5"/>
      <c r="Q5" s="5"/>
      <c r="R5" s="5"/>
      <c r="S5" s="5"/>
      <c r="T5" s="5"/>
      <c r="U5" s="5"/>
      <c r="V5" s="6"/>
      <c r="W5" s="6"/>
      <c r="X5" s="8"/>
      <c r="Y5" s="9"/>
    </row>
    <row r="6" spans="1:25" ht="29.25" customHeight="1"/>
    <row r="7" spans="1:25" ht="29.25" customHeight="1"/>
    <row r="8" spans="1:25" ht="29.25" customHeight="1"/>
    <row r="9" spans="1:25" ht="29.25" customHeight="1"/>
    <row r="10" spans="1:25" ht="29.25" customHeight="1"/>
    <row r="11" spans="1:25" ht="29.25" customHeight="1"/>
    <row r="12" spans="1:25" ht="29.25" customHeight="1"/>
    <row r="13" spans="1:25" ht="29.25" customHeight="1"/>
    <row r="14" spans="1:25" ht="29.25" customHeight="1"/>
    <row r="15" spans="1:25" ht="29.25" customHeight="1"/>
    <row r="16" spans="1:25" ht="29.25" customHeight="1"/>
    <row r="17" ht="29.25" customHeight="1"/>
    <row r="18" ht="29.25" customHeight="1"/>
    <row r="19" ht="29.25" customHeight="1"/>
    <row r="20" ht="29.25" customHeight="1"/>
    <row r="21" ht="29.25" customHeight="1"/>
    <row r="22" ht="29.25" customHeight="1"/>
    <row r="23" ht="29.25" customHeight="1"/>
    <row r="24" ht="29.25" customHeight="1"/>
    <row r="25" ht="22" customHeight="1"/>
    <row r="26" ht="22" customHeight="1"/>
    <row r="27" ht="22" customHeight="1"/>
  </sheetData>
  <mergeCells count="4">
    <mergeCell ref="A1:A2"/>
    <mergeCell ref="J1:J2"/>
    <mergeCell ref="K1:K2"/>
    <mergeCell ref="L1:L2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workbookViewId="0">
      <selection activeCell="B9" sqref="B9"/>
    </sheetView>
  </sheetViews>
  <sheetFormatPr defaultColWidth="8.90625" defaultRowHeight="14"/>
  <cols>
    <col min="1" max="1" width="65.6328125" customWidth="1"/>
    <col min="11" max="11" width="27" customWidth="1"/>
  </cols>
  <sheetData>
    <row r="1" spans="1:11" ht="29.25" customHeight="1">
      <c r="A1" s="149" t="s">
        <v>103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50" t="s">
        <v>111</v>
      </c>
      <c r="J1" s="150" t="s">
        <v>112</v>
      </c>
      <c r="K1" s="150" t="s">
        <v>113</v>
      </c>
    </row>
    <row r="2" spans="1:11" ht="29.25" customHeight="1">
      <c r="A2" s="149"/>
      <c r="B2" s="155">
        <v>45110</v>
      </c>
      <c r="C2" s="155">
        <v>45111</v>
      </c>
      <c r="D2" s="155">
        <v>45112</v>
      </c>
      <c r="E2" s="155">
        <v>45113</v>
      </c>
      <c r="F2" s="155">
        <v>45114</v>
      </c>
      <c r="G2" s="155">
        <v>45115</v>
      </c>
      <c r="H2" s="155">
        <v>45116</v>
      </c>
      <c r="I2" s="150"/>
      <c r="J2" s="150"/>
      <c r="K2" s="150"/>
    </row>
    <row r="3" spans="1:11" ht="29.25" customHeight="1">
      <c r="A3" s="107" t="s">
        <v>118</v>
      </c>
      <c r="B3" s="4"/>
      <c r="C3" s="6"/>
      <c r="D3" s="6"/>
      <c r="E3" s="5"/>
      <c r="F3" s="5"/>
      <c r="G3" s="5"/>
      <c r="H3" s="6"/>
      <c r="I3" s="7" t="s">
        <v>114</v>
      </c>
      <c r="J3" s="108" t="s">
        <v>116</v>
      </c>
      <c r="K3" s="8"/>
    </row>
    <row r="4" spans="1:11" ht="29.25" customHeight="1">
      <c r="A4" s="107" t="s">
        <v>119</v>
      </c>
      <c r="B4" s="5"/>
      <c r="C4" s="4"/>
      <c r="D4" s="6"/>
      <c r="E4" s="5"/>
      <c r="F4" s="5"/>
      <c r="G4" s="5"/>
      <c r="H4" s="6"/>
      <c r="I4" s="7" t="s">
        <v>114</v>
      </c>
      <c r="J4" s="108" t="s">
        <v>116</v>
      </c>
      <c r="K4" s="8"/>
    </row>
  </sheetData>
  <mergeCells count="4">
    <mergeCell ref="A1:A2"/>
    <mergeCell ref="I1:I2"/>
    <mergeCell ref="J1:J2"/>
    <mergeCell ref="K1:K2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进度计算</vt:lpstr>
      <vt:lpstr>进度计算-第一批</vt:lpstr>
      <vt:lpstr>第1周 </vt:lpstr>
      <vt:lpstr>第2周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蹲在角落瑟瑟发抖</cp:lastModifiedBy>
  <dcterms:created xsi:type="dcterms:W3CDTF">2019-09-28T08:44:00Z</dcterms:created>
  <dcterms:modified xsi:type="dcterms:W3CDTF">2023-06-16T01:09:55Z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60A16CCF33C04BDEAA35815981214CA3_13</vt:lpwstr>
  </property>
</Properties>
</file>