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autoCompressPictures="0"/>
  <bookViews>
    <workbookView xWindow="0" yWindow="0" windowWidth="25600" windowHeight="16060" activeTab="2"/>
  </bookViews>
  <sheets>
    <sheet name="Sequences" sheetId="3" r:id="rId1"/>
    <sheet name="Fragments" sheetId="4" r:id="rId2"/>
    <sheet name="Sequences(edit)" sheetId="5" r:id="rId3"/>
    <sheet name="Fragments(edit)" sheetId="6" r:id="rId4"/>
  </sheets>
  <definedNames>
    <definedName name="_xlnm._FilterDatabase" localSheetId="1" hidden="1">Fragments!#REF!</definedName>
    <definedName name="_xlnm._FilterDatabase" localSheetId="3" hidden="1">'Fragments(edit)'!#REF!</definedName>
    <definedName name="_xlnm._FilterDatabase" localSheetId="0" hidden="1">Sequences!$A$8:$I$218</definedName>
    <definedName name="_xlnm._FilterDatabase" localSheetId="2" hidden="1">'Sequences(edit)'!$A$8:$I$218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6" i="5" l="1"/>
  <c r="B218" i="5"/>
  <c r="B9" i="5"/>
  <c r="B15" i="5"/>
  <c r="G19" i="6"/>
  <c r="E19" i="6"/>
  <c r="F19" i="6"/>
  <c r="O19" i="6"/>
  <c r="H8" i="6"/>
  <c r="H5" i="6"/>
  <c r="F11" i="6"/>
  <c r="H6" i="6"/>
  <c r="E3" i="6"/>
  <c r="F3" i="6"/>
  <c r="H3" i="6"/>
  <c r="G3" i="6"/>
  <c r="I3" i="6"/>
  <c r="W3" i="6"/>
  <c r="E4" i="6"/>
  <c r="G4" i="6"/>
  <c r="F4" i="6"/>
  <c r="H4" i="6"/>
  <c r="I4" i="6"/>
  <c r="W4" i="6"/>
  <c r="E5" i="6"/>
  <c r="F5" i="6"/>
  <c r="G5" i="6"/>
  <c r="I5" i="6"/>
  <c r="W5" i="6"/>
  <c r="E6" i="6"/>
  <c r="G6" i="6"/>
  <c r="F6" i="6"/>
  <c r="I6" i="6"/>
  <c r="W6" i="6"/>
  <c r="E7" i="6"/>
  <c r="H7" i="6"/>
  <c r="G7" i="6"/>
  <c r="F7" i="6"/>
  <c r="I7" i="6"/>
  <c r="W7" i="6"/>
  <c r="F8" i="6"/>
  <c r="E8" i="6"/>
  <c r="G8" i="6"/>
  <c r="I8" i="6"/>
  <c r="W8" i="6"/>
  <c r="F9" i="6"/>
  <c r="E9" i="6"/>
  <c r="H9" i="6"/>
  <c r="G9" i="6"/>
  <c r="I9" i="6"/>
  <c r="W9" i="6"/>
  <c r="G10" i="6"/>
  <c r="E10" i="6"/>
  <c r="F10" i="6"/>
  <c r="H10" i="6"/>
  <c r="I10" i="6"/>
  <c r="W10" i="6"/>
  <c r="H11" i="6"/>
  <c r="E11" i="6"/>
  <c r="G11" i="6"/>
  <c r="I11" i="6"/>
  <c r="W11" i="6"/>
  <c r="G12" i="6"/>
  <c r="E12" i="6"/>
  <c r="H12" i="6"/>
  <c r="F12" i="6"/>
  <c r="I12" i="6"/>
  <c r="W12" i="6"/>
  <c r="H13" i="6"/>
  <c r="E13" i="6"/>
  <c r="G13" i="6"/>
  <c r="F13" i="6"/>
  <c r="I13" i="6"/>
  <c r="W13" i="6"/>
  <c r="F14" i="6"/>
  <c r="G14" i="6"/>
  <c r="E14" i="6"/>
  <c r="H14" i="6"/>
  <c r="I14" i="6"/>
  <c r="W14" i="6"/>
  <c r="F15" i="6"/>
  <c r="H15" i="6"/>
  <c r="E15" i="6"/>
  <c r="G15" i="6"/>
  <c r="I15" i="6"/>
  <c r="W15" i="6"/>
  <c r="G16" i="6"/>
  <c r="F16" i="6"/>
  <c r="E16" i="6"/>
  <c r="H16" i="6"/>
  <c r="I16" i="6"/>
  <c r="W16" i="6"/>
  <c r="H17" i="6"/>
  <c r="F17" i="6"/>
  <c r="E17" i="6"/>
  <c r="G17" i="6"/>
  <c r="I17" i="6"/>
  <c r="W17" i="6"/>
  <c r="G18" i="6"/>
  <c r="H18" i="6"/>
  <c r="E18" i="6"/>
  <c r="F18" i="6"/>
  <c r="I18" i="6"/>
  <c r="W18" i="6"/>
  <c r="H19" i="6"/>
  <c r="I19" i="6"/>
  <c r="W19" i="6"/>
  <c r="F20" i="6"/>
  <c r="G20" i="6"/>
  <c r="H20" i="6"/>
  <c r="E20" i="6"/>
  <c r="I20" i="6"/>
  <c r="W20" i="6"/>
  <c r="F21" i="6"/>
  <c r="H21" i="6"/>
  <c r="G21" i="6"/>
  <c r="E21" i="6"/>
  <c r="I21" i="6"/>
  <c r="W21" i="6"/>
  <c r="G22" i="6"/>
  <c r="F22" i="6"/>
  <c r="H22" i="6"/>
  <c r="E22" i="6"/>
  <c r="I22" i="6"/>
  <c r="W22" i="6"/>
  <c r="H23" i="6"/>
  <c r="F23" i="6"/>
  <c r="G23" i="6"/>
  <c r="E23" i="6"/>
  <c r="I23" i="6"/>
  <c r="W23" i="6"/>
  <c r="G24" i="6"/>
  <c r="H24" i="6"/>
  <c r="F24" i="6"/>
  <c r="E24" i="6"/>
  <c r="I24" i="6"/>
  <c r="W24" i="6"/>
  <c r="H25" i="6"/>
  <c r="G25" i="6"/>
  <c r="F25" i="6"/>
  <c r="E25" i="6"/>
  <c r="I25" i="6"/>
  <c r="W25" i="6"/>
  <c r="W2" i="6"/>
  <c r="V2" i="6"/>
  <c r="V15" i="6"/>
  <c r="V12" i="6"/>
  <c r="V3" i="6"/>
  <c r="V4" i="6"/>
  <c r="V5" i="6"/>
  <c r="V6" i="6"/>
  <c r="V7" i="6"/>
  <c r="V8" i="6"/>
  <c r="V9" i="6"/>
  <c r="V10" i="6"/>
  <c r="V11" i="6"/>
  <c r="V13" i="6"/>
  <c r="V14" i="6"/>
  <c r="V16" i="6"/>
  <c r="V17" i="6"/>
  <c r="V18" i="6"/>
  <c r="V19" i="6"/>
  <c r="V20" i="6"/>
  <c r="V21" i="6"/>
  <c r="V22" i="6"/>
  <c r="V23" i="6"/>
  <c r="V24" i="6"/>
  <c r="V25" i="6"/>
  <c r="T2" i="4"/>
  <c r="U4" i="6"/>
  <c r="U3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" i="6"/>
  <c r="S5" i="6"/>
  <c r="S3" i="6"/>
  <c r="S4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" i="6"/>
  <c r="C3" i="6"/>
  <c r="P3" i="6"/>
  <c r="C4" i="6"/>
  <c r="P4" i="6"/>
  <c r="C5" i="6"/>
  <c r="P5" i="6"/>
  <c r="C6" i="6"/>
  <c r="P6" i="6"/>
  <c r="C7" i="6"/>
  <c r="P7" i="6"/>
  <c r="C8" i="6"/>
  <c r="P8" i="6"/>
  <c r="C9" i="6"/>
  <c r="P9" i="6"/>
  <c r="C10" i="6"/>
  <c r="P10" i="6"/>
  <c r="C11" i="6"/>
  <c r="P11" i="6"/>
  <c r="C12" i="6"/>
  <c r="P12" i="6"/>
  <c r="C13" i="6"/>
  <c r="P13" i="6"/>
  <c r="C14" i="6"/>
  <c r="P14" i="6"/>
  <c r="C15" i="6"/>
  <c r="P15" i="6"/>
  <c r="C16" i="6"/>
  <c r="P16" i="6"/>
  <c r="C17" i="6"/>
  <c r="P17" i="6"/>
  <c r="C18" i="6"/>
  <c r="P18" i="6"/>
  <c r="C19" i="6"/>
  <c r="P19" i="6"/>
  <c r="C20" i="6"/>
  <c r="P20" i="6"/>
  <c r="C21" i="6"/>
  <c r="P21" i="6"/>
  <c r="C22" i="6"/>
  <c r="P22" i="6"/>
  <c r="C23" i="6"/>
  <c r="P23" i="6"/>
  <c r="C24" i="6"/>
  <c r="P24" i="6"/>
  <c r="C25" i="6"/>
  <c r="P25" i="6"/>
  <c r="P2" i="6"/>
  <c r="O2" i="6"/>
  <c r="G14" i="4"/>
  <c r="N25" i="4"/>
  <c r="M21" i="4"/>
  <c r="N2" i="4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20" i="6"/>
  <c r="O21" i="6"/>
  <c r="O22" i="6"/>
  <c r="O23" i="6"/>
  <c r="O24" i="6"/>
  <c r="O25" i="6"/>
  <c r="N2" i="6"/>
  <c r="L4" i="4"/>
  <c r="N3" i="6"/>
  <c r="M4" i="6"/>
  <c r="L3" i="6"/>
  <c r="K3" i="6"/>
  <c r="M2" i="4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M3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" i="6"/>
  <c r="K2" i="6"/>
  <c r="B43" i="6"/>
  <c r="B2" i="5"/>
  <c r="B29" i="4"/>
  <c r="B44" i="6"/>
  <c r="B30" i="4"/>
  <c r="B47" i="6"/>
  <c r="B46" i="6"/>
  <c r="B45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B14" i="5"/>
  <c r="B3" i="5"/>
  <c r="B4" i="5"/>
  <c r="B5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3" i="5"/>
  <c r="B12" i="5"/>
  <c r="B11" i="5"/>
  <c r="B10" i="5"/>
  <c r="B9" i="3"/>
  <c r="B2" i="4"/>
  <c r="S2" i="4"/>
  <c r="R2" i="4"/>
  <c r="Q2" i="4"/>
  <c r="P2" i="4"/>
  <c r="L2" i="4"/>
  <c r="K2" i="4"/>
  <c r="J2" i="4"/>
  <c r="B31" i="4"/>
  <c r="C25" i="4"/>
  <c r="J25" i="4"/>
  <c r="C24" i="4"/>
  <c r="J24" i="4"/>
  <c r="C23" i="4"/>
  <c r="J23" i="4"/>
  <c r="C22" i="4"/>
  <c r="J22" i="4"/>
  <c r="C21" i="4"/>
  <c r="J21" i="4"/>
  <c r="C20" i="4"/>
  <c r="J20" i="4"/>
  <c r="C19" i="4"/>
  <c r="J19" i="4"/>
  <c r="C18" i="4"/>
  <c r="J18" i="4"/>
  <c r="C17" i="4"/>
  <c r="J17" i="4"/>
  <c r="C16" i="4"/>
  <c r="J16" i="4"/>
  <c r="C15" i="4"/>
  <c r="J15" i="4"/>
  <c r="C14" i="4"/>
  <c r="J14" i="4"/>
  <c r="C13" i="4"/>
  <c r="J13" i="4"/>
  <c r="C12" i="4"/>
  <c r="J12" i="4"/>
  <c r="C11" i="4"/>
  <c r="J11" i="4"/>
  <c r="C10" i="4"/>
  <c r="J10" i="4"/>
  <c r="C9" i="4"/>
  <c r="J9" i="4"/>
  <c r="C8" i="4"/>
  <c r="J8" i="4"/>
  <c r="C7" i="4"/>
  <c r="J7" i="4"/>
  <c r="C6" i="4"/>
  <c r="J6" i="4"/>
  <c r="C5" i="4"/>
  <c r="J5" i="4"/>
  <c r="C4" i="4"/>
  <c r="J4" i="4"/>
  <c r="C3" i="4"/>
  <c r="J3" i="4"/>
  <c r="H25" i="4"/>
  <c r="P25" i="4"/>
  <c r="H24" i="4"/>
  <c r="P24" i="4"/>
  <c r="H23" i="4"/>
  <c r="P23" i="4"/>
  <c r="H22" i="4"/>
  <c r="P22" i="4"/>
  <c r="H21" i="4"/>
  <c r="P21" i="4"/>
  <c r="H20" i="4"/>
  <c r="P20" i="4"/>
  <c r="H19" i="4"/>
  <c r="P19" i="4"/>
  <c r="H18" i="4"/>
  <c r="P18" i="4"/>
  <c r="H17" i="4"/>
  <c r="P17" i="4"/>
  <c r="H16" i="4"/>
  <c r="P16" i="4"/>
  <c r="H15" i="4"/>
  <c r="P15" i="4"/>
  <c r="H14" i="4"/>
  <c r="P14" i="4"/>
  <c r="H13" i="4"/>
  <c r="P13" i="4"/>
  <c r="H12" i="4"/>
  <c r="P12" i="4"/>
  <c r="H11" i="4"/>
  <c r="P11" i="4"/>
  <c r="H10" i="4"/>
  <c r="P10" i="4"/>
  <c r="H9" i="4"/>
  <c r="P9" i="4"/>
  <c r="H8" i="4"/>
  <c r="P8" i="4"/>
  <c r="H7" i="4"/>
  <c r="P7" i="4"/>
  <c r="H6" i="4"/>
  <c r="P6" i="4"/>
  <c r="H5" i="4"/>
  <c r="P5" i="4"/>
  <c r="H4" i="4"/>
  <c r="P4" i="4"/>
  <c r="H3" i="4"/>
  <c r="P3" i="4"/>
  <c r="D19" i="4"/>
  <c r="D18" i="4"/>
  <c r="D17" i="4"/>
  <c r="K17" i="4"/>
  <c r="D16" i="4"/>
  <c r="K16" i="4"/>
  <c r="D15" i="4"/>
  <c r="D14" i="4"/>
  <c r="G22" i="4"/>
  <c r="E25" i="4"/>
  <c r="E24" i="4"/>
  <c r="F23" i="4"/>
  <c r="F21" i="4"/>
  <c r="G20" i="4"/>
  <c r="F13" i="4"/>
  <c r="G12" i="4"/>
  <c r="E11" i="4"/>
  <c r="E10" i="4"/>
  <c r="G9" i="4"/>
  <c r="F8" i="4"/>
  <c r="F7" i="4"/>
  <c r="G6" i="4"/>
  <c r="E5" i="4"/>
  <c r="E4" i="4"/>
  <c r="G3" i="4"/>
  <c r="F11" i="4"/>
  <c r="F25" i="4"/>
  <c r="G25" i="4"/>
  <c r="Q25" i="4"/>
  <c r="F20" i="4"/>
  <c r="E22" i="4"/>
  <c r="E21" i="4"/>
  <c r="G16" i="4"/>
  <c r="E18" i="4"/>
  <c r="G13" i="4"/>
  <c r="G11" i="4"/>
  <c r="E9" i="4"/>
  <c r="D23" i="4"/>
  <c r="D10" i="4"/>
  <c r="F4" i="4"/>
  <c r="G4" i="4"/>
  <c r="D5" i="4"/>
  <c r="K5" i="4"/>
  <c r="B33" i="4"/>
  <c r="B32" i="4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5" i="3"/>
  <c r="B4" i="3"/>
  <c r="B3" i="3"/>
  <c r="B2" i="3"/>
  <c r="K23" i="4"/>
  <c r="Q22" i="4"/>
  <c r="Q13" i="4"/>
  <c r="Q6" i="4"/>
  <c r="Q20" i="4"/>
  <c r="Q9" i="4"/>
  <c r="Q3" i="4"/>
  <c r="Q4" i="4"/>
  <c r="Q11" i="4"/>
  <c r="Q16" i="4"/>
  <c r="Q12" i="4"/>
  <c r="R11" i="4"/>
  <c r="S25" i="4"/>
  <c r="R4" i="4"/>
  <c r="R25" i="4"/>
  <c r="L10" i="4"/>
  <c r="K10" i="4"/>
  <c r="R20" i="4"/>
  <c r="S4" i="4"/>
  <c r="K14" i="4"/>
  <c r="L18" i="4"/>
  <c r="K18" i="4"/>
  <c r="S11" i="4"/>
  <c r="R13" i="4"/>
  <c r="K15" i="4"/>
  <c r="K19" i="4"/>
  <c r="L5" i="4"/>
  <c r="E7" i="4"/>
  <c r="D24" i="4"/>
  <c r="E19" i="4"/>
  <c r="F17" i="4"/>
  <c r="Q14" i="4"/>
  <c r="F3" i="4"/>
  <c r="R3" i="4"/>
  <c r="D20" i="4"/>
  <c r="E13" i="4"/>
  <c r="S13" i="4"/>
  <c r="F15" i="4"/>
  <c r="E3" i="4"/>
  <c r="S3" i="4"/>
  <c r="D8" i="4"/>
  <c r="D12" i="4"/>
  <c r="G18" i="4"/>
  <c r="Q18" i="4"/>
  <c r="E23" i="4"/>
  <c r="N23" i="4"/>
  <c r="G5" i="4"/>
  <c r="Q5" i="4"/>
  <c r="D9" i="4"/>
  <c r="D13" i="4"/>
  <c r="E16" i="4"/>
  <c r="G15" i="4"/>
  <c r="Q15" i="4"/>
  <c r="F19" i="4"/>
  <c r="G24" i="4"/>
  <c r="Q24" i="4"/>
  <c r="F6" i="4"/>
  <c r="R6" i="4"/>
  <c r="G7" i="4"/>
  <c r="Q7" i="4"/>
  <c r="D11" i="4"/>
  <c r="E17" i="4"/>
  <c r="F14" i="4"/>
  <c r="R14" i="4"/>
  <c r="G21" i="4"/>
  <c r="F10" i="4"/>
  <c r="F12" i="4"/>
  <c r="R12" i="4"/>
  <c r="E14" i="4"/>
  <c r="F22" i="4"/>
  <c r="R22" i="4"/>
  <c r="F24" i="4"/>
  <c r="F5" i="4"/>
  <c r="M5" i="4"/>
  <c r="D21" i="4"/>
  <c r="D25" i="4"/>
  <c r="G8" i="4"/>
  <c r="G10" i="4"/>
  <c r="Q10" i="4"/>
  <c r="E15" i="4"/>
  <c r="G17" i="4"/>
  <c r="Q17" i="4"/>
  <c r="G19" i="4"/>
  <c r="Q19" i="4"/>
  <c r="G23" i="4"/>
  <c r="Q23" i="4"/>
  <c r="E6" i="4"/>
  <c r="S6" i="4"/>
  <c r="D4" i="4"/>
  <c r="D22" i="4"/>
  <c r="E8" i="4"/>
  <c r="F9" i="4"/>
  <c r="R9" i="4"/>
  <c r="E12" i="4"/>
  <c r="F16" i="4"/>
  <c r="R16" i="4"/>
  <c r="F18" i="4"/>
  <c r="E20" i="4"/>
  <c r="S20" i="4"/>
  <c r="D6" i="4"/>
  <c r="D3" i="4"/>
  <c r="D7" i="4"/>
  <c r="S24" i="4"/>
  <c r="S12" i="4"/>
  <c r="S10" i="4"/>
  <c r="N10" i="4"/>
  <c r="N19" i="4"/>
  <c r="M10" i="4"/>
  <c r="S15" i="4"/>
  <c r="S16" i="4"/>
  <c r="M19" i="4"/>
  <c r="T5" i="4"/>
  <c r="S8" i="4"/>
  <c r="T21" i="4"/>
  <c r="L21" i="4"/>
  <c r="K21" i="4"/>
  <c r="N21" i="4"/>
  <c r="S14" i="4"/>
  <c r="M14" i="4"/>
  <c r="T14" i="4"/>
  <c r="N24" i="4"/>
  <c r="T24" i="4"/>
  <c r="M24" i="4"/>
  <c r="L24" i="4"/>
  <c r="K24" i="4"/>
  <c r="K7" i="4"/>
  <c r="N7" i="4"/>
  <c r="T7" i="4"/>
  <c r="M7" i="4"/>
  <c r="L7" i="4"/>
  <c r="R18" i="4"/>
  <c r="T18" i="4"/>
  <c r="R5" i="4"/>
  <c r="S17" i="4"/>
  <c r="N17" i="4"/>
  <c r="T13" i="4"/>
  <c r="M13" i="4"/>
  <c r="L13" i="4"/>
  <c r="K13" i="4"/>
  <c r="N13" i="4"/>
  <c r="R15" i="4"/>
  <c r="S7" i="4"/>
  <c r="L17" i="4"/>
  <c r="T19" i="4"/>
  <c r="T15" i="4"/>
  <c r="M16" i="4"/>
  <c r="R23" i="4"/>
  <c r="T17" i="4"/>
  <c r="K3" i="4"/>
  <c r="N3" i="4"/>
  <c r="T3" i="4"/>
  <c r="M3" i="4"/>
  <c r="L3" i="4"/>
  <c r="L22" i="4"/>
  <c r="K22" i="4"/>
  <c r="N22" i="4"/>
  <c r="M22" i="4"/>
  <c r="T22" i="4"/>
  <c r="Q8" i="4"/>
  <c r="R8" i="4"/>
  <c r="R24" i="4"/>
  <c r="R10" i="4"/>
  <c r="K11" i="4"/>
  <c r="N11" i="4"/>
  <c r="T11" i="4"/>
  <c r="M11" i="4"/>
  <c r="L11" i="4"/>
  <c r="R19" i="4"/>
  <c r="T9" i="4"/>
  <c r="M9" i="4"/>
  <c r="L9" i="4"/>
  <c r="K9" i="4"/>
  <c r="N9" i="4"/>
  <c r="N12" i="4"/>
  <c r="T12" i="4"/>
  <c r="M12" i="4"/>
  <c r="L12" i="4"/>
  <c r="K12" i="4"/>
  <c r="R17" i="4"/>
  <c r="M17" i="4"/>
  <c r="N15" i="4"/>
  <c r="S5" i="4"/>
  <c r="T16" i="4"/>
  <c r="M18" i="4"/>
  <c r="N14" i="4"/>
  <c r="R7" i="4"/>
  <c r="T10" i="4"/>
  <c r="T23" i="4"/>
  <c r="M23" i="4"/>
  <c r="S23" i="4"/>
  <c r="L23" i="4"/>
  <c r="M15" i="4"/>
  <c r="L16" i="4"/>
  <c r="L14" i="4"/>
  <c r="L6" i="4"/>
  <c r="K6" i="4"/>
  <c r="M6" i="4"/>
  <c r="T6" i="4"/>
  <c r="N6" i="4"/>
  <c r="N4" i="4"/>
  <c r="T4" i="4"/>
  <c r="M4" i="4"/>
  <c r="K4" i="4"/>
  <c r="T25" i="4"/>
  <c r="M25" i="4"/>
  <c r="L25" i="4"/>
  <c r="K25" i="4"/>
  <c r="R21" i="4"/>
  <c r="Q21" i="4"/>
  <c r="N8" i="4"/>
  <c r="T8" i="4"/>
  <c r="M8" i="4"/>
  <c r="L8" i="4"/>
  <c r="K8" i="4"/>
  <c r="N20" i="4"/>
  <c r="T20" i="4"/>
  <c r="M20" i="4"/>
  <c r="L20" i="4"/>
  <c r="K20" i="4"/>
  <c r="S19" i="4"/>
  <c r="L19" i="4"/>
  <c r="L15" i="4"/>
  <c r="S21" i="4"/>
  <c r="N16" i="4"/>
  <c r="N18" i="4"/>
  <c r="S9" i="4"/>
  <c r="S18" i="4"/>
  <c r="S22" i="4"/>
  <c r="N5" i="4"/>
</calcChain>
</file>

<file path=xl/comments1.xml><?xml version="1.0" encoding="utf-8"?>
<comments xmlns="http://schemas.openxmlformats.org/spreadsheetml/2006/main">
  <authors>
    <author>Rickard, Mark (MA)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</commentList>
</comments>
</file>

<file path=xl/comments2.xml><?xml version="1.0" encoding="utf-8"?>
<comments xmlns="http://schemas.openxmlformats.org/spreadsheetml/2006/main">
  <authors>
    <author>Rickard, Mark (MA)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</commentList>
</comments>
</file>

<file path=xl/sharedStrings.xml><?xml version="1.0" encoding="utf-8"?>
<sst xmlns="http://schemas.openxmlformats.org/spreadsheetml/2006/main" count="253" uniqueCount="53">
  <si>
    <t>Sequence</t>
  </si>
  <si>
    <t>Glycine</t>
  </si>
  <si>
    <t>Alanine</t>
  </si>
  <si>
    <t>Aminobutyric</t>
  </si>
  <si>
    <t>EDA</t>
  </si>
  <si>
    <t>Piperonyl</t>
  </si>
  <si>
    <t>Butyl</t>
  </si>
  <si>
    <t>Benzyl</t>
  </si>
  <si>
    <t>Linker</t>
  </si>
  <si>
    <t>m/z</t>
  </si>
  <si>
    <t>Acetyl</t>
  </si>
  <si>
    <t>Fluoro</t>
  </si>
  <si>
    <t>Number</t>
  </si>
  <si>
    <t>Proton</t>
  </si>
  <si>
    <t>Ala</t>
  </si>
  <si>
    <t>Pip</t>
  </si>
  <si>
    <t>N-Terminal</t>
  </si>
  <si>
    <t>Acetyl N-Terminal</t>
  </si>
  <si>
    <t>Fluoro N-Terminal</t>
  </si>
  <si>
    <t>Ligand B</t>
  </si>
  <si>
    <t>Ligand C</t>
  </si>
  <si>
    <t>Ligand D</t>
  </si>
  <si>
    <t>Ligand A</t>
  </si>
  <si>
    <t>C-Terminal</t>
  </si>
  <si>
    <t>Ligand</t>
  </si>
  <si>
    <t>Gly</t>
  </si>
  <si>
    <t>Ben</t>
  </si>
  <si>
    <t>But</t>
  </si>
  <si>
    <t>Amb</t>
  </si>
  <si>
    <t>y1</t>
  </si>
  <si>
    <t>y2</t>
  </si>
  <si>
    <t>y3</t>
  </si>
  <si>
    <t>y4</t>
  </si>
  <si>
    <t>y5</t>
  </si>
  <si>
    <t>b1</t>
  </si>
  <si>
    <t>b2</t>
  </si>
  <si>
    <t>b3</t>
  </si>
  <si>
    <t>b4</t>
  </si>
  <si>
    <t>b5</t>
  </si>
  <si>
    <t>3 Fluoro</t>
  </si>
  <si>
    <t>4 Fluoro</t>
  </si>
  <si>
    <t>2 Acetyl</t>
  </si>
  <si>
    <t>2 Fluoro</t>
  </si>
  <si>
    <t>1 Fluoro</t>
  </si>
  <si>
    <t>Linker (Library)</t>
  </si>
  <si>
    <t>Linker (Test sequences)</t>
  </si>
  <si>
    <t>Spacer</t>
  </si>
  <si>
    <t>Ahx</t>
  </si>
  <si>
    <t>Met+Ahx</t>
  </si>
  <si>
    <t>b6</t>
  </si>
  <si>
    <t>Benz</t>
  </si>
  <si>
    <t>Byr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</si>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</sst>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/>
    <xf numFmtId="0" fontId="6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0" borderId="0" xfId="0" applyNumberFormat="1" applyFill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18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9.6640625" bestFit="1" customWidth="1"/>
    <col min="2" max="2" width="8" bestFit="1" customWidth="1"/>
    <col min="3" max="3" width="7.5" style="1" bestFit="1" customWidth="1"/>
    <col min="4" max="4" width="7.83203125" style="1" bestFit="1" customWidth="1"/>
    <col min="5" max="5" width="13.1640625" style="1" bestFit="1" customWidth="1"/>
    <col min="6" max="6" width="4.5" style="1" bestFit="1" customWidth="1"/>
    <col min="7" max="7" width="9.5" style="1" bestFit="1" customWidth="1"/>
    <col min="8" max="8" width="5.5" style="1" bestFit="1" customWidth="1"/>
    <col min="9" max="9" width="6.83203125" style="1" bestFit="1" customWidth="1"/>
    <col min="10" max="10" width="6.5" bestFit="1" customWidth="1"/>
    <col min="12" max="12" width="17.5" bestFit="1" customWidth="1"/>
    <col min="13" max="13" width="8.33203125" bestFit="1" customWidth="1"/>
    <col min="14" max="14" width="7" bestFit="1" customWidth="1"/>
    <col min="16" max="16" width="4.5" bestFit="1" customWidth="1"/>
    <col min="17" max="17" width="7.5" bestFit="1" customWidth="1"/>
    <col min="18" max="18" width="7.83203125" bestFit="1" customWidth="1"/>
    <col min="19" max="19" width="13.1640625" bestFit="1" customWidth="1"/>
    <col min="20" max="20" width="7" bestFit="1" customWidth="1"/>
    <col min="21" max="21" width="9.5" bestFit="1" customWidth="1"/>
    <col min="22" max="23" width="7" bestFit="1" customWidth="1"/>
    <col min="24" max="24" width="8.83203125" bestFit="1" customWidth="1"/>
  </cols>
  <sheetData>
    <row r="1" spans="1:23" s="4" customFormat="1">
      <c r="A1" s="4" t="s">
        <v>0</v>
      </c>
      <c r="B1" s="4" t="s">
        <v>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M1" s="4" t="s">
        <v>12</v>
      </c>
      <c r="N1" s="4" t="s">
        <v>9</v>
      </c>
      <c r="Q1" s="4" t="s">
        <v>1</v>
      </c>
      <c r="R1" s="4" t="s">
        <v>2</v>
      </c>
      <c r="S1" s="4" t="s">
        <v>3</v>
      </c>
      <c r="T1" s="4" t="s">
        <v>4</v>
      </c>
      <c r="U1" s="4" t="s">
        <v>5</v>
      </c>
      <c r="V1" s="4" t="s">
        <v>6</v>
      </c>
      <c r="W1" s="4" t="s">
        <v>7</v>
      </c>
    </row>
    <row r="2" spans="1:23">
      <c r="A2">
        <v>1</v>
      </c>
      <c r="B2">
        <f>SUMPRODUCT(C2:I2,Q$2:W$2)+SUMPRODUCT(M$2:M$5,N$2:N$5)</f>
        <v>1118.3699999999999</v>
      </c>
      <c r="C2" s="3"/>
      <c r="D2" s="3">
        <v>4</v>
      </c>
      <c r="E2" s="3"/>
      <c r="F2" s="3"/>
      <c r="G2" s="3"/>
      <c r="H2" s="3"/>
      <c r="I2" s="3"/>
      <c r="L2" t="s">
        <v>13</v>
      </c>
      <c r="M2" s="2">
        <v>1</v>
      </c>
      <c r="N2">
        <v>1.01</v>
      </c>
      <c r="P2" t="s">
        <v>9</v>
      </c>
      <c r="Q2">
        <v>115.03</v>
      </c>
      <c r="R2">
        <v>129.04</v>
      </c>
      <c r="S2">
        <v>143.06</v>
      </c>
      <c r="T2">
        <v>100.06</v>
      </c>
      <c r="U2">
        <v>191.06</v>
      </c>
      <c r="V2">
        <v>113.09</v>
      </c>
      <c r="W2">
        <v>147.07</v>
      </c>
    </row>
    <row r="3" spans="1:23">
      <c r="A3">
        <v>2</v>
      </c>
      <c r="B3">
        <f t="shared" ref="B3:B5" si="0">SUMPRODUCT(C3:I3,Q$2:W$2)+SUMPRODUCT(M$2:M$5,N$2:N$5)</f>
        <v>1135.46</v>
      </c>
      <c r="C3" s="3"/>
      <c r="D3" s="3">
        <v>1</v>
      </c>
      <c r="E3" s="3"/>
      <c r="F3" s="3">
        <v>1</v>
      </c>
      <c r="G3" s="3">
        <v>1</v>
      </c>
      <c r="H3" s="3">
        <v>1</v>
      </c>
      <c r="I3" s="3"/>
      <c r="L3" t="s">
        <v>8</v>
      </c>
      <c r="M3" s="2">
        <v>1</v>
      </c>
      <c r="N3">
        <v>213.12</v>
      </c>
    </row>
    <row r="4" spans="1:23">
      <c r="A4">
        <v>3</v>
      </c>
      <c r="B4">
        <f t="shared" si="0"/>
        <v>1135.46</v>
      </c>
      <c r="C4" s="3"/>
      <c r="D4" s="3">
        <v>1</v>
      </c>
      <c r="E4" s="3"/>
      <c r="F4" s="3">
        <v>1</v>
      </c>
      <c r="G4" s="3">
        <v>1</v>
      </c>
      <c r="H4" s="3">
        <v>1</v>
      </c>
      <c r="I4" s="3"/>
      <c r="L4" t="s">
        <v>17</v>
      </c>
      <c r="M4" s="2">
        <v>0</v>
      </c>
      <c r="N4">
        <v>43.02</v>
      </c>
    </row>
    <row r="5" spans="1:23">
      <c r="A5">
        <v>4</v>
      </c>
      <c r="B5">
        <f t="shared" si="0"/>
        <v>1168.45</v>
      </c>
      <c r="C5" s="3"/>
      <c r="D5" s="3">
        <v>1</v>
      </c>
      <c r="E5" s="3">
        <v>1</v>
      </c>
      <c r="F5" s="3"/>
      <c r="G5" s="3"/>
      <c r="H5" s="3"/>
      <c r="I5" s="3">
        <v>2</v>
      </c>
      <c r="L5" t="s">
        <v>18</v>
      </c>
      <c r="M5" s="2">
        <v>1</v>
      </c>
      <c r="N5">
        <v>388.08</v>
      </c>
    </row>
    <row r="8" spans="1:23" s="4" customFormat="1">
      <c r="A8" s="4" t="s">
        <v>0</v>
      </c>
      <c r="B8" s="4" t="s">
        <v>9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</row>
    <row r="9" spans="1:23">
      <c r="A9">
        <v>35</v>
      </c>
      <c r="B9">
        <f>SUMPRODUCT(C9:I9,Q$2:W$2)+SUMPRODUCT(M$2:M$5,N$2:N$5)</f>
        <v>1002.45</v>
      </c>
      <c r="C9" s="3">
        <v>0</v>
      </c>
      <c r="D9" s="3">
        <v>0</v>
      </c>
      <c r="E9" s="3">
        <v>0</v>
      </c>
      <c r="F9" s="3">
        <v>4</v>
      </c>
      <c r="G9" s="3">
        <v>0</v>
      </c>
      <c r="H9" s="3">
        <v>0</v>
      </c>
      <c r="I9" s="3">
        <v>0</v>
      </c>
    </row>
    <row r="10" spans="1:23">
      <c r="A10">
        <v>33</v>
      </c>
      <c r="B10">
        <f t="shared" ref="B10:B72" si="1">SUMPRODUCT(C10:I10,Q$2:W$2)+SUMPRODUCT(M$2:M$5,N$2:N$5)</f>
        <v>1015.48</v>
      </c>
      <c r="C10" s="3">
        <v>0</v>
      </c>
      <c r="D10" s="3">
        <v>0</v>
      </c>
      <c r="E10" s="3">
        <v>0</v>
      </c>
      <c r="F10" s="3">
        <v>3</v>
      </c>
      <c r="G10" s="3">
        <v>0</v>
      </c>
      <c r="H10" s="3">
        <v>1</v>
      </c>
      <c r="I10" s="3">
        <v>0</v>
      </c>
    </row>
    <row r="11" spans="1:23">
      <c r="A11">
        <v>146</v>
      </c>
      <c r="B11">
        <f t="shared" si="1"/>
        <v>1017.4200000000001</v>
      </c>
      <c r="C11" s="3">
        <v>1</v>
      </c>
      <c r="D11" s="3">
        <v>0</v>
      </c>
      <c r="E11" s="3">
        <v>0</v>
      </c>
      <c r="F11" s="3">
        <v>3</v>
      </c>
      <c r="G11" s="3">
        <v>0</v>
      </c>
      <c r="H11" s="3">
        <v>0</v>
      </c>
      <c r="I11" s="3">
        <v>0</v>
      </c>
    </row>
    <row r="12" spans="1:23">
      <c r="A12">
        <v>28</v>
      </c>
      <c r="B12">
        <f t="shared" si="1"/>
        <v>1028.51</v>
      </c>
      <c r="C12" s="3">
        <v>0</v>
      </c>
      <c r="D12" s="3">
        <v>0</v>
      </c>
      <c r="E12" s="3">
        <v>0</v>
      </c>
      <c r="F12" s="3">
        <v>2</v>
      </c>
      <c r="G12" s="3">
        <v>0</v>
      </c>
      <c r="H12" s="3">
        <v>2</v>
      </c>
      <c r="I12" s="3">
        <v>0</v>
      </c>
    </row>
    <row r="13" spans="1:23">
      <c r="A13">
        <v>144</v>
      </c>
      <c r="B13">
        <f t="shared" si="1"/>
        <v>1030.45</v>
      </c>
      <c r="C13" s="3">
        <v>1</v>
      </c>
      <c r="D13" s="3">
        <v>0</v>
      </c>
      <c r="E13" s="3">
        <v>0</v>
      </c>
      <c r="F13" s="3">
        <v>2</v>
      </c>
      <c r="G13" s="3">
        <v>0</v>
      </c>
      <c r="H13" s="3">
        <v>1</v>
      </c>
      <c r="I13" s="3">
        <v>0</v>
      </c>
    </row>
    <row r="14" spans="1:23">
      <c r="A14">
        <v>90</v>
      </c>
      <c r="B14">
        <f t="shared" si="1"/>
        <v>1031.43</v>
      </c>
      <c r="C14" s="3">
        <v>0</v>
      </c>
      <c r="D14" s="3">
        <v>1</v>
      </c>
      <c r="E14" s="3">
        <v>0</v>
      </c>
      <c r="F14" s="3">
        <v>3</v>
      </c>
      <c r="G14" s="3">
        <v>0</v>
      </c>
      <c r="H14" s="3">
        <v>0</v>
      </c>
      <c r="I14" s="3">
        <v>0</v>
      </c>
    </row>
    <row r="15" spans="1:23">
      <c r="A15">
        <v>192</v>
      </c>
      <c r="B15">
        <f t="shared" si="1"/>
        <v>1032.3900000000001</v>
      </c>
      <c r="C15" s="3">
        <v>2</v>
      </c>
      <c r="D15" s="3">
        <v>0</v>
      </c>
      <c r="E15" s="3">
        <v>0</v>
      </c>
      <c r="F15" s="3">
        <v>2</v>
      </c>
      <c r="G15" s="3">
        <v>0</v>
      </c>
      <c r="H15" s="3">
        <v>0</v>
      </c>
      <c r="I15" s="3">
        <v>0</v>
      </c>
    </row>
    <row r="16" spans="1:23">
      <c r="A16">
        <v>19</v>
      </c>
      <c r="B16">
        <f t="shared" si="1"/>
        <v>1041.54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3">
        <v>3</v>
      </c>
      <c r="I16" s="3">
        <v>0</v>
      </c>
    </row>
    <row r="17" spans="1:9">
      <c r="A17">
        <v>139</v>
      </c>
      <c r="B17">
        <f t="shared" si="1"/>
        <v>1043.48</v>
      </c>
      <c r="C17" s="3">
        <v>1</v>
      </c>
      <c r="D17" s="3">
        <v>0</v>
      </c>
      <c r="E17" s="3">
        <v>0</v>
      </c>
      <c r="F17" s="3">
        <v>1</v>
      </c>
      <c r="G17" s="3">
        <v>0</v>
      </c>
      <c r="H17" s="3">
        <v>2</v>
      </c>
      <c r="I17" s="3">
        <v>0</v>
      </c>
    </row>
    <row r="18" spans="1:9">
      <c r="A18">
        <v>88</v>
      </c>
      <c r="B18">
        <f t="shared" si="1"/>
        <v>1044.46</v>
      </c>
      <c r="C18" s="3">
        <v>0</v>
      </c>
      <c r="D18" s="3">
        <v>1</v>
      </c>
      <c r="E18" s="3">
        <v>0</v>
      </c>
      <c r="F18" s="3">
        <v>2</v>
      </c>
      <c r="G18" s="3">
        <v>0</v>
      </c>
      <c r="H18" s="3">
        <v>1</v>
      </c>
      <c r="I18" s="3">
        <v>0</v>
      </c>
    </row>
    <row r="19" spans="1:9">
      <c r="A19">
        <v>190</v>
      </c>
      <c r="B19">
        <f t="shared" si="1"/>
        <v>1045.42</v>
      </c>
      <c r="C19" s="3">
        <v>2</v>
      </c>
      <c r="D19" s="3">
        <v>0</v>
      </c>
      <c r="E19" s="3">
        <v>0</v>
      </c>
      <c r="F19" s="3">
        <v>1</v>
      </c>
      <c r="G19" s="3">
        <v>0</v>
      </c>
      <c r="H19" s="3">
        <v>1</v>
      </c>
      <c r="I19" s="3">
        <v>0</v>
      </c>
    </row>
    <row r="20" spans="1:9">
      <c r="A20">
        <v>55</v>
      </c>
      <c r="B20">
        <f t="shared" si="1"/>
        <v>1045.45</v>
      </c>
      <c r="C20" s="3">
        <v>0</v>
      </c>
      <c r="D20" s="3">
        <v>0</v>
      </c>
      <c r="E20" s="3">
        <v>1</v>
      </c>
      <c r="F20" s="3">
        <v>3</v>
      </c>
      <c r="G20" s="3">
        <v>0</v>
      </c>
      <c r="H20" s="3">
        <v>0</v>
      </c>
      <c r="I20" s="3">
        <v>0</v>
      </c>
    </row>
    <row r="21" spans="1:9">
      <c r="A21">
        <v>171</v>
      </c>
      <c r="B21">
        <f t="shared" si="1"/>
        <v>1046.4000000000001</v>
      </c>
      <c r="C21" s="3">
        <v>1</v>
      </c>
      <c r="D21" s="3">
        <v>1</v>
      </c>
      <c r="E21" s="3">
        <v>0</v>
      </c>
      <c r="F21" s="3">
        <v>2</v>
      </c>
      <c r="G21" s="3">
        <v>0</v>
      </c>
      <c r="H21" s="3">
        <v>0</v>
      </c>
      <c r="I21" s="3">
        <v>0</v>
      </c>
    </row>
    <row r="22" spans="1:9">
      <c r="A22">
        <v>207</v>
      </c>
      <c r="B22">
        <f t="shared" si="1"/>
        <v>1047.3600000000001</v>
      </c>
      <c r="C22" s="3">
        <v>3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</row>
    <row r="23" spans="1:9">
      <c r="A23">
        <v>32</v>
      </c>
      <c r="B23">
        <f t="shared" si="1"/>
        <v>1049.46</v>
      </c>
      <c r="C23" s="3">
        <v>0</v>
      </c>
      <c r="D23" s="3">
        <v>0</v>
      </c>
      <c r="E23" s="3">
        <v>0</v>
      </c>
      <c r="F23" s="3">
        <v>3</v>
      </c>
      <c r="G23" s="3">
        <v>0</v>
      </c>
      <c r="H23" s="3">
        <v>0</v>
      </c>
      <c r="I23" s="3">
        <v>1</v>
      </c>
    </row>
    <row r="24" spans="1:9">
      <c r="A24">
        <v>5</v>
      </c>
      <c r="B24">
        <f t="shared" si="1"/>
        <v>1054.5700000000002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4</v>
      </c>
      <c r="I24" s="3">
        <v>0</v>
      </c>
    </row>
    <row r="25" spans="1:9">
      <c r="A25">
        <v>130</v>
      </c>
      <c r="B25">
        <f t="shared" si="1"/>
        <v>1056.51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3</v>
      </c>
      <c r="I25" s="3">
        <v>0</v>
      </c>
    </row>
    <row r="26" spans="1:9">
      <c r="A26">
        <v>83</v>
      </c>
      <c r="B26">
        <f t="shared" si="1"/>
        <v>1057.49</v>
      </c>
      <c r="C26" s="3">
        <v>0</v>
      </c>
      <c r="D26" s="3">
        <v>1</v>
      </c>
      <c r="E26" s="3">
        <v>0</v>
      </c>
      <c r="F26" s="3">
        <v>1</v>
      </c>
      <c r="G26" s="3">
        <v>0</v>
      </c>
      <c r="H26" s="3">
        <v>2</v>
      </c>
      <c r="I26" s="3">
        <v>0</v>
      </c>
    </row>
    <row r="27" spans="1:9">
      <c r="A27">
        <v>185</v>
      </c>
      <c r="B27">
        <f t="shared" si="1"/>
        <v>1058.45</v>
      </c>
      <c r="C27" s="3">
        <v>2</v>
      </c>
      <c r="D27" s="3">
        <v>0</v>
      </c>
      <c r="E27" s="3">
        <v>0</v>
      </c>
      <c r="F27" s="3">
        <v>0</v>
      </c>
      <c r="G27" s="3">
        <v>0</v>
      </c>
      <c r="H27" s="3">
        <v>2</v>
      </c>
      <c r="I27" s="3">
        <v>0</v>
      </c>
    </row>
    <row r="28" spans="1:9">
      <c r="A28">
        <v>53</v>
      </c>
      <c r="B28">
        <f t="shared" si="1"/>
        <v>1058.48</v>
      </c>
      <c r="C28" s="3">
        <v>0</v>
      </c>
      <c r="D28" s="3">
        <v>0</v>
      </c>
      <c r="E28" s="3">
        <v>1</v>
      </c>
      <c r="F28" s="3">
        <v>2</v>
      </c>
      <c r="G28" s="3">
        <v>0</v>
      </c>
      <c r="H28" s="3">
        <v>1</v>
      </c>
      <c r="I28" s="3">
        <v>0</v>
      </c>
    </row>
    <row r="29" spans="1:9">
      <c r="A29">
        <v>169</v>
      </c>
      <c r="B29">
        <f t="shared" si="1"/>
        <v>1059.43</v>
      </c>
      <c r="C29" s="3">
        <v>1</v>
      </c>
      <c r="D29" s="3">
        <v>1</v>
      </c>
      <c r="E29" s="3">
        <v>0</v>
      </c>
      <c r="F29" s="3">
        <v>1</v>
      </c>
      <c r="G29" s="3">
        <v>0</v>
      </c>
      <c r="H29" s="3">
        <v>1</v>
      </c>
      <c r="I29" s="3">
        <v>0</v>
      </c>
    </row>
    <row r="30" spans="1:9">
      <c r="A30">
        <v>205</v>
      </c>
      <c r="B30">
        <f t="shared" si="1"/>
        <v>1060.3900000000001</v>
      </c>
      <c r="C30" s="3">
        <v>3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</row>
    <row r="31" spans="1:9">
      <c r="A31">
        <v>115</v>
      </c>
      <c r="B31">
        <f t="shared" si="1"/>
        <v>1060.4100000000001</v>
      </c>
      <c r="C31" s="3">
        <v>0</v>
      </c>
      <c r="D31" s="3">
        <v>2</v>
      </c>
      <c r="E31" s="3">
        <v>0</v>
      </c>
      <c r="F31" s="3">
        <v>2</v>
      </c>
      <c r="G31" s="3">
        <v>0</v>
      </c>
      <c r="H31" s="3">
        <v>0</v>
      </c>
      <c r="I31" s="3">
        <v>0</v>
      </c>
    </row>
    <row r="32" spans="1:9">
      <c r="A32">
        <v>156</v>
      </c>
      <c r="B32">
        <f t="shared" si="1"/>
        <v>1060.42</v>
      </c>
      <c r="C32" s="3">
        <v>1</v>
      </c>
      <c r="D32" s="3">
        <v>0</v>
      </c>
      <c r="E32" s="3">
        <v>1</v>
      </c>
      <c r="F32" s="3">
        <v>2</v>
      </c>
      <c r="G32" s="3">
        <v>0</v>
      </c>
      <c r="H32" s="3">
        <v>0</v>
      </c>
      <c r="I32" s="3">
        <v>0</v>
      </c>
    </row>
    <row r="33" spans="1:9">
      <c r="A33">
        <v>201</v>
      </c>
      <c r="B33">
        <f t="shared" si="1"/>
        <v>1061.3700000000001</v>
      </c>
      <c r="C33" s="3">
        <v>2</v>
      </c>
      <c r="D33" s="3">
        <v>1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</row>
    <row r="34" spans="1:9">
      <c r="A34">
        <v>210</v>
      </c>
      <c r="B34">
        <f t="shared" si="1"/>
        <v>1062.33</v>
      </c>
      <c r="C34" s="3">
        <v>4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>
        <v>27</v>
      </c>
      <c r="B35">
        <f t="shared" si="1"/>
        <v>1062.49</v>
      </c>
      <c r="C35" s="3">
        <v>0</v>
      </c>
      <c r="D35" s="3">
        <v>0</v>
      </c>
      <c r="E35" s="3">
        <v>0</v>
      </c>
      <c r="F35" s="3">
        <v>2</v>
      </c>
      <c r="G35" s="3">
        <v>0</v>
      </c>
      <c r="H35" s="3">
        <v>1</v>
      </c>
      <c r="I35" s="3">
        <v>1</v>
      </c>
    </row>
    <row r="36" spans="1:9">
      <c r="A36">
        <v>143</v>
      </c>
      <c r="B36">
        <f t="shared" si="1"/>
        <v>1064.43</v>
      </c>
      <c r="C36" s="3">
        <v>1</v>
      </c>
      <c r="D36" s="3">
        <v>0</v>
      </c>
      <c r="E36" s="3">
        <v>0</v>
      </c>
      <c r="F36" s="3">
        <v>2</v>
      </c>
      <c r="G36" s="3">
        <v>0</v>
      </c>
      <c r="H36" s="3">
        <v>0</v>
      </c>
      <c r="I36" s="3">
        <v>1</v>
      </c>
    </row>
    <row r="37" spans="1:9">
      <c r="A37">
        <v>74</v>
      </c>
      <c r="B37">
        <f t="shared" si="1"/>
        <v>1070.52</v>
      </c>
      <c r="C37" s="3">
        <v>0</v>
      </c>
      <c r="D37" s="3">
        <v>1</v>
      </c>
      <c r="E37" s="3">
        <v>0</v>
      </c>
      <c r="F37" s="3">
        <v>0</v>
      </c>
      <c r="G37" s="3">
        <v>0</v>
      </c>
      <c r="H37" s="3">
        <v>3</v>
      </c>
      <c r="I37" s="3">
        <v>0</v>
      </c>
    </row>
    <row r="38" spans="1:9">
      <c r="A38">
        <v>48</v>
      </c>
      <c r="B38">
        <f t="shared" si="1"/>
        <v>1071.51</v>
      </c>
      <c r="C38" s="3">
        <v>0</v>
      </c>
      <c r="D38" s="3">
        <v>0</v>
      </c>
      <c r="E38" s="3">
        <v>1</v>
      </c>
      <c r="F38" s="3">
        <v>1</v>
      </c>
      <c r="G38" s="3">
        <v>0</v>
      </c>
      <c r="H38" s="3">
        <v>2</v>
      </c>
      <c r="I38" s="3">
        <v>0</v>
      </c>
    </row>
    <row r="39" spans="1:9">
      <c r="A39">
        <v>164</v>
      </c>
      <c r="B39">
        <f t="shared" si="1"/>
        <v>1072.46</v>
      </c>
      <c r="C39" s="3">
        <v>1</v>
      </c>
      <c r="D39" s="3">
        <v>1</v>
      </c>
      <c r="E39" s="3">
        <v>0</v>
      </c>
      <c r="F39" s="3">
        <v>0</v>
      </c>
      <c r="G39" s="3">
        <v>0</v>
      </c>
      <c r="H39" s="3">
        <v>2</v>
      </c>
      <c r="I39" s="3">
        <v>0</v>
      </c>
    </row>
    <row r="40" spans="1:9">
      <c r="A40">
        <v>113</v>
      </c>
      <c r="B40">
        <f t="shared" si="1"/>
        <v>1073.44</v>
      </c>
      <c r="C40" s="3">
        <v>0</v>
      </c>
      <c r="D40" s="3">
        <v>2</v>
      </c>
      <c r="E40" s="3">
        <v>0</v>
      </c>
      <c r="F40" s="3">
        <v>1</v>
      </c>
      <c r="G40" s="3">
        <v>0</v>
      </c>
      <c r="H40" s="3">
        <v>1</v>
      </c>
      <c r="I40" s="3">
        <v>0</v>
      </c>
    </row>
    <row r="41" spans="1:9">
      <c r="A41">
        <v>154</v>
      </c>
      <c r="B41">
        <f t="shared" si="1"/>
        <v>1073.45</v>
      </c>
      <c r="C41" s="3">
        <v>1</v>
      </c>
      <c r="D41" s="3">
        <v>0</v>
      </c>
      <c r="E41" s="3">
        <v>1</v>
      </c>
      <c r="F41" s="3">
        <v>1</v>
      </c>
      <c r="G41" s="3">
        <v>0</v>
      </c>
      <c r="H41" s="3">
        <v>1</v>
      </c>
      <c r="I41" s="3">
        <v>0</v>
      </c>
    </row>
    <row r="42" spans="1:9">
      <c r="A42">
        <v>199</v>
      </c>
      <c r="B42">
        <f t="shared" si="1"/>
        <v>1074.4000000000001</v>
      </c>
      <c r="C42" s="3">
        <v>2</v>
      </c>
      <c r="D42" s="3">
        <v>1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</row>
    <row r="43" spans="1:9">
      <c r="A43">
        <v>100</v>
      </c>
      <c r="B43">
        <f t="shared" si="1"/>
        <v>1074.43</v>
      </c>
      <c r="C43" s="3">
        <v>0</v>
      </c>
      <c r="D43" s="3">
        <v>1</v>
      </c>
      <c r="E43" s="3">
        <v>1</v>
      </c>
      <c r="F43" s="3">
        <v>2</v>
      </c>
      <c r="G43" s="3">
        <v>0</v>
      </c>
      <c r="H43" s="3">
        <v>0</v>
      </c>
      <c r="I43" s="3">
        <v>0</v>
      </c>
    </row>
    <row r="44" spans="1:9">
      <c r="A44">
        <v>180</v>
      </c>
      <c r="B44">
        <f t="shared" si="1"/>
        <v>1075.3800000000001</v>
      </c>
      <c r="C44" s="3">
        <v>1</v>
      </c>
      <c r="D44" s="3">
        <v>2</v>
      </c>
      <c r="E44" s="3">
        <v>0</v>
      </c>
      <c r="F44" s="3">
        <v>1</v>
      </c>
      <c r="G44" s="3">
        <v>0</v>
      </c>
      <c r="H44" s="3">
        <v>0</v>
      </c>
      <c r="I44" s="3">
        <v>0</v>
      </c>
    </row>
    <row r="45" spans="1:9">
      <c r="A45">
        <v>196</v>
      </c>
      <c r="B45">
        <f t="shared" si="1"/>
        <v>1075.3900000000001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0</v>
      </c>
    </row>
    <row r="46" spans="1:9">
      <c r="A46">
        <v>18</v>
      </c>
      <c r="B46">
        <f t="shared" si="1"/>
        <v>1075.52</v>
      </c>
      <c r="C46" s="3">
        <v>0</v>
      </c>
      <c r="D46" s="3">
        <v>0</v>
      </c>
      <c r="E46" s="3">
        <v>0</v>
      </c>
      <c r="F46" s="3">
        <v>1</v>
      </c>
      <c r="G46" s="3">
        <v>0</v>
      </c>
      <c r="H46" s="3">
        <v>2</v>
      </c>
      <c r="I46" s="3">
        <v>1</v>
      </c>
    </row>
    <row r="47" spans="1:9">
      <c r="A47">
        <v>209</v>
      </c>
      <c r="B47">
        <f t="shared" si="1"/>
        <v>1076.3400000000001</v>
      </c>
      <c r="C47" s="3">
        <v>3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>
        <v>138</v>
      </c>
      <c r="B48">
        <f t="shared" si="1"/>
        <v>1077.46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>
        <v>1</v>
      </c>
      <c r="I48" s="3">
        <v>1</v>
      </c>
    </row>
    <row r="49" spans="1:9">
      <c r="A49">
        <v>87</v>
      </c>
      <c r="B49">
        <f t="shared" si="1"/>
        <v>1078.44</v>
      </c>
      <c r="C49" s="3">
        <v>0</v>
      </c>
      <c r="D49" s="3">
        <v>1</v>
      </c>
      <c r="E49" s="3">
        <v>0</v>
      </c>
      <c r="F49" s="3">
        <v>2</v>
      </c>
      <c r="G49" s="3">
        <v>0</v>
      </c>
      <c r="H49" s="3">
        <v>0</v>
      </c>
      <c r="I49" s="3">
        <v>1</v>
      </c>
    </row>
    <row r="50" spans="1:9">
      <c r="A50">
        <v>189</v>
      </c>
      <c r="B50">
        <f t="shared" si="1"/>
        <v>1079.4000000000001</v>
      </c>
      <c r="C50" s="3">
        <v>2</v>
      </c>
      <c r="D50" s="3">
        <v>0</v>
      </c>
      <c r="E50" s="3">
        <v>0</v>
      </c>
      <c r="F50" s="3">
        <v>1</v>
      </c>
      <c r="G50" s="3">
        <v>0</v>
      </c>
      <c r="H50" s="3">
        <v>0</v>
      </c>
      <c r="I50" s="3">
        <v>1</v>
      </c>
    </row>
    <row r="51" spans="1:9">
      <c r="A51">
        <v>39</v>
      </c>
      <c r="B51">
        <f t="shared" si="1"/>
        <v>1084.54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>
        <v>3</v>
      </c>
      <c r="I51" s="3">
        <v>0</v>
      </c>
    </row>
    <row r="52" spans="1:9">
      <c r="A52">
        <v>108</v>
      </c>
      <c r="B52">
        <f t="shared" si="1"/>
        <v>1086.47</v>
      </c>
      <c r="C52" s="3">
        <v>0</v>
      </c>
      <c r="D52" s="3">
        <v>2</v>
      </c>
      <c r="E52" s="3">
        <v>0</v>
      </c>
      <c r="F52" s="3">
        <v>0</v>
      </c>
      <c r="G52" s="3">
        <v>0</v>
      </c>
      <c r="H52" s="3">
        <v>2</v>
      </c>
      <c r="I52" s="3">
        <v>0</v>
      </c>
    </row>
    <row r="53" spans="1:9">
      <c r="A53">
        <v>149</v>
      </c>
      <c r="B53">
        <f t="shared" si="1"/>
        <v>1086.48</v>
      </c>
      <c r="C53" s="3">
        <v>1</v>
      </c>
      <c r="D53" s="3">
        <v>0</v>
      </c>
      <c r="E53" s="3">
        <v>1</v>
      </c>
      <c r="F53" s="3">
        <v>0</v>
      </c>
      <c r="G53" s="3">
        <v>0</v>
      </c>
      <c r="H53" s="3">
        <v>2</v>
      </c>
      <c r="I53" s="3">
        <v>0</v>
      </c>
    </row>
    <row r="54" spans="1:9">
      <c r="A54">
        <v>98</v>
      </c>
      <c r="B54">
        <f t="shared" si="1"/>
        <v>1087.46</v>
      </c>
      <c r="C54" s="3">
        <v>0</v>
      </c>
      <c r="D54" s="3">
        <v>1</v>
      </c>
      <c r="E54" s="3">
        <v>1</v>
      </c>
      <c r="F54" s="3">
        <v>1</v>
      </c>
      <c r="G54" s="3">
        <v>0</v>
      </c>
      <c r="H54" s="3">
        <v>1</v>
      </c>
      <c r="I54" s="3">
        <v>0</v>
      </c>
    </row>
    <row r="55" spans="1:9">
      <c r="A55">
        <v>178</v>
      </c>
      <c r="B55">
        <f t="shared" si="1"/>
        <v>1088.4100000000001</v>
      </c>
      <c r="C55" s="3">
        <v>1</v>
      </c>
      <c r="D55" s="3">
        <v>2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</row>
    <row r="56" spans="1:9">
      <c r="A56">
        <v>194</v>
      </c>
      <c r="B56">
        <f t="shared" si="1"/>
        <v>1088.42</v>
      </c>
      <c r="C56" s="3">
        <v>2</v>
      </c>
      <c r="D56" s="3">
        <v>0</v>
      </c>
      <c r="E56" s="3">
        <v>1</v>
      </c>
      <c r="F56" s="3">
        <v>0</v>
      </c>
      <c r="G56" s="3">
        <v>0</v>
      </c>
      <c r="H56" s="3">
        <v>1</v>
      </c>
      <c r="I56" s="3">
        <v>0</v>
      </c>
    </row>
    <row r="57" spans="1:9">
      <c r="A57">
        <v>65</v>
      </c>
      <c r="B57">
        <f t="shared" si="1"/>
        <v>1088.45</v>
      </c>
      <c r="C57" s="3">
        <v>0</v>
      </c>
      <c r="D57" s="3">
        <v>0</v>
      </c>
      <c r="E57" s="3">
        <v>2</v>
      </c>
      <c r="F57" s="3">
        <v>2</v>
      </c>
      <c r="G57" s="3">
        <v>0</v>
      </c>
      <c r="H57" s="3">
        <v>0</v>
      </c>
      <c r="I57" s="3">
        <v>0</v>
      </c>
    </row>
    <row r="58" spans="1:9">
      <c r="A58">
        <v>4</v>
      </c>
      <c r="B58">
        <f t="shared" si="1"/>
        <v>1088.55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3</v>
      </c>
      <c r="I58" s="3">
        <v>1</v>
      </c>
    </row>
    <row r="59" spans="1:9">
      <c r="A59">
        <v>124</v>
      </c>
      <c r="B59">
        <f t="shared" si="1"/>
        <v>1089.3900000000001</v>
      </c>
      <c r="C59" s="3">
        <v>0</v>
      </c>
      <c r="D59" s="3">
        <v>3</v>
      </c>
      <c r="E59" s="3">
        <v>0</v>
      </c>
      <c r="F59" s="3">
        <v>1</v>
      </c>
      <c r="G59" s="3">
        <v>0</v>
      </c>
      <c r="H59" s="3">
        <v>0</v>
      </c>
      <c r="I59" s="3">
        <v>0</v>
      </c>
    </row>
    <row r="60" spans="1:9">
      <c r="A60">
        <v>175</v>
      </c>
      <c r="B60">
        <f t="shared" si="1"/>
        <v>1089.4000000000001</v>
      </c>
      <c r="C60" s="3">
        <v>1</v>
      </c>
      <c r="D60" s="3">
        <v>1</v>
      </c>
      <c r="E60" s="3">
        <v>1</v>
      </c>
      <c r="F60" s="3">
        <v>1</v>
      </c>
      <c r="G60" s="3">
        <v>0</v>
      </c>
      <c r="H60" s="3">
        <v>0</v>
      </c>
      <c r="I60" s="3">
        <v>0</v>
      </c>
    </row>
    <row r="61" spans="1:9">
      <c r="A61">
        <v>203</v>
      </c>
      <c r="B61">
        <f t="shared" si="1"/>
        <v>1090.3499999999999</v>
      </c>
      <c r="C61" s="3">
        <v>2</v>
      </c>
      <c r="D61" s="3">
        <v>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>
        <v>208</v>
      </c>
      <c r="B62">
        <f t="shared" si="1"/>
        <v>1090.3600000000001</v>
      </c>
      <c r="C62" s="3">
        <v>3</v>
      </c>
      <c r="D62" s="3">
        <v>0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>
        <v>129</v>
      </c>
      <c r="B63">
        <f t="shared" si="1"/>
        <v>1090.49</v>
      </c>
      <c r="C63" s="3">
        <v>1</v>
      </c>
      <c r="D63" s="3">
        <v>0</v>
      </c>
      <c r="E63" s="3">
        <v>0</v>
      </c>
      <c r="F63" s="3">
        <v>0</v>
      </c>
      <c r="G63" s="3">
        <v>0</v>
      </c>
      <c r="H63" s="3">
        <v>2</v>
      </c>
      <c r="I63" s="3">
        <v>1</v>
      </c>
    </row>
    <row r="64" spans="1:9">
      <c r="A64">
        <v>82</v>
      </c>
      <c r="B64">
        <f t="shared" si="1"/>
        <v>1091.47</v>
      </c>
      <c r="C64" s="3">
        <v>0</v>
      </c>
      <c r="D64" s="3">
        <v>1</v>
      </c>
      <c r="E64" s="3">
        <v>0</v>
      </c>
      <c r="F64" s="3">
        <v>1</v>
      </c>
      <c r="G64" s="3">
        <v>0</v>
      </c>
      <c r="H64" s="3">
        <v>1</v>
      </c>
      <c r="I64" s="3">
        <v>1</v>
      </c>
    </row>
    <row r="65" spans="1:9">
      <c r="A65">
        <v>184</v>
      </c>
      <c r="B65">
        <f t="shared" si="1"/>
        <v>1092.43</v>
      </c>
      <c r="C65" s="3">
        <v>2</v>
      </c>
      <c r="D65" s="3">
        <v>0</v>
      </c>
      <c r="E65" s="3">
        <v>0</v>
      </c>
      <c r="F65" s="3">
        <v>0</v>
      </c>
      <c r="G65" s="3">
        <v>0</v>
      </c>
      <c r="H65" s="3">
        <v>1</v>
      </c>
      <c r="I65" s="3">
        <v>1</v>
      </c>
    </row>
    <row r="66" spans="1:9">
      <c r="A66">
        <v>52</v>
      </c>
      <c r="B66">
        <f t="shared" si="1"/>
        <v>1092.46</v>
      </c>
      <c r="C66" s="3">
        <v>0</v>
      </c>
      <c r="D66" s="3">
        <v>0</v>
      </c>
      <c r="E66" s="3">
        <v>1</v>
      </c>
      <c r="F66" s="3">
        <v>2</v>
      </c>
      <c r="G66" s="3">
        <v>0</v>
      </c>
      <c r="H66" s="3">
        <v>0</v>
      </c>
      <c r="I66" s="3">
        <v>1</v>
      </c>
    </row>
    <row r="67" spans="1:9">
      <c r="A67">
        <v>168</v>
      </c>
      <c r="B67">
        <f t="shared" si="1"/>
        <v>1093.4100000000001</v>
      </c>
      <c r="C67" s="3">
        <v>1</v>
      </c>
      <c r="D67" s="3">
        <v>1</v>
      </c>
      <c r="E67" s="3">
        <v>0</v>
      </c>
      <c r="F67" s="3">
        <v>1</v>
      </c>
      <c r="G67" s="3">
        <v>0</v>
      </c>
      <c r="H67" s="3">
        <v>0</v>
      </c>
      <c r="I67" s="3">
        <v>1</v>
      </c>
    </row>
    <row r="68" spans="1:9">
      <c r="A68">
        <v>34</v>
      </c>
      <c r="B68">
        <f t="shared" si="1"/>
        <v>1093.45</v>
      </c>
      <c r="C68" s="3">
        <v>0</v>
      </c>
      <c r="D68" s="3">
        <v>0</v>
      </c>
      <c r="E68" s="3">
        <v>0</v>
      </c>
      <c r="F68" s="3">
        <v>3</v>
      </c>
      <c r="G68" s="3">
        <v>1</v>
      </c>
      <c r="H68" s="3">
        <v>0</v>
      </c>
      <c r="I68" s="3">
        <v>0</v>
      </c>
    </row>
    <row r="69" spans="1:9">
      <c r="A69">
        <v>204</v>
      </c>
      <c r="B69">
        <f t="shared" si="1"/>
        <v>1094.3700000000001</v>
      </c>
      <c r="C69" s="3">
        <v>3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1</v>
      </c>
    </row>
    <row r="70" spans="1:9">
      <c r="A70">
        <v>26</v>
      </c>
      <c r="B70">
        <f t="shared" si="1"/>
        <v>1096.47</v>
      </c>
      <c r="C70" s="3">
        <v>0</v>
      </c>
      <c r="D70" s="3">
        <v>0</v>
      </c>
      <c r="E70" s="3">
        <v>0</v>
      </c>
      <c r="F70" s="3">
        <v>2</v>
      </c>
      <c r="G70" s="3">
        <v>0</v>
      </c>
      <c r="H70" s="3">
        <v>0</v>
      </c>
      <c r="I70" s="3">
        <v>2</v>
      </c>
    </row>
    <row r="71" spans="1:9">
      <c r="A71">
        <v>93</v>
      </c>
      <c r="B71">
        <f t="shared" si="1"/>
        <v>1100.49</v>
      </c>
      <c r="C71" s="3">
        <v>0</v>
      </c>
      <c r="D71" s="3">
        <v>1</v>
      </c>
      <c r="E71" s="3">
        <v>1</v>
      </c>
      <c r="F71" s="3">
        <v>0</v>
      </c>
      <c r="G71" s="3">
        <v>0</v>
      </c>
      <c r="H71" s="3">
        <v>2</v>
      </c>
      <c r="I71" s="3">
        <v>0</v>
      </c>
    </row>
    <row r="72" spans="1:9">
      <c r="A72">
        <v>63</v>
      </c>
      <c r="B72">
        <f t="shared" si="1"/>
        <v>1101.48</v>
      </c>
      <c r="C72" s="3">
        <v>0</v>
      </c>
      <c r="D72" s="3">
        <v>0</v>
      </c>
      <c r="E72" s="3">
        <v>2</v>
      </c>
      <c r="F72" s="3">
        <v>1</v>
      </c>
      <c r="G72" s="3">
        <v>0</v>
      </c>
      <c r="H72" s="3">
        <v>1</v>
      </c>
      <c r="I72" s="3">
        <v>0</v>
      </c>
    </row>
    <row r="73" spans="1:9">
      <c r="A73">
        <v>122</v>
      </c>
      <c r="B73">
        <f t="shared" ref="B73:B136" si="2">SUMPRODUCT(C73:I73,Q$2:W$2)+SUMPRODUCT(M$2:M$5,N$2:N$5)</f>
        <v>1102.42</v>
      </c>
      <c r="C73" s="3">
        <v>0</v>
      </c>
      <c r="D73" s="3">
        <v>3</v>
      </c>
      <c r="E73" s="3">
        <v>0</v>
      </c>
      <c r="F73" s="3">
        <v>0</v>
      </c>
      <c r="G73" s="3">
        <v>0</v>
      </c>
      <c r="H73" s="3">
        <v>1</v>
      </c>
      <c r="I73" s="3">
        <v>0</v>
      </c>
    </row>
    <row r="74" spans="1:9">
      <c r="A74">
        <v>173</v>
      </c>
      <c r="B74">
        <f t="shared" si="2"/>
        <v>1102.43</v>
      </c>
      <c r="C74" s="3">
        <v>1</v>
      </c>
      <c r="D74" s="3">
        <v>1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</row>
    <row r="75" spans="1:9">
      <c r="A75">
        <v>119</v>
      </c>
      <c r="B75">
        <f t="shared" si="2"/>
        <v>1103.4100000000001</v>
      </c>
      <c r="C75" s="3">
        <v>0</v>
      </c>
      <c r="D75" s="3">
        <v>2</v>
      </c>
      <c r="E75" s="3">
        <v>1</v>
      </c>
      <c r="F75" s="3">
        <v>1</v>
      </c>
      <c r="G75" s="3">
        <v>0</v>
      </c>
      <c r="H75" s="3">
        <v>0</v>
      </c>
      <c r="I75" s="3">
        <v>0</v>
      </c>
    </row>
    <row r="76" spans="1:9">
      <c r="A76">
        <v>160</v>
      </c>
      <c r="B76">
        <f t="shared" si="2"/>
        <v>1103.42</v>
      </c>
      <c r="C76" s="3">
        <v>1</v>
      </c>
      <c r="D76" s="3">
        <v>0</v>
      </c>
      <c r="E76" s="3">
        <v>2</v>
      </c>
      <c r="F76" s="3">
        <v>1</v>
      </c>
      <c r="G76" s="3">
        <v>0</v>
      </c>
      <c r="H76" s="3">
        <v>0</v>
      </c>
      <c r="I76" s="3">
        <v>0</v>
      </c>
    </row>
    <row r="77" spans="1:9">
      <c r="A77">
        <v>182</v>
      </c>
      <c r="B77">
        <f t="shared" si="2"/>
        <v>1104.3600000000001</v>
      </c>
      <c r="C77" s="3">
        <v>1</v>
      </c>
      <c r="D77" s="3">
        <v>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>
        <v>202</v>
      </c>
      <c r="B78">
        <f t="shared" si="2"/>
        <v>1104.3700000000001</v>
      </c>
      <c r="C78" s="3">
        <v>2</v>
      </c>
      <c r="D78" s="3">
        <v>1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>
        <v>73</v>
      </c>
      <c r="B79">
        <f t="shared" si="2"/>
        <v>1104.5</v>
      </c>
      <c r="C79" s="3">
        <v>0</v>
      </c>
      <c r="D79" s="3">
        <v>1</v>
      </c>
      <c r="E79" s="3">
        <v>0</v>
      </c>
      <c r="F79" s="3">
        <v>0</v>
      </c>
      <c r="G79" s="3">
        <v>0</v>
      </c>
      <c r="H79" s="3">
        <v>2</v>
      </c>
      <c r="I79" s="3">
        <v>1</v>
      </c>
    </row>
    <row r="80" spans="1:9">
      <c r="A80">
        <v>47</v>
      </c>
      <c r="B80">
        <f t="shared" si="2"/>
        <v>1105.49</v>
      </c>
      <c r="C80" s="3">
        <v>0</v>
      </c>
      <c r="D80" s="3">
        <v>0</v>
      </c>
      <c r="E80" s="3">
        <v>1</v>
      </c>
      <c r="F80" s="3">
        <v>1</v>
      </c>
      <c r="G80" s="3">
        <v>0</v>
      </c>
      <c r="H80" s="3">
        <v>1</v>
      </c>
      <c r="I80" s="3">
        <v>1</v>
      </c>
    </row>
    <row r="81" spans="1:9">
      <c r="A81">
        <v>163</v>
      </c>
      <c r="B81">
        <f t="shared" si="2"/>
        <v>1106.44</v>
      </c>
      <c r="C81" s="3">
        <v>1</v>
      </c>
      <c r="D81" s="3">
        <v>1</v>
      </c>
      <c r="E81" s="3">
        <v>0</v>
      </c>
      <c r="F81" s="3">
        <v>0</v>
      </c>
      <c r="G81" s="3">
        <v>0</v>
      </c>
      <c r="H81" s="3">
        <v>1</v>
      </c>
      <c r="I81" s="3">
        <v>1</v>
      </c>
    </row>
    <row r="82" spans="1:9">
      <c r="A82">
        <v>30</v>
      </c>
      <c r="B82">
        <f t="shared" si="2"/>
        <v>1106.48</v>
      </c>
      <c r="C82" s="3">
        <v>0</v>
      </c>
      <c r="D82" s="3">
        <v>0</v>
      </c>
      <c r="E82" s="3">
        <v>0</v>
      </c>
      <c r="F82" s="3">
        <v>2</v>
      </c>
      <c r="G82" s="3">
        <v>1</v>
      </c>
      <c r="H82" s="3">
        <v>1</v>
      </c>
      <c r="I82" s="3">
        <v>0</v>
      </c>
    </row>
    <row r="83" spans="1:9">
      <c r="A83">
        <v>112</v>
      </c>
      <c r="B83">
        <f t="shared" si="2"/>
        <v>1107.42</v>
      </c>
      <c r="C83" s="3">
        <v>0</v>
      </c>
      <c r="D83" s="3">
        <v>2</v>
      </c>
      <c r="E83" s="3">
        <v>0</v>
      </c>
      <c r="F83" s="3">
        <v>1</v>
      </c>
      <c r="G83" s="3">
        <v>0</v>
      </c>
      <c r="H83" s="3">
        <v>0</v>
      </c>
      <c r="I83" s="3">
        <v>1</v>
      </c>
    </row>
    <row r="84" spans="1:9">
      <c r="A84">
        <v>153</v>
      </c>
      <c r="B84">
        <f t="shared" si="2"/>
        <v>1107.43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>
        <v>0</v>
      </c>
      <c r="I84" s="3">
        <v>1</v>
      </c>
    </row>
    <row r="85" spans="1:9">
      <c r="A85">
        <v>198</v>
      </c>
      <c r="B85">
        <f t="shared" si="2"/>
        <v>1108.3800000000001</v>
      </c>
      <c r="C85" s="3">
        <v>2</v>
      </c>
      <c r="D85" s="3">
        <v>1</v>
      </c>
      <c r="E85" s="3">
        <v>0</v>
      </c>
      <c r="F85" s="3">
        <v>0</v>
      </c>
      <c r="G85" s="3">
        <v>0</v>
      </c>
      <c r="H85" s="3">
        <v>0</v>
      </c>
      <c r="I85" s="3">
        <v>1</v>
      </c>
    </row>
    <row r="86" spans="1:9">
      <c r="A86">
        <v>145</v>
      </c>
      <c r="B86">
        <f t="shared" si="2"/>
        <v>1108.42</v>
      </c>
      <c r="C86" s="3">
        <v>1</v>
      </c>
      <c r="D86" s="3">
        <v>0</v>
      </c>
      <c r="E86" s="3">
        <v>0</v>
      </c>
      <c r="F86" s="3">
        <v>2</v>
      </c>
      <c r="G86" s="3">
        <v>1</v>
      </c>
      <c r="H86" s="3">
        <v>0</v>
      </c>
      <c r="I86" s="3">
        <v>0</v>
      </c>
    </row>
    <row r="87" spans="1:9">
      <c r="A87">
        <v>17</v>
      </c>
      <c r="B87">
        <f t="shared" si="2"/>
        <v>1109.5</v>
      </c>
      <c r="C87" s="3">
        <v>0</v>
      </c>
      <c r="D87" s="3">
        <v>0</v>
      </c>
      <c r="E87" s="3">
        <v>0</v>
      </c>
      <c r="F87" s="3">
        <v>1</v>
      </c>
      <c r="G87" s="3">
        <v>0</v>
      </c>
      <c r="H87" s="3">
        <v>1</v>
      </c>
      <c r="I87" s="3">
        <v>2</v>
      </c>
    </row>
    <row r="88" spans="1:9">
      <c r="A88">
        <v>137</v>
      </c>
      <c r="B88">
        <f t="shared" si="2"/>
        <v>1111.44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  <c r="H88" s="3">
        <v>0</v>
      </c>
      <c r="I88" s="3">
        <v>2</v>
      </c>
    </row>
    <row r="89" spans="1:9">
      <c r="A89">
        <v>58</v>
      </c>
      <c r="B89">
        <f t="shared" si="2"/>
        <v>1114.51</v>
      </c>
      <c r="C89" s="3">
        <v>0</v>
      </c>
      <c r="D89" s="3">
        <v>0</v>
      </c>
      <c r="E89" s="3">
        <v>2</v>
      </c>
      <c r="F89" s="3">
        <v>0</v>
      </c>
      <c r="G89" s="3">
        <v>0</v>
      </c>
      <c r="H89" s="3">
        <v>2</v>
      </c>
      <c r="I89" s="3">
        <v>0</v>
      </c>
    </row>
    <row r="90" spans="1:9">
      <c r="A90">
        <v>117</v>
      </c>
      <c r="B90">
        <f t="shared" si="2"/>
        <v>1116.44</v>
      </c>
      <c r="C90" s="3">
        <v>0</v>
      </c>
      <c r="D90" s="3">
        <v>2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</row>
    <row r="91" spans="1:9">
      <c r="A91">
        <v>158</v>
      </c>
      <c r="B91">
        <f t="shared" si="2"/>
        <v>1116.45</v>
      </c>
      <c r="C91" s="3">
        <v>1</v>
      </c>
      <c r="D91" s="3">
        <v>0</v>
      </c>
      <c r="E91" s="3">
        <v>2</v>
      </c>
      <c r="F91" s="3">
        <v>0</v>
      </c>
      <c r="G91" s="3">
        <v>0</v>
      </c>
      <c r="H91" s="3">
        <v>1</v>
      </c>
      <c r="I91" s="3">
        <v>0</v>
      </c>
    </row>
    <row r="92" spans="1:9">
      <c r="A92">
        <v>104</v>
      </c>
      <c r="B92">
        <f t="shared" si="2"/>
        <v>1117.43</v>
      </c>
      <c r="C92" s="3">
        <v>0</v>
      </c>
      <c r="D92" s="3">
        <v>1</v>
      </c>
      <c r="E92" s="3">
        <v>2</v>
      </c>
      <c r="F92" s="3">
        <v>1</v>
      </c>
      <c r="G92" s="3">
        <v>0</v>
      </c>
      <c r="H92" s="3">
        <v>0</v>
      </c>
      <c r="I92" s="3">
        <v>0</v>
      </c>
    </row>
    <row r="93" spans="1:9">
      <c r="A93">
        <v>126</v>
      </c>
      <c r="B93">
        <f t="shared" si="2"/>
        <v>1118.3699999999999</v>
      </c>
      <c r="C93" s="3">
        <v>0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>
        <v>181</v>
      </c>
      <c r="B94">
        <f t="shared" si="2"/>
        <v>1118.3800000000001</v>
      </c>
      <c r="C94" s="3">
        <v>1</v>
      </c>
      <c r="D94" s="3">
        <v>2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>
        <v>197</v>
      </c>
      <c r="B95">
        <f t="shared" si="2"/>
        <v>1118.3900000000001</v>
      </c>
      <c r="C95" s="3">
        <v>2</v>
      </c>
      <c r="D95" s="3">
        <v>0</v>
      </c>
      <c r="E95" s="3">
        <v>2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>
        <v>38</v>
      </c>
      <c r="B96">
        <f t="shared" si="2"/>
        <v>1118.52</v>
      </c>
      <c r="C96" s="3">
        <v>0</v>
      </c>
      <c r="D96" s="3">
        <v>0</v>
      </c>
      <c r="E96" s="3">
        <v>1</v>
      </c>
      <c r="F96" s="3">
        <v>0</v>
      </c>
      <c r="G96" s="3">
        <v>0</v>
      </c>
      <c r="H96" s="3">
        <v>2</v>
      </c>
      <c r="I96" s="3">
        <v>1</v>
      </c>
    </row>
    <row r="97" spans="1:9">
      <c r="A97">
        <v>22</v>
      </c>
      <c r="B97">
        <f t="shared" si="2"/>
        <v>1119.51</v>
      </c>
      <c r="C97" s="3">
        <v>0</v>
      </c>
      <c r="D97" s="3">
        <v>0</v>
      </c>
      <c r="E97" s="3">
        <v>0</v>
      </c>
      <c r="F97" s="3">
        <v>1</v>
      </c>
      <c r="G97" s="3">
        <v>1</v>
      </c>
      <c r="H97" s="3">
        <v>2</v>
      </c>
      <c r="I97" s="3">
        <v>0</v>
      </c>
    </row>
    <row r="98" spans="1:9">
      <c r="A98">
        <v>107</v>
      </c>
      <c r="B98">
        <f t="shared" si="2"/>
        <v>1120.45</v>
      </c>
      <c r="C98" s="3">
        <v>0</v>
      </c>
      <c r="D98" s="3">
        <v>2</v>
      </c>
      <c r="E98" s="3">
        <v>0</v>
      </c>
      <c r="F98" s="3">
        <v>0</v>
      </c>
      <c r="G98" s="3">
        <v>0</v>
      </c>
      <c r="H98" s="3">
        <v>1</v>
      </c>
      <c r="I98" s="3">
        <v>1</v>
      </c>
    </row>
    <row r="99" spans="1:9">
      <c r="A99">
        <v>148</v>
      </c>
      <c r="B99">
        <f t="shared" si="2"/>
        <v>1120.46</v>
      </c>
      <c r="C99" s="3">
        <v>1</v>
      </c>
      <c r="D99" s="3">
        <v>0</v>
      </c>
      <c r="E99" s="3">
        <v>1</v>
      </c>
      <c r="F99" s="3">
        <v>0</v>
      </c>
      <c r="G99" s="3">
        <v>0</v>
      </c>
      <c r="H99" s="3">
        <v>1</v>
      </c>
      <c r="I99" s="3">
        <v>1</v>
      </c>
    </row>
    <row r="100" spans="1:9">
      <c r="A100">
        <v>97</v>
      </c>
      <c r="B100">
        <f t="shared" si="2"/>
        <v>1121.44</v>
      </c>
      <c r="C100" s="3">
        <v>0</v>
      </c>
      <c r="D100" s="3">
        <v>1</v>
      </c>
      <c r="E100" s="3">
        <v>1</v>
      </c>
      <c r="F100" s="3">
        <v>1</v>
      </c>
      <c r="G100" s="3">
        <v>0</v>
      </c>
      <c r="H100" s="3">
        <v>0</v>
      </c>
      <c r="I100" s="3">
        <v>1</v>
      </c>
    </row>
    <row r="101" spans="1:9">
      <c r="A101">
        <v>141</v>
      </c>
      <c r="B101">
        <f t="shared" si="2"/>
        <v>1121.45</v>
      </c>
      <c r="C101" s="3">
        <v>1</v>
      </c>
      <c r="D101" s="3">
        <v>0</v>
      </c>
      <c r="E101" s="3">
        <v>0</v>
      </c>
      <c r="F101" s="3">
        <v>1</v>
      </c>
      <c r="G101" s="3">
        <v>1</v>
      </c>
      <c r="H101" s="3">
        <v>1</v>
      </c>
      <c r="I101" s="3">
        <v>0</v>
      </c>
    </row>
    <row r="102" spans="1:9">
      <c r="A102">
        <v>177</v>
      </c>
      <c r="B102">
        <f t="shared" si="2"/>
        <v>1122.3900000000001</v>
      </c>
      <c r="C102" s="3">
        <v>1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</row>
    <row r="103" spans="1:9">
      <c r="A103">
        <v>193</v>
      </c>
      <c r="B103">
        <f t="shared" si="2"/>
        <v>1122.4000000000001</v>
      </c>
      <c r="C103" s="3">
        <v>2</v>
      </c>
      <c r="D103" s="3">
        <v>0</v>
      </c>
      <c r="E103" s="3">
        <v>1</v>
      </c>
      <c r="F103" s="3">
        <v>0</v>
      </c>
      <c r="G103" s="3">
        <v>0</v>
      </c>
      <c r="H103" s="3">
        <v>0</v>
      </c>
      <c r="I103" s="3">
        <v>1</v>
      </c>
    </row>
    <row r="104" spans="1:9">
      <c r="A104">
        <v>89</v>
      </c>
      <c r="B104">
        <f t="shared" si="2"/>
        <v>1122.43</v>
      </c>
      <c r="C104" s="3">
        <v>0</v>
      </c>
      <c r="D104" s="3">
        <v>1</v>
      </c>
      <c r="E104" s="3">
        <v>0</v>
      </c>
      <c r="F104" s="3">
        <v>2</v>
      </c>
      <c r="G104" s="3">
        <v>1</v>
      </c>
      <c r="H104" s="3">
        <v>0</v>
      </c>
      <c r="I104" s="3">
        <v>0</v>
      </c>
    </row>
    <row r="105" spans="1:9">
      <c r="A105">
        <v>3</v>
      </c>
      <c r="B105">
        <f t="shared" si="2"/>
        <v>1122.53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2</v>
      </c>
      <c r="I105" s="3">
        <v>2</v>
      </c>
    </row>
    <row r="106" spans="1:9">
      <c r="A106">
        <v>191</v>
      </c>
      <c r="B106">
        <f t="shared" si="2"/>
        <v>1123.3900000000001</v>
      </c>
      <c r="C106" s="3">
        <v>2</v>
      </c>
      <c r="D106" s="3">
        <v>0</v>
      </c>
      <c r="E106" s="3">
        <v>0</v>
      </c>
      <c r="F106" s="3">
        <v>1</v>
      </c>
      <c r="G106" s="3">
        <v>1</v>
      </c>
      <c r="H106" s="3">
        <v>0</v>
      </c>
      <c r="I106" s="3">
        <v>0</v>
      </c>
    </row>
    <row r="107" spans="1:9">
      <c r="A107">
        <v>128</v>
      </c>
      <c r="B107">
        <f t="shared" si="2"/>
        <v>1124.47</v>
      </c>
      <c r="C107" s="3">
        <v>1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3">
        <v>2</v>
      </c>
    </row>
    <row r="108" spans="1:9">
      <c r="A108">
        <v>81</v>
      </c>
      <c r="B108">
        <f t="shared" si="2"/>
        <v>1125.45</v>
      </c>
      <c r="C108" s="3">
        <v>0</v>
      </c>
      <c r="D108" s="3">
        <v>1</v>
      </c>
      <c r="E108" s="3">
        <v>0</v>
      </c>
      <c r="F108" s="3">
        <v>1</v>
      </c>
      <c r="G108" s="3">
        <v>0</v>
      </c>
      <c r="H108" s="3">
        <v>0</v>
      </c>
      <c r="I108" s="3">
        <v>2</v>
      </c>
    </row>
    <row r="109" spans="1:9">
      <c r="A109">
        <v>183</v>
      </c>
      <c r="B109">
        <f t="shared" si="2"/>
        <v>1126.4100000000001</v>
      </c>
      <c r="C109" s="3">
        <v>2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2</v>
      </c>
    </row>
    <row r="110" spans="1:9">
      <c r="A110">
        <v>102</v>
      </c>
      <c r="B110">
        <f t="shared" si="2"/>
        <v>1130.46</v>
      </c>
      <c r="C110" s="3">
        <v>0</v>
      </c>
      <c r="D110" s="3">
        <v>1</v>
      </c>
      <c r="E110" s="3">
        <v>2</v>
      </c>
      <c r="F110" s="3">
        <v>0</v>
      </c>
      <c r="G110" s="3">
        <v>0</v>
      </c>
      <c r="H110" s="3">
        <v>1</v>
      </c>
      <c r="I110" s="3">
        <v>0</v>
      </c>
    </row>
    <row r="111" spans="1:9">
      <c r="A111">
        <v>69</v>
      </c>
      <c r="B111">
        <f t="shared" si="2"/>
        <v>1131.45</v>
      </c>
      <c r="C111" s="3">
        <v>0</v>
      </c>
      <c r="D111" s="3">
        <v>0</v>
      </c>
      <c r="E111" s="3">
        <v>3</v>
      </c>
      <c r="F111" s="3">
        <v>1</v>
      </c>
      <c r="G111" s="3">
        <v>0</v>
      </c>
      <c r="H111" s="3">
        <v>0</v>
      </c>
      <c r="I111" s="3">
        <v>0</v>
      </c>
    </row>
    <row r="112" spans="1:9">
      <c r="A112">
        <v>125</v>
      </c>
      <c r="B112">
        <f t="shared" si="2"/>
        <v>1132.3900000000001</v>
      </c>
      <c r="C112" s="3">
        <v>0</v>
      </c>
      <c r="D112" s="3">
        <v>3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>
        <v>176</v>
      </c>
      <c r="B113">
        <f t="shared" si="2"/>
        <v>1132.4000000000001</v>
      </c>
      <c r="C113" s="3">
        <v>1</v>
      </c>
      <c r="D113" s="3">
        <v>1</v>
      </c>
      <c r="E113" s="3">
        <v>2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>
        <v>9</v>
      </c>
      <c r="B114">
        <f t="shared" si="2"/>
        <v>1132.54</v>
      </c>
      <c r="C114" s="3">
        <v>0</v>
      </c>
      <c r="D114" s="3">
        <v>0</v>
      </c>
      <c r="E114" s="3">
        <v>0</v>
      </c>
      <c r="F114" s="3">
        <v>0</v>
      </c>
      <c r="G114" s="3">
        <v>1</v>
      </c>
      <c r="H114" s="3">
        <v>3</v>
      </c>
      <c r="I114" s="3">
        <v>0</v>
      </c>
    </row>
    <row r="115" spans="1:9">
      <c r="A115">
        <v>92</v>
      </c>
      <c r="B115">
        <f t="shared" si="2"/>
        <v>1134.47</v>
      </c>
      <c r="C115" s="3">
        <v>0</v>
      </c>
      <c r="D115" s="3">
        <v>1</v>
      </c>
      <c r="E115" s="3">
        <v>1</v>
      </c>
      <c r="F115" s="3">
        <v>0</v>
      </c>
      <c r="G115" s="3">
        <v>0</v>
      </c>
      <c r="H115" s="3">
        <v>1</v>
      </c>
      <c r="I115" s="3">
        <v>1</v>
      </c>
    </row>
    <row r="116" spans="1:9">
      <c r="A116">
        <v>133</v>
      </c>
      <c r="B116">
        <f t="shared" si="2"/>
        <v>1134.48</v>
      </c>
      <c r="C116" s="3">
        <v>1</v>
      </c>
      <c r="D116" s="3">
        <v>0</v>
      </c>
      <c r="E116" s="3">
        <v>0</v>
      </c>
      <c r="F116" s="3">
        <v>0</v>
      </c>
      <c r="G116" s="3">
        <v>1</v>
      </c>
      <c r="H116" s="3">
        <v>2</v>
      </c>
      <c r="I116" s="3">
        <v>0</v>
      </c>
    </row>
    <row r="117" spans="1:9">
      <c r="A117">
        <v>62</v>
      </c>
      <c r="B117">
        <f t="shared" si="2"/>
        <v>1135.46</v>
      </c>
      <c r="C117" s="3">
        <v>0</v>
      </c>
      <c r="D117" s="3">
        <v>0</v>
      </c>
      <c r="E117" s="3">
        <v>2</v>
      </c>
      <c r="F117" s="3">
        <v>1</v>
      </c>
      <c r="G117" s="3">
        <v>0</v>
      </c>
      <c r="H117" s="3">
        <v>0</v>
      </c>
      <c r="I117" s="3">
        <v>1</v>
      </c>
    </row>
    <row r="118" spans="1:9">
      <c r="A118">
        <v>85</v>
      </c>
      <c r="B118">
        <f t="shared" si="2"/>
        <v>1135.46</v>
      </c>
      <c r="C118" s="3">
        <v>0</v>
      </c>
      <c r="D118" s="3">
        <v>1</v>
      </c>
      <c r="E118" s="3">
        <v>0</v>
      </c>
      <c r="F118" s="3">
        <v>1</v>
      </c>
      <c r="G118" s="3">
        <v>1</v>
      </c>
      <c r="H118" s="3">
        <v>1</v>
      </c>
      <c r="I118" s="3">
        <v>0</v>
      </c>
    </row>
    <row r="119" spans="1:9">
      <c r="A119">
        <v>121</v>
      </c>
      <c r="B119">
        <f t="shared" si="2"/>
        <v>1136.4000000000001</v>
      </c>
      <c r="C119" s="3">
        <v>0</v>
      </c>
      <c r="D119" s="3">
        <v>3</v>
      </c>
      <c r="E119" s="3">
        <v>0</v>
      </c>
      <c r="F119" s="3">
        <v>0</v>
      </c>
      <c r="G119" s="3">
        <v>0</v>
      </c>
      <c r="H119" s="3">
        <v>0</v>
      </c>
      <c r="I119" s="3">
        <v>1</v>
      </c>
    </row>
    <row r="120" spans="1:9">
      <c r="A120">
        <v>172</v>
      </c>
      <c r="B120">
        <f t="shared" si="2"/>
        <v>1136.4100000000001</v>
      </c>
      <c r="C120" s="3">
        <v>1</v>
      </c>
      <c r="D120" s="3">
        <v>1</v>
      </c>
      <c r="E120" s="3">
        <v>1</v>
      </c>
      <c r="F120" s="3">
        <v>0</v>
      </c>
      <c r="G120" s="3">
        <v>0</v>
      </c>
      <c r="H120" s="3">
        <v>0</v>
      </c>
      <c r="I120" s="3">
        <v>1</v>
      </c>
    </row>
    <row r="121" spans="1:9">
      <c r="A121">
        <v>187</v>
      </c>
      <c r="B121">
        <f t="shared" si="2"/>
        <v>1136.42</v>
      </c>
      <c r="C121" s="3">
        <v>2</v>
      </c>
      <c r="D121" s="3">
        <v>0</v>
      </c>
      <c r="E121" s="3">
        <v>0</v>
      </c>
      <c r="F121" s="3">
        <v>0</v>
      </c>
      <c r="G121" s="3">
        <v>1</v>
      </c>
      <c r="H121" s="3">
        <v>1</v>
      </c>
      <c r="I121" s="3">
        <v>0</v>
      </c>
    </row>
    <row r="122" spans="1:9">
      <c r="A122">
        <v>54</v>
      </c>
      <c r="B122">
        <f t="shared" si="2"/>
        <v>1136.45</v>
      </c>
      <c r="C122" s="3">
        <v>0</v>
      </c>
      <c r="D122" s="3">
        <v>0</v>
      </c>
      <c r="E122" s="3">
        <v>1</v>
      </c>
      <c r="F122" s="3">
        <v>2</v>
      </c>
      <c r="G122" s="3">
        <v>1</v>
      </c>
      <c r="H122" s="3">
        <v>0</v>
      </c>
      <c r="I122" s="3">
        <v>0</v>
      </c>
    </row>
    <row r="123" spans="1:9">
      <c r="A123">
        <v>170</v>
      </c>
      <c r="B123">
        <f t="shared" si="2"/>
        <v>1137.4000000000001</v>
      </c>
      <c r="C123" s="3">
        <v>1</v>
      </c>
      <c r="D123" s="3">
        <v>1</v>
      </c>
      <c r="E123" s="3">
        <v>0</v>
      </c>
      <c r="F123" s="3">
        <v>1</v>
      </c>
      <c r="G123" s="3">
        <v>1</v>
      </c>
      <c r="H123" s="3">
        <v>0</v>
      </c>
      <c r="I123" s="3">
        <v>0</v>
      </c>
    </row>
    <row r="124" spans="1:9">
      <c r="A124">
        <v>206</v>
      </c>
      <c r="B124">
        <f t="shared" si="2"/>
        <v>1138.3600000000001</v>
      </c>
      <c r="C124" s="3">
        <v>3</v>
      </c>
      <c r="D124" s="3">
        <v>0</v>
      </c>
      <c r="E124" s="3">
        <v>0</v>
      </c>
      <c r="F124" s="3">
        <v>0</v>
      </c>
      <c r="G124" s="3">
        <v>1</v>
      </c>
      <c r="H124" s="3">
        <v>0</v>
      </c>
      <c r="I124" s="3">
        <v>0</v>
      </c>
    </row>
    <row r="125" spans="1:9">
      <c r="A125">
        <v>72</v>
      </c>
      <c r="B125">
        <f t="shared" si="2"/>
        <v>1138.48</v>
      </c>
      <c r="C125" s="3">
        <v>0</v>
      </c>
      <c r="D125" s="3">
        <v>1</v>
      </c>
      <c r="E125" s="3">
        <v>0</v>
      </c>
      <c r="F125" s="3">
        <v>0</v>
      </c>
      <c r="G125" s="3">
        <v>0</v>
      </c>
      <c r="H125" s="3">
        <v>1</v>
      </c>
      <c r="I125" s="3">
        <v>2</v>
      </c>
    </row>
    <row r="126" spans="1:9">
      <c r="A126">
        <v>46</v>
      </c>
      <c r="B126">
        <f t="shared" si="2"/>
        <v>1139.47</v>
      </c>
      <c r="C126" s="3">
        <v>0</v>
      </c>
      <c r="D126" s="3">
        <v>0</v>
      </c>
      <c r="E126" s="3">
        <v>1</v>
      </c>
      <c r="F126" s="3">
        <v>1</v>
      </c>
      <c r="G126" s="3">
        <v>0</v>
      </c>
      <c r="H126" s="3">
        <v>0</v>
      </c>
      <c r="I126" s="3">
        <v>2</v>
      </c>
    </row>
    <row r="127" spans="1:9">
      <c r="A127">
        <v>162</v>
      </c>
      <c r="B127">
        <f t="shared" si="2"/>
        <v>1140.42</v>
      </c>
      <c r="C127" s="3">
        <v>1</v>
      </c>
      <c r="D127" s="3">
        <v>1</v>
      </c>
      <c r="E127" s="3">
        <v>0</v>
      </c>
      <c r="F127" s="3">
        <v>0</v>
      </c>
      <c r="G127" s="3">
        <v>0</v>
      </c>
      <c r="H127" s="3">
        <v>0</v>
      </c>
      <c r="I127" s="3">
        <v>2</v>
      </c>
    </row>
    <row r="128" spans="1:9">
      <c r="A128">
        <v>29</v>
      </c>
      <c r="B128">
        <f t="shared" si="2"/>
        <v>1140.46</v>
      </c>
      <c r="C128" s="3">
        <v>0</v>
      </c>
      <c r="D128" s="3">
        <v>0</v>
      </c>
      <c r="E128" s="3">
        <v>0</v>
      </c>
      <c r="F128" s="3">
        <v>2</v>
      </c>
      <c r="G128" s="3">
        <v>1</v>
      </c>
      <c r="H128" s="3">
        <v>0</v>
      </c>
      <c r="I128" s="3">
        <v>1</v>
      </c>
    </row>
    <row r="129" spans="1:9">
      <c r="A129">
        <v>16</v>
      </c>
      <c r="B129">
        <f t="shared" si="2"/>
        <v>1143.48</v>
      </c>
      <c r="C129" s="3">
        <v>0</v>
      </c>
      <c r="D129" s="3">
        <v>0</v>
      </c>
      <c r="E129" s="3">
        <v>0</v>
      </c>
      <c r="F129" s="3">
        <v>1</v>
      </c>
      <c r="G129" s="3">
        <v>0</v>
      </c>
      <c r="H129" s="3">
        <v>0</v>
      </c>
      <c r="I129" s="3">
        <v>3</v>
      </c>
    </row>
    <row r="130" spans="1:9">
      <c r="A130">
        <v>67</v>
      </c>
      <c r="B130">
        <f t="shared" si="2"/>
        <v>1144.48</v>
      </c>
      <c r="C130" s="3">
        <v>0</v>
      </c>
      <c r="D130" s="3">
        <v>0</v>
      </c>
      <c r="E130" s="3">
        <v>3</v>
      </c>
      <c r="F130" s="3">
        <v>0</v>
      </c>
      <c r="G130" s="3">
        <v>0</v>
      </c>
      <c r="H130" s="3">
        <v>1</v>
      </c>
      <c r="I130" s="3">
        <v>0</v>
      </c>
    </row>
    <row r="131" spans="1:9">
      <c r="A131">
        <v>120</v>
      </c>
      <c r="B131">
        <f t="shared" si="2"/>
        <v>1146.4100000000001</v>
      </c>
      <c r="C131" s="3">
        <v>0</v>
      </c>
      <c r="D131" s="3">
        <v>2</v>
      </c>
      <c r="E131" s="3">
        <v>2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>
        <v>161</v>
      </c>
      <c r="B132">
        <f t="shared" si="2"/>
        <v>1146.42</v>
      </c>
      <c r="C132" s="3">
        <v>1</v>
      </c>
      <c r="D132" s="3">
        <v>0</v>
      </c>
      <c r="E132" s="3">
        <v>3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>
        <v>57</v>
      </c>
      <c r="B133">
        <f t="shared" si="2"/>
        <v>1148.49</v>
      </c>
      <c r="C133" s="3">
        <v>0</v>
      </c>
      <c r="D133" s="3">
        <v>0</v>
      </c>
      <c r="E133" s="3">
        <v>2</v>
      </c>
      <c r="F133" s="3">
        <v>0</v>
      </c>
      <c r="G133" s="3">
        <v>0</v>
      </c>
      <c r="H133" s="3">
        <v>1</v>
      </c>
      <c r="I133" s="3">
        <v>1</v>
      </c>
    </row>
    <row r="134" spans="1:9">
      <c r="A134">
        <v>77</v>
      </c>
      <c r="B134">
        <f t="shared" si="2"/>
        <v>1148.49</v>
      </c>
      <c r="C134" s="3">
        <v>0</v>
      </c>
      <c r="D134" s="3">
        <v>1</v>
      </c>
      <c r="E134" s="3">
        <v>0</v>
      </c>
      <c r="F134" s="3">
        <v>0</v>
      </c>
      <c r="G134" s="3">
        <v>1</v>
      </c>
      <c r="H134" s="3">
        <v>2</v>
      </c>
      <c r="I134" s="3">
        <v>0</v>
      </c>
    </row>
    <row r="135" spans="1:9">
      <c r="A135">
        <v>50</v>
      </c>
      <c r="B135">
        <f t="shared" si="2"/>
        <v>1149.48</v>
      </c>
      <c r="C135" s="3">
        <v>0</v>
      </c>
      <c r="D135" s="3">
        <v>0</v>
      </c>
      <c r="E135" s="3">
        <v>1</v>
      </c>
      <c r="F135" s="3">
        <v>1</v>
      </c>
      <c r="G135" s="3">
        <v>1</v>
      </c>
      <c r="H135" s="3">
        <v>1</v>
      </c>
      <c r="I135" s="3">
        <v>0</v>
      </c>
    </row>
    <row r="136" spans="1:9">
      <c r="A136">
        <v>116</v>
      </c>
      <c r="B136">
        <f t="shared" si="2"/>
        <v>1150.42</v>
      </c>
      <c r="C136" s="3">
        <v>0</v>
      </c>
      <c r="D136" s="3">
        <v>2</v>
      </c>
      <c r="E136" s="3">
        <v>1</v>
      </c>
      <c r="F136" s="3">
        <v>0</v>
      </c>
      <c r="G136" s="3">
        <v>0</v>
      </c>
      <c r="H136" s="3">
        <v>0</v>
      </c>
      <c r="I136" s="3">
        <v>1</v>
      </c>
    </row>
    <row r="137" spans="1:9">
      <c r="A137">
        <v>157</v>
      </c>
      <c r="B137">
        <f t="shared" ref="B137:B200" si="3">SUMPRODUCT(C137:I137,Q$2:W$2)+SUMPRODUCT(M$2:M$5,N$2:N$5)</f>
        <v>1150.43</v>
      </c>
      <c r="C137" s="3">
        <v>1</v>
      </c>
      <c r="D137" s="3">
        <v>0</v>
      </c>
      <c r="E137" s="3">
        <v>2</v>
      </c>
      <c r="F137" s="3">
        <v>0</v>
      </c>
      <c r="G137" s="3">
        <v>0</v>
      </c>
      <c r="H137" s="3">
        <v>0</v>
      </c>
      <c r="I137" s="3">
        <v>1</v>
      </c>
    </row>
    <row r="138" spans="1:9">
      <c r="A138">
        <v>166</v>
      </c>
      <c r="B138">
        <f t="shared" si="3"/>
        <v>1150.43</v>
      </c>
      <c r="C138" s="3">
        <v>1</v>
      </c>
      <c r="D138" s="3">
        <v>1</v>
      </c>
      <c r="E138" s="3">
        <v>0</v>
      </c>
      <c r="F138" s="3">
        <v>0</v>
      </c>
      <c r="G138" s="3">
        <v>1</v>
      </c>
      <c r="H138" s="3">
        <v>1</v>
      </c>
      <c r="I138" s="3">
        <v>0</v>
      </c>
    </row>
    <row r="139" spans="1:9">
      <c r="A139">
        <v>114</v>
      </c>
      <c r="B139">
        <f t="shared" si="3"/>
        <v>1151.4100000000001</v>
      </c>
      <c r="C139" s="3">
        <v>0</v>
      </c>
      <c r="D139" s="3">
        <v>2</v>
      </c>
      <c r="E139" s="3">
        <v>0</v>
      </c>
      <c r="F139" s="3">
        <v>1</v>
      </c>
      <c r="G139" s="3">
        <v>1</v>
      </c>
      <c r="H139" s="3">
        <v>0</v>
      </c>
      <c r="I139" s="3">
        <v>0</v>
      </c>
    </row>
    <row r="140" spans="1:9">
      <c r="A140">
        <v>155</v>
      </c>
      <c r="B140">
        <f t="shared" si="3"/>
        <v>1151.42</v>
      </c>
      <c r="C140" s="3">
        <v>1</v>
      </c>
      <c r="D140" s="3">
        <v>0</v>
      </c>
      <c r="E140" s="3">
        <v>1</v>
      </c>
      <c r="F140" s="3">
        <v>1</v>
      </c>
      <c r="G140" s="3">
        <v>1</v>
      </c>
      <c r="H140" s="3">
        <v>0</v>
      </c>
      <c r="I140" s="3">
        <v>0</v>
      </c>
    </row>
    <row r="141" spans="1:9">
      <c r="A141">
        <v>200</v>
      </c>
      <c r="B141">
        <f t="shared" si="3"/>
        <v>1152.3700000000001</v>
      </c>
      <c r="C141" s="3">
        <v>2</v>
      </c>
      <c r="D141" s="3">
        <v>1</v>
      </c>
      <c r="E141" s="3">
        <v>0</v>
      </c>
      <c r="F141" s="3">
        <v>0</v>
      </c>
      <c r="G141" s="3">
        <v>1</v>
      </c>
      <c r="H141" s="3">
        <v>0</v>
      </c>
      <c r="I141" s="3">
        <v>0</v>
      </c>
    </row>
    <row r="142" spans="1:9">
      <c r="A142">
        <v>37</v>
      </c>
      <c r="B142">
        <f t="shared" si="3"/>
        <v>1152.5</v>
      </c>
      <c r="C142" s="3">
        <v>0</v>
      </c>
      <c r="D142" s="3">
        <v>0</v>
      </c>
      <c r="E142" s="3">
        <v>1</v>
      </c>
      <c r="F142" s="3">
        <v>0</v>
      </c>
      <c r="G142" s="3">
        <v>0</v>
      </c>
      <c r="H142" s="3">
        <v>1</v>
      </c>
      <c r="I142" s="3">
        <v>2</v>
      </c>
    </row>
    <row r="143" spans="1:9">
      <c r="A143">
        <v>21</v>
      </c>
      <c r="B143">
        <f t="shared" si="3"/>
        <v>1153.49</v>
      </c>
      <c r="C143" s="3">
        <v>0</v>
      </c>
      <c r="D143" s="3">
        <v>0</v>
      </c>
      <c r="E143" s="3">
        <v>0</v>
      </c>
      <c r="F143" s="3">
        <v>1</v>
      </c>
      <c r="G143" s="3">
        <v>1</v>
      </c>
      <c r="H143" s="3">
        <v>1</v>
      </c>
      <c r="I143" s="3">
        <v>1</v>
      </c>
    </row>
    <row r="144" spans="1:9">
      <c r="A144">
        <v>106</v>
      </c>
      <c r="B144">
        <f t="shared" si="3"/>
        <v>1154.43</v>
      </c>
      <c r="C144" s="3">
        <v>0</v>
      </c>
      <c r="D144" s="3">
        <v>2</v>
      </c>
      <c r="E144" s="3">
        <v>0</v>
      </c>
      <c r="F144" s="3">
        <v>0</v>
      </c>
      <c r="G144" s="3">
        <v>0</v>
      </c>
      <c r="H144" s="3">
        <v>0</v>
      </c>
      <c r="I144" s="3">
        <v>2</v>
      </c>
    </row>
    <row r="145" spans="1:9">
      <c r="A145">
        <v>147</v>
      </c>
      <c r="B145">
        <f t="shared" si="3"/>
        <v>1154.44</v>
      </c>
      <c r="C145" s="3">
        <v>1</v>
      </c>
      <c r="D145" s="3">
        <v>0</v>
      </c>
      <c r="E145" s="3">
        <v>1</v>
      </c>
      <c r="F145" s="3">
        <v>0</v>
      </c>
      <c r="G145" s="3">
        <v>0</v>
      </c>
      <c r="H145" s="3">
        <v>0</v>
      </c>
      <c r="I145" s="3">
        <v>2</v>
      </c>
    </row>
    <row r="146" spans="1:9">
      <c r="A146">
        <v>140</v>
      </c>
      <c r="B146">
        <f t="shared" si="3"/>
        <v>1155.43</v>
      </c>
      <c r="C146" s="3">
        <v>1</v>
      </c>
      <c r="D146" s="3">
        <v>0</v>
      </c>
      <c r="E146" s="3">
        <v>0</v>
      </c>
      <c r="F146" s="3">
        <v>1</v>
      </c>
      <c r="G146" s="3">
        <v>1</v>
      </c>
      <c r="H146" s="3">
        <v>0</v>
      </c>
      <c r="I146" s="3">
        <v>1</v>
      </c>
    </row>
    <row r="147" spans="1:9">
      <c r="A147">
        <v>2</v>
      </c>
      <c r="B147">
        <f t="shared" si="3"/>
        <v>1156.51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1</v>
      </c>
      <c r="I147" s="3">
        <v>3</v>
      </c>
    </row>
    <row r="148" spans="1:9">
      <c r="A148">
        <v>127</v>
      </c>
      <c r="B148">
        <f t="shared" si="3"/>
        <v>1158.45</v>
      </c>
      <c r="C148" s="3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3</v>
      </c>
    </row>
    <row r="149" spans="1:9">
      <c r="A149">
        <v>105</v>
      </c>
      <c r="B149">
        <f t="shared" si="3"/>
        <v>1160.43</v>
      </c>
      <c r="C149" s="3">
        <v>0</v>
      </c>
      <c r="D149" s="3">
        <v>1</v>
      </c>
      <c r="E149" s="3">
        <v>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>
        <v>42</v>
      </c>
      <c r="B150">
        <f t="shared" si="3"/>
        <v>1162.51</v>
      </c>
      <c r="C150" s="3">
        <v>0</v>
      </c>
      <c r="D150" s="3">
        <v>0</v>
      </c>
      <c r="E150" s="3">
        <v>1</v>
      </c>
      <c r="F150" s="3">
        <v>0</v>
      </c>
      <c r="G150" s="3">
        <v>1</v>
      </c>
      <c r="H150" s="3">
        <v>2</v>
      </c>
      <c r="I150" s="3">
        <v>0</v>
      </c>
    </row>
    <row r="151" spans="1:9">
      <c r="A151">
        <v>101</v>
      </c>
      <c r="B151">
        <f t="shared" si="3"/>
        <v>1164.44</v>
      </c>
      <c r="C151" s="3">
        <v>0</v>
      </c>
      <c r="D151" s="3">
        <v>1</v>
      </c>
      <c r="E151" s="3">
        <v>2</v>
      </c>
      <c r="F151" s="3">
        <v>0</v>
      </c>
      <c r="G151" s="3">
        <v>0</v>
      </c>
      <c r="H151" s="3">
        <v>0</v>
      </c>
      <c r="I151" s="3">
        <v>1</v>
      </c>
    </row>
    <row r="152" spans="1:9">
      <c r="A152">
        <v>110</v>
      </c>
      <c r="B152">
        <f t="shared" si="3"/>
        <v>1164.44</v>
      </c>
      <c r="C152" s="3">
        <v>0</v>
      </c>
      <c r="D152" s="3">
        <v>2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</row>
    <row r="153" spans="1:9">
      <c r="A153">
        <v>151</v>
      </c>
      <c r="B153">
        <f t="shared" si="3"/>
        <v>1164.45</v>
      </c>
      <c r="C153" s="3">
        <v>1</v>
      </c>
      <c r="D153" s="3">
        <v>0</v>
      </c>
      <c r="E153" s="3">
        <v>1</v>
      </c>
      <c r="F153" s="3">
        <v>0</v>
      </c>
      <c r="G153" s="3">
        <v>1</v>
      </c>
      <c r="H153" s="3">
        <v>1</v>
      </c>
      <c r="I153" s="3">
        <v>0</v>
      </c>
    </row>
    <row r="154" spans="1:9">
      <c r="A154">
        <v>99</v>
      </c>
      <c r="B154">
        <f t="shared" si="3"/>
        <v>1165.43</v>
      </c>
      <c r="C154" s="3">
        <v>0</v>
      </c>
      <c r="D154" s="3">
        <v>1</v>
      </c>
      <c r="E154" s="3">
        <v>1</v>
      </c>
      <c r="F154" s="3">
        <v>1</v>
      </c>
      <c r="G154" s="3">
        <v>1</v>
      </c>
      <c r="H154" s="3">
        <v>0</v>
      </c>
      <c r="I154" s="3">
        <v>0</v>
      </c>
    </row>
    <row r="155" spans="1:9">
      <c r="A155">
        <v>179</v>
      </c>
      <c r="B155">
        <f t="shared" si="3"/>
        <v>1166.3800000000001</v>
      </c>
      <c r="C155" s="3">
        <v>1</v>
      </c>
      <c r="D155" s="3">
        <v>2</v>
      </c>
      <c r="E155" s="3">
        <v>0</v>
      </c>
      <c r="F155" s="3">
        <v>0</v>
      </c>
      <c r="G155" s="3">
        <v>1</v>
      </c>
      <c r="H155" s="3">
        <v>0</v>
      </c>
      <c r="I155" s="3">
        <v>0</v>
      </c>
    </row>
    <row r="156" spans="1:9">
      <c r="A156">
        <v>195</v>
      </c>
      <c r="B156">
        <f t="shared" si="3"/>
        <v>1166.3900000000001</v>
      </c>
      <c r="C156" s="3">
        <v>2</v>
      </c>
      <c r="D156" s="3">
        <v>0</v>
      </c>
      <c r="E156" s="3">
        <v>1</v>
      </c>
      <c r="F156" s="3">
        <v>0</v>
      </c>
      <c r="G156" s="3">
        <v>1</v>
      </c>
      <c r="H156" s="3">
        <v>0</v>
      </c>
      <c r="I156" s="3">
        <v>0</v>
      </c>
    </row>
    <row r="157" spans="1:9">
      <c r="A157">
        <v>8</v>
      </c>
      <c r="B157">
        <f t="shared" si="3"/>
        <v>1166.52</v>
      </c>
      <c r="C157" s="3">
        <v>0</v>
      </c>
      <c r="D157" s="3">
        <v>0</v>
      </c>
      <c r="E157" s="3">
        <v>0</v>
      </c>
      <c r="F157" s="3">
        <v>0</v>
      </c>
      <c r="G157" s="3">
        <v>1</v>
      </c>
      <c r="H157" s="3">
        <v>2</v>
      </c>
      <c r="I157" s="3">
        <v>1</v>
      </c>
    </row>
    <row r="158" spans="1:9">
      <c r="A158">
        <v>91</v>
      </c>
      <c r="B158">
        <f t="shared" si="3"/>
        <v>1168.45</v>
      </c>
      <c r="C158" s="3">
        <v>0</v>
      </c>
      <c r="D158" s="3">
        <v>1</v>
      </c>
      <c r="E158" s="3">
        <v>1</v>
      </c>
      <c r="F158" s="3">
        <v>0</v>
      </c>
      <c r="G158" s="3">
        <v>0</v>
      </c>
      <c r="H158" s="3">
        <v>0</v>
      </c>
      <c r="I158" s="3">
        <v>2</v>
      </c>
    </row>
    <row r="159" spans="1:9">
      <c r="A159">
        <v>132</v>
      </c>
      <c r="B159">
        <f t="shared" si="3"/>
        <v>1168.46</v>
      </c>
      <c r="C159" s="3">
        <v>1</v>
      </c>
      <c r="D159" s="3">
        <v>0</v>
      </c>
      <c r="E159" s="3">
        <v>0</v>
      </c>
      <c r="F159" s="3">
        <v>0</v>
      </c>
      <c r="G159" s="3">
        <v>1</v>
      </c>
      <c r="H159" s="3">
        <v>1</v>
      </c>
      <c r="I159" s="3">
        <v>1</v>
      </c>
    </row>
    <row r="160" spans="1:9">
      <c r="A160">
        <v>84</v>
      </c>
      <c r="B160">
        <f t="shared" si="3"/>
        <v>1169.44</v>
      </c>
      <c r="C160" s="3">
        <v>0</v>
      </c>
      <c r="D160" s="3">
        <v>1</v>
      </c>
      <c r="E160" s="3">
        <v>0</v>
      </c>
      <c r="F160" s="3">
        <v>1</v>
      </c>
      <c r="G160" s="3">
        <v>1</v>
      </c>
      <c r="H160" s="3">
        <v>0</v>
      </c>
      <c r="I160" s="3">
        <v>1</v>
      </c>
    </row>
    <row r="161" spans="1:9">
      <c r="A161">
        <v>186</v>
      </c>
      <c r="B161">
        <f t="shared" si="3"/>
        <v>1170.4000000000001</v>
      </c>
      <c r="C161" s="3">
        <v>2</v>
      </c>
      <c r="D161" s="3">
        <v>0</v>
      </c>
      <c r="E161" s="3">
        <v>0</v>
      </c>
      <c r="F161" s="3">
        <v>0</v>
      </c>
      <c r="G161" s="3">
        <v>1</v>
      </c>
      <c r="H161" s="3">
        <v>0</v>
      </c>
      <c r="I161" s="3">
        <v>1</v>
      </c>
    </row>
    <row r="162" spans="1:9">
      <c r="A162">
        <v>71</v>
      </c>
      <c r="B162">
        <f t="shared" si="3"/>
        <v>1172.46</v>
      </c>
      <c r="C162" s="3">
        <v>0</v>
      </c>
      <c r="D162" s="3">
        <v>1</v>
      </c>
      <c r="E162" s="3">
        <v>0</v>
      </c>
      <c r="F162" s="3">
        <v>0</v>
      </c>
      <c r="G162" s="3">
        <v>0</v>
      </c>
      <c r="H162" s="3">
        <v>0</v>
      </c>
      <c r="I162" s="3">
        <v>3</v>
      </c>
    </row>
    <row r="163" spans="1:9">
      <c r="A163">
        <v>70</v>
      </c>
      <c r="B163">
        <f t="shared" si="3"/>
        <v>1174.45</v>
      </c>
      <c r="C163" s="3">
        <v>0</v>
      </c>
      <c r="D163" s="3">
        <v>0</v>
      </c>
      <c r="E163" s="3">
        <v>4</v>
      </c>
      <c r="F163" s="3">
        <v>0</v>
      </c>
      <c r="G163" s="3">
        <v>0</v>
      </c>
      <c r="H163" s="3">
        <v>0</v>
      </c>
      <c r="I163" s="3">
        <v>0</v>
      </c>
    </row>
    <row r="164" spans="1:9">
      <c r="A164">
        <v>66</v>
      </c>
      <c r="B164">
        <f t="shared" si="3"/>
        <v>1178.46</v>
      </c>
      <c r="C164" s="3">
        <v>0</v>
      </c>
      <c r="D164" s="3">
        <v>0</v>
      </c>
      <c r="E164" s="3">
        <v>3</v>
      </c>
      <c r="F164" s="3">
        <v>0</v>
      </c>
      <c r="G164" s="3">
        <v>0</v>
      </c>
      <c r="H164" s="3">
        <v>0</v>
      </c>
      <c r="I164" s="3">
        <v>1</v>
      </c>
    </row>
    <row r="165" spans="1:9">
      <c r="A165">
        <v>95</v>
      </c>
      <c r="B165">
        <f t="shared" si="3"/>
        <v>1178.46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</row>
    <row r="166" spans="1:9">
      <c r="A166">
        <v>64</v>
      </c>
      <c r="B166">
        <f t="shared" si="3"/>
        <v>1179.45</v>
      </c>
      <c r="C166" s="3">
        <v>0</v>
      </c>
      <c r="D166" s="3">
        <v>0</v>
      </c>
      <c r="E166" s="3">
        <v>2</v>
      </c>
      <c r="F166" s="3">
        <v>1</v>
      </c>
      <c r="G166" s="3">
        <v>1</v>
      </c>
      <c r="H166" s="3">
        <v>0</v>
      </c>
      <c r="I166" s="3">
        <v>0</v>
      </c>
    </row>
    <row r="167" spans="1:9">
      <c r="A167">
        <v>123</v>
      </c>
      <c r="B167">
        <f t="shared" si="3"/>
        <v>1180.3900000000001</v>
      </c>
      <c r="C167" s="3">
        <v>0</v>
      </c>
      <c r="D167" s="3">
        <v>3</v>
      </c>
      <c r="E167" s="3">
        <v>0</v>
      </c>
      <c r="F167" s="3">
        <v>0</v>
      </c>
      <c r="G167" s="3">
        <v>1</v>
      </c>
      <c r="H167" s="3">
        <v>0</v>
      </c>
      <c r="I167" s="3">
        <v>0</v>
      </c>
    </row>
    <row r="168" spans="1:9">
      <c r="A168">
        <v>174</v>
      </c>
      <c r="B168">
        <f t="shared" si="3"/>
        <v>1180.4000000000001</v>
      </c>
      <c r="C168" s="3">
        <v>1</v>
      </c>
      <c r="D168" s="3">
        <v>1</v>
      </c>
      <c r="E168" s="3">
        <v>1</v>
      </c>
      <c r="F168" s="3">
        <v>0</v>
      </c>
      <c r="G168" s="3">
        <v>1</v>
      </c>
      <c r="H168" s="3">
        <v>0</v>
      </c>
      <c r="I168" s="3">
        <v>0</v>
      </c>
    </row>
    <row r="169" spans="1:9">
      <c r="A169">
        <v>56</v>
      </c>
      <c r="B169">
        <f t="shared" si="3"/>
        <v>1182.47</v>
      </c>
      <c r="C169" s="3">
        <v>0</v>
      </c>
      <c r="D169" s="3">
        <v>0</v>
      </c>
      <c r="E169" s="3">
        <v>2</v>
      </c>
      <c r="F169" s="3">
        <v>0</v>
      </c>
      <c r="G169" s="3">
        <v>0</v>
      </c>
      <c r="H169" s="3">
        <v>0</v>
      </c>
      <c r="I169" s="3">
        <v>2</v>
      </c>
    </row>
    <row r="170" spans="1:9">
      <c r="A170">
        <v>76</v>
      </c>
      <c r="B170">
        <f t="shared" si="3"/>
        <v>1182.47</v>
      </c>
      <c r="C170" s="3">
        <v>0</v>
      </c>
      <c r="D170" s="3">
        <v>1</v>
      </c>
      <c r="E170" s="3">
        <v>0</v>
      </c>
      <c r="F170" s="3">
        <v>0</v>
      </c>
      <c r="G170" s="3">
        <v>1</v>
      </c>
      <c r="H170" s="3">
        <v>1</v>
      </c>
      <c r="I170" s="3">
        <v>1</v>
      </c>
    </row>
    <row r="171" spans="1:9">
      <c r="A171">
        <v>49</v>
      </c>
      <c r="B171">
        <f t="shared" si="3"/>
        <v>1183.46</v>
      </c>
      <c r="C171" s="3">
        <v>0</v>
      </c>
      <c r="D171" s="3">
        <v>0</v>
      </c>
      <c r="E171" s="3">
        <v>1</v>
      </c>
      <c r="F171" s="3">
        <v>1</v>
      </c>
      <c r="G171" s="3">
        <v>1</v>
      </c>
      <c r="H171" s="3">
        <v>0</v>
      </c>
      <c r="I171" s="3">
        <v>1</v>
      </c>
    </row>
    <row r="172" spans="1:9">
      <c r="A172">
        <v>165</v>
      </c>
      <c r="B172">
        <f t="shared" si="3"/>
        <v>1184.4100000000001</v>
      </c>
      <c r="C172" s="3">
        <v>1</v>
      </c>
      <c r="D172" s="3">
        <v>1</v>
      </c>
      <c r="E172" s="3">
        <v>0</v>
      </c>
      <c r="F172" s="3">
        <v>0</v>
      </c>
      <c r="G172" s="3">
        <v>1</v>
      </c>
      <c r="H172" s="3">
        <v>0</v>
      </c>
      <c r="I172" s="3">
        <v>1</v>
      </c>
    </row>
    <row r="173" spans="1:9">
      <c r="A173">
        <v>31</v>
      </c>
      <c r="B173">
        <f t="shared" si="3"/>
        <v>1184.45</v>
      </c>
      <c r="C173" s="3">
        <v>0</v>
      </c>
      <c r="D173" s="3">
        <v>0</v>
      </c>
      <c r="E173" s="3">
        <v>0</v>
      </c>
      <c r="F173" s="3">
        <v>2</v>
      </c>
      <c r="G173" s="3">
        <v>2</v>
      </c>
      <c r="H173" s="3">
        <v>0</v>
      </c>
      <c r="I173" s="3">
        <v>0</v>
      </c>
    </row>
    <row r="174" spans="1:9">
      <c r="A174">
        <v>36</v>
      </c>
      <c r="B174">
        <f t="shared" si="3"/>
        <v>1186.48</v>
      </c>
      <c r="C174" s="3">
        <v>0</v>
      </c>
      <c r="D174" s="3">
        <v>0</v>
      </c>
      <c r="E174" s="3">
        <v>1</v>
      </c>
      <c r="F174" s="3">
        <v>0</v>
      </c>
      <c r="G174" s="3">
        <v>0</v>
      </c>
      <c r="H174" s="3">
        <v>0</v>
      </c>
      <c r="I174" s="3">
        <v>3</v>
      </c>
    </row>
    <row r="175" spans="1:9">
      <c r="A175">
        <v>20</v>
      </c>
      <c r="B175">
        <f t="shared" si="3"/>
        <v>1187.47</v>
      </c>
      <c r="C175" s="3">
        <v>0</v>
      </c>
      <c r="D175" s="3">
        <v>0</v>
      </c>
      <c r="E175" s="3">
        <v>0</v>
      </c>
      <c r="F175" s="3">
        <v>1</v>
      </c>
      <c r="G175" s="3">
        <v>1</v>
      </c>
      <c r="H175" s="3">
        <v>0</v>
      </c>
      <c r="I175" s="3">
        <v>2</v>
      </c>
    </row>
    <row r="176" spans="1:9">
      <c r="A176">
        <v>1</v>
      </c>
      <c r="B176">
        <f t="shared" si="3"/>
        <v>1190.49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4</v>
      </c>
    </row>
    <row r="177" spans="1:9">
      <c r="A177">
        <v>60</v>
      </c>
      <c r="B177">
        <f t="shared" si="3"/>
        <v>1192.48</v>
      </c>
      <c r="C177" s="3">
        <v>0</v>
      </c>
      <c r="D177" s="3">
        <v>0</v>
      </c>
      <c r="E177" s="3">
        <v>2</v>
      </c>
      <c r="F177" s="3">
        <v>0</v>
      </c>
      <c r="G177" s="3">
        <v>1</v>
      </c>
      <c r="H177" s="3">
        <v>1</v>
      </c>
      <c r="I177" s="3">
        <v>0</v>
      </c>
    </row>
    <row r="178" spans="1:9">
      <c r="A178">
        <v>118</v>
      </c>
      <c r="B178">
        <f t="shared" si="3"/>
        <v>1194.4100000000001</v>
      </c>
      <c r="C178" s="3">
        <v>0</v>
      </c>
      <c r="D178" s="3">
        <v>2</v>
      </c>
      <c r="E178" s="3">
        <v>1</v>
      </c>
      <c r="F178" s="3">
        <v>0</v>
      </c>
      <c r="G178" s="3">
        <v>1</v>
      </c>
      <c r="H178" s="3">
        <v>0</v>
      </c>
      <c r="I178" s="3">
        <v>0</v>
      </c>
    </row>
    <row r="179" spans="1:9">
      <c r="A179">
        <v>159</v>
      </c>
      <c r="B179">
        <f t="shared" si="3"/>
        <v>1194.42</v>
      </c>
      <c r="C179" s="3">
        <v>1</v>
      </c>
      <c r="D179" s="3">
        <v>0</v>
      </c>
      <c r="E179" s="3">
        <v>2</v>
      </c>
      <c r="F179" s="3">
        <v>0</v>
      </c>
      <c r="G179" s="3">
        <v>1</v>
      </c>
      <c r="H179" s="3">
        <v>0</v>
      </c>
      <c r="I179" s="3">
        <v>0</v>
      </c>
    </row>
    <row r="180" spans="1:9">
      <c r="A180">
        <v>41</v>
      </c>
      <c r="B180">
        <f t="shared" si="3"/>
        <v>1196.49</v>
      </c>
      <c r="C180" s="3">
        <v>0</v>
      </c>
      <c r="D180" s="3">
        <v>0</v>
      </c>
      <c r="E180" s="3">
        <v>1</v>
      </c>
      <c r="F180" s="3">
        <v>0</v>
      </c>
      <c r="G180" s="3">
        <v>1</v>
      </c>
      <c r="H180" s="3">
        <v>1</v>
      </c>
      <c r="I180" s="3">
        <v>1</v>
      </c>
    </row>
    <row r="181" spans="1:9">
      <c r="A181">
        <v>24</v>
      </c>
      <c r="B181">
        <f t="shared" si="3"/>
        <v>1197.48</v>
      </c>
      <c r="C181" s="3">
        <v>0</v>
      </c>
      <c r="D181" s="3">
        <v>0</v>
      </c>
      <c r="E181" s="3">
        <v>0</v>
      </c>
      <c r="F181" s="3">
        <v>1</v>
      </c>
      <c r="G181" s="3">
        <v>2</v>
      </c>
      <c r="H181" s="3">
        <v>1</v>
      </c>
      <c r="I181" s="3">
        <v>0</v>
      </c>
    </row>
    <row r="182" spans="1:9">
      <c r="A182">
        <v>109</v>
      </c>
      <c r="B182">
        <f t="shared" si="3"/>
        <v>1198.42</v>
      </c>
      <c r="C182" s="3">
        <v>0</v>
      </c>
      <c r="D182" s="3">
        <v>2</v>
      </c>
      <c r="E182" s="3">
        <v>0</v>
      </c>
      <c r="F182" s="3">
        <v>0</v>
      </c>
      <c r="G182" s="3">
        <v>1</v>
      </c>
      <c r="H182" s="3">
        <v>0</v>
      </c>
      <c r="I182" s="3">
        <v>1</v>
      </c>
    </row>
    <row r="183" spans="1:9">
      <c r="A183">
        <v>150</v>
      </c>
      <c r="B183">
        <f t="shared" si="3"/>
        <v>1198.43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1</v>
      </c>
    </row>
    <row r="184" spans="1:9">
      <c r="A184">
        <v>142</v>
      </c>
      <c r="B184">
        <f t="shared" si="3"/>
        <v>1199.42</v>
      </c>
      <c r="C184" s="3">
        <v>1</v>
      </c>
      <c r="D184" s="3">
        <v>0</v>
      </c>
      <c r="E184" s="3">
        <v>0</v>
      </c>
      <c r="F184" s="3">
        <v>1</v>
      </c>
      <c r="G184" s="3">
        <v>2</v>
      </c>
      <c r="H184" s="3">
        <v>0</v>
      </c>
      <c r="I184" s="3">
        <v>0</v>
      </c>
    </row>
    <row r="185" spans="1:9">
      <c r="A185">
        <v>7</v>
      </c>
      <c r="B185">
        <f t="shared" si="3"/>
        <v>1200.5</v>
      </c>
      <c r="C185" s="3">
        <v>0</v>
      </c>
      <c r="D185" s="3">
        <v>0</v>
      </c>
      <c r="E185" s="3">
        <v>0</v>
      </c>
      <c r="F185" s="3">
        <v>0</v>
      </c>
      <c r="G185" s="3">
        <v>1</v>
      </c>
      <c r="H185" s="3">
        <v>1</v>
      </c>
      <c r="I185" s="3">
        <v>2</v>
      </c>
    </row>
    <row r="186" spans="1:9">
      <c r="A186">
        <v>131</v>
      </c>
      <c r="B186">
        <f t="shared" si="3"/>
        <v>1202.44</v>
      </c>
      <c r="C186" s="3">
        <v>1</v>
      </c>
      <c r="D186" s="3">
        <v>0</v>
      </c>
      <c r="E186" s="3">
        <v>0</v>
      </c>
      <c r="F186" s="3">
        <v>0</v>
      </c>
      <c r="G186" s="3">
        <v>1</v>
      </c>
      <c r="H186" s="3">
        <v>0</v>
      </c>
      <c r="I186" s="3">
        <v>2</v>
      </c>
    </row>
    <row r="187" spans="1:9">
      <c r="A187">
        <v>103</v>
      </c>
      <c r="B187">
        <f t="shared" si="3"/>
        <v>1208.43</v>
      </c>
      <c r="C187" s="3">
        <v>0</v>
      </c>
      <c r="D187" s="3">
        <v>1</v>
      </c>
      <c r="E187" s="3">
        <v>2</v>
      </c>
      <c r="F187" s="3">
        <v>0</v>
      </c>
      <c r="G187" s="3">
        <v>1</v>
      </c>
      <c r="H187" s="3">
        <v>0</v>
      </c>
      <c r="I187" s="3">
        <v>0</v>
      </c>
    </row>
    <row r="188" spans="1:9">
      <c r="A188">
        <v>12</v>
      </c>
      <c r="B188">
        <f t="shared" si="3"/>
        <v>1210.51</v>
      </c>
      <c r="C188" s="3">
        <v>0</v>
      </c>
      <c r="D188" s="3">
        <v>0</v>
      </c>
      <c r="E188" s="3">
        <v>0</v>
      </c>
      <c r="F188" s="3">
        <v>0</v>
      </c>
      <c r="G188" s="3">
        <v>2</v>
      </c>
      <c r="H188" s="3">
        <v>2</v>
      </c>
      <c r="I188" s="3">
        <v>0</v>
      </c>
    </row>
    <row r="189" spans="1:9">
      <c r="A189">
        <v>94</v>
      </c>
      <c r="B189">
        <f t="shared" si="3"/>
        <v>1212.44</v>
      </c>
      <c r="C189" s="3">
        <v>0</v>
      </c>
      <c r="D189" s="3">
        <v>1</v>
      </c>
      <c r="E189" s="3">
        <v>1</v>
      </c>
      <c r="F189" s="3">
        <v>0</v>
      </c>
      <c r="G189" s="3">
        <v>1</v>
      </c>
      <c r="H189" s="3">
        <v>0</v>
      </c>
      <c r="I189" s="3">
        <v>1</v>
      </c>
    </row>
    <row r="190" spans="1:9">
      <c r="A190">
        <v>135</v>
      </c>
      <c r="B190">
        <f t="shared" si="3"/>
        <v>1212.45</v>
      </c>
      <c r="C190" s="3">
        <v>1</v>
      </c>
      <c r="D190" s="3">
        <v>0</v>
      </c>
      <c r="E190" s="3">
        <v>0</v>
      </c>
      <c r="F190" s="3">
        <v>0</v>
      </c>
      <c r="G190" s="3">
        <v>2</v>
      </c>
      <c r="H190" s="3">
        <v>1</v>
      </c>
      <c r="I190" s="3">
        <v>0</v>
      </c>
    </row>
    <row r="191" spans="1:9">
      <c r="A191">
        <v>86</v>
      </c>
      <c r="B191">
        <f t="shared" si="3"/>
        <v>1213.43</v>
      </c>
      <c r="C191" s="3">
        <v>0</v>
      </c>
      <c r="D191" s="3">
        <v>1</v>
      </c>
      <c r="E191" s="3">
        <v>0</v>
      </c>
      <c r="F191" s="3">
        <v>1</v>
      </c>
      <c r="G191" s="3">
        <v>2</v>
      </c>
      <c r="H191" s="3">
        <v>0</v>
      </c>
      <c r="I191" s="3">
        <v>0</v>
      </c>
    </row>
    <row r="192" spans="1:9">
      <c r="A192">
        <v>188</v>
      </c>
      <c r="B192">
        <f t="shared" si="3"/>
        <v>1214.3900000000001</v>
      </c>
      <c r="C192" s="3">
        <v>2</v>
      </c>
      <c r="D192" s="3">
        <v>0</v>
      </c>
      <c r="E192" s="3">
        <v>0</v>
      </c>
      <c r="F192" s="3">
        <v>0</v>
      </c>
      <c r="G192" s="3">
        <v>2</v>
      </c>
      <c r="H192" s="3">
        <v>0</v>
      </c>
      <c r="I192" s="3">
        <v>0</v>
      </c>
    </row>
    <row r="193" spans="1:9">
      <c r="A193">
        <v>75</v>
      </c>
      <c r="B193">
        <f t="shared" si="3"/>
        <v>1216.45</v>
      </c>
      <c r="C193" s="3">
        <v>0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2</v>
      </c>
    </row>
    <row r="194" spans="1:9">
      <c r="A194">
        <v>68</v>
      </c>
      <c r="B194">
        <f t="shared" si="3"/>
        <v>1222.45</v>
      </c>
      <c r="C194" s="3">
        <v>0</v>
      </c>
      <c r="D194" s="3">
        <v>0</v>
      </c>
      <c r="E194" s="3">
        <v>3</v>
      </c>
      <c r="F194" s="3">
        <v>0</v>
      </c>
      <c r="G194" s="3">
        <v>1</v>
      </c>
      <c r="H194" s="3">
        <v>0</v>
      </c>
      <c r="I194" s="3">
        <v>0</v>
      </c>
    </row>
    <row r="195" spans="1:9">
      <c r="A195">
        <v>59</v>
      </c>
      <c r="B195">
        <f t="shared" si="3"/>
        <v>1226.46</v>
      </c>
      <c r="C195" s="3">
        <v>0</v>
      </c>
      <c r="D195" s="3">
        <v>0</v>
      </c>
      <c r="E195" s="3">
        <v>2</v>
      </c>
      <c r="F195" s="3">
        <v>0</v>
      </c>
      <c r="G195" s="3">
        <v>1</v>
      </c>
      <c r="H195" s="3">
        <v>0</v>
      </c>
      <c r="I195" s="3">
        <v>1</v>
      </c>
    </row>
    <row r="196" spans="1:9">
      <c r="A196">
        <v>79</v>
      </c>
      <c r="B196">
        <f t="shared" si="3"/>
        <v>1226.46</v>
      </c>
      <c r="C196" s="3">
        <v>0</v>
      </c>
      <c r="D196" s="3">
        <v>1</v>
      </c>
      <c r="E196" s="3">
        <v>0</v>
      </c>
      <c r="F196" s="3">
        <v>0</v>
      </c>
      <c r="G196" s="3">
        <v>2</v>
      </c>
      <c r="H196" s="3">
        <v>1</v>
      </c>
      <c r="I196" s="3">
        <v>0</v>
      </c>
    </row>
    <row r="197" spans="1:9">
      <c r="A197">
        <v>51</v>
      </c>
      <c r="B197">
        <f t="shared" si="3"/>
        <v>1227.45</v>
      </c>
      <c r="C197" s="3">
        <v>0</v>
      </c>
      <c r="D197" s="3">
        <v>0</v>
      </c>
      <c r="E197" s="3">
        <v>1</v>
      </c>
      <c r="F197" s="3">
        <v>1</v>
      </c>
      <c r="G197" s="3">
        <v>2</v>
      </c>
      <c r="H197" s="3">
        <v>0</v>
      </c>
      <c r="I197" s="3">
        <v>0</v>
      </c>
    </row>
    <row r="198" spans="1:9">
      <c r="A198">
        <v>167</v>
      </c>
      <c r="B198">
        <f t="shared" si="3"/>
        <v>1228.4000000000001</v>
      </c>
      <c r="C198" s="3">
        <v>1</v>
      </c>
      <c r="D198" s="3">
        <v>1</v>
      </c>
      <c r="E198" s="3">
        <v>0</v>
      </c>
      <c r="F198" s="3">
        <v>0</v>
      </c>
      <c r="G198" s="3">
        <v>2</v>
      </c>
      <c r="H198" s="3">
        <v>0</v>
      </c>
      <c r="I198" s="3">
        <v>0</v>
      </c>
    </row>
    <row r="199" spans="1:9">
      <c r="A199">
        <v>40</v>
      </c>
      <c r="B199">
        <f t="shared" si="3"/>
        <v>1230.47</v>
      </c>
      <c r="C199" s="3">
        <v>0</v>
      </c>
      <c r="D199" s="3">
        <v>0</v>
      </c>
      <c r="E199" s="3">
        <v>1</v>
      </c>
      <c r="F199" s="3">
        <v>0</v>
      </c>
      <c r="G199" s="3">
        <v>1</v>
      </c>
      <c r="H199" s="3">
        <v>0</v>
      </c>
      <c r="I199" s="3">
        <v>2</v>
      </c>
    </row>
    <row r="200" spans="1:9">
      <c r="A200">
        <v>23</v>
      </c>
      <c r="B200">
        <f t="shared" si="3"/>
        <v>1231.46</v>
      </c>
      <c r="C200" s="3">
        <v>0</v>
      </c>
      <c r="D200" s="3">
        <v>0</v>
      </c>
      <c r="E200" s="3">
        <v>0</v>
      </c>
      <c r="F200" s="3">
        <v>1</v>
      </c>
      <c r="G200" s="3">
        <v>2</v>
      </c>
      <c r="H200" s="3">
        <v>0</v>
      </c>
      <c r="I200" s="3">
        <v>1</v>
      </c>
    </row>
    <row r="201" spans="1:9">
      <c r="A201">
        <v>6</v>
      </c>
      <c r="B201">
        <f t="shared" ref="B201:B218" si="4">SUMPRODUCT(C201:I201,Q$2:W$2)+SUMPRODUCT(M$2:M$5,N$2:N$5)</f>
        <v>1234.48</v>
      </c>
      <c r="C201" s="3">
        <v>0</v>
      </c>
      <c r="D201" s="3">
        <v>0</v>
      </c>
      <c r="E201" s="3">
        <v>0</v>
      </c>
      <c r="F201" s="3">
        <v>0</v>
      </c>
      <c r="G201" s="3">
        <v>1</v>
      </c>
      <c r="H201" s="3">
        <v>0</v>
      </c>
      <c r="I201" s="3">
        <v>3</v>
      </c>
    </row>
    <row r="202" spans="1:9">
      <c r="A202">
        <v>44</v>
      </c>
      <c r="B202">
        <f t="shared" si="4"/>
        <v>1240.48</v>
      </c>
      <c r="C202" s="3">
        <v>0</v>
      </c>
      <c r="D202" s="3">
        <v>0</v>
      </c>
      <c r="E202" s="3">
        <v>1</v>
      </c>
      <c r="F202" s="3">
        <v>0</v>
      </c>
      <c r="G202" s="3">
        <v>2</v>
      </c>
      <c r="H202" s="3">
        <v>1</v>
      </c>
      <c r="I202" s="3">
        <v>0</v>
      </c>
    </row>
    <row r="203" spans="1:9">
      <c r="A203">
        <v>111</v>
      </c>
      <c r="B203">
        <f t="shared" si="4"/>
        <v>1242.4100000000001</v>
      </c>
      <c r="C203" s="3">
        <v>0</v>
      </c>
      <c r="D203" s="3">
        <v>2</v>
      </c>
      <c r="E203" s="3">
        <v>0</v>
      </c>
      <c r="F203" s="3">
        <v>0</v>
      </c>
      <c r="G203" s="3">
        <v>2</v>
      </c>
      <c r="H203" s="3">
        <v>0</v>
      </c>
      <c r="I203" s="3">
        <v>0</v>
      </c>
    </row>
    <row r="204" spans="1:9">
      <c r="A204">
        <v>152</v>
      </c>
      <c r="B204">
        <f t="shared" si="4"/>
        <v>1242.42</v>
      </c>
      <c r="C204" s="3">
        <v>1</v>
      </c>
      <c r="D204" s="3">
        <v>0</v>
      </c>
      <c r="E204" s="3">
        <v>1</v>
      </c>
      <c r="F204" s="3">
        <v>0</v>
      </c>
      <c r="G204" s="3">
        <v>2</v>
      </c>
      <c r="H204" s="3">
        <v>0</v>
      </c>
      <c r="I204" s="3">
        <v>0</v>
      </c>
    </row>
    <row r="205" spans="1:9">
      <c r="A205">
        <v>11</v>
      </c>
      <c r="B205">
        <f t="shared" si="4"/>
        <v>1244.49</v>
      </c>
      <c r="C205" s="3">
        <v>0</v>
      </c>
      <c r="D205" s="3">
        <v>0</v>
      </c>
      <c r="E205" s="3">
        <v>0</v>
      </c>
      <c r="F205" s="3">
        <v>0</v>
      </c>
      <c r="G205" s="3">
        <v>2</v>
      </c>
      <c r="H205" s="3">
        <v>1</v>
      </c>
      <c r="I205" s="3">
        <v>1</v>
      </c>
    </row>
    <row r="206" spans="1:9">
      <c r="A206">
        <v>134</v>
      </c>
      <c r="B206">
        <f t="shared" si="4"/>
        <v>1246.43</v>
      </c>
      <c r="C206" s="3">
        <v>1</v>
      </c>
      <c r="D206" s="3">
        <v>0</v>
      </c>
      <c r="E206" s="3">
        <v>0</v>
      </c>
      <c r="F206" s="3">
        <v>0</v>
      </c>
      <c r="G206" s="3">
        <v>2</v>
      </c>
      <c r="H206" s="3">
        <v>0</v>
      </c>
      <c r="I206" s="3">
        <v>1</v>
      </c>
    </row>
    <row r="207" spans="1:9">
      <c r="A207">
        <v>96</v>
      </c>
      <c r="B207">
        <f t="shared" si="4"/>
        <v>1256.43</v>
      </c>
      <c r="C207" s="3">
        <v>0</v>
      </c>
      <c r="D207" s="3">
        <v>1</v>
      </c>
      <c r="E207" s="3">
        <v>1</v>
      </c>
      <c r="F207" s="3">
        <v>0</v>
      </c>
      <c r="G207" s="3">
        <v>2</v>
      </c>
      <c r="H207" s="3">
        <v>0</v>
      </c>
      <c r="I207" s="3">
        <v>0</v>
      </c>
    </row>
    <row r="208" spans="1:9">
      <c r="A208">
        <v>78</v>
      </c>
      <c r="B208">
        <f t="shared" si="4"/>
        <v>1260.44</v>
      </c>
      <c r="C208" s="3">
        <v>0</v>
      </c>
      <c r="D208" s="3">
        <v>1</v>
      </c>
      <c r="E208" s="3">
        <v>0</v>
      </c>
      <c r="F208" s="3">
        <v>0</v>
      </c>
      <c r="G208" s="3">
        <v>2</v>
      </c>
      <c r="H208" s="3">
        <v>0</v>
      </c>
      <c r="I208" s="3">
        <v>1</v>
      </c>
    </row>
    <row r="209" spans="1:9">
      <c r="A209">
        <v>61</v>
      </c>
      <c r="B209">
        <f t="shared" si="4"/>
        <v>1270.45</v>
      </c>
      <c r="C209" s="3">
        <v>0</v>
      </c>
      <c r="D209" s="3">
        <v>0</v>
      </c>
      <c r="E209" s="3">
        <v>2</v>
      </c>
      <c r="F209" s="3">
        <v>0</v>
      </c>
      <c r="G209" s="3">
        <v>2</v>
      </c>
      <c r="H209" s="3">
        <v>0</v>
      </c>
      <c r="I209" s="3">
        <v>0</v>
      </c>
    </row>
    <row r="210" spans="1:9">
      <c r="A210">
        <v>43</v>
      </c>
      <c r="B210">
        <f t="shared" si="4"/>
        <v>1274.46</v>
      </c>
      <c r="C210" s="3">
        <v>0</v>
      </c>
      <c r="D210" s="3">
        <v>0</v>
      </c>
      <c r="E210" s="3">
        <v>1</v>
      </c>
      <c r="F210" s="3">
        <v>0</v>
      </c>
      <c r="G210" s="3">
        <v>2</v>
      </c>
      <c r="H210" s="3">
        <v>0</v>
      </c>
      <c r="I210" s="3">
        <v>1</v>
      </c>
    </row>
    <row r="211" spans="1:9">
      <c r="A211">
        <v>25</v>
      </c>
      <c r="B211">
        <f t="shared" si="4"/>
        <v>1275.45</v>
      </c>
      <c r="C211" s="3">
        <v>0</v>
      </c>
      <c r="D211" s="3">
        <v>0</v>
      </c>
      <c r="E211" s="3">
        <v>0</v>
      </c>
      <c r="F211" s="3">
        <v>1</v>
      </c>
      <c r="G211" s="3">
        <v>3</v>
      </c>
      <c r="H211" s="3">
        <v>0</v>
      </c>
      <c r="I211" s="3">
        <v>0</v>
      </c>
    </row>
    <row r="212" spans="1:9">
      <c r="A212">
        <v>10</v>
      </c>
      <c r="B212">
        <f t="shared" si="4"/>
        <v>1278.47</v>
      </c>
      <c r="C212" s="3">
        <v>0</v>
      </c>
      <c r="D212" s="3">
        <v>0</v>
      </c>
      <c r="E212" s="3">
        <v>0</v>
      </c>
      <c r="F212" s="3">
        <v>0</v>
      </c>
      <c r="G212" s="3">
        <v>2</v>
      </c>
      <c r="H212" s="3">
        <v>0</v>
      </c>
      <c r="I212" s="3">
        <v>2</v>
      </c>
    </row>
    <row r="213" spans="1:9">
      <c r="A213">
        <v>14</v>
      </c>
      <c r="B213">
        <f t="shared" si="4"/>
        <v>1288.48</v>
      </c>
      <c r="C213" s="3">
        <v>0</v>
      </c>
      <c r="D213" s="3">
        <v>0</v>
      </c>
      <c r="E213" s="3">
        <v>0</v>
      </c>
      <c r="F213" s="3">
        <v>0</v>
      </c>
      <c r="G213" s="3">
        <v>3</v>
      </c>
      <c r="H213" s="3">
        <v>1</v>
      </c>
      <c r="I213" s="3">
        <v>0</v>
      </c>
    </row>
    <row r="214" spans="1:9">
      <c r="A214">
        <v>136</v>
      </c>
      <c r="B214">
        <f t="shared" si="4"/>
        <v>1290.42</v>
      </c>
      <c r="C214" s="3">
        <v>1</v>
      </c>
      <c r="D214" s="3">
        <v>0</v>
      </c>
      <c r="E214" s="3">
        <v>0</v>
      </c>
      <c r="F214" s="3">
        <v>0</v>
      </c>
      <c r="G214" s="3">
        <v>3</v>
      </c>
      <c r="H214" s="3">
        <v>0</v>
      </c>
      <c r="I214" s="3">
        <v>0</v>
      </c>
    </row>
    <row r="215" spans="1:9">
      <c r="A215">
        <v>80</v>
      </c>
      <c r="B215">
        <f t="shared" si="4"/>
        <v>1304.43</v>
      </c>
      <c r="C215" s="3">
        <v>0</v>
      </c>
      <c r="D215" s="3">
        <v>1</v>
      </c>
      <c r="E215" s="3">
        <v>0</v>
      </c>
      <c r="F215" s="3">
        <v>0</v>
      </c>
      <c r="G215" s="3">
        <v>3</v>
      </c>
      <c r="H215" s="3">
        <v>0</v>
      </c>
      <c r="I215" s="3">
        <v>0</v>
      </c>
    </row>
    <row r="216" spans="1:9">
      <c r="A216">
        <v>45</v>
      </c>
      <c r="B216">
        <f t="shared" si="4"/>
        <v>1318.45</v>
      </c>
      <c r="C216" s="3">
        <v>0</v>
      </c>
      <c r="D216" s="3">
        <v>0</v>
      </c>
      <c r="E216" s="3">
        <v>1</v>
      </c>
      <c r="F216" s="3">
        <v>0</v>
      </c>
      <c r="G216" s="3">
        <v>3</v>
      </c>
      <c r="H216" s="3">
        <v>0</v>
      </c>
      <c r="I216" s="3">
        <v>0</v>
      </c>
    </row>
    <row r="217" spans="1:9">
      <c r="A217">
        <v>13</v>
      </c>
      <c r="B217">
        <f t="shared" si="4"/>
        <v>1322.46</v>
      </c>
      <c r="C217" s="3">
        <v>0</v>
      </c>
      <c r="D217" s="3">
        <v>0</v>
      </c>
      <c r="E217" s="3">
        <v>0</v>
      </c>
      <c r="F217" s="3">
        <v>0</v>
      </c>
      <c r="G217" s="3">
        <v>3</v>
      </c>
      <c r="H217" s="3">
        <v>0</v>
      </c>
      <c r="I217" s="3">
        <v>1</v>
      </c>
    </row>
    <row r="218" spans="1:9">
      <c r="A218">
        <v>15</v>
      </c>
      <c r="B218">
        <f t="shared" si="4"/>
        <v>1366.45</v>
      </c>
      <c r="C218" s="3">
        <v>0</v>
      </c>
      <c r="D218" s="3">
        <v>0</v>
      </c>
      <c r="E218" s="3">
        <v>0</v>
      </c>
      <c r="F218" s="3">
        <v>0</v>
      </c>
      <c r="G218" s="3">
        <v>4</v>
      </c>
      <c r="H218" s="3">
        <v>0</v>
      </c>
      <c r="I218" s="3">
        <v>0</v>
      </c>
    </row>
  </sheetData>
  <pageMargins left="0.7" right="0.7" top="0.75" bottom="0.75" header="0.3" footer="0.3"/>
  <pageSetup orientation="portrait"/>
  <headerFooter>
    <oddFooter>&amp;CDOW RESTRICTED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T3" sqref="T3"/>
    </sheetView>
  </sheetViews>
  <sheetFormatPr baseColWidth="10" defaultColWidth="8.83203125" defaultRowHeight="14" x14ac:dyDescent="0"/>
  <cols>
    <col min="1" max="1" width="9.6640625" bestFit="1" customWidth="1"/>
    <col min="2" max="2" width="8" bestFit="1" customWidth="1"/>
    <col min="3" max="3" width="10.6640625" style="1" bestFit="1" customWidth="1"/>
    <col min="4" max="4" width="8.5" style="1" bestFit="1" customWidth="1"/>
    <col min="5" max="6" width="8.33203125" style="1" bestFit="1" customWidth="1"/>
    <col min="7" max="7" width="8.5" style="1" bestFit="1" customWidth="1"/>
    <col min="8" max="8" width="11" style="1" bestFit="1" customWidth="1"/>
    <col min="9" max="9" width="11" style="1" customWidth="1"/>
    <col min="10" max="14" width="7" style="1" bestFit="1" customWidth="1"/>
    <col min="15" max="15" width="7" style="1" customWidth="1"/>
    <col min="16" max="20" width="7" style="1" bestFit="1" customWidth="1"/>
    <col min="21" max="21" width="11" style="1" customWidth="1"/>
    <col min="22" max="23" width="7" bestFit="1" customWidth="1"/>
    <col min="25" max="25" width="8.83203125" bestFit="1" customWidth="1"/>
  </cols>
  <sheetData>
    <row r="1" spans="1:23" s="4" customFormat="1">
      <c r="A1" s="4" t="s">
        <v>0</v>
      </c>
      <c r="B1" s="4" t="s">
        <v>9</v>
      </c>
      <c r="C1" s="5" t="s">
        <v>23</v>
      </c>
      <c r="D1" s="5" t="s">
        <v>22</v>
      </c>
      <c r="E1" s="5" t="s">
        <v>19</v>
      </c>
      <c r="F1" s="5" t="s">
        <v>20</v>
      </c>
      <c r="G1" s="5" t="s">
        <v>21</v>
      </c>
      <c r="H1" s="5" t="s">
        <v>16</v>
      </c>
      <c r="I1" s="5"/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/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/>
      <c r="V1" s="4" t="s">
        <v>24</v>
      </c>
      <c r="W1" s="4" t="s">
        <v>9</v>
      </c>
    </row>
    <row r="2" spans="1:23">
      <c r="A2" t="s">
        <v>41</v>
      </c>
      <c r="B2">
        <f>W$2+VLOOKUP(C2,V$1:W$12,2,FALSE)+VLOOKUP(D2,V$1:W$12,2,FALSE)+VLOOKUP(E2,V$1:W$12,2,FALSE)+VLOOKUP(F2,V$1:W$12,2,FALSE)+VLOOKUP(G2,V$1:W$12,2,FALSE)+VLOOKUP(H2,V$1:W$12,2,FALSE)</f>
        <v>790.39999999999986</v>
      </c>
      <c r="C2" s="3" t="s">
        <v>8</v>
      </c>
      <c r="D2" s="3" t="s">
        <v>15</v>
      </c>
      <c r="E2" s="3" t="s">
        <v>27</v>
      </c>
      <c r="F2" s="3" t="s">
        <v>4</v>
      </c>
      <c r="G2" s="3" t="s">
        <v>14</v>
      </c>
      <c r="H2" s="3" t="s">
        <v>10</v>
      </c>
      <c r="J2" s="1">
        <f>2*W$2+VLOOKUP(C2,V$1:W$12,2,FALSE)</f>
        <v>215.14000000000001</v>
      </c>
      <c r="K2" s="1">
        <f>2*W$2+VLOOKUP(C2,V$1:W$12,2,FALSE)+VLOOKUP(D2,V$1:W$12,2,FALSE)</f>
        <v>406.20000000000005</v>
      </c>
      <c r="L2" s="1">
        <f>2*W$2+VLOOKUP(C2,V$1:W$12,2,FALSE)+VLOOKUP(D2,V$1:W$12,2,FALSE)+VLOOKUP(E2,V$1:W$12,2,FALSE)</f>
        <v>519.29000000000008</v>
      </c>
      <c r="M2" s="1">
        <f>2*W$2+VLOOKUP(C2,V$1:W$12,2,FALSE)+VLOOKUP(D2,V$1:W$12,2,FALSE)+VLOOKUP(E2,V$1:W$12,2,FALSE)+VLOOKUP(F2,V$1:W$12,2,FALSE)</f>
        <v>619.35000000000014</v>
      </c>
      <c r="N2" s="1">
        <f>2*W$2+VLOOKUP(C2,V$1:W$12,2,FALSE)+VLOOKUP(D2,V$1:W$12,2,FALSE)+VLOOKUP(E2,V$1:W$12,2,FALSE)+VLOOKUP(F2,V$1:W$12,2,FALSE)+VLOOKUP(G2,V$1:W$12,2,FALSE)</f>
        <v>748.3900000000001</v>
      </c>
      <c r="P2">
        <f>0*W$2+VLOOKUP(H2,V$1:W$12,2,FALSE)</f>
        <v>43.02</v>
      </c>
      <c r="Q2">
        <f>0*W$2+VLOOKUP(G2,V$1:W$12,2,FALSE)+VLOOKUP(H2,V$1:W$12,2,FALSE)</f>
        <v>172.06</v>
      </c>
      <c r="R2">
        <f>0*W$2+VLOOKUP(F2,V$1:W$12,2,FALSE)+VLOOKUP(G2,V$1:W$12,2,FALSE)+VLOOKUP(H2,V$1:W$12,2,FALSE)</f>
        <v>272.12</v>
      </c>
      <c r="S2">
        <f>0*W$2+VLOOKUP(E2,V$1:W$12,2,FALSE)+VLOOKUP(F2,V$1:W$12,2,FALSE)+VLOOKUP(G2,V$1:W$12,2,FALSE)+VLOOKUP(H2,V$1:W$12,2,FALSE)</f>
        <v>385.21</v>
      </c>
      <c r="T2">
        <f>0*W$2+VLOOKUP(D2,V$1:W$12,2,FALSE)+VLOOKUP(E2,V$1:W$12,2,FALSE)+VLOOKUP(F2,V$1:W$12,2,FALSE)+VLOOKUP(G2,V$1:W$12,2,FALSE)+VLOOKUP(H2,V$1:W$12,2,FALSE)</f>
        <v>576.27</v>
      </c>
      <c r="V2" t="s">
        <v>13</v>
      </c>
      <c r="W2">
        <v>1.01</v>
      </c>
    </row>
    <row r="3" spans="1:23">
      <c r="C3" s="1" t="str">
        <f t="shared" ref="C3:C25" si="0">C$2</f>
        <v>Linker</v>
      </c>
      <c r="D3" s="1" t="str">
        <f>$D$2</f>
        <v>Pip</v>
      </c>
      <c r="E3" s="1" t="str">
        <f>$E$2</f>
        <v>But</v>
      </c>
      <c r="F3" s="1" t="str">
        <f>$G$2</f>
        <v>Ala</v>
      </c>
      <c r="G3" s="1" t="str">
        <f>$F$2</f>
        <v>EDA</v>
      </c>
      <c r="H3" s="1" t="str">
        <f t="shared" ref="H3:H25" si="1">H$2</f>
        <v>Acetyl</v>
      </c>
      <c r="J3" s="1">
        <f t="shared" ref="J3:J25" si="2">2*W$2+VLOOKUP(C3,V$1:W$12,2,FALSE)</f>
        <v>215.14000000000001</v>
      </c>
      <c r="K3" s="1">
        <f t="shared" ref="K3:K25" si="3">2*W$2+VLOOKUP(C3,V$1:W$12,2,FALSE)+VLOOKUP(D3,V$1:W$12,2,FALSE)</f>
        <v>406.20000000000005</v>
      </c>
      <c r="L3" s="1">
        <f t="shared" ref="L3:L25" si="4">2*W$2+VLOOKUP(C3,V$1:W$12,2,FALSE)+VLOOKUP(D3,V$1:W$12,2,FALSE)+VLOOKUP(E3,V$1:W$12,2,FALSE)</f>
        <v>519.29000000000008</v>
      </c>
      <c r="M3" s="1">
        <f t="shared" ref="M3:M25" si="5">2*W$2+VLOOKUP(C3,V$1:W$12,2,FALSE)+VLOOKUP(D3,V$1:W$12,2,FALSE)+VLOOKUP(E3,V$1:W$12,2,FALSE)+VLOOKUP(F3,V$1:W$12,2,FALSE)</f>
        <v>648.33000000000004</v>
      </c>
      <c r="N3" s="1">
        <f t="shared" ref="N3:N24" si="6">2*W$2+VLOOKUP(C3,V$1:W$12,2,FALSE)+VLOOKUP(D3,V$1:W$12,2,FALSE)+VLOOKUP(E3,V$1:W$12,2,FALSE)+VLOOKUP(F3,V$1:W$12,2,FALSE)+VLOOKUP(G3,V$1:W$12,2,FALSE)</f>
        <v>748.3900000000001</v>
      </c>
      <c r="P3">
        <f t="shared" ref="P3:P25" si="7">0*W$2+VLOOKUP(H3,V$1:W$12,2,FALSE)</f>
        <v>43.02</v>
      </c>
      <c r="Q3">
        <f t="shared" ref="Q3:Q25" si="8">0*W$2+VLOOKUP(G3,V$1:W$12,2,FALSE)+VLOOKUP(H3,V$1:W$12,2,FALSE)</f>
        <v>143.08000000000001</v>
      </c>
      <c r="R3">
        <f t="shared" ref="R3:R25" si="9">0*W$2+VLOOKUP(F3,V$1:W$12,2,FALSE)+VLOOKUP(G3,V$1:W$12,2,FALSE)+VLOOKUP(H3,V$1:W$12,2,FALSE)</f>
        <v>272.12</v>
      </c>
      <c r="S3">
        <f t="shared" ref="S3:S25" si="10">0*W$2+VLOOKUP(E3,V$1:W$12,2,FALSE)+VLOOKUP(F3,V$1:W$12,2,FALSE)+VLOOKUP(G3,V$1:W$12,2,FALSE)+VLOOKUP(H3,V$1:W$12,2,FALSE)</f>
        <v>385.21</v>
      </c>
      <c r="T3">
        <f t="shared" ref="T3:T25" si="11">0*W$2+VLOOKUP(D3,V$1:W$12,2,FALSE)+VLOOKUP(E3,V$1:W$12,2,FALSE)+VLOOKUP(F3,V$1:W$12,2,FALSE)+VLOOKUP(G3,V$1:W$12,2,FALSE)+VLOOKUP(H3,V$1:W$12,2,FALSE)</f>
        <v>576.27</v>
      </c>
      <c r="V3" t="s">
        <v>8</v>
      </c>
      <c r="W3">
        <v>213.12</v>
      </c>
    </row>
    <row r="4" spans="1:23">
      <c r="C4" s="1" t="str">
        <f t="shared" si="0"/>
        <v>Linker</v>
      </c>
      <c r="D4" s="1" t="str">
        <f>$D$2</f>
        <v>Pip</v>
      </c>
      <c r="E4" s="1" t="str">
        <f>$F$2</f>
        <v>EDA</v>
      </c>
      <c r="F4" s="1" t="str">
        <f>$E$2</f>
        <v>But</v>
      </c>
      <c r="G4" s="1" t="str">
        <f>$G$2</f>
        <v>Ala</v>
      </c>
      <c r="H4" s="1" t="str">
        <f t="shared" si="1"/>
        <v>Acetyl</v>
      </c>
      <c r="J4" s="1">
        <f t="shared" si="2"/>
        <v>215.14000000000001</v>
      </c>
      <c r="K4" s="1">
        <f t="shared" si="3"/>
        <v>406.20000000000005</v>
      </c>
      <c r="L4" s="1">
        <f>2*W$2+VLOOKUP(C4,V$1:W$12,2,FALSE)+VLOOKUP(D4,V$1:W$12,2,FALSE)+VLOOKUP(E4,V$1:W$12,2,FALSE)</f>
        <v>506.26000000000005</v>
      </c>
      <c r="M4" s="1">
        <f t="shared" si="5"/>
        <v>619.35</v>
      </c>
      <c r="N4" s="1">
        <f t="shared" si="6"/>
        <v>748.39</v>
      </c>
      <c r="P4">
        <f t="shared" si="7"/>
        <v>43.02</v>
      </c>
      <c r="Q4">
        <f t="shared" si="8"/>
        <v>172.06</v>
      </c>
      <c r="R4">
        <f t="shared" si="9"/>
        <v>285.14999999999998</v>
      </c>
      <c r="S4">
        <f t="shared" si="10"/>
        <v>385.21</v>
      </c>
      <c r="T4">
        <f t="shared" si="11"/>
        <v>576.27</v>
      </c>
      <c r="V4" t="s">
        <v>10</v>
      </c>
      <c r="W4">
        <v>43.02</v>
      </c>
    </row>
    <row r="5" spans="1:23">
      <c r="C5" s="1" t="str">
        <f t="shared" si="0"/>
        <v>Linker</v>
      </c>
      <c r="D5" s="1" t="str">
        <f>$D$2</f>
        <v>Pip</v>
      </c>
      <c r="E5" s="1" t="str">
        <f>$F$2</f>
        <v>EDA</v>
      </c>
      <c r="F5" s="1" t="str">
        <f>$G$2</f>
        <v>Ala</v>
      </c>
      <c r="G5" s="1" t="str">
        <f>$E$2</f>
        <v>But</v>
      </c>
      <c r="H5" s="1" t="str">
        <f t="shared" si="1"/>
        <v>Acetyl</v>
      </c>
      <c r="J5" s="1">
        <f t="shared" si="2"/>
        <v>215.14000000000001</v>
      </c>
      <c r="K5" s="1">
        <f t="shared" si="3"/>
        <v>406.20000000000005</v>
      </c>
      <c r="L5" s="1">
        <f t="shared" si="4"/>
        <v>506.26000000000005</v>
      </c>
      <c r="M5" s="1">
        <f t="shared" si="5"/>
        <v>635.30000000000007</v>
      </c>
      <c r="N5" s="1">
        <f t="shared" si="6"/>
        <v>748.3900000000001</v>
      </c>
      <c r="P5">
        <f t="shared" si="7"/>
        <v>43.02</v>
      </c>
      <c r="Q5">
        <f t="shared" si="8"/>
        <v>156.11000000000001</v>
      </c>
      <c r="R5">
        <f t="shared" si="9"/>
        <v>285.14999999999998</v>
      </c>
      <c r="S5">
        <f t="shared" si="10"/>
        <v>385.21</v>
      </c>
      <c r="T5">
        <f t="shared" si="11"/>
        <v>576.27</v>
      </c>
      <c r="U5"/>
      <c r="V5" t="s">
        <v>11</v>
      </c>
      <c r="W5">
        <v>388.08</v>
      </c>
    </row>
    <row r="6" spans="1:23">
      <c r="C6" s="1" t="str">
        <f t="shared" si="0"/>
        <v>Linker</v>
      </c>
      <c r="D6" s="1" t="str">
        <f>$D$2</f>
        <v>Pip</v>
      </c>
      <c r="E6" s="1" t="str">
        <f>$G$2</f>
        <v>Ala</v>
      </c>
      <c r="F6" s="1" t="str">
        <f>$E$2</f>
        <v>But</v>
      </c>
      <c r="G6" s="1" t="str">
        <f>$F$2</f>
        <v>EDA</v>
      </c>
      <c r="H6" s="1" t="str">
        <f t="shared" si="1"/>
        <v>Acetyl</v>
      </c>
      <c r="J6" s="1">
        <f t="shared" si="2"/>
        <v>215.14000000000001</v>
      </c>
      <c r="K6" s="1">
        <f t="shared" si="3"/>
        <v>406.20000000000005</v>
      </c>
      <c r="L6" s="1">
        <f t="shared" si="4"/>
        <v>535.24</v>
      </c>
      <c r="M6" s="1">
        <f t="shared" si="5"/>
        <v>648.33000000000004</v>
      </c>
      <c r="N6" s="1">
        <f t="shared" si="6"/>
        <v>748.3900000000001</v>
      </c>
      <c r="P6">
        <f t="shared" si="7"/>
        <v>43.02</v>
      </c>
      <c r="Q6">
        <f t="shared" si="8"/>
        <v>143.08000000000001</v>
      </c>
      <c r="R6">
        <f t="shared" si="9"/>
        <v>256.17</v>
      </c>
      <c r="S6">
        <f t="shared" si="10"/>
        <v>385.21</v>
      </c>
      <c r="T6">
        <f t="shared" si="11"/>
        <v>576.27</v>
      </c>
      <c r="V6" t="s">
        <v>25</v>
      </c>
      <c r="W6">
        <v>115.03</v>
      </c>
    </row>
    <row r="7" spans="1:23">
      <c r="C7" s="1" t="str">
        <f t="shared" si="0"/>
        <v>Linker</v>
      </c>
      <c r="D7" s="1" t="str">
        <f>$D$2</f>
        <v>Pip</v>
      </c>
      <c r="E7" s="1" t="str">
        <f>$G$2</f>
        <v>Ala</v>
      </c>
      <c r="F7" s="1" t="str">
        <f>$F$2</f>
        <v>EDA</v>
      </c>
      <c r="G7" s="1" t="str">
        <f>$E$2</f>
        <v>But</v>
      </c>
      <c r="H7" s="1" t="str">
        <f t="shared" si="1"/>
        <v>Acetyl</v>
      </c>
      <c r="J7" s="1">
        <f t="shared" si="2"/>
        <v>215.14000000000001</v>
      </c>
      <c r="K7" s="1">
        <f t="shared" si="3"/>
        <v>406.20000000000005</v>
      </c>
      <c r="L7" s="1">
        <f t="shared" si="4"/>
        <v>535.24</v>
      </c>
      <c r="M7" s="1">
        <f t="shared" si="5"/>
        <v>635.29999999999995</v>
      </c>
      <c r="N7" s="1">
        <f t="shared" si="6"/>
        <v>748.39</v>
      </c>
      <c r="P7">
        <f t="shared" si="7"/>
        <v>43.02</v>
      </c>
      <c r="Q7">
        <f t="shared" si="8"/>
        <v>156.11000000000001</v>
      </c>
      <c r="R7">
        <f t="shared" si="9"/>
        <v>256.17</v>
      </c>
      <c r="S7">
        <f t="shared" si="10"/>
        <v>385.21</v>
      </c>
      <c r="T7">
        <f t="shared" si="11"/>
        <v>576.27</v>
      </c>
      <c r="V7" t="s">
        <v>14</v>
      </c>
      <c r="W7">
        <v>129.04</v>
      </c>
    </row>
    <row r="8" spans="1:23">
      <c r="C8" s="1" t="str">
        <f t="shared" si="0"/>
        <v>Linker</v>
      </c>
      <c r="D8" s="1" t="str">
        <f t="shared" ref="D8:D13" si="12">$E$2</f>
        <v>But</v>
      </c>
      <c r="E8" s="1" t="str">
        <f>$D$2</f>
        <v>Pip</v>
      </c>
      <c r="F8" s="1" t="str">
        <f>$F$2</f>
        <v>EDA</v>
      </c>
      <c r="G8" s="1" t="str">
        <f>$G$2</f>
        <v>Ala</v>
      </c>
      <c r="H8" s="1" t="str">
        <f t="shared" si="1"/>
        <v>Acetyl</v>
      </c>
      <c r="J8" s="1">
        <f t="shared" si="2"/>
        <v>215.14000000000001</v>
      </c>
      <c r="K8" s="1">
        <f t="shared" si="3"/>
        <v>328.23</v>
      </c>
      <c r="L8" s="1">
        <f t="shared" si="4"/>
        <v>519.29</v>
      </c>
      <c r="M8" s="1">
        <f t="shared" si="5"/>
        <v>619.34999999999991</v>
      </c>
      <c r="N8" s="1">
        <f t="shared" si="6"/>
        <v>748.38999999999987</v>
      </c>
      <c r="P8">
        <f t="shared" si="7"/>
        <v>43.02</v>
      </c>
      <c r="Q8">
        <f t="shared" si="8"/>
        <v>172.06</v>
      </c>
      <c r="R8">
        <f t="shared" si="9"/>
        <v>272.12</v>
      </c>
      <c r="S8">
        <f t="shared" si="10"/>
        <v>463.17999999999995</v>
      </c>
      <c r="T8">
        <f t="shared" si="11"/>
        <v>576.27</v>
      </c>
      <c r="V8" t="s">
        <v>28</v>
      </c>
      <c r="W8">
        <v>143.06</v>
      </c>
    </row>
    <row r="9" spans="1:23">
      <c r="C9" s="1" t="str">
        <f t="shared" si="0"/>
        <v>Linker</v>
      </c>
      <c r="D9" s="1" t="str">
        <f t="shared" si="12"/>
        <v>But</v>
      </c>
      <c r="E9" s="1" t="str">
        <f>$D$2</f>
        <v>Pip</v>
      </c>
      <c r="F9" s="1" t="str">
        <f>$G$2</f>
        <v>Ala</v>
      </c>
      <c r="G9" s="1" t="str">
        <f>$F$2</f>
        <v>EDA</v>
      </c>
      <c r="H9" s="1" t="str">
        <f t="shared" si="1"/>
        <v>Acetyl</v>
      </c>
      <c r="J9" s="1">
        <f t="shared" si="2"/>
        <v>215.14000000000001</v>
      </c>
      <c r="K9" s="1">
        <f t="shared" si="3"/>
        <v>328.23</v>
      </c>
      <c r="L9" s="1">
        <f t="shared" si="4"/>
        <v>519.29</v>
      </c>
      <c r="M9" s="1">
        <f t="shared" si="5"/>
        <v>648.32999999999993</v>
      </c>
      <c r="N9" s="1">
        <f t="shared" si="6"/>
        <v>748.38999999999987</v>
      </c>
      <c r="P9">
        <f t="shared" si="7"/>
        <v>43.02</v>
      </c>
      <c r="Q9">
        <f t="shared" si="8"/>
        <v>143.08000000000001</v>
      </c>
      <c r="R9">
        <f t="shared" si="9"/>
        <v>272.12</v>
      </c>
      <c r="S9">
        <f t="shared" si="10"/>
        <v>463.18</v>
      </c>
      <c r="T9">
        <f t="shared" si="11"/>
        <v>576.27</v>
      </c>
      <c r="V9" t="s">
        <v>4</v>
      </c>
      <c r="W9">
        <v>100.06</v>
      </c>
    </row>
    <row r="10" spans="1:23">
      <c r="C10" s="1" t="str">
        <f t="shared" si="0"/>
        <v>Linker</v>
      </c>
      <c r="D10" s="1" t="str">
        <f t="shared" si="12"/>
        <v>But</v>
      </c>
      <c r="E10" s="1" t="str">
        <f>$F$2</f>
        <v>EDA</v>
      </c>
      <c r="F10" s="1" t="str">
        <f>$D$2</f>
        <v>Pip</v>
      </c>
      <c r="G10" s="1" t="str">
        <f>$G$2</f>
        <v>Ala</v>
      </c>
      <c r="H10" s="1" t="str">
        <f t="shared" si="1"/>
        <v>Acetyl</v>
      </c>
      <c r="J10" s="1">
        <f t="shared" si="2"/>
        <v>215.14000000000001</v>
      </c>
      <c r="K10" s="1">
        <f t="shared" si="3"/>
        <v>328.23</v>
      </c>
      <c r="L10" s="1">
        <f t="shared" si="4"/>
        <v>428.29</v>
      </c>
      <c r="M10" s="1">
        <f t="shared" si="5"/>
        <v>619.35</v>
      </c>
      <c r="N10" s="1">
        <f t="shared" si="6"/>
        <v>748.39</v>
      </c>
      <c r="P10">
        <f t="shared" si="7"/>
        <v>43.02</v>
      </c>
      <c r="Q10">
        <f t="shared" si="8"/>
        <v>172.06</v>
      </c>
      <c r="R10">
        <f t="shared" si="9"/>
        <v>363.12</v>
      </c>
      <c r="S10">
        <f t="shared" si="10"/>
        <v>463.17999999999995</v>
      </c>
      <c r="T10">
        <f t="shared" si="11"/>
        <v>576.27</v>
      </c>
      <c r="V10" t="s">
        <v>15</v>
      </c>
      <c r="W10">
        <v>191.06</v>
      </c>
    </row>
    <row r="11" spans="1:23">
      <c r="C11" s="1" t="str">
        <f t="shared" si="0"/>
        <v>Linker</v>
      </c>
      <c r="D11" s="1" t="str">
        <f t="shared" si="12"/>
        <v>But</v>
      </c>
      <c r="E11" s="1" t="str">
        <f>$F$2</f>
        <v>EDA</v>
      </c>
      <c r="F11" s="1" t="str">
        <f>$G$2</f>
        <v>Ala</v>
      </c>
      <c r="G11" s="1" t="str">
        <f>$D$2</f>
        <v>Pip</v>
      </c>
      <c r="H11" s="1" t="str">
        <f t="shared" si="1"/>
        <v>Acetyl</v>
      </c>
      <c r="J11" s="1">
        <f t="shared" si="2"/>
        <v>215.14000000000001</v>
      </c>
      <c r="K11" s="1">
        <f t="shared" si="3"/>
        <v>328.23</v>
      </c>
      <c r="L11" s="1">
        <f t="shared" si="4"/>
        <v>428.29</v>
      </c>
      <c r="M11" s="1">
        <f t="shared" si="5"/>
        <v>557.33000000000004</v>
      </c>
      <c r="N11" s="1">
        <f t="shared" si="6"/>
        <v>748.3900000000001</v>
      </c>
      <c r="P11">
        <f t="shared" si="7"/>
        <v>43.02</v>
      </c>
      <c r="Q11">
        <f t="shared" si="8"/>
        <v>234.08</v>
      </c>
      <c r="R11">
        <f t="shared" si="9"/>
        <v>363.12</v>
      </c>
      <c r="S11">
        <f t="shared" si="10"/>
        <v>463.17999999999995</v>
      </c>
      <c r="T11">
        <f t="shared" si="11"/>
        <v>576.27</v>
      </c>
      <c r="V11" t="s">
        <v>27</v>
      </c>
      <c r="W11">
        <v>113.09</v>
      </c>
    </row>
    <row r="12" spans="1:23">
      <c r="C12" s="1" t="str">
        <f t="shared" si="0"/>
        <v>Linker</v>
      </c>
      <c r="D12" s="1" t="str">
        <f t="shared" si="12"/>
        <v>But</v>
      </c>
      <c r="E12" s="1" t="str">
        <f>$G$2</f>
        <v>Ala</v>
      </c>
      <c r="F12" s="1" t="str">
        <f>$D$2</f>
        <v>Pip</v>
      </c>
      <c r="G12" s="1" t="str">
        <f>$F$2</f>
        <v>EDA</v>
      </c>
      <c r="H12" s="1" t="str">
        <f t="shared" si="1"/>
        <v>Acetyl</v>
      </c>
      <c r="J12" s="1">
        <f t="shared" si="2"/>
        <v>215.14000000000001</v>
      </c>
      <c r="K12" s="1">
        <f t="shared" si="3"/>
        <v>328.23</v>
      </c>
      <c r="L12" s="1">
        <f t="shared" si="4"/>
        <v>457.27</v>
      </c>
      <c r="M12" s="1">
        <f t="shared" si="5"/>
        <v>648.32999999999993</v>
      </c>
      <c r="N12" s="1">
        <f t="shared" si="6"/>
        <v>748.38999999999987</v>
      </c>
      <c r="P12">
        <f t="shared" si="7"/>
        <v>43.02</v>
      </c>
      <c r="Q12">
        <f t="shared" si="8"/>
        <v>143.08000000000001</v>
      </c>
      <c r="R12">
        <f t="shared" si="9"/>
        <v>334.14</v>
      </c>
      <c r="S12">
        <f t="shared" si="10"/>
        <v>463.18</v>
      </c>
      <c r="T12">
        <f t="shared" si="11"/>
        <v>576.27</v>
      </c>
      <c r="V12" t="s">
        <v>26</v>
      </c>
      <c r="W12">
        <v>147.07</v>
      </c>
    </row>
    <row r="13" spans="1:23">
      <c r="C13" s="1" t="str">
        <f t="shared" si="0"/>
        <v>Linker</v>
      </c>
      <c r="D13" s="1" t="str">
        <f t="shared" si="12"/>
        <v>But</v>
      </c>
      <c r="E13" s="1" t="str">
        <f>$G$2</f>
        <v>Ala</v>
      </c>
      <c r="F13" s="1" t="str">
        <f>$F$2</f>
        <v>EDA</v>
      </c>
      <c r="G13" s="1" t="str">
        <f>$D$2</f>
        <v>Pip</v>
      </c>
      <c r="H13" s="1" t="str">
        <f t="shared" si="1"/>
        <v>Acetyl</v>
      </c>
      <c r="J13" s="1">
        <f t="shared" si="2"/>
        <v>215.14000000000001</v>
      </c>
      <c r="K13" s="1">
        <f t="shared" si="3"/>
        <v>328.23</v>
      </c>
      <c r="L13" s="1">
        <f t="shared" si="4"/>
        <v>457.27</v>
      </c>
      <c r="M13" s="1">
        <f t="shared" si="5"/>
        <v>557.32999999999993</v>
      </c>
      <c r="N13" s="1">
        <f t="shared" si="6"/>
        <v>748.38999999999987</v>
      </c>
      <c r="P13">
        <f t="shared" si="7"/>
        <v>43.02</v>
      </c>
      <c r="Q13">
        <f t="shared" si="8"/>
        <v>234.08</v>
      </c>
      <c r="R13">
        <f t="shared" si="9"/>
        <v>334.14</v>
      </c>
      <c r="S13">
        <f t="shared" si="10"/>
        <v>463.17999999999995</v>
      </c>
      <c r="T13">
        <f t="shared" si="11"/>
        <v>576.27</v>
      </c>
    </row>
    <row r="14" spans="1:23">
      <c r="C14" s="1" t="str">
        <f t="shared" si="0"/>
        <v>Linker</v>
      </c>
      <c r="D14" s="1" t="str">
        <f t="shared" ref="D14:D19" si="13">$F$2</f>
        <v>EDA</v>
      </c>
      <c r="E14" s="1" t="str">
        <f>$D$2</f>
        <v>Pip</v>
      </c>
      <c r="F14" s="1" t="str">
        <f>$E$2</f>
        <v>But</v>
      </c>
      <c r="G14" s="1" t="str">
        <f>$G$2</f>
        <v>Ala</v>
      </c>
      <c r="H14" s="1" t="str">
        <f t="shared" si="1"/>
        <v>Acetyl</v>
      </c>
      <c r="J14" s="1">
        <f t="shared" si="2"/>
        <v>215.14000000000001</v>
      </c>
      <c r="K14" s="1">
        <f t="shared" si="3"/>
        <v>315.20000000000005</v>
      </c>
      <c r="L14" s="1">
        <f t="shared" si="4"/>
        <v>506.26000000000005</v>
      </c>
      <c r="M14" s="1">
        <f t="shared" si="5"/>
        <v>619.35</v>
      </c>
      <c r="N14" s="1">
        <f t="shared" si="6"/>
        <v>748.39</v>
      </c>
      <c r="P14">
        <f t="shared" si="7"/>
        <v>43.02</v>
      </c>
      <c r="Q14">
        <f t="shared" si="8"/>
        <v>172.06</v>
      </c>
      <c r="R14">
        <f t="shared" si="9"/>
        <v>285.14999999999998</v>
      </c>
      <c r="S14">
        <f t="shared" si="10"/>
        <v>476.20999999999992</v>
      </c>
      <c r="T14">
        <f t="shared" si="11"/>
        <v>576.27</v>
      </c>
    </row>
    <row r="15" spans="1:23">
      <c r="C15" s="1" t="str">
        <f t="shared" si="0"/>
        <v>Linker</v>
      </c>
      <c r="D15" s="1" t="str">
        <f t="shared" si="13"/>
        <v>EDA</v>
      </c>
      <c r="E15" s="1" t="str">
        <f>$D$2</f>
        <v>Pip</v>
      </c>
      <c r="F15" s="1" t="str">
        <f>$G$2</f>
        <v>Ala</v>
      </c>
      <c r="G15" s="1" t="str">
        <f>$E$2</f>
        <v>But</v>
      </c>
      <c r="H15" s="1" t="str">
        <f t="shared" si="1"/>
        <v>Acetyl</v>
      </c>
      <c r="J15" s="1">
        <f t="shared" si="2"/>
        <v>215.14000000000001</v>
      </c>
      <c r="K15" s="1">
        <f t="shared" si="3"/>
        <v>315.20000000000005</v>
      </c>
      <c r="L15" s="1">
        <f t="shared" si="4"/>
        <v>506.26000000000005</v>
      </c>
      <c r="M15" s="1">
        <f t="shared" si="5"/>
        <v>635.30000000000007</v>
      </c>
      <c r="N15" s="1">
        <f t="shared" si="6"/>
        <v>748.3900000000001</v>
      </c>
      <c r="P15">
        <f t="shared" si="7"/>
        <v>43.02</v>
      </c>
      <c r="Q15">
        <f t="shared" si="8"/>
        <v>156.11000000000001</v>
      </c>
      <c r="R15">
        <f t="shared" si="9"/>
        <v>285.14999999999998</v>
      </c>
      <c r="S15">
        <f t="shared" si="10"/>
        <v>476.21000000000004</v>
      </c>
      <c r="T15">
        <f t="shared" si="11"/>
        <v>576.27</v>
      </c>
    </row>
    <row r="16" spans="1:23">
      <c r="C16" s="1" t="str">
        <f t="shared" si="0"/>
        <v>Linker</v>
      </c>
      <c r="D16" s="1" t="str">
        <f t="shared" si="13"/>
        <v>EDA</v>
      </c>
      <c r="E16" s="1" t="str">
        <f>$E$2</f>
        <v>But</v>
      </c>
      <c r="F16" s="1" t="str">
        <f>$D$2</f>
        <v>Pip</v>
      </c>
      <c r="G16" s="1" t="str">
        <f>$G$2</f>
        <v>Ala</v>
      </c>
      <c r="H16" s="1" t="str">
        <f t="shared" si="1"/>
        <v>Acetyl</v>
      </c>
      <c r="J16" s="1">
        <f t="shared" si="2"/>
        <v>215.14000000000001</v>
      </c>
      <c r="K16" s="1">
        <f t="shared" si="3"/>
        <v>315.20000000000005</v>
      </c>
      <c r="L16" s="1">
        <f t="shared" si="4"/>
        <v>428.29000000000008</v>
      </c>
      <c r="M16" s="1">
        <f t="shared" si="5"/>
        <v>619.35000000000014</v>
      </c>
      <c r="N16" s="1">
        <f t="shared" si="6"/>
        <v>748.3900000000001</v>
      </c>
      <c r="P16">
        <f t="shared" si="7"/>
        <v>43.02</v>
      </c>
      <c r="Q16">
        <f t="shared" si="8"/>
        <v>172.06</v>
      </c>
      <c r="R16">
        <f t="shared" si="9"/>
        <v>363.12</v>
      </c>
      <c r="S16">
        <f t="shared" si="10"/>
        <v>476.20999999999992</v>
      </c>
      <c r="T16">
        <f t="shared" si="11"/>
        <v>576.27</v>
      </c>
    </row>
    <row r="17" spans="1:20">
      <c r="C17" s="1" t="str">
        <f t="shared" si="0"/>
        <v>Linker</v>
      </c>
      <c r="D17" s="1" t="str">
        <f t="shared" si="13"/>
        <v>EDA</v>
      </c>
      <c r="E17" s="1" t="str">
        <f>$E$2</f>
        <v>But</v>
      </c>
      <c r="F17" s="1" t="str">
        <f>$G$2</f>
        <v>Ala</v>
      </c>
      <c r="G17" s="1" t="str">
        <f>$D$2</f>
        <v>Pip</v>
      </c>
      <c r="H17" s="1" t="str">
        <f t="shared" si="1"/>
        <v>Acetyl</v>
      </c>
      <c r="J17" s="1">
        <f t="shared" si="2"/>
        <v>215.14000000000001</v>
      </c>
      <c r="K17" s="1">
        <f t="shared" si="3"/>
        <v>315.20000000000005</v>
      </c>
      <c r="L17" s="1">
        <f t="shared" si="4"/>
        <v>428.29000000000008</v>
      </c>
      <c r="M17" s="1">
        <f t="shared" si="5"/>
        <v>557.33000000000004</v>
      </c>
      <c r="N17" s="1">
        <f t="shared" si="6"/>
        <v>748.3900000000001</v>
      </c>
      <c r="P17">
        <f t="shared" si="7"/>
        <v>43.02</v>
      </c>
      <c r="Q17">
        <f t="shared" si="8"/>
        <v>234.08</v>
      </c>
      <c r="R17">
        <f t="shared" si="9"/>
        <v>363.12</v>
      </c>
      <c r="S17">
        <f t="shared" si="10"/>
        <v>476.21</v>
      </c>
      <c r="T17">
        <f t="shared" si="11"/>
        <v>576.27</v>
      </c>
    </row>
    <row r="18" spans="1:20">
      <c r="C18" s="1" t="str">
        <f t="shared" si="0"/>
        <v>Linker</v>
      </c>
      <c r="D18" s="1" t="str">
        <f t="shared" si="13"/>
        <v>EDA</v>
      </c>
      <c r="E18" s="1" t="str">
        <f>$G$2</f>
        <v>Ala</v>
      </c>
      <c r="F18" s="1" t="str">
        <f>$D$2</f>
        <v>Pip</v>
      </c>
      <c r="G18" s="1" t="str">
        <f>$E$2</f>
        <v>But</v>
      </c>
      <c r="H18" s="1" t="str">
        <f t="shared" si="1"/>
        <v>Acetyl</v>
      </c>
      <c r="J18" s="1">
        <f t="shared" si="2"/>
        <v>215.14000000000001</v>
      </c>
      <c r="K18" s="1">
        <f t="shared" si="3"/>
        <v>315.20000000000005</v>
      </c>
      <c r="L18" s="1">
        <f t="shared" si="4"/>
        <v>444.24</v>
      </c>
      <c r="M18" s="1">
        <f t="shared" si="5"/>
        <v>635.29999999999995</v>
      </c>
      <c r="N18" s="1">
        <f t="shared" si="6"/>
        <v>748.39</v>
      </c>
      <c r="P18">
        <f t="shared" si="7"/>
        <v>43.02</v>
      </c>
      <c r="Q18">
        <f t="shared" si="8"/>
        <v>156.11000000000001</v>
      </c>
      <c r="R18">
        <f t="shared" si="9"/>
        <v>347.16999999999996</v>
      </c>
      <c r="S18">
        <f t="shared" si="10"/>
        <v>476.21000000000004</v>
      </c>
      <c r="T18">
        <f t="shared" si="11"/>
        <v>576.27</v>
      </c>
    </row>
    <row r="19" spans="1:20">
      <c r="C19" s="1" t="str">
        <f t="shared" si="0"/>
        <v>Linker</v>
      </c>
      <c r="D19" s="1" t="str">
        <f t="shared" si="13"/>
        <v>EDA</v>
      </c>
      <c r="E19" s="1" t="str">
        <f>$G$2</f>
        <v>Ala</v>
      </c>
      <c r="F19" s="1" t="str">
        <f>$E$2</f>
        <v>But</v>
      </c>
      <c r="G19" s="1" t="str">
        <f>$D$2</f>
        <v>Pip</v>
      </c>
      <c r="H19" s="1" t="str">
        <f t="shared" si="1"/>
        <v>Acetyl</v>
      </c>
      <c r="J19" s="1">
        <f t="shared" si="2"/>
        <v>215.14000000000001</v>
      </c>
      <c r="K19" s="1">
        <f t="shared" si="3"/>
        <v>315.20000000000005</v>
      </c>
      <c r="L19" s="1">
        <f t="shared" si="4"/>
        <v>444.24</v>
      </c>
      <c r="M19" s="1">
        <f t="shared" si="5"/>
        <v>557.33000000000004</v>
      </c>
      <c r="N19" s="1">
        <f t="shared" si="6"/>
        <v>748.3900000000001</v>
      </c>
      <c r="P19">
        <f t="shared" si="7"/>
        <v>43.02</v>
      </c>
      <c r="Q19">
        <f t="shared" si="8"/>
        <v>234.08</v>
      </c>
      <c r="R19">
        <f t="shared" si="9"/>
        <v>347.16999999999996</v>
      </c>
      <c r="S19">
        <f t="shared" si="10"/>
        <v>476.21</v>
      </c>
      <c r="T19">
        <f t="shared" si="11"/>
        <v>576.27</v>
      </c>
    </row>
    <row r="20" spans="1:20">
      <c r="C20" s="1" t="str">
        <f t="shared" si="0"/>
        <v>Linker</v>
      </c>
      <c r="D20" s="1" t="str">
        <f t="shared" ref="D20:D25" si="14">$G$2</f>
        <v>Ala</v>
      </c>
      <c r="E20" s="1" t="str">
        <f>$D$2</f>
        <v>Pip</v>
      </c>
      <c r="F20" s="1" t="str">
        <f>$E$2</f>
        <v>But</v>
      </c>
      <c r="G20" s="1" t="str">
        <f>$F$2</f>
        <v>EDA</v>
      </c>
      <c r="H20" s="1" t="str">
        <f t="shared" si="1"/>
        <v>Acetyl</v>
      </c>
      <c r="J20" s="1">
        <f t="shared" si="2"/>
        <v>215.14000000000001</v>
      </c>
      <c r="K20" s="1">
        <f t="shared" si="3"/>
        <v>344.18</v>
      </c>
      <c r="L20" s="1">
        <f t="shared" si="4"/>
        <v>535.24</v>
      </c>
      <c r="M20" s="1">
        <f t="shared" si="5"/>
        <v>648.33000000000004</v>
      </c>
      <c r="N20" s="1">
        <f t="shared" si="6"/>
        <v>748.3900000000001</v>
      </c>
      <c r="P20">
        <f t="shared" si="7"/>
        <v>43.02</v>
      </c>
      <c r="Q20">
        <f t="shared" si="8"/>
        <v>143.08000000000001</v>
      </c>
      <c r="R20">
        <f t="shared" si="9"/>
        <v>256.17</v>
      </c>
      <c r="S20">
        <f t="shared" si="10"/>
        <v>447.22999999999996</v>
      </c>
      <c r="T20">
        <f t="shared" si="11"/>
        <v>576.27</v>
      </c>
    </row>
    <row r="21" spans="1:20">
      <c r="C21" s="1" t="str">
        <f t="shared" si="0"/>
        <v>Linker</v>
      </c>
      <c r="D21" s="1" t="str">
        <f t="shared" si="14"/>
        <v>Ala</v>
      </c>
      <c r="E21" s="1" t="str">
        <f>$D$2</f>
        <v>Pip</v>
      </c>
      <c r="F21" s="1" t="str">
        <f>$F$2</f>
        <v>EDA</v>
      </c>
      <c r="G21" s="1" t="str">
        <f>$E$2</f>
        <v>But</v>
      </c>
      <c r="H21" s="1" t="str">
        <f t="shared" si="1"/>
        <v>Acetyl</v>
      </c>
      <c r="J21" s="1">
        <f t="shared" si="2"/>
        <v>215.14000000000001</v>
      </c>
      <c r="K21" s="1">
        <f t="shared" si="3"/>
        <v>344.18</v>
      </c>
      <c r="L21" s="1">
        <f t="shared" si="4"/>
        <v>535.24</v>
      </c>
      <c r="M21" s="1">
        <f>2*W$2+VLOOKUP(C21,V$1:W$12,2,FALSE)+VLOOKUP(D21,V$1:W$12,2,FALSE)+VLOOKUP(E21,V$1:W$12,2,FALSE)+VLOOKUP(F21,V$1:W$12,2,FALSE)</f>
        <v>635.29999999999995</v>
      </c>
      <c r="N21" s="1">
        <f t="shared" si="6"/>
        <v>748.39</v>
      </c>
      <c r="P21">
        <f t="shared" si="7"/>
        <v>43.02</v>
      </c>
      <c r="Q21">
        <f t="shared" si="8"/>
        <v>156.11000000000001</v>
      </c>
      <c r="R21">
        <f t="shared" si="9"/>
        <v>256.17</v>
      </c>
      <c r="S21">
        <f t="shared" si="10"/>
        <v>447.23</v>
      </c>
      <c r="T21">
        <f t="shared" si="11"/>
        <v>576.27</v>
      </c>
    </row>
    <row r="22" spans="1:20">
      <c r="C22" s="1" t="str">
        <f t="shared" si="0"/>
        <v>Linker</v>
      </c>
      <c r="D22" s="1" t="str">
        <f t="shared" si="14"/>
        <v>Ala</v>
      </c>
      <c r="E22" s="1" t="str">
        <f>$E$2</f>
        <v>But</v>
      </c>
      <c r="F22" s="1" t="str">
        <f>$D$2</f>
        <v>Pip</v>
      </c>
      <c r="G22" s="1" t="str">
        <f>$F$2</f>
        <v>EDA</v>
      </c>
      <c r="H22" s="1" t="str">
        <f t="shared" si="1"/>
        <v>Acetyl</v>
      </c>
      <c r="J22" s="1">
        <f t="shared" si="2"/>
        <v>215.14000000000001</v>
      </c>
      <c r="K22" s="1">
        <f t="shared" si="3"/>
        <v>344.18</v>
      </c>
      <c r="L22" s="1">
        <f t="shared" si="4"/>
        <v>457.27</v>
      </c>
      <c r="M22" s="1">
        <f t="shared" si="5"/>
        <v>648.32999999999993</v>
      </c>
      <c r="N22" s="1">
        <f t="shared" si="6"/>
        <v>748.38999999999987</v>
      </c>
      <c r="P22">
        <f t="shared" si="7"/>
        <v>43.02</v>
      </c>
      <c r="Q22">
        <f t="shared" si="8"/>
        <v>143.08000000000001</v>
      </c>
      <c r="R22">
        <f t="shared" si="9"/>
        <v>334.14</v>
      </c>
      <c r="S22">
        <f t="shared" si="10"/>
        <v>447.22999999999996</v>
      </c>
      <c r="T22">
        <f t="shared" si="11"/>
        <v>576.27</v>
      </c>
    </row>
    <row r="23" spans="1:20">
      <c r="C23" s="1" t="str">
        <f t="shared" si="0"/>
        <v>Linker</v>
      </c>
      <c r="D23" s="1" t="str">
        <f t="shared" si="14"/>
        <v>Ala</v>
      </c>
      <c r="E23" s="1" t="str">
        <f>$E$2</f>
        <v>But</v>
      </c>
      <c r="F23" s="1" t="str">
        <f>$F$2</f>
        <v>EDA</v>
      </c>
      <c r="G23" s="1" t="str">
        <f>$D$2</f>
        <v>Pip</v>
      </c>
      <c r="H23" s="1" t="str">
        <f t="shared" si="1"/>
        <v>Acetyl</v>
      </c>
      <c r="J23" s="1">
        <f t="shared" si="2"/>
        <v>215.14000000000001</v>
      </c>
      <c r="K23" s="1">
        <f t="shared" si="3"/>
        <v>344.18</v>
      </c>
      <c r="L23" s="1">
        <f t="shared" si="4"/>
        <v>457.27</v>
      </c>
      <c r="M23" s="1">
        <f t="shared" si="5"/>
        <v>557.32999999999993</v>
      </c>
      <c r="N23" s="1">
        <f t="shared" si="6"/>
        <v>748.38999999999987</v>
      </c>
      <c r="P23">
        <f t="shared" si="7"/>
        <v>43.02</v>
      </c>
      <c r="Q23">
        <f t="shared" si="8"/>
        <v>234.08</v>
      </c>
      <c r="R23">
        <f t="shared" si="9"/>
        <v>334.14</v>
      </c>
      <c r="S23">
        <f t="shared" si="10"/>
        <v>447.23</v>
      </c>
      <c r="T23">
        <f t="shared" si="11"/>
        <v>576.27</v>
      </c>
    </row>
    <row r="24" spans="1:20">
      <c r="C24" s="1" t="str">
        <f t="shared" si="0"/>
        <v>Linker</v>
      </c>
      <c r="D24" s="1" t="str">
        <f t="shared" si="14"/>
        <v>Ala</v>
      </c>
      <c r="E24" s="1" t="str">
        <f>$F$2</f>
        <v>EDA</v>
      </c>
      <c r="F24" s="1" t="str">
        <f>$D$2</f>
        <v>Pip</v>
      </c>
      <c r="G24" s="1" t="str">
        <f>$E$2</f>
        <v>But</v>
      </c>
      <c r="H24" s="1" t="str">
        <f t="shared" si="1"/>
        <v>Acetyl</v>
      </c>
      <c r="J24" s="1">
        <f t="shared" si="2"/>
        <v>215.14000000000001</v>
      </c>
      <c r="K24" s="1">
        <f t="shared" si="3"/>
        <v>344.18</v>
      </c>
      <c r="L24" s="1">
        <f t="shared" si="4"/>
        <v>444.24</v>
      </c>
      <c r="M24" s="1">
        <f t="shared" si="5"/>
        <v>635.29999999999995</v>
      </c>
      <c r="N24" s="1">
        <f t="shared" si="6"/>
        <v>748.39</v>
      </c>
      <c r="P24">
        <f t="shared" si="7"/>
        <v>43.02</v>
      </c>
      <c r="Q24">
        <f t="shared" si="8"/>
        <v>156.11000000000001</v>
      </c>
      <c r="R24">
        <f t="shared" si="9"/>
        <v>347.16999999999996</v>
      </c>
      <c r="S24">
        <f t="shared" si="10"/>
        <v>447.23</v>
      </c>
      <c r="T24">
        <f t="shared" si="11"/>
        <v>576.27</v>
      </c>
    </row>
    <row r="25" spans="1:20">
      <c r="C25" s="1" t="str">
        <f t="shared" si="0"/>
        <v>Linker</v>
      </c>
      <c r="D25" s="1" t="str">
        <f t="shared" si="14"/>
        <v>Ala</v>
      </c>
      <c r="E25" s="1" t="str">
        <f>$F$2</f>
        <v>EDA</v>
      </c>
      <c r="F25" s="1" t="str">
        <f>$E$2</f>
        <v>But</v>
      </c>
      <c r="G25" s="1" t="str">
        <f>$D$2</f>
        <v>Pip</v>
      </c>
      <c r="H25" s="1" t="str">
        <f t="shared" si="1"/>
        <v>Acetyl</v>
      </c>
      <c r="J25" s="1">
        <f t="shared" si="2"/>
        <v>215.14000000000001</v>
      </c>
      <c r="K25" s="1">
        <f t="shared" si="3"/>
        <v>344.18</v>
      </c>
      <c r="L25" s="1">
        <f t="shared" si="4"/>
        <v>444.24</v>
      </c>
      <c r="M25" s="1">
        <f t="shared" si="5"/>
        <v>557.33000000000004</v>
      </c>
      <c r="N25" s="1">
        <f>2*W$2+VLOOKUP(C25,V$1:W$12,2,FALSE)+VLOOKUP(D25,V$1:W$12,2,FALSE)+VLOOKUP(E25,V$1:W$12,2,FALSE)+VLOOKUP(F25,V$1:W$12,2,FALSE)+VLOOKUP(G25,V$1:W$12,2,FALSE)</f>
        <v>748.3900000000001</v>
      </c>
      <c r="P25">
        <f t="shared" si="7"/>
        <v>43.02</v>
      </c>
      <c r="Q25">
        <f t="shared" si="8"/>
        <v>234.08</v>
      </c>
      <c r="R25">
        <f t="shared" si="9"/>
        <v>347.16999999999996</v>
      </c>
      <c r="S25">
        <f t="shared" si="10"/>
        <v>447.23</v>
      </c>
      <c r="T25">
        <f t="shared" si="11"/>
        <v>576.27</v>
      </c>
    </row>
    <row r="29" spans="1:20">
      <c r="A29" t="s">
        <v>43</v>
      </c>
      <c r="B29">
        <f>W$2+VLOOKUP(C29,V$1:W$12,2,FALSE)+VLOOKUP(D29,V$1:W$12,2,FALSE)+VLOOKUP(E29,V$1:W$12,2,FALSE)+VLOOKUP(F29,V$1:W$12,2,FALSE)+VLOOKUP(G29,V$1:W$12,2,FALSE)+VLOOKUP(H29,V$1:W$12,2,FALSE)</f>
        <v>1118.3699999999999</v>
      </c>
      <c r="C29" s="1" t="s">
        <v>8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11</v>
      </c>
    </row>
    <row r="30" spans="1:20">
      <c r="A30" t="s">
        <v>42</v>
      </c>
      <c r="B30">
        <f>W$2+VLOOKUP(C30,V$1:W$12,2,FALSE)+VLOOKUP(D30,V$1:W$12,2,FALSE)+VLOOKUP(E30,V$1:W$12,2,FALSE)+VLOOKUP(F30,V$1:W$12,2,FALSE)+VLOOKUP(G30,V$1:W$12,2,FALSE)+VLOOKUP(H30,V$1:W$12,2,FALSE)</f>
        <v>1135.4599999999998</v>
      </c>
      <c r="C30" s="1" t="s">
        <v>8</v>
      </c>
      <c r="D30" s="1" t="s">
        <v>15</v>
      </c>
      <c r="E30" s="1" t="s">
        <v>27</v>
      </c>
      <c r="F30" s="1" t="s">
        <v>4</v>
      </c>
      <c r="G30" s="1" t="s">
        <v>14</v>
      </c>
      <c r="H30" s="1" t="s">
        <v>11</v>
      </c>
    </row>
    <row r="31" spans="1:20">
      <c r="A31" t="s">
        <v>41</v>
      </c>
      <c r="B31">
        <f>W$2+VLOOKUP(C31,V$1:W$12,2,FALSE)+VLOOKUP(D31,V$1:W$12,2,FALSE)+VLOOKUP(E31,V$1:W$12,2,FALSE)+VLOOKUP(F31,V$1:W$12,2,FALSE)+VLOOKUP(G31,V$1:W$12,2,FALSE)+VLOOKUP(H31,V$1:W$12,2,FALSE)</f>
        <v>790.39999999999986</v>
      </c>
      <c r="C31" s="1" t="s">
        <v>8</v>
      </c>
      <c r="D31" s="1" t="s">
        <v>15</v>
      </c>
      <c r="E31" s="1" t="s">
        <v>27</v>
      </c>
      <c r="F31" s="1" t="s">
        <v>4</v>
      </c>
      <c r="G31" s="1" t="s">
        <v>14</v>
      </c>
      <c r="H31" s="1" t="s">
        <v>10</v>
      </c>
    </row>
    <row r="32" spans="1:20">
      <c r="A32" t="s">
        <v>39</v>
      </c>
      <c r="B32">
        <f>W$2+VLOOKUP(C32,V$1:W$12,2,FALSE)+VLOOKUP(D32,V$1:W$12,2,FALSE)+VLOOKUP(E32,V$1:W$12,2,FALSE)+VLOOKUP(F32,V$1:W$12,2,FALSE)+VLOOKUP(G32,V$1:W$12,2,FALSE)+VLOOKUP(H32,V$1:W$12,2,FALSE)</f>
        <v>1135.46</v>
      </c>
      <c r="C32" s="1" t="s">
        <v>8</v>
      </c>
      <c r="D32" s="1" t="s">
        <v>4</v>
      </c>
      <c r="E32" s="1" t="s">
        <v>15</v>
      </c>
      <c r="F32" s="1" t="s">
        <v>14</v>
      </c>
      <c r="G32" s="1" t="s">
        <v>27</v>
      </c>
      <c r="H32" s="1" t="s">
        <v>11</v>
      </c>
    </row>
    <row r="33" spans="1:8">
      <c r="A33" t="s">
        <v>40</v>
      </c>
      <c r="B33">
        <f>W$2+VLOOKUP(C33,V$1:W$12,2,FALSE)+VLOOKUP(D33,V$1:W$12,2,FALSE)+VLOOKUP(E33,V$1:W$12,2,FALSE)+VLOOKUP(F33,V$1:W$12,2,FALSE)+VLOOKUP(G33,V$1:W$12,2,FALSE)+VLOOKUP(H33,V$1:W$12,2,FALSE)</f>
        <v>1168.4499999999998</v>
      </c>
      <c r="C33" s="1" t="s">
        <v>8</v>
      </c>
      <c r="D33" s="1" t="s">
        <v>14</v>
      </c>
      <c r="E33" s="1" t="s">
        <v>26</v>
      </c>
      <c r="F33" s="1" t="s">
        <v>28</v>
      </c>
      <c r="G33" s="1" t="s">
        <v>26</v>
      </c>
      <c r="H33" s="1" t="s">
        <v>11</v>
      </c>
    </row>
  </sheetData>
  <sortState ref="D3:G25">
    <sortCondition ref="D6:D28"/>
    <sortCondition ref="E6:E28"/>
    <sortCondition ref="F6:F28"/>
    <sortCondition ref="G6:G28"/>
  </sortState>
  <conditionalFormatting sqref="E6:E7">
    <cfRule type="uniqueValues" dxfId="5" priority="3"/>
  </conditionalFormatting>
  <conditionalFormatting sqref="E12:E13">
    <cfRule type="uniqueValues" dxfId="4" priority="2"/>
  </conditionalFormatting>
  <conditionalFormatting sqref="E18:E19">
    <cfRule type="uniqueValues" dxfId="3" priority="1"/>
  </conditionalFormatting>
  <pageMargins left="0.7" right="0.7" top="0.75" bottom="0.75" header="0.3" footer="0.3"/>
  <pageSetup orientation="portrait"/>
  <headerFooter>
    <oddFooter>&amp;CDOW RESTRICTED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8"/>
  <sheetViews>
    <sheetView tabSelected="1" workbookViewId="0">
      <selection activeCell="M6" sqref="M6"/>
    </sheetView>
  </sheetViews>
  <sheetFormatPr baseColWidth="10" defaultColWidth="8.83203125" defaultRowHeight="14" x14ac:dyDescent="0"/>
  <cols>
    <col min="1" max="1" width="9.6640625" bestFit="1" customWidth="1"/>
    <col min="2" max="2" width="8" bestFit="1" customWidth="1"/>
    <col min="3" max="3" width="7.5" style="1" bestFit="1" customWidth="1"/>
    <col min="4" max="4" width="7.83203125" style="1" bestFit="1" customWidth="1"/>
    <col min="5" max="5" width="13.1640625" style="1" bestFit="1" customWidth="1"/>
    <col min="6" max="6" width="4.5" style="1" bestFit="1" customWidth="1"/>
    <col min="7" max="7" width="9.5" style="1" bestFit="1" customWidth="1"/>
    <col min="8" max="8" width="5.5" style="1" bestFit="1" customWidth="1"/>
    <col min="9" max="9" width="6.83203125" style="1" bestFit="1" customWidth="1"/>
    <col min="10" max="10" width="6.5" bestFit="1" customWidth="1"/>
    <col min="12" max="12" width="18.5" bestFit="1" customWidth="1"/>
    <col min="13" max="13" width="8.33203125" bestFit="1" customWidth="1"/>
    <col min="14" max="14" width="7" bestFit="1" customWidth="1"/>
    <col min="15" max="15" width="7" customWidth="1"/>
    <col min="17" max="17" width="4.5" bestFit="1" customWidth="1"/>
    <col min="18" max="18" width="7.5" bestFit="1" customWidth="1"/>
    <col min="19" max="19" width="7.83203125" bestFit="1" customWidth="1"/>
    <col min="20" max="20" width="13.1640625" bestFit="1" customWidth="1"/>
    <col min="21" max="21" width="7" bestFit="1" customWidth="1"/>
    <col min="22" max="22" width="9.5" bestFit="1" customWidth="1"/>
    <col min="23" max="24" width="7" bestFit="1" customWidth="1"/>
    <col min="25" max="25" width="8.83203125" bestFit="1" customWidth="1"/>
  </cols>
  <sheetData>
    <row r="1" spans="1:24" s="4" customFormat="1">
      <c r="A1" s="4" t="s">
        <v>0</v>
      </c>
      <c r="B1" s="4" t="s">
        <v>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M1" s="4" t="s">
        <v>12</v>
      </c>
      <c r="N1" s="4" t="s">
        <v>9</v>
      </c>
      <c r="R1" s="4" t="s">
        <v>1</v>
      </c>
      <c r="S1" s="4" t="s">
        <v>2</v>
      </c>
      <c r="T1" s="4" t="s">
        <v>3</v>
      </c>
      <c r="U1" s="4" t="s">
        <v>4</v>
      </c>
      <c r="V1" s="4" t="s">
        <v>5</v>
      </c>
      <c r="W1" s="4" t="s">
        <v>6</v>
      </c>
      <c r="X1" s="4" t="s">
        <v>7</v>
      </c>
    </row>
    <row r="2" spans="1:24">
      <c r="A2">
        <v>1</v>
      </c>
      <c r="B2">
        <f>SUMPRODUCT(C2:I2,R$2:X$2)+SUMPRODUCT(M$7:M$10,N$7:N$10)</f>
        <v>730.29</v>
      </c>
      <c r="C2" s="3"/>
      <c r="D2" s="3">
        <v>4</v>
      </c>
      <c r="E2" s="3"/>
      <c r="F2" s="3"/>
      <c r="G2" s="3"/>
      <c r="H2" s="3"/>
      <c r="I2" s="3"/>
      <c r="L2" t="s">
        <v>13</v>
      </c>
      <c r="M2" s="2">
        <v>1</v>
      </c>
      <c r="N2">
        <v>1.01</v>
      </c>
      <c r="Q2" t="s">
        <v>9</v>
      </c>
      <c r="R2">
        <v>115.03</v>
      </c>
      <c r="S2">
        <v>129.04</v>
      </c>
      <c r="T2">
        <v>143.06</v>
      </c>
      <c r="U2">
        <v>100.06</v>
      </c>
      <c r="V2">
        <v>191.06</v>
      </c>
      <c r="W2">
        <v>113.09</v>
      </c>
      <c r="X2">
        <v>147.07</v>
      </c>
    </row>
    <row r="3" spans="1:24">
      <c r="A3">
        <v>2</v>
      </c>
      <c r="B3">
        <f>SUMPRODUCT(C3:I3,R$2:X$2)+SUMPRODUCT(M$7:M$10,N$7:N$10)</f>
        <v>747.38</v>
      </c>
      <c r="C3" s="3"/>
      <c r="D3" s="3">
        <v>1</v>
      </c>
      <c r="E3" s="3"/>
      <c r="F3" s="3">
        <v>1</v>
      </c>
      <c r="G3" s="3">
        <v>1</v>
      </c>
      <c r="H3" s="3">
        <v>1</v>
      </c>
      <c r="I3" s="3"/>
      <c r="L3" t="s">
        <v>44</v>
      </c>
      <c r="M3" s="2">
        <v>1</v>
      </c>
      <c r="N3">
        <v>326.20999999999998</v>
      </c>
    </row>
    <row r="4" spans="1:24">
      <c r="A4">
        <v>3</v>
      </c>
      <c r="B4">
        <f t="shared" ref="B4:B5" si="0">SUMPRODUCT(C4:I4,R$2:X$2)+SUMPRODUCT(M$7:M$10,N$7:N$10)</f>
        <v>747.38</v>
      </c>
      <c r="C4" s="3"/>
      <c r="D4" s="3">
        <v>1</v>
      </c>
      <c r="E4" s="3"/>
      <c r="F4" s="3">
        <v>1</v>
      </c>
      <c r="G4" s="3">
        <v>1</v>
      </c>
      <c r="H4" s="3">
        <v>1</v>
      </c>
      <c r="I4" s="3"/>
      <c r="L4" t="s">
        <v>17</v>
      </c>
      <c r="M4" s="2">
        <v>0</v>
      </c>
      <c r="N4">
        <v>43.02</v>
      </c>
    </row>
    <row r="5" spans="1:24">
      <c r="A5">
        <v>4</v>
      </c>
      <c r="B5">
        <f t="shared" si="0"/>
        <v>780.37</v>
      </c>
      <c r="C5" s="3"/>
      <c r="D5" s="3">
        <v>1</v>
      </c>
      <c r="E5" s="3">
        <v>1</v>
      </c>
      <c r="F5" s="3"/>
      <c r="G5" s="3"/>
      <c r="H5" s="3"/>
      <c r="I5" s="3">
        <v>2</v>
      </c>
      <c r="L5" t="s">
        <v>18</v>
      </c>
      <c r="M5" s="2">
        <v>0</v>
      </c>
      <c r="N5">
        <v>388.08</v>
      </c>
    </row>
    <row r="7" spans="1:24">
      <c r="L7" t="s">
        <v>13</v>
      </c>
      <c r="M7" s="2">
        <v>1</v>
      </c>
      <c r="N7">
        <v>1.01</v>
      </c>
    </row>
    <row r="8" spans="1:24" s="4" customFormat="1">
      <c r="A8" s="4" t="s">
        <v>0</v>
      </c>
      <c r="B8" s="4" t="s">
        <v>9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  <c r="L8" t="s">
        <v>45</v>
      </c>
      <c r="M8" s="2">
        <v>1</v>
      </c>
      <c r="N8">
        <v>213.12</v>
      </c>
    </row>
    <row r="9" spans="1:24">
      <c r="A9">
        <v>35</v>
      </c>
      <c r="B9" s="14">
        <f>SUMPRODUCT(C9:I9,R$2:X$2)+SUMPRODUCT(M$2:M$5,N$2:N$5)</f>
        <v>727.46</v>
      </c>
      <c r="C9" s="3">
        <v>0</v>
      </c>
      <c r="D9" s="3">
        <v>0</v>
      </c>
      <c r="E9" s="3">
        <v>0</v>
      </c>
      <c r="F9" s="3">
        <v>4</v>
      </c>
      <c r="G9" s="3">
        <v>0</v>
      </c>
      <c r="H9" s="3">
        <v>0</v>
      </c>
      <c r="I9" s="3">
        <v>0</v>
      </c>
      <c r="L9" t="s">
        <v>17</v>
      </c>
      <c r="M9" s="2">
        <v>0</v>
      </c>
      <c r="N9">
        <v>43.02</v>
      </c>
    </row>
    <row r="10" spans="1:24">
      <c r="A10">
        <v>33</v>
      </c>
      <c r="B10" s="14">
        <f t="shared" ref="B10:B72" si="1">SUMPRODUCT(C10:I10,R$2:X$2)+SUMPRODUCT(M$2:M$5,N$2:N$5)</f>
        <v>740.49</v>
      </c>
      <c r="C10" s="3">
        <v>0</v>
      </c>
      <c r="D10" s="3">
        <v>0</v>
      </c>
      <c r="E10" s="3">
        <v>0</v>
      </c>
      <c r="F10" s="3">
        <v>3</v>
      </c>
      <c r="G10" s="3">
        <v>0</v>
      </c>
      <c r="H10" s="3">
        <v>1</v>
      </c>
      <c r="I10" s="3">
        <v>0</v>
      </c>
      <c r="L10" t="s">
        <v>18</v>
      </c>
      <c r="M10" s="2">
        <v>0</v>
      </c>
      <c r="N10">
        <v>388.08</v>
      </c>
    </row>
    <row r="11" spans="1:24">
      <c r="A11">
        <v>146</v>
      </c>
      <c r="B11" s="14">
        <f t="shared" si="1"/>
        <v>742.43000000000006</v>
      </c>
      <c r="C11" s="3">
        <v>1</v>
      </c>
      <c r="D11" s="3">
        <v>0</v>
      </c>
      <c r="E11" s="3">
        <v>0</v>
      </c>
      <c r="F11" s="3">
        <v>3</v>
      </c>
      <c r="G11" s="3">
        <v>0</v>
      </c>
      <c r="H11" s="3">
        <v>0</v>
      </c>
      <c r="I11" s="3">
        <v>0</v>
      </c>
    </row>
    <row r="12" spans="1:24">
      <c r="A12">
        <v>28</v>
      </c>
      <c r="B12" s="14">
        <f t="shared" si="1"/>
        <v>753.52</v>
      </c>
      <c r="C12" s="3">
        <v>0</v>
      </c>
      <c r="D12" s="3">
        <v>0</v>
      </c>
      <c r="E12" s="3">
        <v>0</v>
      </c>
      <c r="F12" s="3">
        <v>2</v>
      </c>
      <c r="G12" s="3">
        <v>0</v>
      </c>
      <c r="H12" s="3">
        <v>2</v>
      </c>
      <c r="I12" s="3">
        <v>0</v>
      </c>
    </row>
    <row r="13" spans="1:24">
      <c r="A13">
        <v>144</v>
      </c>
      <c r="B13" s="14">
        <f t="shared" si="1"/>
        <v>755.46</v>
      </c>
      <c r="C13" s="3">
        <v>1</v>
      </c>
      <c r="D13" s="3">
        <v>0</v>
      </c>
      <c r="E13" s="3">
        <v>0</v>
      </c>
      <c r="F13" s="3">
        <v>2</v>
      </c>
      <c r="G13" s="3">
        <v>0</v>
      </c>
      <c r="H13" s="3">
        <v>1</v>
      </c>
      <c r="I13" s="3">
        <v>0</v>
      </c>
    </row>
    <row r="14" spans="1:24">
      <c r="A14">
        <v>90</v>
      </c>
      <c r="B14" s="14">
        <f t="shared" si="1"/>
        <v>756.44</v>
      </c>
      <c r="C14" s="3">
        <v>0</v>
      </c>
      <c r="D14" s="3">
        <v>1</v>
      </c>
      <c r="E14" s="3">
        <v>0</v>
      </c>
      <c r="F14" s="3">
        <v>3</v>
      </c>
      <c r="G14" s="3">
        <v>0</v>
      </c>
      <c r="H14" s="3">
        <v>0</v>
      </c>
      <c r="I14" s="3">
        <v>0</v>
      </c>
    </row>
    <row r="15" spans="1:24">
      <c r="A15">
        <v>192</v>
      </c>
      <c r="B15" s="14">
        <f>SUMPRODUCT(C15:I15,R$2:X$2)+SUMPRODUCT(M$2:M$5,N$2:N$5)</f>
        <v>757.4</v>
      </c>
      <c r="C15" s="3">
        <v>2</v>
      </c>
      <c r="D15" s="3">
        <v>0</v>
      </c>
      <c r="E15" s="3">
        <v>0</v>
      </c>
      <c r="F15" s="3">
        <v>2</v>
      </c>
      <c r="G15" s="3">
        <v>0</v>
      </c>
      <c r="H15" s="3">
        <v>0</v>
      </c>
      <c r="I15" s="3">
        <v>0</v>
      </c>
    </row>
    <row r="16" spans="1:24">
      <c r="A16">
        <v>19</v>
      </c>
      <c r="B16" s="14">
        <f t="shared" si="1"/>
        <v>766.55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3">
        <v>3</v>
      </c>
      <c r="I16" s="3">
        <v>0</v>
      </c>
    </row>
    <row r="17" spans="1:13">
      <c r="A17">
        <v>139</v>
      </c>
      <c r="B17" s="14">
        <f t="shared" si="1"/>
        <v>768.49</v>
      </c>
      <c r="C17" s="3">
        <v>1</v>
      </c>
      <c r="D17" s="3">
        <v>0</v>
      </c>
      <c r="E17" s="3">
        <v>0</v>
      </c>
      <c r="F17" s="3">
        <v>1</v>
      </c>
      <c r="G17" s="3">
        <v>0</v>
      </c>
      <c r="H17" s="3">
        <v>2</v>
      </c>
      <c r="I17" s="3">
        <v>0</v>
      </c>
    </row>
    <row r="18" spans="1:13">
      <c r="A18">
        <v>88</v>
      </c>
      <c r="B18" s="14">
        <f t="shared" si="1"/>
        <v>769.47</v>
      </c>
      <c r="C18" s="3">
        <v>0</v>
      </c>
      <c r="D18" s="3">
        <v>1</v>
      </c>
      <c r="E18" s="3">
        <v>0</v>
      </c>
      <c r="F18" s="3">
        <v>2</v>
      </c>
      <c r="G18" s="3">
        <v>0</v>
      </c>
      <c r="H18" s="3">
        <v>1</v>
      </c>
      <c r="I18" s="3">
        <v>0</v>
      </c>
    </row>
    <row r="19" spans="1:13">
      <c r="A19">
        <v>190</v>
      </c>
      <c r="B19" s="14">
        <f t="shared" si="1"/>
        <v>770.43000000000006</v>
      </c>
      <c r="C19" s="3">
        <v>2</v>
      </c>
      <c r="D19" s="3">
        <v>0</v>
      </c>
      <c r="E19" s="3">
        <v>0</v>
      </c>
      <c r="F19" s="3">
        <v>1</v>
      </c>
      <c r="G19" s="3">
        <v>0</v>
      </c>
      <c r="H19" s="3">
        <v>1</v>
      </c>
      <c r="I19" s="3">
        <v>0</v>
      </c>
    </row>
    <row r="20" spans="1:13">
      <c r="A20">
        <v>55</v>
      </c>
      <c r="B20" s="14">
        <f t="shared" si="1"/>
        <v>770.46</v>
      </c>
      <c r="C20" s="3">
        <v>0</v>
      </c>
      <c r="D20" s="3">
        <v>0</v>
      </c>
      <c r="E20" s="3">
        <v>1</v>
      </c>
      <c r="F20" s="3">
        <v>3</v>
      </c>
      <c r="G20" s="3">
        <v>0</v>
      </c>
      <c r="H20" s="3">
        <v>0</v>
      </c>
      <c r="I20" s="3">
        <v>0</v>
      </c>
    </row>
    <row r="21" spans="1:13">
      <c r="A21">
        <v>171</v>
      </c>
      <c r="B21" s="14">
        <f t="shared" si="1"/>
        <v>771.41</v>
      </c>
      <c r="C21" s="3">
        <v>1</v>
      </c>
      <c r="D21" s="3">
        <v>1</v>
      </c>
      <c r="E21" s="3">
        <v>0</v>
      </c>
      <c r="F21" s="3">
        <v>2</v>
      </c>
      <c r="G21" s="3">
        <v>0</v>
      </c>
      <c r="H21" s="3">
        <v>0</v>
      </c>
      <c r="I21" s="3">
        <v>0</v>
      </c>
    </row>
    <row r="22" spans="1:13">
      <c r="A22">
        <v>207</v>
      </c>
      <c r="B22" s="14">
        <f t="shared" si="1"/>
        <v>772.37</v>
      </c>
      <c r="C22" s="3">
        <v>3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</row>
    <row r="23" spans="1:13">
      <c r="A23">
        <v>32</v>
      </c>
      <c r="B23" s="14">
        <f t="shared" si="1"/>
        <v>774.47</v>
      </c>
      <c r="C23" s="3">
        <v>0</v>
      </c>
      <c r="D23" s="3">
        <v>0</v>
      </c>
      <c r="E23" s="3">
        <v>0</v>
      </c>
      <c r="F23" s="3">
        <v>3</v>
      </c>
      <c r="G23" s="3">
        <v>0</v>
      </c>
      <c r="H23" s="3">
        <v>0</v>
      </c>
      <c r="I23" s="3">
        <v>1</v>
      </c>
    </row>
    <row r="24" spans="1:13">
      <c r="A24">
        <v>5</v>
      </c>
      <c r="B24" s="14">
        <f t="shared" si="1"/>
        <v>779.57999999999993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4</v>
      </c>
      <c r="I24" s="3">
        <v>0</v>
      </c>
    </row>
    <row r="25" spans="1:13">
      <c r="A25">
        <v>130</v>
      </c>
      <c r="B25" s="14">
        <f t="shared" si="1"/>
        <v>781.52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3</v>
      </c>
      <c r="I25" s="3">
        <v>0</v>
      </c>
    </row>
    <row r="26" spans="1:13">
      <c r="A26">
        <v>83</v>
      </c>
      <c r="B26" s="14">
        <f t="shared" si="1"/>
        <v>782.5</v>
      </c>
      <c r="C26" s="3">
        <v>0</v>
      </c>
      <c r="D26" s="3">
        <v>1</v>
      </c>
      <c r="E26" s="3">
        <v>0</v>
      </c>
      <c r="F26" s="3">
        <v>1</v>
      </c>
      <c r="G26" s="3">
        <v>0</v>
      </c>
      <c r="H26" s="3">
        <v>2</v>
      </c>
      <c r="I26" s="3">
        <v>0</v>
      </c>
    </row>
    <row r="27" spans="1:13">
      <c r="A27">
        <v>185</v>
      </c>
      <c r="B27" s="14">
        <f t="shared" si="1"/>
        <v>783.46</v>
      </c>
      <c r="C27" s="3">
        <v>2</v>
      </c>
      <c r="D27" s="3">
        <v>0</v>
      </c>
      <c r="E27" s="3">
        <v>0</v>
      </c>
      <c r="F27" s="3">
        <v>0</v>
      </c>
      <c r="G27" s="3">
        <v>0</v>
      </c>
      <c r="H27" s="3">
        <v>2</v>
      </c>
      <c r="I27" s="3">
        <v>0</v>
      </c>
    </row>
    <row r="28" spans="1:13">
      <c r="A28">
        <v>53</v>
      </c>
      <c r="B28" s="14">
        <f t="shared" si="1"/>
        <v>783.49</v>
      </c>
      <c r="C28" s="3">
        <v>0</v>
      </c>
      <c r="D28" s="3">
        <v>0</v>
      </c>
      <c r="E28" s="3">
        <v>1</v>
      </c>
      <c r="F28" s="3">
        <v>2</v>
      </c>
      <c r="G28" s="3">
        <v>0</v>
      </c>
      <c r="H28" s="3">
        <v>1</v>
      </c>
      <c r="I28" s="3">
        <v>0</v>
      </c>
    </row>
    <row r="29" spans="1:13">
      <c r="A29">
        <v>169</v>
      </c>
      <c r="B29" s="14">
        <f t="shared" si="1"/>
        <v>784.44</v>
      </c>
      <c r="C29" s="3">
        <v>1</v>
      </c>
      <c r="D29" s="3">
        <v>1</v>
      </c>
      <c r="E29" s="3">
        <v>0</v>
      </c>
      <c r="F29" s="3">
        <v>1</v>
      </c>
      <c r="G29" s="3">
        <v>0</v>
      </c>
      <c r="H29" s="3">
        <v>1</v>
      </c>
      <c r="I29" s="3">
        <v>0</v>
      </c>
    </row>
    <row r="30" spans="1:13">
      <c r="A30">
        <v>205</v>
      </c>
      <c r="B30" s="14">
        <f t="shared" si="1"/>
        <v>785.40000000000009</v>
      </c>
      <c r="C30" s="3">
        <v>3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  <c r="M30">
        <v>42.48</v>
      </c>
    </row>
    <row r="31" spans="1:13">
      <c r="A31">
        <v>115</v>
      </c>
      <c r="B31" s="14">
        <f t="shared" si="1"/>
        <v>785.42</v>
      </c>
      <c r="C31" s="3">
        <v>0</v>
      </c>
      <c r="D31" s="3">
        <v>2</v>
      </c>
      <c r="E31" s="3">
        <v>0</v>
      </c>
      <c r="F31" s="3">
        <v>2</v>
      </c>
      <c r="G31" s="3">
        <v>0</v>
      </c>
      <c r="H31" s="3">
        <v>0</v>
      </c>
      <c r="I31" s="3">
        <v>0</v>
      </c>
    </row>
    <row r="32" spans="1:13">
      <c r="A32">
        <v>156</v>
      </c>
      <c r="B32" s="14">
        <f t="shared" si="1"/>
        <v>785.43000000000006</v>
      </c>
      <c r="C32" s="3">
        <v>1</v>
      </c>
      <c r="D32" s="3">
        <v>0</v>
      </c>
      <c r="E32" s="3">
        <v>1</v>
      </c>
      <c r="F32" s="3">
        <v>2</v>
      </c>
      <c r="G32" s="3">
        <v>0</v>
      </c>
      <c r="H32" s="3">
        <v>0</v>
      </c>
      <c r="I32" s="3">
        <v>0</v>
      </c>
    </row>
    <row r="33" spans="1:9">
      <c r="A33">
        <v>201</v>
      </c>
      <c r="B33" s="14">
        <f t="shared" si="1"/>
        <v>786.38</v>
      </c>
      <c r="C33" s="3">
        <v>2</v>
      </c>
      <c r="D33" s="3">
        <v>1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</row>
    <row r="34" spans="1:9">
      <c r="A34">
        <v>210</v>
      </c>
      <c r="B34" s="14">
        <f t="shared" si="1"/>
        <v>787.33999999999992</v>
      </c>
      <c r="C34" s="3">
        <v>4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>
        <v>27</v>
      </c>
      <c r="B35" s="14">
        <f t="shared" si="1"/>
        <v>787.5</v>
      </c>
      <c r="C35" s="3">
        <v>0</v>
      </c>
      <c r="D35" s="3">
        <v>0</v>
      </c>
      <c r="E35" s="3">
        <v>0</v>
      </c>
      <c r="F35" s="3">
        <v>2</v>
      </c>
      <c r="G35" s="3">
        <v>0</v>
      </c>
      <c r="H35" s="3">
        <v>1</v>
      </c>
      <c r="I35" s="3">
        <v>1</v>
      </c>
    </row>
    <row r="36" spans="1:9">
      <c r="A36">
        <v>143</v>
      </c>
      <c r="B36" s="14">
        <f t="shared" si="1"/>
        <v>789.43999999999994</v>
      </c>
      <c r="C36" s="3">
        <v>1</v>
      </c>
      <c r="D36" s="3">
        <v>0</v>
      </c>
      <c r="E36" s="3">
        <v>0</v>
      </c>
      <c r="F36" s="3">
        <v>2</v>
      </c>
      <c r="G36" s="3">
        <v>0</v>
      </c>
      <c r="H36" s="3">
        <v>0</v>
      </c>
      <c r="I36" s="3">
        <v>1</v>
      </c>
    </row>
    <row r="37" spans="1:9">
      <c r="A37">
        <v>74</v>
      </c>
      <c r="B37" s="14">
        <f t="shared" si="1"/>
        <v>795.53</v>
      </c>
      <c r="C37" s="3">
        <v>0</v>
      </c>
      <c r="D37" s="3">
        <v>1</v>
      </c>
      <c r="E37" s="3">
        <v>0</v>
      </c>
      <c r="F37" s="3">
        <v>0</v>
      </c>
      <c r="G37" s="3">
        <v>0</v>
      </c>
      <c r="H37" s="3">
        <v>3</v>
      </c>
      <c r="I37" s="3">
        <v>0</v>
      </c>
    </row>
    <row r="38" spans="1:9">
      <c r="A38">
        <v>48</v>
      </c>
      <c r="B38" s="14">
        <f t="shared" si="1"/>
        <v>796.52</v>
      </c>
      <c r="C38" s="3">
        <v>0</v>
      </c>
      <c r="D38" s="3">
        <v>0</v>
      </c>
      <c r="E38" s="3">
        <v>1</v>
      </c>
      <c r="F38" s="3">
        <v>1</v>
      </c>
      <c r="G38" s="3">
        <v>0</v>
      </c>
      <c r="H38" s="3">
        <v>2</v>
      </c>
      <c r="I38" s="3">
        <v>0</v>
      </c>
    </row>
    <row r="39" spans="1:9">
      <c r="A39">
        <v>164</v>
      </c>
      <c r="B39" s="14">
        <f t="shared" si="1"/>
        <v>797.47</v>
      </c>
      <c r="C39" s="3">
        <v>1</v>
      </c>
      <c r="D39" s="3">
        <v>1</v>
      </c>
      <c r="E39" s="3">
        <v>0</v>
      </c>
      <c r="F39" s="3">
        <v>0</v>
      </c>
      <c r="G39" s="3">
        <v>0</v>
      </c>
      <c r="H39" s="3">
        <v>2</v>
      </c>
      <c r="I39" s="3">
        <v>0</v>
      </c>
    </row>
    <row r="40" spans="1:9">
      <c r="A40">
        <v>113</v>
      </c>
      <c r="B40" s="14">
        <f t="shared" si="1"/>
        <v>798.45</v>
      </c>
      <c r="C40" s="3">
        <v>0</v>
      </c>
      <c r="D40" s="3">
        <v>2</v>
      </c>
      <c r="E40" s="3">
        <v>0</v>
      </c>
      <c r="F40" s="3">
        <v>1</v>
      </c>
      <c r="G40" s="3">
        <v>0</v>
      </c>
      <c r="H40" s="3">
        <v>1</v>
      </c>
      <c r="I40" s="3">
        <v>0</v>
      </c>
    </row>
    <row r="41" spans="1:9">
      <c r="A41">
        <v>154</v>
      </c>
      <c r="B41" s="14">
        <f t="shared" si="1"/>
        <v>798.46</v>
      </c>
      <c r="C41" s="3">
        <v>1</v>
      </c>
      <c r="D41" s="3">
        <v>0</v>
      </c>
      <c r="E41" s="3">
        <v>1</v>
      </c>
      <c r="F41" s="3">
        <v>1</v>
      </c>
      <c r="G41" s="3">
        <v>0</v>
      </c>
      <c r="H41" s="3">
        <v>1</v>
      </c>
      <c r="I41" s="3">
        <v>0</v>
      </c>
    </row>
    <row r="42" spans="1:9">
      <c r="A42">
        <v>199</v>
      </c>
      <c r="B42" s="14">
        <f t="shared" si="1"/>
        <v>799.41000000000008</v>
      </c>
      <c r="C42" s="3">
        <v>2</v>
      </c>
      <c r="D42" s="3">
        <v>1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</row>
    <row r="43" spans="1:9">
      <c r="A43">
        <v>100</v>
      </c>
      <c r="B43" s="14">
        <f t="shared" si="1"/>
        <v>799.44</v>
      </c>
      <c r="C43" s="3">
        <v>0</v>
      </c>
      <c r="D43" s="3">
        <v>1</v>
      </c>
      <c r="E43" s="3">
        <v>1</v>
      </c>
      <c r="F43" s="3">
        <v>2</v>
      </c>
      <c r="G43" s="3">
        <v>0</v>
      </c>
      <c r="H43" s="3">
        <v>0</v>
      </c>
      <c r="I43" s="3">
        <v>0</v>
      </c>
    </row>
    <row r="44" spans="1:9">
      <c r="A44">
        <v>180</v>
      </c>
      <c r="B44" s="14">
        <f t="shared" si="1"/>
        <v>800.39</v>
      </c>
      <c r="C44" s="3">
        <v>1</v>
      </c>
      <c r="D44" s="3">
        <v>2</v>
      </c>
      <c r="E44" s="3">
        <v>0</v>
      </c>
      <c r="F44" s="3">
        <v>1</v>
      </c>
      <c r="G44" s="3">
        <v>0</v>
      </c>
      <c r="H44" s="3">
        <v>0</v>
      </c>
      <c r="I44" s="3">
        <v>0</v>
      </c>
    </row>
    <row r="45" spans="1:9">
      <c r="A45">
        <v>196</v>
      </c>
      <c r="B45" s="14">
        <f t="shared" si="1"/>
        <v>800.4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0</v>
      </c>
    </row>
    <row r="46" spans="1:9">
      <c r="A46">
        <v>18</v>
      </c>
      <c r="B46" s="14">
        <f t="shared" si="1"/>
        <v>800.53</v>
      </c>
      <c r="C46" s="3">
        <v>0</v>
      </c>
      <c r="D46" s="3">
        <v>0</v>
      </c>
      <c r="E46" s="3">
        <v>0</v>
      </c>
      <c r="F46" s="3">
        <v>1</v>
      </c>
      <c r="G46" s="3">
        <v>0</v>
      </c>
      <c r="H46" s="3">
        <v>2</v>
      </c>
      <c r="I46" s="3">
        <v>1</v>
      </c>
    </row>
    <row r="47" spans="1:9">
      <c r="A47">
        <v>209</v>
      </c>
      <c r="B47" s="14">
        <f t="shared" si="1"/>
        <v>801.34999999999991</v>
      </c>
      <c r="C47" s="3">
        <v>3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>
        <v>138</v>
      </c>
      <c r="B48" s="14">
        <f t="shared" si="1"/>
        <v>802.47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>
        <v>1</v>
      </c>
      <c r="I48" s="3">
        <v>1</v>
      </c>
    </row>
    <row r="49" spans="1:9">
      <c r="A49">
        <v>87</v>
      </c>
      <c r="B49" s="14">
        <f t="shared" si="1"/>
        <v>803.44999999999993</v>
      </c>
      <c r="C49" s="3">
        <v>0</v>
      </c>
      <c r="D49" s="3">
        <v>1</v>
      </c>
      <c r="E49" s="3">
        <v>0</v>
      </c>
      <c r="F49" s="3">
        <v>2</v>
      </c>
      <c r="G49" s="3">
        <v>0</v>
      </c>
      <c r="H49" s="3">
        <v>0</v>
      </c>
      <c r="I49" s="3">
        <v>1</v>
      </c>
    </row>
    <row r="50" spans="1:9">
      <c r="A50">
        <v>189</v>
      </c>
      <c r="B50" s="14">
        <f t="shared" si="1"/>
        <v>804.41</v>
      </c>
      <c r="C50" s="3">
        <v>2</v>
      </c>
      <c r="D50" s="3">
        <v>0</v>
      </c>
      <c r="E50" s="3">
        <v>0</v>
      </c>
      <c r="F50" s="3">
        <v>1</v>
      </c>
      <c r="G50" s="3">
        <v>0</v>
      </c>
      <c r="H50" s="3">
        <v>0</v>
      </c>
      <c r="I50" s="3">
        <v>1</v>
      </c>
    </row>
    <row r="51" spans="1:9">
      <c r="A51">
        <v>39</v>
      </c>
      <c r="B51" s="14">
        <f t="shared" si="1"/>
        <v>809.55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>
        <v>3</v>
      </c>
      <c r="I51" s="3">
        <v>0</v>
      </c>
    </row>
    <row r="52" spans="1:9">
      <c r="A52">
        <v>108</v>
      </c>
      <c r="B52" s="14">
        <f t="shared" si="1"/>
        <v>811.48</v>
      </c>
      <c r="C52" s="3">
        <v>0</v>
      </c>
      <c r="D52" s="3">
        <v>2</v>
      </c>
      <c r="E52" s="3">
        <v>0</v>
      </c>
      <c r="F52" s="3">
        <v>0</v>
      </c>
      <c r="G52" s="3">
        <v>0</v>
      </c>
      <c r="H52" s="3">
        <v>2</v>
      </c>
      <c r="I52" s="3">
        <v>0</v>
      </c>
    </row>
    <row r="53" spans="1:9">
      <c r="A53">
        <v>149</v>
      </c>
      <c r="B53" s="14">
        <f t="shared" si="1"/>
        <v>811.49</v>
      </c>
      <c r="C53" s="3">
        <v>1</v>
      </c>
      <c r="D53" s="3">
        <v>0</v>
      </c>
      <c r="E53" s="3">
        <v>1</v>
      </c>
      <c r="F53" s="3">
        <v>0</v>
      </c>
      <c r="G53" s="3">
        <v>0</v>
      </c>
      <c r="H53" s="3">
        <v>2</v>
      </c>
      <c r="I53" s="3">
        <v>0</v>
      </c>
    </row>
    <row r="54" spans="1:9">
      <c r="A54">
        <v>98</v>
      </c>
      <c r="B54" s="14">
        <f t="shared" si="1"/>
        <v>812.47</v>
      </c>
      <c r="C54" s="3">
        <v>0</v>
      </c>
      <c r="D54" s="3">
        <v>1</v>
      </c>
      <c r="E54" s="3">
        <v>1</v>
      </c>
      <c r="F54" s="3">
        <v>1</v>
      </c>
      <c r="G54" s="3">
        <v>0</v>
      </c>
      <c r="H54" s="3">
        <v>1</v>
      </c>
      <c r="I54" s="3">
        <v>0</v>
      </c>
    </row>
    <row r="55" spans="1:9">
      <c r="A55">
        <v>178</v>
      </c>
      <c r="B55" s="14">
        <f t="shared" si="1"/>
        <v>813.42000000000007</v>
      </c>
      <c r="C55" s="3">
        <v>1</v>
      </c>
      <c r="D55" s="3">
        <v>2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</row>
    <row r="56" spans="1:9">
      <c r="A56">
        <v>194</v>
      </c>
      <c r="B56" s="14">
        <f t="shared" si="1"/>
        <v>813.43000000000006</v>
      </c>
      <c r="C56" s="3">
        <v>2</v>
      </c>
      <c r="D56" s="3">
        <v>0</v>
      </c>
      <c r="E56" s="3">
        <v>1</v>
      </c>
      <c r="F56" s="3">
        <v>0</v>
      </c>
      <c r="G56" s="3">
        <v>0</v>
      </c>
      <c r="H56" s="3">
        <v>1</v>
      </c>
      <c r="I56" s="3">
        <v>0</v>
      </c>
    </row>
    <row r="57" spans="1:9">
      <c r="A57">
        <v>65</v>
      </c>
      <c r="B57" s="14">
        <f t="shared" si="1"/>
        <v>813.46</v>
      </c>
      <c r="C57" s="3">
        <v>0</v>
      </c>
      <c r="D57" s="3">
        <v>0</v>
      </c>
      <c r="E57" s="3">
        <v>2</v>
      </c>
      <c r="F57" s="3">
        <v>2</v>
      </c>
      <c r="G57" s="3">
        <v>0</v>
      </c>
      <c r="H57" s="3">
        <v>0</v>
      </c>
      <c r="I57" s="3">
        <v>0</v>
      </c>
    </row>
    <row r="58" spans="1:9">
      <c r="A58">
        <v>4</v>
      </c>
      <c r="B58" s="14">
        <f t="shared" si="1"/>
        <v>813.56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3</v>
      </c>
      <c r="I58" s="3">
        <v>1</v>
      </c>
    </row>
    <row r="59" spans="1:9">
      <c r="A59">
        <v>124</v>
      </c>
      <c r="B59" s="14">
        <f t="shared" si="1"/>
        <v>814.4</v>
      </c>
      <c r="C59" s="3">
        <v>0</v>
      </c>
      <c r="D59" s="3">
        <v>3</v>
      </c>
      <c r="E59" s="3">
        <v>0</v>
      </c>
      <c r="F59" s="3">
        <v>1</v>
      </c>
      <c r="G59" s="3">
        <v>0</v>
      </c>
      <c r="H59" s="3">
        <v>0</v>
      </c>
      <c r="I59" s="3">
        <v>0</v>
      </c>
    </row>
    <row r="60" spans="1:9">
      <c r="A60">
        <v>175</v>
      </c>
      <c r="B60" s="14">
        <f t="shared" si="1"/>
        <v>814.41</v>
      </c>
      <c r="C60" s="3">
        <v>1</v>
      </c>
      <c r="D60" s="3">
        <v>1</v>
      </c>
      <c r="E60" s="3">
        <v>1</v>
      </c>
      <c r="F60" s="3">
        <v>1</v>
      </c>
      <c r="G60" s="3">
        <v>0</v>
      </c>
      <c r="H60" s="3">
        <v>0</v>
      </c>
      <c r="I60" s="3">
        <v>0</v>
      </c>
    </row>
    <row r="61" spans="1:9">
      <c r="A61">
        <v>203</v>
      </c>
      <c r="B61" s="14">
        <f t="shared" si="1"/>
        <v>815.3599999999999</v>
      </c>
      <c r="C61" s="3">
        <v>2</v>
      </c>
      <c r="D61" s="3">
        <v>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>
        <v>208</v>
      </c>
      <c r="B62" s="14">
        <f t="shared" si="1"/>
        <v>815.37</v>
      </c>
      <c r="C62" s="3">
        <v>3</v>
      </c>
      <c r="D62" s="3">
        <v>0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>
        <v>129</v>
      </c>
      <c r="B63" s="14">
        <f t="shared" si="1"/>
        <v>815.5</v>
      </c>
      <c r="C63" s="3">
        <v>1</v>
      </c>
      <c r="D63" s="3">
        <v>0</v>
      </c>
      <c r="E63" s="3">
        <v>0</v>
      </c>
      <c r="F63" s="3">
        <v>0</v>
      </c>
      <c r="G63" s="3">
        <v>0</v>
      </c>
      <c r="H63" s="3">
        <v>2</v>
      </c>
      <c r="I63" s="3">
        <v>1</v>
      </c>
    </row>
    <row r="64" spans="1:9">
      <c r="A64">
        <v>82</v>
      </c>
      <c r="B64" s="14">
        <f t="shared" si="1"/>
        <v>816.48</v>
      </c>
      <c r="C64" s="3">
        <v>0</v>
      </c>
      <c r="D64" s="3">
        <v>1</v>
      </c>
      <c r="E64" s="3">
        <v>0</v>
      </c>
      <c r="F64" s="3">
        <v>1</v>
      </c>
      <c r="G64" s="3">
        <v>0</v>
      </c>
      <c r="H64" s="3">
        <v>1</v>
      </c>
      <c r="I64" s="3">
        <v>1</v>
      </c>
    </row>
    <row r="65" spans="1:9">
      <c r="A65">
        <v>184</v>
      </c>
      <c r="B65" s="14">
        <f t="shared" si="1"/>
        <v>817.43999999999994</v>
      </c>
      <c r="C65" s="3">
        <v>2</v>
      </c>
      <c r="D65" s="3">
        <v>0</v>
      </c>
      <c r="E65" s="3">
        <v>0</v>
      </c>
      <c r="F65" s="3">
        <v>0</v>
      </c>
      <c r="G65" s="3">
        <v>0</v>
      </c>
      <c r="H65" s="3">
        <v>1</v>
      </c>
      <c r="I65" s="3">
        <v>1</v>
      </c>
    </row>
    <row r="66" spans="1:9">
      <c r="A66">
        <v>52</v>
      </c>
      <c r="B66" s="14">
        <f t="shared" si="1"/>
        <v>817.47</v>
      </c>
      <c r="C66" s="3">
        <v>0</v>
      </c>
      <c r="D66" s="3">
        <v>0</v>
      </c>
      <c r="E66" s="3">
        <v>1</v>
      </c>
      <c r="F66" s="3">
        <v>2</v>
      </c>
      <c r="G66" s="3">
        <v>0</v>
      </c>
      <c r="H66" s="3">
        <v>0</v>
      </c>
      <c r="I66" s="3">
        <v>1</v>
      </c>
    </row>
    <row r="67" spans="1:9">
      <c r="A67">
        <v>168</v>
      </c>
      <c r="B67" s="14">
        <f t="shared" si="1"/>
        <v>818.42</v>
      </c>
      <c r="C67" s="3">
        <v>1</v>
      </c>
      <c r="D67" s="3">
        <v>1</v>
      </c>
      <c r="E67" s="3">
        <v>0</v>
      </c>
      <c r="F67" s="3">
        <v>1</v>
      </c>
      <c r="G67" s="3">
        <v>0</v>
      </c>
      <c r="H67" s="3">
        <v>0</v>
      </c>
      <c r="I67" s="3">
        <v>1</v>
      </c>
    </row>
    <row r="68" spans="1:9">
      <c r="A68">
        <v>34</v>
      </c>
      <c r="B68" s="14">
        <f t="shared" si="1"/>
        <v>818.46</v>
      </c>
      <c r="C68" s="3">
        <v>0</v>
      </c>
      <c r="D68" s="3">
        <v>0</v>
      </c>
      <c r="E68" s="3">
        <v>0</v>
      </c>
      <c r="F68" s="3">
        <v>3</v>
      </c>
      <c r="G68" s="3">
        <v>1</v>
      </c>
      <c r="H68" s="3">
        <v>0</v>
      </c>
      <c r="I68" s="3">
        <v>0</v>
      </c>
    </row>
    <row r="69" spans="1:9">
      <c r="A69">
        <v>204</v>
      </c>
      <c r="B69" s="14">
        <f t="shared" si="1"/>
        <v>819.38</v>
      </c>
      <c r="C69" s="3">
        <v>3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1</v>
      </c>
    </row>
    <row r="70" spans="1:9">
      <c r="A70">
        <v>26</v>
      </c>
      <c r="B70" s="14">
        <f t="shared" si="1"/>
        <v>821.48</v>
      </c>
      <c r="C70" s="3">
        <v>0</v>
      </c>
      <c r="D70" s="3">
        <v>0</v>
      </c>
      <c r="E70" s="3">
        <v>0</v>
      </c>
      <c r="F70" s="3">
        <v>2</v>
      </c>
      <c r="G70" s="3">
        <v>0</v>
      </c>
      <c r="H70" s="3">
        <v>0</v>
      </c>
      <c r="I70" s="3">
        <v>2</v>
      </c>
    </row>
    <row r="71" spans="1:9">
      <c r="A71">
        <v>93</v>
      </c>
      <c r="B71" s="14">
        <f t="shared" si="1"/>
        <v>825.5</v>
      </c>
      <c r="C71" s="3">
        <v>0</v>
      </c>
      <c r="D71" s="3">
        <v>1</v>
      </c>
      <c r="E71" s="3">
        <v>1</v>
      </c>
      <c r="F71" s="3">
        <v>0</v>
      </c>
      <c r="G71" s="3">
        <v>0</v>
      </c>
      <c r="H71" s="3">
        <v>2</v>
      </c>
      <c r="I71" s="3">
        <v>0</v>
      </c>
    </row>
    <row r="72" spans="1:9">
      <c r="A72">
        <v>63</v>
      </c>
      <c r="B72" s="14">
        <f t="shared" si="1"/>
        <v>826.49</v>
      </c>
      <c r="C72" s="3">
        <v>0</v>
      </c>
      <c r="D72" s="3">
        <v>0</v>
      </c>
      <c r="E72" s="3">
        <v>2</v>
      </c>
      <c r="F72" s="3">
        <v>1</v>
      </c>
      <c r="G72" s="3">
        <v>0</v>
      </c>
      <c r="H72" s="3">
        <v>1</v>
      </c>
      <c r="I72" s="3">
        <v>0</v>
      </c>
    </row>
    <row r="73" spans="1:9">
      <c r="A73">
        <v>122</v>
      </c>
      <c r="B73" s="14">
        <f t="shared" ref="B73:B136" si="2">SUMPRODUCT(C73:I73,R$2:X$2)+SUMPRODUCT(M$2:M$5,N$2:N$5)</f>
        <v>827.43000000000006</v>
      </c>
      <c r="C73" s="3">
        <v>0</v>
      </c>
      <c r="D73" s="3">
        <v>3</v>
      </c>
      <c r="E73" s="3">
        <v>0</v>
      </c>
      <c r="F73" s="3">
        <v>0</v>
      </c>
      <c r="G73" s="3">
        <v>0</v>
      </c>
      <c r="H73" s="3">
        <v>1</v>
      </c>
      <c r="I73" s="3">
        <v>0</v>
      </c>
    </row>
    <row r="74" spans="1:9">
      <c r="A74">
        <v>173</v>
      </c>
      <c r="B74" s="14">
        <f t="shared" si="2"/>
        <v>827.44</v>
      </c>
      <c r="C74" s="3">
        <v>1</v>
      </c>
      <c r="D74" s="3">
        <v>1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</row>
    <row r="75" spans="1:9">
      <c r="A75">
        <v>119</v>
      </c>
      <c r="B75" s="14">
        <f t="shared" si="2"/>
        <v>828.42</v>
      </c>
      <c r="C75" s="3">
        <v>0</v>
      </c>
      <c r="D75" s="3">
        <v>2</v>
      </c>
      <c r="E75" s="3">
        <v>1</v>
      </c>
      <c r="F75" s="3">
        <v>1</v>
      </c>
      <c r="G75" s="3">
        <v>0</v>
      </c>
      <c r="H75" s="3">
        <v>0</v>
      </c>
      <c r="I75" s="3">
        <v>0</v>
      </c>
    </row>
    <row r="76" spans="1:9">
      <c r="A76">
        <v>160</v>
      </c>
      <c r="B76" s="14">
        <f t="shared" si="2"/>
        <v>828.43</v>
      </c>
      <c r="C76" s="3">
        <v>1</v>
      </c>
      <c r="D76" s="3">
        <v>0</v>
      </c>
      <c r="E76" s="3">
        <v>2</v>
      </c>
      <c r="F76" s="3">
        <v>1</v>
      </c>
      <c r="G76" s="3">
        <v>0</v>
      </c>
      <c r="H76" s="3">
        <v>0</v>
      </c>
      <c r="I76" s="3">
        <v>0</v>
      </c>
    </row>
    <row r="77" spans="1:9">
      <c r="A77">
        <v>182</v>
      </c>
      <c r="B77" s="14">
        <f t="shared" si="2"/>
        <v>829.36999999999989</v>
      </c>
      <c r="C77" s="3">
        <v>1</v>
      </c>
      <c r="D77" s="3">
        <v>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>
        <v>202</v>
      </c>
      <c r="B78" s="14">
        <f t="shared" si="2"/>
        <v>829.38</v>
      </c>
      <c r="C78" s="3">
        <v>2</v>
      </c>
      <c r="D78" s="3">
        <v>1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>
        <v>73</v>
      </c>
      <c r="B79" s="14">
        <f t="shared" si="2"/>
        <v>829.51</v>
      </c>
      <c r="C79" s="3">
        <v>0</v>
      </c>
      <c r="D79" s="3">
        <v>1</v>
      </c>
      <c r="E79" s="3">
        <v>0</v>
      </c>
      <c r="F79" s="3">
        <v>0</v>
      </c>
      <c r="G79" s="3">
        <v>0</v>
      </c>
      <c r="H79" s="3">
        <v>2</v>
      </c>
      <c r="I79" s="3">
        <v>1</v>
      </c>
    </row>
    <row r="80" spans="1:9">
      <c r="A80">
        <v>47</v>
      </c>
      <c r="B80" s="14">
        <f t="shared" si="2"/>
        <v>830.5</v>
      </c>
      <c r="C80" s="3">
        <v>0</v>
      </c>
      <c r="D80" s="3">
        <v>0</v>
      </c>
      <c r="E80" s="3">
        <v>1</v>
      </c>
      <c r="F80" s="3">
        <v>1</v>
      </c>
      <c r="G80" s="3">
        <v>0</v>
      </c>
      <c r="H80" s="3">
        <v>1</v>
      </c>
      <c r="I80" s="3">
        <v>1</v>
      </c>
    </row>
    <row r="81" spans="1:9">
      <c r="A81">
        <v>163</v>
      </c>
      <c r="B81" s="14">
        <f t="shared" si="2"/>
        <v>831.44999999999993</v>
      </c>
      <c r="C81" s="3">
        <v>1</v>
      </c>
      <c r="D81" s="3">
        <v>1</v>
      </c>
      <c r="E81" s="3">
        <v>0</v>
      </c>
      <c r="F81" s="3">
        <v>0</v>
      </c>
      <c r="G81" s="3">
        <v>0</v>
      </c>
      <c r="H81" s="3">
        <v>1</v>
      </c>
      <c r="I81" s="3">
        <v>1</v>
      </c>
    </row>
    <row r="82" spans="1:9">
      <c r="A82">
        <v>30</v>
      </c>
      <c r="B82" s="14">
        <f t="shared" si="2"/>
        <v>831.49</v>
      </c>
      <c r="C82" s="3">
        <v>0</v>
      </c>
      <c r="D82" s="3">
        <v>0</v>
      </c>
      <c r="E82" s="3">
        <v>0</v>
      </c>
      <c r="F82" s="3">
        <v>2</v>
      </c>
      <c r="G82" s="3">
        <v>1</v>
      </c>
      <c r="H82" s="3">
        <v>1</v>
      </c>
      <c r="I82" s="3">
        <v>0</v>
      </c>
    </row>
    <row r="83" spans="1:9">
      <c r="A83">
        <v>112</v>
      </c>
      <c r="B83" s="14">
        <f t="shared" si="2"/>
        <v>832.43</v>
      </c>
      <c r="C83" s="3">
        <v>0</v>
      </c>
      <c r="D83" s="3">
        <v>2</v>
      </c>
      <c r="E83" s="3">
        <v>0</v>
      </c>
      <c r="F83" s="3">
        <v>1</v>
      </c>
      <c r="G83" s="3">
        <v>0</v>
      </c>
      <c r="H83" s="3">
        <v>0</v>
      </c>
      <c r="I83" s="3">
        <v>1</v>
      </c>
    </row>
    <row r="84" spans="1:9">
      <c r="A84">
        <v>153</v>
      </c>
      <c r="B84" s="14">
        <f t="shared" si="2"/>
        <v>832.44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>
        <v>0</v>
      </c>
      <c r="I84" s="3">
        <v>1</v>
      </c>
    </row>
    <row r="85" spans="1:9">
      <c r="A85">
        <v>198</v>
      </c>
      <c r="B85" s="14">
        <f t="shared" si="2"/>
        <v>833.39</v>
      </c>
      <c r="C85" s="3">
        <v>2</v>
      </c>
      <c r="D85" s="3">
        <v>1</v>
      </c>
      <c r="E85" s="3">
        <v>0</v>
      </c>
      <c r="F85" s="3">
        <v>0</v>
      </c>
      <c r="G85" s="3">
        <v>0</v>
      </c>
      <c r="H85" s="3">
        <v>0</v>
      </c>
      <c r="I85" s="3">
        <v>1</v>
      </c>
    </row>
    <row r="86" spans="1:9">
      <c r="A86">
        <v>145</v>
      </c>
      <c r="B86" s="14">
        <f t="shared" si="2"/>
        <v>833.43</v>
      </c>
      <c r="C86" s="3">
        <v>1</v>
      </c>
      <c r="D86" s="3">
        <v>0</v>
      </c>
      <c r="E86" s="3">
        <v>0</v>
      </c>
      <c r="F86" s="3">
        <v>2</v>
      </c>
      <c r="G86" s="3">
        <v>1</v>
      </c>
      <c r="H86" s="3">
        <v>0</v>
      </c>
      <c r="I86" s="3">
        <v>0</v>
      </c>
    </row>
    <row r="87" spans="1:9">
      <c r="A87">
        <v>17</v>
      </c>
      <c r="B87" s="14">
        <f t="shared" si="2"/>
        <v>834.51</v>
      </c>
      <c r="C87" s="3">
        <v>0</v>
      </c>
      <c r="D87" s="3">
        <v>0</v>
      </c>
      <c r="E87" s="3">
        <v>0</v>
      </c>
      <c r="F87" s="3">
        <v>1</v>
      </c>
      <c r="G87" s="3">
        <v>0</v>
      </c>
      <c r="H87" s="3">
        <v>1</v>
      </c>
      <c r="I87" s="3">
        <v>2</v>
      </c>
    </row>
    <row r="88" spans="1:9">
      <c r="A88">
        <v>137</v>
      </c>
      <c r="B88" s="14">
        <f t="shared" si="2"/>
        <v>836.45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  <c r="H88" s="3">
        <v>0</v>
      </c>
      <c r="I88" s="3">
        <v>2</v>
      </c>
    </row>
    <row r="89" spans="1:9">
      <c r="A89">
        <v>58</v>
      </c>
      <c r="B89" s="14">
        <f t="shared" si="2"/>
        <v>839.52</v>
      </c>
      <c r="C89" s="3">
        <v>0</v>
      </c>
      <c r="D89" s="3">
        <v>0</v>
      </c>
      <c r="E89" s="3">
        <v>2</v>
      </c>
      <c r="F89" s="3">
        <v>0</v>
      </c>
      <c r="G89" s="3">
        <v>0</v>
      </c>
      <c r="H89" s="3">
        <v>2</v>
      </c>
      <c r="I89" s="3">
        <v>0</v>
      </c>
    </row>
    <row r="90" spans="1:9">
      <c r="A90">
        <v>117</v>
      </c>
      <c r="B90" s="14">
        <f t="shared" si="2"/>
        <v>841.45</v>
      </c>
      <c r="C90" s="3">
        <v>0</v>
      </c>
      <c r="D90" s="3">
        <v>2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</row>
    <row r="91" spans="1:9">
      <c r="A91">
        <v>158</v>
      </c>
      <c r="B91" s="14">
        <f t="shared" si="2"/>
        <v>841.46</v>
      </c>
      <c r="C91" s="3">
        <v>1</v>
      </c>
      <c r="D91" s="3">
        <v>0</v>
      </c>
      <c r="E91" s="3">
        <v>2</v>
      </c>
      <c r="F91" s="3">
        <v>0</v>
      </c>
      <c r="G91" s="3">
        <v>0</v>
      </c>
      <c r="H91" s="3">
        <v>1</v>
      </c>
      <c r="I91" s="3">
        <v>0</v>
      </c>
    </row>
    <row r="92" spans="1:9">
      <c r="A92">
        <v>104</v>
      </c>
      <c r="B92" s="14">
        <f t="shared" si="2"/>
        <v>842.44</v>
      </c>
      <c r="C92" s="3">
        <v>0</v>
      </c>
      <c r="D92" s="3">
        <v>1</v>
      </c>
      <c r="E92" s="3">
        <v>2</v>
      </c>
      <c r="F92" s="3">
        <v>1</v>
      </c>
      <c r="G92" s="3">
        <v>0</v>
      </c>
      <c r="H92" s="3">
        <v>0</v>
      </c>
      <c r="I92" s="3">
        <v>0</v>
      </c>
    </row>
    <row r="93" spans="1:9">
      <c r="A93">
        <v>126</v>
      </c>
      <c r="B93" s="14">
        <f t="shared" si="2"/>
        <v>843.37999999999988</v>
      </c>
      <c r="C93" s="3">
        <v>0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>
        <v>181</v>
      </c>
      <c r="B94" s="14">
        <f t="shared" si="2"/>
        <v>843.3900000000001</v>
      </c>
      <c r="C94" s="3">
        <v>1</v>
      </c>
      <c r="D94" s="3">
        <v>2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>
        <v>197</v>
      </c>
      <c r="B95" s="14">
        <f t="shared" si="2"/>
        <v>843.40000000000009</v>
      </c>
      <c r="C95" s="3">
        <v>2</v>
      </c>
      <c r="D95" s="3">
        <v>0</v>
      </c>
      <c r="E95" s="3">
        <v>2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>
        <v>38</v>
      </c>
      <c r="B96" s="14">
        <f t="shared" si="2"/>
        <v>843.53</v>
      </c>
      <c r="C96" s="3">
        <v>0</v>
      </c>
      <c r="D96" s="3">
        <v>0</v>
      </c>
      <c r="E96" s="3">
        <v>1</v>
      </c>
      <c r="F96" s="3">
        <v>0</v>
      </c>
      <c r="G96" s="3">
        <v>0</v>
      </c>
      <c r="H96" s="3">
        <v>2</v>
      </c>
      <c r="I96" s="3">
        <v>1</v>
      </c>
    </row>
    <row r="97" spans="1:9">
      <c r="A97">
        <v>22</v>
      </c>
      <c r="B97" s="14">
        <f t="shared" si="2"/>
        <v>844.52</v>
      </c>
      <c r="C97" s="3">
        <v>0</v>
      </c>
      <c r="D97" s="3">
        <v>0</v>
      </c>
      <c r="E97" s="3">
        <v>0</v>
      </c>
      <c r="F97" s="3">
        <v>1</v>
      </c>
      <c r="G97" s="3">
        <v>1</v>
      </c>
      <c r="H97" s="3">
        <v>2</v>
      </c>
      <c r="I97" s="3">
        <v>0</v>
      </c>
    </row>
    <row r="98" spans="1:9">
      <c r="A98">
        <v>107</v>
      </c>
      <c r="B98" s="14">
        <f t="shared" si="2"/>
        <v>845.46</v>
      </c>
      <c r="C98" s="3">
        <v>0</v>
      </c>
      <c r="D98" s="3">
        <v>2</v>
      </c>
      <c r="E98" s="3">
        <v>0</v>
      </c>
      <c r="F98" s="3">
        <v>0</v>
      </c>
      <c r="G98" s="3">
        <v>0</v>
      </c>
      <c r="H98" s="3">
        <v>1</v>
      </c>
      <c r="I98" s="3">
        <v>1</v>
      </c>
    </row>
    <row r="99" spans="1:9">
      <c r="A99">
        <v>148</v>
      </c>
      <c r="B99" s="14">
        <f t="shared" si="2"/>
        <v>845.47</v>
      </c>
      <c r="C99" s="3">
        <v>1</v>
      </c>
      <c r="D99" s="3">
        <v>0</v>
      </c>
      <c r="E99" s="3">
        <v>1</v>
      </c>
      <c r="F99" s="3">
        <v>0</v>
      </c>
      <c r="G99" s="3">
        <v>0</v>
      </c>
      <c r="H99" s="3">
        <v>1</v>
      </c>
      <c r="I99" s="3">
        <v>1</v>
      </c>
    </row>
    <row r="100" spans="1:9">
      <c r="A100">
        <v>97</v>
      </c>
      <c r="B100" s="14">
        <f t="shared" si="2"/>
        <v>846.45</v>
      </c>
      <c r="C100" s="3">
        <v>0</v>
      </c>
      <c r="D100" s="3">
        <v>1</v>
      </c>
      <c r="E100" s="3">
        <v>1</v>
      </c>
      <c r="F100" s="3">
        <v>1</v>
      </c>
      <c r="G100" s="3">
        <v>0</v>
      </c>
      <c r="H100" s="3">
        <v>0</v>
      </c>
      <c r="I100" s="3">
        <v>1</v>
      </c>
    </row>
    <row r="101" spans="1:9">
      <c r="A101">
        <v>141</v>
      </c>
      <c r="B101" s="14">
        <f t="shared" si="2"/>
        <v>846.46</v>
      </c>
      <c r="C101" s="3">
        <v>1</v>
      </c>
      <c r="D101" s="3">
        <v>0</v>
      </c>
      <c r="E101" s="3">
        <v>0</v>
      </c>
      <c r="F101" s="3">
        <v>1</v>
      </c>
      <c r="G101" s="3">
        <v>1</v>
      </c>
      <c r="H101" s="3">
        <v>1</v>
      </c>
      <c r="I101" s="3">
        <v>0</v>
      </c>
    </row>
    <row r="102" spans="1:9">
      <c r="A102">
        <v>177</v>
      </c>
      <c r="B102" s="14">
        <f t="shared" si="2"/>
        <v>847.40000000000009</v>
      </c>
      <c r="C102" s="3">
        <v>1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</row>
    <row r="103" spans="1:9">
      <c r="A103">
        <v>193</v>
      </c>
      <c r="B103" s="14">
        <f t="shared" si="2"/>
        <v>847.41000000000008</v>
      </c>
      <c r="C103" s="3">
        <v>2</v>
      </c>
      <c r="D103" s="3">
        <v>0</v>
      </c>
      <c r="E103" s="3">
        <v>1</v>
      </c>
      <c r="F103" s="3">
        <v>0</v>
      </c>
      <c r="G103" s="3">
        <v>0</v>
      </c>
      <c r="H103" s="3">
        <v>0</v>
      </c>
      <c r="I103" s="3">
        <v>1</v>
      </c>
    </row>
    <row r="104" spans="1:9">
      <c r="A104">
        <v>89</v>
      </c>
      <c r="B104" s="14">
        <f t="shared" si="2"/>
        <v>847.44</v>
      </c>
      <c r="C104" s="3">
        <v>0</v>
      </c>
      <c r="D104" s="3">
        <v>1</v>
      </c>
      <c r="E104" s="3">
        <v>0</v>
      </c>
      <c r="F104" s="3">
        <v>2</v>
      </c>
      <c r="G104" s="3">
        <v>1</v>
      </c>
      <c r="H104" s="3">
        <v>0</v>
      </c>
      <c r="I104" s="3">
        <v>0</v>
      </c>
    </row>
    <row r="105" spans="1:9">
      <c r="A105">
        <v>3</v>
      </c>
      <c r="B105" s="14">
        <f t="shared" si="2"/>
        <v>847.54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2</v>
      </c>
      <c r="I105" s="3">
        <v>2</v>
      </c>
    </row>
    <row r="106" spans="1:9">
      <c r="A106">
        <v>191</v>
      </c>
      <c r="B106" s="14">
        <f t="shared" si="2"/>
        <v>848.40000000000009</v>
      </c>
      <c r="C106" s="3">
        <v>2</v>
      </c>
      <c r="D106" s="3">
        <v>0</v>
      </c>
      <c r="E106" s="3">
        <v>0</v>
      </c>
      <c r="F106" s="3">
        <v>1</v>
      </c>
      <c r="G106" s="3">
        <v>1</v>
      </c>
      <c r="H106" s="3">
        <v>0</v>
      </c>
      <c r="I106" s="3">
        <v>0</v>
      </c>
    </row>
    <row r="107" spans="1:9">
      <c r="A107">
        <v>128</v>
      </c>
      <c r="B107" s="14">
        <f t="shared" si="2"/>
        <v>849.48</v>
      </c>
      <c r="C107" s="3">
        <v>1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3">
        <v>2</v>
      </c>
    </row>
    <row r="108" spans="1:9">
      <c r="A108">
        <v>81</v>
      </c>
      <c r="B108" s="14">
        <f t="shared" si="2"/>
        <v>850.46</v>
      </c>
      <c r="C108" s="3">
        <v>0</v>
      </c>
      <c r="D108" s="3">
        <v>1</v>
      </c>
      <c r="E108" s="3">
        <v>0</v>
      </c>
      <c r="F108" s="3">
        <v>1</v>
      </c>
      <c r="G108" s="3">
        <v>0</v>
      </c>
      <c r="H108" s="3">
        <v>0</v>
      </c>
      <c r="I108" s="3">
        <v>2</v>
      </c>
    </row>
    <row r="109" spans="1:9">
      <c r="A109">
        <v>183</v>
      </c>
      <c r="B109" s="14">
        <f t="shared" si="2"/>
        <v>851.42000000000007</v>
      </c>
      <c r="C109" s="3">
        <v>2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2</v>
      </c>
    </row>
    <row r="110" spans="1:9">
      <c r="A110">
        <v>102</v>
      </c>
      <c r="B110" s="14">
        <f t="shared" si="2"/>
        <v>855.47</v>
      </c>
      <c r="C110" s="3">
        <v>0</v>
      </c>
      <c r="D110" s="3">
        <v>1</v>
      </c>
      <c r="E110" s="3">
        <v>2</v>
      </c>
      <c r="F110" s="3">
        <v>0</v>
      </c>
      <c r="G110" s="3">
        <v>0</v>
      </c>
      <c r="H110" s="3">
        <v>1</v>
      </c>
      <c r="I110" s="3">
        <v>0</v>
      </c>
    </row>
    <row r="111" spans="1:9">
      <c r="A111">
        <v>69</v>
      </c>
      <c r="B111" s="14">
        <f t="shared" si="2"/>
        <v>856.46</v>
      </c>
      <c r="C111" s="3">
        <v>0</v>
      </c>
      <c r="D111" s="3">
        <v>0</v>
      </c>
      <c r="E111" s="3">
        <v>3</v>
      </c>
      <c r="F111" s="3">
        <v>1</v>
      </c>
      <c r="G111" s="3">
        <v>0</v>
      </c>
      <c r="H111" s="3">
        <v>0</v>
      </c>
      <c r="I111" s="3">
        <v>0</v>
      </c>
    </row>
    <row r="112" spans="1:9">
      <c r="A112">
        <v>125</v>
      </c>
      <c r="B112" s="14">
        <f t="shared" si="2"/>
        <v>857.40000000000009</v>
      </c>
      <c r="C112" s="3">
        <v>0</v>
      </c>
      <c r="D112" s="3">
        <v>3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>
        <v>176</v>
      </c>
      <c r="B113" s="14">
        <f t="shared" si="2"/>
        <v>857.41000000000008</v>
      </c>
      <c r="C113" s="3">
        <v>1</v>
      </c>
      <c r="D113" s="3">
        <v>1</v>
      </c>
      <c r="E113" s="3">
        <v>2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>
        <v>9</v>
      </c>
      <c r="B114" s="14">
        <f t="shared" si="2"/>
        <v>857.55</v>
      </c>
      <c r="C114" s="3">
        <v>0</v>
      </c>
      <c r="D114" s="3">
        <v>0</v>
      </c>
      <c r="E114" s="3">
        <v>0</v>
      </c>
      <c r="F114" s="3">
        <v>0</v>
      </c>
      <c r="G114" s="3">
        <v>1</v>
      </c>
      <c r="H114" s="3">
        <v>3</v>
      </c>
      <c r="I114" s="3">
        <v>0</v>
      </c>
    </row>
    <row r="115" spans="1:9">
      <c r="A115">
        <v>92</v>
      </c>
      <c r="B115" s="14">
        <f t="shared" si="2"/>
        <v>859.48</v>
      </c>
      <c r="C115" s="3">
        <v>0</v>
      </c>
      <c r="D115" s="3">
        <v>1</v>
      </c>
      <c r="E115" s="3">
        <v>1</v>
      </c>
      <c r="F115" s="3">
        <v>0</v>
      </c>
      <c r="G115" s="3">
        <v>0</v>
      </c>
      <c r="H115" s="3">
        <v>1</v>
      </c>
      <c r="I115" s="3">
        <v>1</v>
      </c>
    </row>
    <row r="116" spans="1:9">
      <c r="A116">
        <v>133</v>
      </c>
      <c r="B116" s="14">
        <f t="shared" si="2"/>
        <v>859.49</v>
      </c>
      <c r="C116" s="3">
        <v>1</v>
      </c>
      <c r="D116" s="3">
        <v>0</v>
      </c>
      <c r="E116" s="3">
        <v>0</v>
      </c>
      <c r="F116" s="3">
        <v>0</v>
      </c>
      <c r="G116" s="3">
        <v>1</v>
      </c>
      <c r="H116" s="3">
        <v>2</v>
      </c>
      <c r="I116" s="3">
        <v>0</v>
      </c>
    </row>
    <row r="117" spans="1:9">
      <c r="A117">
        <v>62</v>
      </c>
      <c r="B117" s="14">
        <f t="shared" si="2"/>
        <v>860.47</v>
      </c>
      <c r="C117" s="3">
        <v>0</v>
      </c>
      <c r="D117" s="3">
        <v>0</v>
      </c>
      <c r="E117" s="3">
        <v>2</v>
      </c>
      <c r="F117" s="3">
        <v>1</v>
      </c>
      <c r="G117" s="3">
        <v>0</v>
      </c>
      <c r="H117" s="3">
        <v>0</v>
      </c>
      <c r="I117" s="3">
        <v>1</v>
      </c>
    </row>
    <row r="118" spans="1:9">
      <c r="A118">
        <v>85</v>
      </c>
      <c r="B118" s="14">
        <f t="shared" si="2"/>
        <v>860.47</v>
      </c>
      <c r="C118" s="3">
        <v>0</v>
      </c>
      <c r="D118" s="3">
        <v>1</v>
      </c>
      <c r="E118" s="3">
        <v>0</v>
      </c>
      <c r="F118" s="3">
        <v>1</v>
      </c>
      <c r="G118" s="3">
        <v>1</v>
      </c>
      <c r="H118" s="3">
        <v>1</v>
      </c>
      <c r="I118" s="3">
        <v>0</v>
      </c>
    </row>
    <row r="119" spans="1:9">
      <c r="A119">
        <v>121</v>
      </c>
      <c r="B119" s="14">
        <f t="shared" si="2"/>
        <v>861.41000000000008</v>
      </c>
      <c r="C119" s="3">
        <v>0</v>
      </c>
      <c r="D119" s="3">
        <v>3</v>
      </c>
      <c r="E119" s="3">
        <v>0</v>
      </c>
      <c r="F119" s="3">
        <v>0</v>
      </c>
      <c r="G119" s="3">
        <v>0</v>
      </c>
      <c r="H119" s="3">
        <v>0</v>
      </c>
      <c r="I119" s="3">
        <v>1</v>
      </c>
    </row>
    <row r="120" spans="1:9">
      <c r="A120">
        <v>172</v>
      </c>
      <c r="B120" s="14">
        <f t="shared" si="2"/>
        <v>861.42000000000007</v>
      </c>
      <c r="C120" s="3">
        <v>1</v>
      </c>
      <c r="D120" s="3">
        <v>1</v>
      </c>
      <c r="E120" s="3">
        <v>1</v>
      </c>
      <c r="F120" s="3">
        <v>0</v>
      </c>
      <c r="G120" s="3">
        <v>0</v>
      </c>
      <c r="H120" s="3">
        <v>0</v>
      </c>
      <c r="I120" s="3">
        <v>1</v>
      </c>
    </row>
    <row r="121" spans="1:9">
      <c r="A121">
        <v>187</v>
      </c>
      <c r="B121" s="14">
        <f t="shared" si="2"/>
        <v>861.43000000000006</v>
      </c>
      <c r="C121" s="3">
        <v>2</v>
      </c>
      <c r="D121" s="3">
        <v>0</v>
      </c>
      <c r="E121" s="3">
        <v>0</v>
      </c>
      <c r="F121" s="3">
        <v>0</v>
      </c>
      <c r="G121" s="3">
        <v>1</v>
      </c>
      <c r="H121" s="3">
        <v>1</v>
      </c>
      <c r="I121" s="3">
        <v>0</v>
      </c>
    </row>
    <row r="122" spans="1:9">
      <c r="A122">
        <v>54</v>
      </c>
      <c r="B122" s="14">
        <f t="shared" si="2"/>
        <v>861.46</v>
      </c>
      <c r="C122" s="3">
        <v>0</v>
      </c>
      <c r="D122" s="3">
        <v>0</v>
      </c>
      <c r="E122" s="3">
        <v>1</v>
      </c>
      <c r="F122" s="3">
        <v>2</v>
      </c>
      <c r="G122" s="3">
        <v>1</v>
      </c>
      <c r="H122" s="3">
        <v>0</v>
      </c>
      <c r="I122" s="3">
        <v>0</v>
      </c>
    </row>
    <row r="123" spans="1:9">
      <c r="A123">
        <v>170</v>
      </c>
      <c r="B123" s="14">
        <f t="shared" si="2"/>
        <v>862.41000000000008</v>
      </c>
      <c r="C123" s="3">
        <v>1</v>
      </c>
      <c r="D123" s="3">
        <v>1</v>
      </c>
      <c r="E123" s="3">
        <v>0</v>
      </c>
      <c r="F123" s="3">
        <v>1</v>
      </c>
      <c r="G123" s="3">
        <v>1</v>
      </c>
      <c r="H123" s="3">
        <v>0</v>
      </c>
      <c r="I123" s="3">
        <v>0</v>
      </c>
    </row>
    <row r="124" spans="1:9">
      <c r="A124">
        <v>206</v>
      </c>
      <c r="B124" s="14">
        <f t="shared" si="2"/>
        <v>863.37000000000012</v>
      </c>
      <c r="C124" s="3">
        <v>3</v>
      </c>
      <c r="D124" s="3">
        <v>0</v>
      </c>
      <c r="E124" s="3">
        <v>0</v>
      </c>
      <c r="F124" s="3">
        <v>0</v>
      </c>
      <c r="G124" s="3">
        <v>1</v>
      </c>
      <c r="H124" s="3">
        <v>0</v>
      </c>
      <c r="I124" s="3">
        <v>0</v>
      </c>
    </row>
    <row r="125" spans="1:9">
      <c r="A125">
        <v>72</v>
      </c>
      <c r="B125" s="14">
        <f t="shared" si="2"/>
        <v>863.49</v>
      </c>
      <c r="C125" s="3">
        <v>0</v>
      </c>
      <c r="D125" s="3">
        <v>1</v>
      </c>
      <c r="E125" s="3">
        <v>0</v>
      </c>
      <c r="F125" s="3">
        <v>0</v>
      </c>
      <c r="G125" s="3">
        <v>0</v>
      </c>
      <c r="H125" s="3">
        <v>1</v>
      </c>
      <c r="I125" s="3">
        <v>2</v>
      </c>
    </row>
    <row r="126" spans="1:9">
      <c r="A126">
        <v>46</v>
      </c>
      <c r="B126" s="14">
        <f t="shared" si="2"/>
        <v>864.48</v>
      </c>
      <c r="C126" s="3">
        <v>0</v>
      </c>
      <c r="D126" s="3">
        <v>0</v>
      </c>
      <c r="E126" s="3">
        <v>1</v>
      </c>
      <c r="F126" s="3">
        <v>1</v>
      </c>
      <c r="G126" s="3">
        <v>0</v>
      </c>
      <c r="H126" s="3">
        <v>0</v>
      </c>
      <c r="I126" s="3">
        <v>2</v>
      </c>
    </row>
    <row r="127" spans="1:9">
      <c r="A127">
        <v>162</v>
      </c>
      <c r="B127" s="14">
        <f t="shared" si="2"/>
        <v>865.43000000000006</v>
      </c>
      <c r="C127" s="3">
        <v>1</v>
      </c>
      <c r="D127" s="3">
        <v>1</v>
      </c>
      <c r="E127" s="3">
        <v>0</v>
      </c>
      <c r="F127" s="3">
        <v>0</v>
      </c>
      <c r="G127" s="3">
        <v>0</v>
      </c>
      <c r="H127" s="3">
        <v>0</v>
      </c>
      <c r="I127" s="3">
        <v>2</v>
      </c>
    </row>
    <row r="128" spans="1:9">
      <c r="A128">
        <v>29</v>
      </c>
      <c r="B128" s="14">
        <f t="shared" si="2"/>
        <v>865.47</v>
      </c>
      <c r="C128" s="3">
        <v>0</v>
      </c>
      <c r="D128" s="3">
        <v>0</v>
      </c>
      <c r="E128" s="3">
        <v>0</v>
      </c>
      <c r="F128" s="3">
        <v>2</v>
      </c>
      <c r="G128" s="3">
        <v>1</v>
      </c>
      <c r="H128" s="3">
        <v>0</v>
      </c>
      <c r="I128" s="3">
        <v>1</v>
      </c>
    </row>
    <row r="129" spans="1:9">
      <c r="A129">
        <v>16</v>
      </c>
      <c r="B129" s="14">
        <f t="shared" si="2"/>
        <v>868.49</v>
      </c>
      <c r="C129" s="3">
        <v>0</v>
      </c>
      <c r="D129" s="3">
        <v>0</v>
      </c>
      <c r="E129" s="3">
        <v>0</v>
      </c>
      <c r="F129" s="3">
        <v>1</v>
      </c>
      <c r="G129" s="3">
        <v>0</v>
      </c>
      <c r="H129" s="3">
        <v>0</v>
      </c>
      <c r="I129" s="3">
        <v>3</v>
      </c>
    </row>
    <row r="130" spans="1:9">
      <c r="A130">
        <v>67</v>
      </c>
      <c r="B130" s="14">
        <f t="shared" si="2"/>
        <v>869.49</v>
      </c>
      <c r="C130" s="3">
        <v>0</v>
      </c>
      <c r="D130" s="3">
        <v>0</v>
      </c>
      <c r="E130" s="3">
        <v>3</v>
      </c>
      <c r="F130" s="3">
        <v>0</v>
      </c>
      <c r="G130" s="3">
        <v>0</v>
      </c>
      <c r="H130" s="3">
        <v>1</v>
      </c>
      <c r="I130" s="3">
        <v>0</v>
      </c>
    </row>
    <row r="131" spans="1:9">
      <c r="A131">
        <v>120</v>
      </c>
      <c r="B131" s="14">
        <f t="shared" si="2"/>
        <v>871.42000000000007</v>
      </c>
      <c r="C131" s="3">
        <v>0</v>
      </c>
      <c r="D131" s="3">
        <v>2</v>
      </c>
      <c r="E131" s="3">
        <v>2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>
        <v>161</v>
      </c>
      <c r="B132" s="14">
        <f t="shared" si="2"/>
        <v>871.43000000000006</v>
      </c>
      <c r="C132" s="3">
        <v>1</v>
      </c>
      <c r="D132" s="3">
        <v>0</v>
      </c>
      <c r="E132" s="3">
        <v>3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>
        <v>57</v>
      </c>
      <c r="B133" s="14">
        <f t="shared" si="2"/>
        <v>873.5</v>
      </c>
      <c r="C133" s="3">
        <v>0</v>
      </c>
      <c r="D133" s="3">
        <v>0</v>
      </c>
      <c r="E133" s="3">
        <v>2</v>
      </c>
      <c r="F133" s="3">
        <v>0</v>
      </c>
      <c r="G133" s="3">
        <v>0</v>
      </c>
      <c r="H133" s="3">
        <v>1</v>
      </c>
      <c r="I133" s="3">
        <v>1</v>
      </c>
    </row>
    <row r="134" spans="1:9">
      <c r="A134">
        <v>77</v>
      </c>
      <c r="B134" s="14">
        <f t="shared" si="2"/>
        <v>873.5</v>
      </c>
      <c r="C134" s="3">
        <v>0</v>
      </c>
      <c r="D134" s="3">
        <v>1</v>
      </c>
      <c r="E134" s="3">
        <v>0</v>
      </c>
      <c r="F134" s="3">
        <v>0</v>
      </c>
      <c r="G134" s="3">
        <v>1</v>
      </c>
      <c r="H134" s="3">
        <v>2</v>
      </c>
      <c r="I134" s="3">
        <v>0</v>
      </c>
    </row>
    <row r="135" spans="1:9">
      <c r="A135">
        <v>50</v>
      </c>
      <c r="B135" s="14">
        <f t="shared" si="2"/>
        <v>874.49</v>
      </c>
      <c r="C135" s="3">
        <v>0</v>
      </c>
      <c r="D135" s="3">
        <v>0</v>
      </c>
      <c r="E135" s="3">
        <v>1</v>
      </c>
      <c r="F135" s="3">
        <v>1</v>
      </c>
      <c r="G135" s="3">
        <v>1</v>
      </c>
      <c r="H135" s="3">
        <v>1</v>
      </c>
      <c r="I135" s="3">
        <v>0</v>
      </c>
    </row>
    <row r="136" spans="1:9">
      <c r="A136">
        <v>116</v>
      </c>
      <c r="B136" s="14">
        <f t="shared" si="2"/>
        <v>875.43000000000006</v>
      </c>
      <c r="C136" s="3">
        <v>0</v>
      </c>
      <c r="D136" s="3">
        <v>2</v>
      </c>
      <c r="E136" s="3">
        <v>1</v>
      </c>
      <c r="F136" s="3">
        <v>0</v>
      </c>
      <c r="G136" s="3">
        <v>0</v>
      </c>
      <c r="H136" s="3">
        <v>0</v>
      </c>
      <c r="I136" s="3">
        <v>1</v>
      </c>
    </row>
    <row r="137" spans="1:9">
      <c r="A137">
        <v>157</v>
      </c>
      <c r="B137" s="14">
        <f t="shared" ref="B137:B200" si="3">SUMPRODUCT(C137:I137,R$2:X$2)+SUMPRODUCT(M$2:M$5,N$2:N$5)</f>
        <v>875.44</v>
      </c>
      <c r="C137" s="3">
        <v>1</v>
      </c>
      <c r="D137" s="3">
        <v>0</v>
      </c>
      <c r="E137" s="3">
        <v>2</v>
      </c>
      <c r="F137" s="3">
        <v>0</v>
      </c>
      <c r="G137" s="3">
        <v>0</v>
      </c>
      <c r="H137" s="3">
        <v>0</v>
      </c>
      <c r="I137" s="3">
        <v>1</v>
      </c>
    </row>
    <row r="138" spans="1:9">
      <c r="A138">
        <v>166</v>
      </c>
      <c r="B138" s="14">
        <f t="shared" si="3"/>
        <v>875.44</v>
      </c>
      <c r="C138" s="3">
        <v>1</v>
      </c>
      <c r="D138" s="3">
        <v>1</v>
      </c>
      <c r="E138" s="3">
        <v>0</v>
      </c>
      <c r="F138" s="3">
        <v>0</v>
      </c>
      <c r="G138" s="3">
        <v>1</v>
      </c>
      <c r="H138" s="3">
        <v>1</v>
      </c>
      <c r="I138" s="3">
        <v>0</v>
      </c>
    </row>
    <row r="139" spans="1:9">
      <c r="A139">
        <v>114</v>
      </c>
      <c r="B139" s="14">
        <f t="shared" si="3"/>
        <v>876.42000000000007</v>
      </c>
      <c r="C139" s="3">
        <v>0</v>
      </c>
      <c r="D139" s="3">
        <v>2</v>
      </c>
      <c r="E139" s="3">
        <v>0</v>
      </c>
      <c r="F139" s="3">
        <v>1</v>
      </c>
      <c r="G139" s="3">
        <v>1</v>
      </c>
      <c r="H139" s="3">
        <v>0</v>
      </c>
      <c r="I139" s="3">
        <v>0</v>
      </c>
    </row>
    <row r="140" spans="1:9">
      <c r="A140">
        <v>155</v>
      </c>
      <c r="B140" s="14">
        <f t="shared" si="3"/>
        <v>876.43000000000006</v>
      </c>
      <c r="C140" s="3">
        <v>1</v>
      </c>
      <c r="D140" s="3">
        <v>0</v>
      </c>
      <c r="E140" s="3">
        <v>1</v>
      </c>
      <c r="F140" s="3">
        <v>1</v>
      </c>
      <c r="G140" s="3">
        <v>1</v>
      </c>
      <c r="H140" s="3">
        <v>0</v>
      </c>
      <c r="I140" s="3">
        <v>0</v>
      </c>
    </row>
    <row r="141" spans="1:9">
      <c r="A141">
        <v>200</v>
      </c>
      <c r="B141" s="14">
        <f t="shared" si="3"/>
        <v>877.38000000000011</v>
      </c>
      <c r="C141" s="3">
        <v>2</v>
      </c>
      <c r="D141" s="3">
        <v>1</v>
      </c>
      <c r="E141" s="3">
        <v>0</v>
      </c>
      <c r="F141" s="3">
        <v>0</v>
      </c>
      <c r="G141" s="3">
        <v>1</v>
      </c>
      <c r="H141" s="3">
        <v>0</v>
      </c>
      <c r="I141" s="3">
        <v>0</v>
      </c>
    </row>
    <row r="142" spans="1:9">
      <c r="A142">
        <v>37</v>
      </c>
      <c r="B142" s="14">
        <f t="shared" si="3"/>
        <v>877.51</v>
      </c>
      <c r="C142" s="3">
        <v>0</v>
      </c>
      <c r="D142" s="3">
        <v>0</v>
      </c>
      <c r="E142" s="3">
        <v>1</v>
      </c>
      <c r="F142" s="3">
        <v>0</v>
      </c>
      <c r="G142" s="3">
        <v>0</v>
      </c>
      <c r="H142" s="3">
        <v>1</v>
      </c>
      <c r="I142" s="3">
        <v>2</v>
      </c>
    </row>
    <row r="143" spans="1:9">
      <c r="A143">
        <v>21</v>
      </c>
      <c r="B143" s="14">
        <f t="shared" si="3"/>
        <v>878.5</v>
      </c>
      <c r="C143" s="3">
        <v>0</v>
      </c>
      <c r="D143" s="3">
        <v>0</v>
      </c>
      <c r="E143" s="3">
        <v>0</v>
      </c>
      <c r="F143" s="3">
        <v>1</v>
      </c>
      <c r="G143" s="3">
        <v>1</v>
      </c>
      <c r="H143" s="3">
        <v>1</v>
      </c>
      <c r="I143" s="3">
        <v>1</v>
      </c>
    </row>
    <row r="144" spans="1:9">
      <c r="A144">
        <v>106</v>
      </c>
      <c r="B144" s="14">
        <f t="shared" si="3"/>
        <v>879.44</v>
      </c>
      <c r="C144" s="3">
        <v>0</v>
      </c>
      <c r="D144" s="3">
        <v>2</v>
      </c>
      <c r="E144" s="3">
        <v>0</v>
      </c>
      <c r="F144" s="3">
        <v>0</v>
      </c>
      <c r="G144" s="3">
        <v>0</v>
      </c>
      <c r="H144" s="3">
        <v>0</v>
      </c>
      <c r="I144" s="3">
        <v>2</v>
      </c>
    </row>
    <row r="145" spans="1:9">
      <c r="A145">
        <v>147</v>
      </c>
      <c r="B145" s="14">
        <f t="shared" si="3"/>
        <v>879.45</v>
      </c>
      <c r="C145" s="3">
        <v>1</v>
      </c>
      <c r="D145" s="3">
        <v>0</v>
      </c>
      <c r="E145" s="3">
        <v>1</v>
      </c>
      <c r="F145" s="3">
        <v>0</v>
      </c>
      <c r="G145" s="3">
        <v>0</v>
      </c>
      <c r="H145" s="3">
        <v>0</v>
      </c>
      <c r="I145" s="3">
        <v>2</v>
      </c>
    </row>
    <row r="146" spans="1:9">
      <c r="A146">
        <v>140</v>
      </c>
      <c r="B146" s="14">
        <f t="shared" si="3"/>
        <v>880.44</v>
      </c>
      <c r="C146" s="3">
        <v>1</v>
      </c>
      <c r="D146" s="3">
        <v>0</v>
      </c>
      <c r="E146" s="3">
        <v>0</v>
      </c>
      <c r="F146" s="3">
        <v>1</v>
      </c>
      <c r="G146" s="3">
        <v>1</v>
      </c>
      <c r="H146" s="3">
        <v>0</v>
      </c>
      <c r="I146" s="3">
        <v>1</v>
      </c>
    </row>
    <row r="147" spans="1:9">
      <c r="A147">
        <v>2</v>
      </c>
      <c r="B147" s="14">
        <f t="shared" si="3"/>
        <v>881.52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1</v>
      </c>
      <c r="I147" s="3">
        <v>3</v>
      </c>
    </row>
    <row r="148" spans="1:9">
      <c r="A148">
        <v>127</v>
      </c>
      <c r="B148" s="14">
        <f t="shared" si="3"/>
        <v>883.46</v>
      </c>
      <c r="C148" s="3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3</v>
      </c>
    </row>
    <row r="149" spans="1:9">
      <c r="A149">
        <v>105</v>
      </c>
      <c r="B149" s="14">
        <f t="shared" si="3"/>
        <v>885.44</v>
      </c>
      <c r="C149" s="3">
        <v>0</v>
      </c>
      <c r="D149" s="3">
        <v>1</v>
      </c>
      <c r="E149" s="3">
        <v>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>
        <v>42</v>
      </c>
      <c r="B150" s="14">
        <f t="shared" si="3"/>
        <v>887.52</v>
      </c>
      <c r="C150" s="3">
        <v>0</v>
      </c>
      <c r="D150" s="3">
        <v>0</v>
      </c>
      <c r="E150" s="3">
        <v>1</v>
      </c>
      <c r="F150" s="3">
        <v>0</v>
      </c>
      <c r="G150" s="3">
        <v>1</v>
      </c>
      <c r="H150" s="3">
        <v>2</v>
      </c>
      <c r="I150" s="3">
        <v>0</v>
      </c>
    </row>
    <row r="151" spans="1:9">
      <c r="A151">
        <v>101</v>
      </c>
      <c r="B151" s="14">
        <f t="shared" si="3"/>
        <v>889.45</v>
      </c>
      <c r="C151" s="3">
        <v>0</v>
      </c>
      <c r="D151" s="3">
        <v>1</v>
      </c>
      <c r="E151" s="3">
        <v>2</v>
      </c>
      <c r="F151" s="3">
        <v>0</v>
      </c>
      <c r="G151" s="3">
        <v>0</v>
      </c>
      <c r="H151" s="3">
        <v>0</v>
      </c>
      <c r="I151" s="3">
        <v>1</v>
      </c>
    </row>
    <row r="152" spans="1:9">
      <c r="A152">
        <v>110</v>
      </c>
      <c r="B152" s="14">
        <f t="shared" si="3"/>
        <v>889.45</v>
      </c>
      <c r="C152" s="3">
        <v>0</v>
      </c>
      <c r="D152" s="3">
        <v>2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</row>
    <row r="153" spans="1:9">
      <c r="A153">
        <v>151</v>
      </c>
      <c r="B153" s="14">
        <f t="shared" si="3"/>
        <v>889.46</v>
      </c>
      <c r="C153" s="3">
        <v>1</v>
      </c>
      <c r="D153" s="3">
        <v>0</v>
      </c>
      <c r="E153" s="3">
        <v>1</v>
      </c>
      <c r="F153" s="3">
        <v>0</v>
      </c>
      <c r="G153" s="3">
        <v>1</v>
      </c>
      <c r="H153" s="3">
        <v>1</v>
      </c>
      <c r="I153" s="3">
        <v>0</v>
      </c>
    </row>
    <row r="154" spans="1:9">
      <c r="A154">
        <v>99</v>
      </c>
      <c r="B154" s="14">
        <f t="shared" si="3"/>
        <v>890.44</v>
      </c>
      <c r="C154" s="3">
        <v>0</v>
      </c>
      <c r="D154" s="3">
        <v>1</v>
      </c>
      <c r="E154" s="3">
        <v>1</v>
      </c>
      <c r="F154" s="3">
        <v>1</v>
      </c>
      <c r="G154" s="3">
        <v>1</v>
      </c>
      <c r="H154" s="3">
        <v>0</v>
      </c>
      <c r="I154" s="3">
        <v>0</v>
      </c>
    </row>
    <row r="155" spans="1:9">
      <c r="A155">
        <v>179</v>
      </c>
      <c r="B155" s="14">
        <f t="shared" si="3"/>
        <v>891.3900000000001</v>
      </c>
      <c r="C155" s="3">
        <v>1</v>
      </c>
      <c r="D155" s="3">
        <v>2</v>
      </c>
      <c r="E155" s="3">
        <v>0</v>
      </c>
      <c r="F155" s="3">
        <v>0</v>
      </c>
      <c r="G155" s="3">
        <v>1</v>
      </c>
      <c r="H155" s="3">
        <v>0</v>
      </c>
      <c r="I155" s="3">
        <v>0</v>
      </c>
    </row>
    <row r="156" spans="1:9">
      <c r="A156">
        <v>195</v>
      </c>
      <c r="B156" s="14">
        <f t="shared" si="3"/>
        <v>891.40000000000009</v>
      </c>
      <c r="C156" s="3">
        <v>2</v>
      </c>
      <c r="D156" s="3">
        <v>0</v>
      </c>
      <c r="E156" s="3">
        <v>1</v>
      </c>
      <c r="F156" s="3">
        <v>0</v>
      </c>
      <c r="G156" s="3">
        <v>1</v>
      </c>
      <c r="H156" s="3">
        <v>0</v>
      </c>
      <c r="I156" s="3">
        <v>0</v>
      </c>
    </row>
    <row r="157" spans="1:9">
      <c r="A157">
        <v>8</v>
      </c>
      <c r="B157" s="14">
        <f t="shared" si="3"/>
        <v>891.53</v>
      </c>
      <c r="C157" s="3">
        <v>0</v>
      </c>
      <c r="D157" s="3">
        <v>0</v>
      </c>
      <c r="E157" s="3">
        <v>0</v>
      </c>
      <c r="F157" s="3">
        <v>0</v>
      </c>
      <c r="G157" s="3">
        <v>1</v>
      </c>
      <c r="H157" s="3">
        <v>2</v>
      </c>
      <c r="I157" s="3">
        <v>1</v>
      </c>
    </row>
    <row r="158" spans="1:9">
      <c r="A158">
        <v>91</v>
      </c>
      <c r="B158" s="14">
        <f t="shared" si="3"/>
        <v>893.46</v>
      </c>
      <c r="C158" s="3">
        <v>0</v>
      </c>
      <c r="D158" s="3">
        <v>1</v>
      </c>
      <c r="E158" s="3">
        <v>1</v>
      </c>
      <c r="F158" s="3">
        <v>0</v>
      </c>
      <c r="G158" s="3">
        <v>0</v>
      </c>
      <c r="H158" s="3">
        <v>0</v>
      </c>
      <c r="I158" s="3">
        <v>2</v>
      </c>
    </row>
    <row r="159" spans="1:9">
      <c r="A159">
        <v>132</v>
      </c>
      <c r="B159" s="14">
        <f t="shared" si="3"/>
        <v>893.47</v>
      </c>
      <c r="C159" s="3">
        <v>1</v>
      </c>
      <c r="D159" s="3">
        <v>0</v>
      </c>
      <c r="E159" s="3">
        <v>0</v>
      </c>
      <c r="F159" s="3">
        <v>0</v>
      </c>
      <c r="G159" s="3">
        <v>1</v>
      </c>
      <c r="H159" s="3">
        <v>1</v>
      </c>
      <c r="I159" s="3">
        <v>1</v>
      </c>
    </row>
    <row r="160" spans="1:9">
      <c r="A160">
        <v>84</v>
      </c>
      <c r="B160" s="14">
        <f t="shared" si="3"/>
        <v>894.45</v>
      </c>
      <c r="C160" s="3">
        <v>0</v>
      </c>
      <c r="D160" s="3">
        <v>1</v>
      </c>
      <c r="E160" s="3">
        <v>0</v>
      </c>
      <c r="F160" s="3">
        <v>1</v>
      </c>
      <c r="G160" s="3">
        <v>1</v>
      </c>
      <c r="H160" s="3">
        <v>0</v>
      </c>
      <c r="I160" s="3">
        <v>1</v>
      </c>
    </row>
    <row r="161" spans="1:9">
      <c r="A161">
        <v>186</v>
      </c>
      <c r="B161" s="14">
        <f t="shared" si="3"/>
        <v>895.41000000000008</v>
      </c>
      <c r="C161" s="3">
        <v>2</v>
      </c>
      <c r="D161" s="3">
        <v>0</v>
      </c>
      <c r="E161" s="3">
        <v>0</v>
      </c>
      <c r="F161" s="3">
        <v>0</v>
      </c>
      <c r="G161" s="3">
        <v>1</v>
      </c>
      <c r="H161" s="3">
        <v>0</v>
      </c>
      <c r="I161" s="3">
        <v>1</v>
      </c>
    </row>
    <row r="162" spans="1:9">
      <c r="A162">
        <v>71</v>
      </c>
      <c r="B162" s="14">
        <f t="shared" si="3"/>
        <v>897.47</v>
      </c>
      <c r="C162" s="3">
        <v>0</v>
      </c>
      <c r="D162" s="3">
        <v>1</v>
      </c>
      <c r="E162" s="3">
        <v>0</v>
      </c>
      <c r="F162" s="3">
        <v>0</v>
      </c>
      <c r="G162" s="3">
        <v>0</v>
      </c>
      <c r="H162" s="3">
        <v>0</v>
      </c>
      <c r="I162" s="3">
        <v>3</v>
      </c>
    </row>
    <row r="163" spans="1:9">
      <c r="A163">
        <v>70</v>
      </c>
      <c r="B163" s="14">
        <f t="shared" si="3"/>
        <v>899.46</v>
      </c>
      <c r="C163" s="3">
        <v>0</v>
      </c>
      <c r="D163" s="3">
        <v>0</v>
      </c>
      <c r="E163" s="3">
        <v>4</v>
      </c>
      <c r="F163" s="3">
        <v>0</v>
      </c>
      <c r="G163" s="3">
        <v>0</v>
      </c>
      <c r="H163" s="3">
        <v>0</v>
      </c>
      <c r="I163" s="3">
        <v>0</v>
      </c>
    </row>
    <row r="164" spans="1:9">
      <c r="A164">
        <v>66</v>
      </c>
      <c r="B164" s="14">
        <f t="shared" si="3"/>
        <v>903.47</v>
      </c>
      <c r="C164" s="3">
        <v>0</v>
      </c>
      <c r="D164" s="3">
        <v>0</v>
      </c>
      <c r="E164" s="3">
        <v>3</v>
      </c>
      <c r="F164" s="3">
        <v>0</v>
      </c>
      <c r="G164" s="3">
        <v>0</v>
      </c>
      <c r="H164" s="3">
        <v>0</v>
      </c>
      <c r="I164" s="3">
        <v>1</v>
      </c>
    </row>
    <row r="165" spans="1:9">
      <c r="A165">
        <v>95</v>
      </c>
      <c r="B165" s="14">
        <f t="shared" si="3"/>
        <v>903.47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</row>
    <row r="166" spans="1:9">
      <c r="A166">
        <v>64</v>
      </c>
      <c r="B166" s="14">
        <f t="shared" si="3"/>
        <v>904.46</v>
      </c>
      <c r="C166" s="3">
        <v>0</v>
      </c>
      <c r="D166" s="3">
        <v>0</v>
      </c>
      <c r="E166" s="3">
        <v>2</v>
      </c>
      <c r="F166" s="3">
        <v>1</v>
      </c>
      <c r="G166" s="3">
        <v>1</v>
      </c>
      <c r="H166" s="3">
        <v>0</v>
      </c>
      <c r="I166" s="3">
        <v>0</v>
      </c>
    </row>
    <row r="167" spans="1:9">
      <c r="A167">
        <v>123</v>
      </c>
      <c r="B167" s="14">
        <f t="shared" si="3"/>
        <v>905.40000000000009</v>
      </c>
      <c r="C167" s="3">
        <v>0</v>
      </c>
      <c r="D167" s="3">
        <v>3</v>
      </c>
      <c r="E167" s="3">
        <v>0</v>
      </c>
      <c r="F167" s="3">
        <v>0</v>
      </c>
      <c r="G167" s="3">
        <v>1</v>
      </c>
      <c r="H167" s="3">
        <v>0</v>
      </c>
      <c r="I167" s="3">
        <v>0</v>
      </c>
    </row>
    <row r="168" spans="1:9">
      <c r="A168">
        <v>174</v>
      </c>
      <c r="B168" s="14">
        <f t="shared" si="3"/>
        <v>905.41000000000008</v>
      </c>
      <c r="C168" s="3">
        <v>1</v>
      </c>
      <c r="D168" s="3">
        <v>1</v>
      </c>
      <c r="E168" s="3">
        <v>1</v>
      </c>
      <c r="F168" s="3">
        <v>0</v>
      </c>
      <c r="G168" s="3">
        <v>1</v>
      </c>
      <c r="H168" s="3">
        <v>0</v>
      </c>
      <c r="I168" s="3">
        <v>0</v>
      </c>
    </row>
    <row r="169" spans="1:9">
      <c r="A169">
        <v>56</v>
      </c>
      <c r="B169" s="14">
        <f t="shared" si="3"/>
        <v>907.48</v>
      </c>
      <c r="C169" s="3">
        <v>0</v>
      </c>
      <c r="D169" s="3">
        <v>0</v>
      </c>
      <c r="E169" s="3">
        <v>2</v>
      </c>
      <c r="F169" s="3">
        <v>0</v>
      </c>
      <c r="G169" s="3">
        <v>0</v>
      </c>
      <c r="H169" s="3">
        <v>0</v>
      </c>
      <c r="I169" s="3">
        <v>2</v>
      </c>
    </row>
    <row r="170" spans="1:9">
      <c r="A170">
        <v>76</v>
      </c>
      <c r="B170" s="14">
        <f t="shared" si="3"/>
        <v>907.48</v>
      </c>
      <c r="C170" s="3">
        <v>0</v>
      </c>
      <c r="D170" s="3">
        <v>1</v>
      </c>
      <c r="E170" s="3">
        <v>0</v>
      </c>
      <c r="F170" s="3">
        <v>0</v>
      </c>
      <c r="G170" s="3">
        <v>1</v>
      </c>
      <c r="H170" s="3">
        <v>1</v>
      </c>
      <c r="I170" s="3">
        <v>1</v>
      </c>
    </row>
    <row r="171" spans="1:9">
      <c r="A171">
        <v>49</v>
      </c>
      <c r="B171" s="14">
        <f t="shared" si="3"/>
        <v>908.47</v>
      </c>
      <c r="C171" s="3">
        <v>0</v>
      </c>
      <c r="D171" s="3">
        <v>0</v>
      </c>
      <c r="E171" s="3">
        <v>1</v>
      </c>
      <c r="F171" s="3">
        <v>1</v>
      </c>
      <c r="G171" s="3">
        <v>1</v>
      </c>
      <c r="H171" s="3">
        <v>0</v>
      </c>
      <c r="I171" s="3">
        <v>1</v>
      </c>
    </row>
    <row r="172" spans="1:9">
      <c r="A172">
        <v>165</v>
      </c>
      <c r="B172" s="14">
        <f t="shared" si="3"/>
        <v>909.42000000000007</v>
      </c>
      <c r="C172" s="3">
        <v>1</v>
      </c>
      <c r="D172" s="3">
        <v>1</v>
      </c>
      <c r="E172" s="3">
        <v>0</v>
      </c>
      <c r="F172" s="3">
        <v>0</v>
      </c>
      <c r="G172" s="3">
        <v>1</v>
      </c>
      <c r="H172" s="3">
        <v>0</v>
      </c>
      <c r="I172" s="3">
        <v>1</v>
      </c>
    </row>
    <row r="173" spans="1:9">
      <c r="A173">
        <v>31</v>
      </c>
      <c r="B173" s="14">
        <f t="shared" si="3"/>
        <v>909.46</v>
      </c>
      <c r="C173" s="3">
        <v>0</v>
      </c>
      <c r="D173" s="3">
        <v>0</v>
      </c>
      <c r="E173" s="3">
        <v>0</v>
      </c>
      <c r="F173" s="3">
        <v>2</v>
      </c>
      <c r="G173" s="3">
        <v>2</v>
      </c>
      <c r="H173" s="3">
        <v>0</v>
      </c>
      <c r="I173" s="3">
        <v>0</v>
      </c>
    </row>
    <row r="174" spans="1:9">
      <c r="A174">
        <v>36</v>
      </c>
      <c r="B174" s="14">
        <f t="shared" si="3"/>
        <v>911.49</v>
      </c>
      <c r="C174" s="3">
        <v>0</v>
      </c>
      <c r="D174" s="3">
        <v>0</v>
      </c>
      <c r="E174" s="3">
        <v>1</v>
      </c>
      <c r="F174" s="3">
        <v>0</v>
      </c>
      <c r="G174" s="3">
        <v>0</v>
      </c>
      <c r="H174" s="3">
        <v>0</v>
      </c>
      <c r="I174" s="3">
        <v>3</v>
      </c>
    </row>
    <row r="175" spans="1:9">
      <c r="A175">
        <v>20</v>
      </c>
      <c r="B175" s="14">
        <f t="shared" si="3"/>
        <v>912.48</v>
      </c>
      <c r="C175" s="3">
        <v>0</v>
      </c>
      <c r="D175" s="3">
        <v>0</v>
      </c>
      <c r="E175" s="3">
        <v>0</v>
      </c>
      <c r="F175" s="3">
        <v>1</v>
      </c>
      <c r="G175" s="3">
        <v>1</v>
      </c>
      <c r="H175" s="3">
        <v>0</v>
      </c>
      <c r="I175" s="3">
        <v>2</v>
      </c>
    </row>
    <row r="176" spans="1:9">
      <c r="A176">
        <v>1</v>
      </c>
      <c r="B176" s="14">
        <f t="shared" si="3"/>
        <v>915.5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4</v>
      </c>
    </row>
    <row r="177" spans="1:9">
      <c r="A177">
        <v>60</v>
      </c>
      <c r="B177" s="14">
        <f t="shared" si="3"/>
        <v>917.49</v>
      </c>
      <c r="C177" s="3">
        <v>0</v>
      </c>
      <c r="D177" s="3">
        <v>0</v>
      </c>
      <c r="E177" s="3">
        <v>2</v>
      </c>
      <c r="F177" s="3">
        <v>0</v>
      </c>
      <c r="G177" s="3">
        <v>1</v>
      </c>
      <c r="H177" s="3">
        <v>1</v>
      </c>
      <c r="I177" s="3">
        <v>0</v>
      </c>
    </row>
    <row r="178" spans="1:9">
      <c r="A178">
        <v>118</v>
      </c>
      <c r="B178" s="14">
        <f t="shared" si="3"/>
        <v>919.42000000000007</v>
      </c>
      <c r="C178" s="3">
        <v>0</v>
      </c>
      <c r="D178" s="3">
        <v>2</v>
      </c>
      <c r="E178" s="3">
        <v>1</v>
      </c>
      <c r="F178" s="3">
        <v>0</v>
      </c>
      <c r="G178" s="3">
        <v>1</v>
      </c>
      <c r="H178" s="3">
        <v>0</v>
      </c>
      <c r="I178" s="3">
        <v>0</v>
      </c>
    </row>
    <row r="179" spans="1:9">
      <c r="A179">
        <v>159</v>
      </c>
      <c r="B179" s="14">
        <f t="shared" si="3"/>
        <v>919.43000000000006</v>
      </c>
      <c r="C179" s="3">
        <v>1</v>
      </c>
      <c r="D179" s="3">
        <v>0</v>
      </c>
      <c r="E179" s="3">
        <v>2</v>
      </c>
      <c r="F179" s="3">
        <v>0</v>
      </c>
      <c r="G179" s="3">
        <v>1</v>
      </c>
      <c r="H179" s="3">
        <v>0</v>
      </c>
      <c r="I179" s="3">
        <v>0</v>
      </c>
    </row>
    <row r="180" spans="1:9">
      <c r="A180">
        <v>41</v>
      </c>
      <c r="B180" s="14">
        <f t="shared" si="3"/>
        <v>921.5</v>
      </c>
      <c r="C180" s="3">
        <v>0</v>
      </c>
      <c r="D180" s="3">
        <v>0</v>
      </c>
      <c r="E180" s="3">
        <v>1</v>
      </c>
      <c r="F180" s="3">
        <v>0</v>
      </c>
      <c r="G180" s="3">
        <v>1</v>
      </c>
      <c r="H180" s="3">
        <v>1</v>
      </c>
      <c r="I180" s="3">
        <v>1</v>
      </c>
    </row>
    <row r="181" spans="1:9">
      <c r="A181">
        <v>24</v>
      </c>
      <c r="B181" s="14">
        <f t="shared" si="3"/>
        <v>922.49</v>
      </c>
      <c r="C181" s="3">
        <v>0</v>
      </c>
      <c r="D181" s="3">
        <v>0</v>
      </c>
      <c r="E181" s="3">
        <v>0</v>
      </c>
      <c r="F181" s="3">
        <v>1</v>
      </c>
      <c r="G181" s="3">
        <v>2</v>
      </c>
      <c r="H181" s="3">
        <v>1</v>
      </c>
      <c r="I181" s="3">
        <v>0</v>
      </c>
    </row>
    <row r="182" spans="1:9">
      <c r="A182">
        <v>109</v>
      </c>
      <c r="B182" s="14">
        <f t="shared" si="3"/>
        <v>923.43000000000006</v>
      </c>
      <c r="C182" s="3">
        <v>0</v>
      </c>
      <c r="D182" s="3">
        <v>2</v>
      </c>
      <c r="E182" s="3">
        <v>0</v>
      </c>
      <c r="F182" s="3">
        <v>0</v>
      </c>
      <c r="G182" s="3">
        <v>1</v>
      </c>
      <c r="H182" s="3">
        <v>0</v>
      </c>
      <c r="I182" s="3">
        <v>1</v>
      </c>
    </row>
    <row r="183" spans="1:9">
      <c r="A183">
        <v>150</v>
      </c>
      <c r="B183" s="14">
        <f t="shared" si="3"/>
        <v>923.44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1</v>
      </c>
    </row>
    <row r="184" spans="1:9">
      <c r="A184">
        <v>142</v>
      </c>
      <c r="B184" s="14">
        <f t="shared" si="3"/>
        <v>924.43000000000006</v>
      </c>
      <c r="C184" s="3">
        <v>1</v>
      </c>
      <c r="D184" s="3">
        <v>0</v>
      </c>
      <c r="E184" s="3">
        <v>0</v>
      </c>
      <c r="F184" s="3">
        <v>1</v>
      </c>
      <c r="G184" s="3">
        <v>2</v>
      </c>
      <c r="H184" s="3">
        <v>0</v>
      </c>
      <c r="I184" s="3">
        <v>0</v>
      </c>
    </row>
    <row r="185" spans="1:9">
      <c r="A185">
        <v>7</v>
      </c>
      <c r="B185" s="14">
        <f t="shared" si="3"/>
        <v>925.51</v>
      </c>
      <c r="C185" s="3">
        <v>0</v>
      </c>
      <c r="D185" s="3">
        <v>0</v>
      </c>
      <c r="E185" s="3">
        <v>0</v>
      </c>
      <c r="F185" s="3">
        <v>0</v>
      </c>
      <c r="G185" s="3">
        <v>1</v>
      </c>
      <c r="H185" s="3">
        <v>1</v>
      </c>
      <c r="I185" s="3">
        <v>2</v>
      </c>
    </row>
    <row r="186" spans="1:9">
      <c r="A186">
        <v>131</v>
      </c>
      <c r="B186" s="14">
        <f t="shared" si="3"/>
        <v>927.45</v>
      </c>
      <c r="C186" s="3">
        <v>1</v>
      </c>
      <c r="D186" s="3">
        <v>0</v>
      </c>
      <c r="E186" s="3">
        <v>0</v>
      </c>
      <c r="F186" s="3">
        <v>0</v>
      </c>
      <c r="G186" s="3">
        <v>1</v>
      </c>
      <c r="H186" s="3">
        <v>0</v>
      </c>
      <c r="I186" s="3">
        <v>2</v>
      </c>
    </row>
    <row r="187" spans="1:9">
      <c r="A187">
        <v>103</v>
      </c>
      <c r="B187" s="14">
        <f t="shared" si="3"/>
        <v>933.44</v>
      </c>
      <c r="C187" s="3">
        <v>0</v>
      </c>
      <c r="D187" s="3">
        <v>1</v>
      </c>
      <c r="E187" s="3">
        <v>2</v>
      </c>
      <c r="F187" s="3">
        <v>0</v>
      </c>
      <c r="G187" s="3">
        <v>1</v>
      </c>
      <c r="H187" s="3">
        <v>0</v>
      </c>
      <c r="I187" s="3">
        <v>0</v>
      </c>
    </row>
    <row r="188" spans="1:9">
      <c r="A188">
        <v>12</v>
      </c>
      <c r="B188" s="14">
        <f t="shared" si="3"/>
        <v>935.52</v>
      </c>
      <c r="C188" s="3">
        <v>0</v>
      </c>
      <c r="D188" s="3">
        <v>0</v>
      </c>
      <c r="E188" s="3">
        <v>0</v>
      </c>
      <c r="F188" s="3">
        <v>0</v>
      </c>
      <c r="G188" s="3">
        <v>2</v>
      </c>
      <c r="H188" s="3">
        <v>2</v>
      </c>
      <c r="I188" s="3">
        <v>0</v>
      </c>
    </row>
    <row r="189" spans="1:9">
      <c r="A189">
        <v>94</v>
      </c>
      <c r="B189" s="14">
        <f t="shared" si="3"/>
        <v>937.45</v>
      </c>
      <c r="C189" s="3">
        <v>0</v>
      </c>
      <c r="D189" s="3">
        <v>1</v>
      </c>
      <c r="E189" s="3">
        <v>1</v>
      </c>
      <c r="F189" s="3">
        <v>0</v>
      </c>
      <c r="G189" s="3">
        <v>1</v>
      </c>
      <c r="H189" s="3">
        <v>0</v>
      </c>
      <c r="I189" s="3">
        <v>1</v>
      </c>
    </row>
    <row r="190" spans="1:9">
      <c r="A190">
        <v>135</v>
      </c>
      <c r="B190" s="14">
        <f t="shared" si="3"/>
        <v>937.46</v>
      </c>
      <c r="C190" s="3">
        <v>1</v>
      </c>
      <c r="D190" s="3">
        <v>0</v>
      </c>
      <c r="E190" s="3">
        <v>0</v>
      </c>
      <c r="F190" s="3">
        <v>0</v>
      </c>
      <c r="G190" s="3">
        <v>2</v>
      </c>
      <c r="H190" s="3">
        <v>1</v>
      </c>
      <c r="I190" s="3">
        <v>0</v>
      </c>
    </row>
    <row r="191" spans="1:9">
      <c r="A191">
        <v>86</v>
      </c>
      <c r="B191" s="14">
        <f t="shared" si="3"/>
        <v>938.44</v>
      </c>
      <c r="C191" s="3">
        <v>0</v>
      </c>
      <c r="D191" s="3">
        <v>1</v>
      </c>
      <c r="E191" s="3">
        <v>0</v>
      </c>
      <c r="F191" s="3">
        <v>1</v>
      </c>
      <c r="G191" s="3">
        <v>2</v>
      </c>
      <c r="H191" s="3">
        <v>0</v>
      </c>
      <c r="I191" s="3">
        <v>0</v>
      </c>
    </row>
    <row r="192" spans="1:9">
      <c r="A192">
        <v>188</v>
      </c>
      <c r="B192" s="14">
        <f t="shared" si="3"/>
        <v>939.40000000000009</v>
      </c>
      <c r="C192" s="3">
        <v>2</v>
      </c>
      <c r="D192" s="3">
        <v>0</v>
      </c>
      <c r="E192" s="3">
        <v>0</v>
      </c>
      <c r="F192" s="3">
        <v>0</v>
      </c>
      <c r="G192" s="3">
        <v>2</v>
      </c>
      <c r="H192" s="3">
        <v>0</v>
      </c>
      <c r="I192" s="3">
        <v>0</v>
      </c>
    </row>
    <row r="193" spans="1:13">
      <c r="A193">
        <v>75</v>
      </c>
      <c r="B193" s="14">
        <f t="shared" si="3"/>
        <v>941.46</v>
      </c>
      <c r="C193" s="3">
        <v>0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2</v>
      </c>
    </row>
    <row r="194" spans="1:13">
      <c r="A194">
        <v>68</v>
      </c>
      <c r="B194" s="14">
        <f t="shared" si="3"/>
        <v>947.46</v>
      </c>
      <c r="C194" s="3">
        <v>0</v>
      </c>
      <c r="D194" s="3">
        <v>0</v>
      </c>
      <c r="E194" s="3">
        <v>3</v>
      </c>
      <c r="F194" s="3">
        <v>0</v>
      </c>
      <c r="G194" s="3">
        <v>1</v>
      </c>
      <c r="H194" s="3">
        <v>0</v>
      </c>
      <c r="I194" s="3">
        <v>0</v>
      </c>
    </row>
    <row r="195" spans="1:13">
      <c r="A195">
        <v>59</v>
      </c>
      <c r="B195" s="14">
        <f t="shared" si="3"/>
        <v>951.47</v>
      </c>
      <c r="C195" s="3">
        <v>0</v>
      </c>
      <c r="D195" s="3">
        <v>0</v>
      </c>
      <c r="E195" s="3">
        <v>2</v>
      </c>
      <c r="F195" s="3">
        <v>0</v>
      </c>
      <c r="G195" s="3">
        <v>1</v>
      </c>
      <c r="H195" s="3">
        <v>0</v>
      </c>
      <c r="I195" s="3">
        <v>1</v>
      </c>
    </row>
    <row r="196" spans="1:13">
      <c r="A196">
        <v>79</v>
      </c>
      <c r="B196" s="14">
        <f t="shared" si="3"/>
        <v>951.47</v>
      </c>
      <c r="C196" s="3">
        <v>0</v>
      </c>
      <c r="D196" s="3">
        <v>1</v>
      </c>
      <c r="E196" s="3">
        <v>0</v>
      </c>
      <c r="F196" s="3">
        <v>0</v>
      </c>
      <c r="G196" s="3">
        <v>2</v>
      </c>
      <c r="H196" s="3">
        <v>1</v>
      </c>
      <c r="I196" s="3">
        <v>0</v>
      </c>
    </row>
    <row r="197" spans="1:13">
      <c r="A197">
        <v>51</v>
      </c>
      <c r="B197" s="14">
        <f t="shared" si="3"/>
        <v>952.46</v>
      </c>
      <c r="C197" s="3">
        <v>0</v>
      </c>
      <c r="D197" s="3">
        <v>0</v>
      </c>
      <c r="E197" s="3">
        <v>1</v>
      </c>
      <c r="F197" s="3">
        <v>1</v>
      </c>
      <c r="G197" s="3">
        <v>2</v>
      </c>
      <c r="H197" s="3">
        <v>0</v>
      </c>
      <c r="I197" s="3">
        <v>0</v>
      </c>
    </row>
    <row r="198" spans="1:13">
      <c r="A198">
        <v>167</v>
      </c>
      <c r="B198" s="14">
        <f t="shared" si="3"/>
        <v>953.41000000000008</v>
      </c>
      <c r="C198" s="3">
        <v>1</v>
      </c>
      <c r="D198" s="3">
        <v>1</v>
      </c>
      <c r="E198" s="3">
        <v>0</v>
      </c>
      <c r="F198" s="3">
        <v>0</v>
      </c>
      <c r="G198" s="3">
        <v>2</v>
      </c>
      <c r="H198" s="3">
        <v>0</v>
      </c>
      <c r="I198" s="3">
        <v>0</v>
      </c>
    </row>
    <row r="199" spans="1:13">
      <c r="A199">
        <v>40</v>
      </c>
      <c r="B199" s="14">
        <f t="shared" si="3"/>
        <v>955.48</v>
      </c>
      <c r="C199" s="3">
        <v>0</v>
      </c>
      <c r="D199" s="3">
        <v>0</v>
      </c>
      <c r="E199" s="3">
        <v>1</v>
      </c>
      <c r="F199" s="3">
        <v>0</v>
      </c>
      <c r="G199" s="3">
        <v>1</v>
      </c>
      <c r="H199" s="3">
        <v>0</v>
      </c>
      <c r="I199" s="3">
        <v>2</v>
      </c>
    </row>
    <row r="200" spans="1:13">
      <c r="A200">
        <v>23</v>
      </c>
      <c r="B200" s="14">
        <f t="shared" si="3"/>
        <v>956.47</v>
      </c>
      <c r="C200" s="3">
        <v>0</v>
      </c>
      <c r="D200" s="3">
        <v>0</v>
      </c>
      <c r="E200" s="3">
        <v>0</v>
      </c>
      <c r="F200" s="3">
        <v>1</v>
      </c>
      <c r="G200" s="3">
        <v>2</v>
      </c>
      <c r="H200" s="3">
        <v>0</v>
      </c>
      <c r="I200" s="3">
        <v>1</v>
      </c>
    </row>
    <row r="201" spans="1:13">
      <c r="A201">
        <v>6</v>
      </c>
      <c r="B201" s="14">
        <f t="shared" ref="B201:B217" si="4">SUMPRODUCT(C201:I201,R$2:X$2)+SUMPRODUCT(M$2:M$5,N$2:N$5)</f>
        <v>959.49</v>
      </c>
      <c r="C201" s="3">
        <v>0</v>
      </c>
      <c r="D201" s="3">
        <v>0</v>
      </c>
      <c r="E201" s="3">
        <v>0</v>
      </c>
      <c r="F201" s="3">
        <v>0</v>
      </c>
      <c r="G201" s="3">
        <v>1</v>
      </c>
      <c r="H201" s="3">
        <v>0</v>
      </c>
      <c r="I201" s="3">
        <v>3</v>
      </c>
    </row>
    <row r="202" spans="1:13">
      <c r="A202">
        <v>44</v>
      </c>
      <c r="B202" s="14">
        <f t="shared" si="4"/>
        <v>965.49</v>
      </c>
      <c r="C202" s="3">
        <v>0</v>
      </c>
      <c r="D202" s="3">
        <v>0</v>
      </c>
      <c r="E202" s="3">
        <v>1</v>
      </c>
      <c r="F202" s="3">
        <v>0</v>
      </c>
      <c r="G202" s="3">
        <v>2</v>
      </c>
      <c r="H202" s="3">
        <v>1</v>
      </c>
      <c r="I202" s="3">
        <v>0</v>
      </c>
    </row>
    <row r="203" spans="1:13">
      <c r="A203">
        <v>111</v>
      </c>
      <c r="B203" s="14">
        <f t="shared" si="4"/>
        <v>967.42000000000007</v>
      </c>
      <c r="C203" s="3">
        <v>0</v>
      </c>
      <c r="D203" s="3">
        <v>2</v>
      </c>
      <c r="E203" s="3">
        <v>0</v>
      </c>
      <c r="F203" s="3">
        <v>0</v>
      </c>
      <c r="G203" s="3">
        <v>2</v>
      </c>
      <c r="H203" s="3">
        <v>0</v>
      </c>
      <c r="I203" s="3">
        <v>0</v>
      </c>
    </row>
    <row r="204" spans="1:13">
      <c r="A204">
        <v>152</v>
      </c>
      <c r="B204" s="14">
        <f t="shared" si="4"/>
        <v>967.43000000000006</v>
      </c>
      <c r="C204" s="3">
        <v>1</v>
      </c>
      <c r="D204" s="3">
        <v>0</v>
      </c>
      <c r="E204" s="3">
        <v>1</v>
      </c>
      <c r="F204" s="3">
        <v>0</v>
      </c>
      <c r="G204" s="3">
        <v>2</v>
      </c>
      <c r="H204" s="3">
        <v>0</v>
      </c>
      <c r="I204" s="3">
        <v>0</v>
      </c>
    </row>
    <row r="205" spans="1:13">
      <c r="A205">
        <v>11</v>
      </c>
      <c r="B205" s="14">
        <f t="shared" si="4"/>
        <v>969.5</v>
      </c>
      <c r="C205" s="3">
        <v>0</v>
      </c>
      <c r="D205" s="3">
        <v>0</v>
      </c>
      <c r="E205" s="3">
        <v>0</v>
      </c>
      <c r="F205" s="3">
        <v>0</v>
      </c>
      <c r="G205" s="3">
        <v>2</v>
      </c>
      <c r="H205" s="3">
        <v>1</v>
      </c>
      <c r="I205" s="3">
        <v>1</v>
      </c>
    </row>
    <row r="206" spans="1:13">
      <c r="A206">
        <v>134</v>
      </c>
      <c r="B206" s="14">
        <f t="shared" si="4"/>
        <v>971.44</v>
      </c>
      <c r="C206" s="3">
        <v>1</v>
      </c>
      <c r="D206" s="3">
        <v>0</v>
      </c>
      <c r="E206" s="3">
        <v>0</v>
      </c>
      <c r="F206" s="3">
        <v>0</v>
      </c>
      <c r="G206" s="3">
        <v>2</v>
      </c>
      <c r="H206" s="3">
        <v>0</v>
      </c>
      <c r="I206" s="3">
        <v>1</v>
      </c>
      <c r="M206">
        <f>SUMPRODUCT(M$2:M$5,N$2:N$5)</f>
        <v>327.21999999999997</v>
      </c>
    </row>
    <row r="207" spans="1:13">
      <c r="A207">
        <v>96</v>
      </c>
      <c r="B207" s="14">
        <f t="shared" si="4"/>
        <v>981.44</v>
      </c>
      <c r="C207" s="3">
        <v>0</v>
      </c>
      <c r="D207" s="3">
        <v>1</v>
      </c>
      <c r="E207" s="3">
        <v>1</v>
      </c>
      <c r="F207" s="3">
        <v>0</v>
      </c>
      <c r="G207" s="3">
        <v>2</v>
      </c>
      <c r="H207" s="3">
        <v>0</v>
      </c>
      <c r="I207" s="3">
        <v>0</v>
      </c>
    </row>
    <row r="208" spans="1:13">
      <c r="A208">
        <v>78</v>
      </c>
      <c r="B208" s="14">
        <f t="shared" si="4"/>
        <v>985.45</v>
      </c>
      <c r="C208" s="3">
        <v>0</v>
      </c>
      <c r="D208" s="3">
        <v>1</v>
      </c>
      <c r="E208" s="3">
        <v>0</v>
      </c>
      <c r="F208" s="3">
        <v>0</v>
      </c>
      <c r="G208" s="3">
        <v>2</v>
      </c>
      <c r="H208" s="3">
        <v>0</v>
      </c>
      <c r="I208" s="3">
        <v>1</v>
      </c>
    </row>
    <row r="209" spans="1:9">
      <c r="A209">
        <v>61</v>
      </c>
      <c r="B209" s="14">
        <f t="shared" si="4"/>
        <v>995.46</v>
      </c>
      <c r="C209" s="3">
        <v>0</v>
      </c>
      <c r="D209" s="3">
        <v>0</v>
      </c>
      <c r="E209" s="3">
        <v>2</v>
      </c>
      <c r="F209" s="3">
        <v>0</v>
      </c>
      <c r="G209" s="3">
        <v>2</v>
      </c>
      <c r="H209" s="3">
        <v>0</v>
      </c>
      <c r="I209" s="3">
        <v>0</v>
      </c>
    </row>
    <row r="210" spans="1:9">
      <c r="A210">
        <v>43</v>
      </c>
      <c r="B210" s="14">
        <f t="shared" si="4"/>
        <v>999.47</v>
      </c>
      <c r="C210" s="3">
        <v>0</v>
      </c>
      <c r="D210" s="3">
        <v>0</v>
      </c>
      <c r="E210" s="3">
        <v>1</v>
      </c>
      <c r="F210" s="3">
        <v>0</v>
      </c>
      <c r="G210" s="3">
        <v>2</v>
      </c>
      <c r="H210" s="3">
        <v>0</v>
      </c>
      <c r="I210" s="3">
        <v>1</v>
      </c>
    </row>
    <row r="211" spans="1:9">
      <c r="A211">
        <v>25</v>
      </c>
      <c r="B211" s="14">
        <f t="shared" si="4"/>
        <v>1000.46</v>
      </c>
      <c r="C211" s="3">
        <v>0</v>
      </c>
      <c r="D211" s="3">
        <v>0</v>
      </c>
      <c r="E211" s="3">
        <v>0</v>
      </c>
      <c r="F211" s="3">
        <v>1</v>
      </c>
      <c r="G211" s="3">
        <v>3</v>
      </c>
      <c r="H211" s="3">
        <v>0</v>
      </c>
      <c r="I211" s="3">
        <v>0</v>
      </c>
    </row>
    <row r="212" spans="1:9">
      <c r="A212">
        <v>10</v>
      </c>
      <c r="B212" s="14">
        <f t="shared" si="4"/>
        <v>1003.48</v>
      </c>
      <c r="C212" s="3">
        <v>0</v>
      </c>
      <c r="D212" s="3">
        <v>0</v>
      </c>
      <c r="E212" s="3">
        <v>0</v>
      </c>
      <c r="F212" s="3">
        <v>0</v>
      </c>
      <c r="G212" s="3">
        <v>2</v>
      </c>
      <c r="H212" s="3">
        <v>0</v>
      </c>
      <c r="I212" s="3">
        <v>2</v>
      </c>
    </row>
    <row r="213" spans="1:9">
      <c r="A213">
        <v>14</v>
      </c>
      <c r="B213" s="14">
        <f t="shared" si="4"/>
        <v>1013.49</v>
      </c>
      <c r="C213" s="3">
        <v>0</v>
      </c>
      <c r="D213" s="3">
        <v>0</v>
      </c>
      <c r="E213" s="3">
        <v>0</v>
      </c>
      <c r="F213" s="3">
        <v>0</v>
      </c>
      <c r="G213" s="3">
        <v>3</v>
      </c>
      <c r="H213" s="3">
        <v>1</v>
      </c>
      <c r="I213" s="3">
        <v>0</v>
      </c>
    </row>
    <row r="214" spans="1:9">
      <c r="A214">
        <v>136</v>
      </c>
      <c r="B214" s="14">
        <f t="shared" si="4"/>
        <v>1015.4300000000001</v>
      </c>
      <c r="C214" s="3">
        <v>1</v>
      </c>
      <c r="D214" s="3">
        <v>0</v>
      </c>
      <c r="E214" s="3">
        <v>0</v>
      </c>
      <c r="F214" s="3">
        <v>0</v>
      </c>
      <c r="G214" s="3">
        <v>3</v>
      </c>
      <c r="H214" s="3">
        <v>0</v>
      </c>
      <c r="I214" s="3">
        <v>0</v>
      </c>
    </row>
    <row r="215" spans="1:9">
      <c r="A215">
        <v>80</v>
      </c>
      <c r="B215" s="14">
        <f t="shared" si="4"/>
        <v>1029.44</v>
      </c>
      <c r="C215" s="3">
        <v>0</v>
      </c>
      <c r="D215" s="3">
        <v>1</v>
      </c>
      <c r="E215" s="3">
        <v>0</v>
      </c>
      <c r="F215" s="3">
        <v>0</v>
      </c>
      <c r="G215" s="3">
        <v>3</v>
      </c>
      <c r="H215" s="3">
        <v>0</v>
      </c>
      <c r="I215" s="3">
        <v>0</v>
      </c>
    </row>
    <row r="216" spans="1:9">
      <c r="A216">
        <v>45</v>
      </c>
      <c r="B216" s="14">
        <f t="shared" si="4"/>
        <v>1043.46</v>
      </c>
      <c r="C216" s="3">
        <v>0</v>
      </c>
      <c r="D216" s="3">
        <v>0</v>
      </c>
      <c r="E216" s="3">
        <v>1</v>
      </c>
      <c r="F216" s="3">
        <v>0</v>
      </c>
      <c r="G216" s="3">
        <v>3</v>
      </c>
      <c r="H216" s="3">
        <v>0</v>
      </c>
      <c r="I216" s="3">
        <v>0</v>
      </c>
    </row>
    <row r="217" spans="1:9">
      <c r="A217">
        <v>13</v>
      </c>
      <c r="B217" s="14">
        <f t="shared" si="4"/>
        <v>1047.47</v>
      </c>
      <c r="C217" s="3">
        <v>0</v>
      </c>
      <c r="D217" s="3">
        <v>0</v>
      </c>
      <c r="E217" s="3">
        <v>0</v>
      </c>
      <c r="F217" s="3">
        <v>0</v>
      </c>
      <c r="G217" s="3">
        <v>3</v>
      </c>
      <c r="H217" s="3">
        <v>0</v>
      </c>
      <c r="I217" s="3">
        <v>1</v>
      </c>
    </row>
    <row r="218" spans="1:9">
      <c r="A218">
        <v>15</v>
      </c>
      <c r="B218" s="14">
        <f>SUMPRODUCT(C218:I218,R$2:X$2)+SUMPRODUCT(M$2:M$5,N$2:N$5)</f>
        <v>1091.46</v>
      </c>
      <c r="C218" s="3">
        <v>0</v>
      </c>
      <c r="D218" s="3">
        <v>0</v>
      </c>
      <c r="E218" s="3">
        <v>0</v>
      </c>
      <c r="F218" s="3">
        <v>0</v>
      </c>
      <c r="G218" s="3">
        <v>4</v>
      </c>
      <c r="H218" s="3">
        <v>0</v>
      </c>
      <c r="I218" s="3">
        <v>0</v>
      </c>
    </row>
  </sheetData>
  <pageMargins left="0.7" right="0.7" top="0.75" bottom="0.75" header="0.3" footer="0.3"/>
  <pageSetup orientation="portrait"/>
  <headerFooter>
    <oddFooter>&amp;CDOW RESTRICTED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C7" sqref="C7"/>
    </sheetView>
  </sheetViews>
  <sheetFormatPr baseColWidth="10" defaultColWidth="8.83203125" defaultRowHeight="14" x14ac:dyDescent="0"/>
  <cols>
    <col min="1" max="1" width="9.6640625" bestFit="1" customWidth="1"/>
    <col min="2" max="2" width="8" bestFit="1" customWidth="1"/>
    <col min="3" max="3" width="10.6640625" style="1" bestFit="1" customWidth="1"/>
    <col min="4" max="4" width="10.6640625" style="1" customWidth="1"/>
    <col min="5" max="5" width="8.5" style="1" bestFit="1" customWidth="1"/>
    <col min="6" max="7" width="8.33203125" style="1" bestFit="1" customWidth="1"/>
    <col min="8" max="8" width="8.5" style="1" bestFit="1" customWidth="1"/>
    <col min="9" max="9" width="11" style="1" bestFit="1" customWidth="1"/>
    <col min="10" max="10" width="11" style="1" customWidth="1"/>
    <col min="11" max="11" width="7" style="1" bestFit="1" customWidth="1"/>
    <col min="12" max="12" width="7" style="1" customWidth="1"/>
    <col min="13" max="16" width="7" style="1" bestFit="1" customWidth="1"/>
    <col min="17" max="17" width="7" style="1" customWidth="1"/>
    <col min="18" max="22" width="7" style="1" bestFit="1" customWidth="1"/>
    <col min="23" max="23" width="7.1640625" style="1" customWidth="1"/>
    <col min="24" max="24" width="11" style="1" customWidth="1"/>
    <col min="25" max="25" width="7.83203125" bestFit="1" customWidth="1"/>
    <col min="26" max="26" width="7" bestFit="1" customWidth="1"/>
    <col min="28" max="28" width="8.83203125" bestFit="1" customWidth="1"/>
  </cols>
  <sheetData>
    <row r="1" spans="1:26" s="4" customFormat="1">
      <c r="A1" s="4" t="s">
        <v>0</v>
      </c>
      <c r="B1" s="4" t="s">
        <v>9</v>
      </c>
      <c r="C1" s="5" t="s">
        <v>23</v>
      </c>
      <c r="D1" s="5" t="s">
        <v>46</v>
      </c>
      <c r="E1" s="5" t="s">
        <v>22</v>
      </c>
      <c r="F1" s="5" t="s">
        <v>19</v>
      </c>
      <c r="G1" s="5" t="s">
        <v>20</v>
      </c>
      <c r="H1" s="5" t="s">
        <v>21</v>
      </c>
      <c r="I1" s="5" t="s">
        <v>16</v>
      </c>
      <c r="J1" s="5"/>
      <c r="K1" s="10" t="s">
        <v>29</v>
      </c>
      <c r="L1" s="10" t="s">
        <v>30</v>
      </c>
      <c r="M1" s="5" t="s">
        <v>31</v>
      </c>
      <c r="N1" s="5" t="s">
        <v>32</v>
      </c>
      <c r="O1" s="5" t="s">
        <v>33</v>
      </c>
      <c r="P1" s="10" t="s">
        <v>33</v>
      </c>
      <c r="Q1" s="5"/>
      <c r="R1" s="10" t="s">
        <v>34</v>
      </c>
      <c r="S1" s="5" t="s">
        <v>35</v>
      </c>
      <c r="T1" s="5" t="s">
        <v>36</v>
      </c>
      <c r="U1" s="5" t="s">
        <v>37</v>
      </c>
      <c r="V1" s="10" t="s">
        <v>38</v>
      </c>
      <c r="W1" s="10" t="s">
        <v>49</v>
      </c>
      <c r="X1" s="5"/>
      <c r="Y1" s="4" t="s">
        <v>24</v>
      </c>
      <c r="Z1" s="4" t="s">
        <v>9</v>
      </c>
    </row>
    <row r="2" spans="1:26">
      <c r="C2" s="3" t="s">
        <v>48</v>
      </c>
      <c r="D2" s="3" t="s">
        <v>47</v>
      </c>
      <c r="E2" s="3" t="s">
        <v>4</v>
      </c>
      <c r="F2" s="3" t="s">
        <v>27</v>
      </c>
      <c r="G2" s="3" t="s">
        <v>15</v>
      </c>
      <c r="H2" s="3" t="s">
        <v>26</v>
      </c>
      <c r="I2" s="3" t="s">
        <v>10</v>
      </c>
      <c r="K2" s="12">
        <f t="shared" ref="K2:K25" si="0">2*Z$2+VLOOKUP(C2,Y$1:Z$12,2,FALSE)</f>
        <v>215.14000000000001</v>
      </c>
      <c r="L2" s="12">
        <f t="shared" ref="L2:L25" si="1">2*Z$2+VLOOKUP(C2,Y$1:Z$13,2,FALSE)+VLOOKUP(D2,Y$1:Z$13,2,FALSE)</f>
        <v>328.22</v>
      </c>
      <c r="M2" s="6">
        <f t="shared" ref="M2:M25" si="2">2*Z$2+VLOOKUP(C2,Y$1:Z$13,2,FALSE)+VLOOKUP(D2,Y$1:Z$13,2,FALSE)+VLOOKUP(E2,Y$1:Z$13,2,FALSE)</f>
        <v>428.28000000000003</v>
      </c>
      <c r="N2" s="6">
        <f t="shared" ref="N2:N25" si="3">2*Z$2+VLOOKUP(C2,Y$1:Z$13,2,FALSE)+VLOOKUP(D2,Y$1:Z$13,2,FALSE)+VLOOKUP(E2,Y$1:Z$13,2,FALSE)+VLOOKUP(F2,Y$1:Z$13,2,FALSE)</f>
        <v>541.37</v>
      </c>
      <c r="O2" s="6">
        <f t="shared" ref="O2:O25" si="4">2*Z$2+VLOOKUP(C2,Y$1:Z$13,2,FALSE)+VLOOKUP(D2,Y$1:Z$13,2,FALSE)+VLOOKUP(E2,Y$1:Z$13,2,FALSE)+VLOOKUP(F2,Y$1:Z$13,2,FALSE)+VLOOKUP(G2,Y$1:Z$13,2,FALSE)</f>
        <v>732.43000000000006</v>
      </c>
      <c r="P2" s="12">
        <f t="shared" ref="P2:P25" si="5">2*Z$2+VLOOKUP(C2,Y$1:Z$13,2,FALSE)+VLOOKUP(D2,Y$1:Z$13,2,FALSE)+VLOOKUP(E2,Y$1:Z$13,2,FALSE)+VLOOKUP(F2,Y$1:Z$13,2,FALSE)+VLOOKUP(G2,Y$1:Z$13,2,FALSE)+VLOOKUP(H2,Y$1:Z$13,2,FALSE)</f>
        <v>879.5</v>
      </c>
      <c r="Q2" s="6"/>
      <c r="R2" s="11">
        <f>0*Z$2+VLOOKUP(I2,Y$1:Z$13,2,FALSE)</f>
        <v>43.02</v>
      </c>
      <c r="S2" s="7">
        <f t="shared" ref="S2:S25" si="6">0*Z$2+VLOOKUP(H2,Y$1:Z$13,2,FALSE)+VLOOKUP(I2,Y$1:Z$13,2,FALSE)</f>
        <v>190.09</v>
      </c>
      <c r="T2" s="7">
        <f>0*Z$2+VLOOKUP(G2,Y$1:Z$13,2,FALSE)+VLOOKUP(H2,Y$1:Z$13,2,FALSE)+VLOOKUP(I2,Y$1:Z$13,2,FALSE)</f>
        <v>381.15</v>
      </c>
      <c r="U2" s="7">
        <f t="shared" ref="U2:U25" si="7">0*Z$2+VLOOKUP(F2,Y$1:Z$13,2,FALSE)+VLOOKUP(G2,Y$1:Z$13,2,FALSE)+VLOOKUP(H2,Y$1:Z$13,2,FALSE)+VLOOKUP(I2,Y$1:Z$13,2,FALSE)</f>
        <v>494.23999999999995</v>
      </c>
      <c r="V2" s="11">
        <f t="shared" ref="V2:V25" si="8">0*Z$2+VLOOKUP(E2,Y$1:Z$13,2,FALSE)+VLOOKUP(F2,Y$1:Z$13,2,FALSE)+VLOOKUP(G2,Y$1:Z$13,2,FALSE)+VLOOKUP(H2,Y$1:Z$13,2,FALSE)+VLOOKUP(I2,Y$1:Z$13,2,FALSE)</f>
        <v>594.29999999999995</v>
      </c>
      <c r="W2" s="11">
        <f t="shared" ref="W2:W25" si="9">0*Z$2+VLOOKUP(D2,Y$1:Z$13,2,FALSE)+VLOOKUP(E2,Y$1:Z$13,2,FALSE)+VLOOKUP(F2,Y$1:Z$13,2,FALSE)+VLOOKUP(G2,Y$1:Z$13,2,FALSE)+VLOOKUP(H2,Y$1:Z$13,2,FALSE)+VLOOKUP(I2,Y$1:Z$13,2,FALSE)</f>
        <v>707.37999999999988</v>
      </c>
      <c r="Y2" t="s">
        <v>13</v>
      </c>
      <c r="Z2">
        <v>1.01</v>
      </c>
    </row>
    <row r="3" spans="1:26">
      <c r="A3" s="7"/>
      <c r="B3" s="13"/>
      <c r="C3" s="6" t="str">
        <f t="shared" ref="C3:C25" si="10">C$2</f>
        <v>Met+Ahx</v>
      </c>
      <c r="D3" s="6" t="s">
        <v>47</v>
      </c>
      <c r="E3" s="6" t="str">
        <f>$E$2</f>
        <v>EDA</v>
      </c>
      <c r="F3" s="6" t="str">
        <f>$F$2</f>
        <v>But</v>
      </c>
      <c r="G3" s="6" t="str">
        <f>$H$2</f>
        <v>Ben</v>
      </c>
      <c r="H3" s="6" t="str">
        <f>$G$2</f>
        <v>Pip</v>
      </c>
      <c r="I3" s="6" t="str">
        <f t="shared" ref="I3:I25" si="11">I$2</f>
        <v>Acetyl</v>
      </c>
      <c r="J3" s="6"/>
      <c r="K3" s="12">
        <f t="shared" si="0"/>
        <v>215.14000000000001</v>
      </c>
      <c r="L3" s="12">
        <f t="shared" si="1"/>
        <v>328.22</v>
      </c>
      <c r="M3" s="6">
        <f t="shared" si="2"/>
        <v>428.28000000000003</v>
      </c>
      <c r="N3" s="6">
        <f t="shared" si="3"/>
        <v>541.37</v>
      </c>
      <c r="O3" s="6">
        <f t="shared" si="4"/>
        <v>688.44</v>
      </c>
      <c r="P3" s="12">
        <f t="shared" si="5"/>
        <v>879.5</v>
      </c>
      <c r="Q3" s="6"/>
      <c r="R3" s="11">
        <f t="shared" ref="R3:R25" si="12">0*Z$2+VLOOKUP(I3,Y$1:Z$13,2,FALSE)</f>
        <v>43.02</v>
      </c>
      <c r="S3" s="7">
        <f t="shared" si="6"/>
        <v>234.08</v>
      </c>
      <c r="T3" s="7">
        <f t="shared" ref="T3:T25" si="13">0*Z$2+VLOOKUP(G3,Y$1:Z$13,2,FALSE)+VLOOKUP(H3,Y$1:Z$13,2,FALSE)+VLOOKUP(I3,Y$1:Z$13,2,FALSE)</f>
        <v>381.15</v>
      </c>
      <c r="U3" s="7">
        <f t="shared" si="7"/>
        <v>494.23999999999995</v>
      </c>
      <c r="V3" s="11">
        <f t="shared" si="8"/>
        <v>594.29999999999995</v>
      </c>
      <c r="W3" s="11">
        <f t="shared" si="9"/>
        <v>707.38</v>
      </c>
      <c r="X3" s="6"/>
      <c r="Y3" t="s">
        <v>48</v>
      </c>
      <c r="Z3">
        <v>213.12</v>
      </c>
    </row>
    <row r="4" spans="1:26">
      <c r="A4" s="7"/>
      <c r="B4" s="7"/>
      <c r="C4" s="6" t="str">
        <f t="shared" si="10"/>
        <v>Met+Ahx</v>
      </c>
      <c r="D4" s="6" t="s">
        <v>47</v>
      </c>
      <c r="E4" s="6" t="str">
        <f>$E$2</f>
        <v>EDA</v>
      </c>
      <c r="F4" s="6" t="str">
        <f>$G$2</f>
        <v>Pip</v>
      </c>
      <c r="G4" s="6" t="str">
        <f>$F$2</f>
        <v>But</v>
      </c>
      <c r="H4" s="6" t="str">
        <f>$H$2</f>
        <v>Ben</v>
      </c>
      <c r="I4" s="6" t="str">
        <f t="shared" si="11"/>
        <v>Acetyl</v>
      </c>
      <c r="J4" s="6"/>
      <c r="K4" s="12">
        <f t="shared" si="0"/>
        <v>215.14000000000001</v>
      </c>
      <c r="L4" s="12">
        <f t="shared" si="1"/>
        <v>328.22</v>
      </c>
      <c r="M4" s="6">
        <f t="shared" si="2"/>
        <v>428.28000000000003</v>
      </c>
      <c r="N4" s="6">
        <f t="shared" si="3"/>
        <v>619.34</v>
      </c>
      <c r="O4" s="6">
        <f t="shared" si="4"/>
        <v>732.43000000000006</v>
      </c>
      <c r="P4" s="12">
        <f t="shared" si="5"/>
        <v>879.5</v>
      </c>
      <c r="Q4" s="6"/>
      <c r="R4" s="11">
        <f t="shared" si="12"/>
        <v>43.02</v>
      </c>
      <c r="S4" s="7">
        <f t="shared" si="6"/>
        <v>190.09</v>
      </c>
      <c r="T4" s="7">
        <f t="shared" si="13"/>
        <v>303.17999999999995</v>
      </c>
      <c r="U4" s="7">
        <f t="shared" si="7"/>
        <v>494.23999999999995</v>
      </c>
      <c r="V4" s="11">
        <f t="shared" si="8"/>
        <v>594.29999999999995</v>
      </c>
      <c r="W4" s="11">
        <f t="shared" si="9"/>
        <v>707.37999999999988</v>
      </c>
      <c r="X4" s="6"/>
      <c r="Y4" t="s">
        <v>10</v>
      </c>
      <c r="Z4">
        <v>43.02</v>
      </c>
    </row>
    <row r="5" spans="1:26">
      <c r="A5" s="7"/>
      <c r="B5" s="7"/>
      <c r="C5" s="6" t="str">
        <f t="shared" si="10"/>
        <v>Met+Ahx</v>
      </c>
      <c r="D5" s="6" t="s">
        <v>47</v>
      </c>
      <c r="E5" s="6" t="str">
        <f>$E$2</f>
        <v>EDA</v>
      </c>
      <c r="F5" s="6" t="str">
        <f>$G$2</f>
        <v>Pip</v>
      </c>
      <c r="G5" s="6" t="str">
        <f>$H$2</f>
        <v>Ben</v>
      </c>
      <c r="H5" s="6" t="str">
        <f>$F$2</f>
        <v>But</v>
      </c>
      <c r="I5" s="6" t="str">
        <f t="shared" si="11"/>
        <v>Acetyl</v>
      </c>
      <c r="J5" s="6"/>
      <c r="K5" s="12">
        <f t="shared" si="0"/>
        <v>215.14000000000001</v>
      </c>
      <c r="L5" s="12">
        <f t="shared" si="1"/>
        <v>328.22</v>
      </c>
      <c r="M5" s="6">
        <f t="shared" si="2"/>
        <v>428.28000000000003</v>
      </c>
      <c r="N5" s="6">
        <f t="shared" si="3"/>
        <v>619.34</v>
      </c>
      <c r="O5" s="6">
        <f t="shared" si="4"/>
        <v>766.41000000000008</v>
      </c>
      <c r="P5" s="12">
        <f t="shared" si="5"/>
        <v>879.50000000000011</v>
      </c>
      <c r="Q5" s="6"/>
      <c r="R5" s="11">
        <f t="shared" si="12"/>
        <v>43.02</v>
      </c>
      <c r="S5" s="7">
        <f t="shared" si="6"/>
        <v>156.11000000000001</v>
      </c>
      <c r="T5" s="7">
        <f t="shared" si="13"/>
        <v>303.17999999999995</v>
      </c>
      <c r="U5" s="7">
        <f t="shared" si="7"/>
        <v>494.24</v>
      </c>
      <c r="V5" s="11">
        <f t="shared" si="8"/>
        <v>594.29999999999995</v>
      </c>
      <c r="W5" s="11">
        <f t="shared" si="9"/>
        <v>707.38</v>
      </c>
      <c r="X5" s="7"/>
      <c r="Y5" t="s">
        <v>11</v>
      </c>
      <c r="Z5">
        <v>388.08</v>
      </c>
    </row>
    <row r="6" spans="1:26">
      <c r="A6" s="7"/>
      <c r="B6" s="7"/>
      <c r="C6" s="6" t="str">
        <f t="shared" si="10"/>
        <v>Met+Ahx</v>
      </c>
      <c r="D6" s="6" t="s">
        <v>47</v>
      </c>
      <c r="E6" s="6" t="str">
        <f>$E$2</f>
        <v>EDA</v>
      </c>
      <c r="F6" s="6" t="str">
        <f>$H$2</f>
        <v>Ben</v>
      </c>
      <c r="G6" s="6" t="str">
        <f>$F$2</f>
        <v>But</v>
      </c>
      <c r="H6" s="6" t="str">
        <f>$G$2</f>
        <v>Pip</v>
      </c>
      <c r="I6" s="6" t="str">
        <f t="shared" si="11"/>
        <v>Acetyl</v>
      </c>
      <c r="J6" s="6"/>
      <c r="K6" s="12">
        <f t="shared" si="0"/>
        <v>215.14000000000001</v>
      </c>
      <c r="L6" s="12">
        <f t="shared" si="1"/>
        <v>328.22</v>
      </c>
      <c r="M6" s="6">
        <f t="shared" si="2"/>
        <v>428.28000000000003</v>
      </c>
      <c r="N6" s="6">
        <f t="shared" si="3"/>
        <v>575.35</v>
      </c>
      <c r="O6" s="6">
        <f t="shared" si="4"/>
        <v>688.44</v>
      </c>
      <c r="P6" s="12">
        <f t="shared" si="5"/>
        <v>879.5</v>
      </c>
      <c r="Q6" s="6"/>
      <c r="R6" s="11">
        <f t="shared" si="12"/>
        <v>43.02</v>
      </c>
      <c r="S6" s="7">
        <f t="shared" si="6"/>
        <v>234.08</v>
      </c>
      <c r="T6" s="7">
        <f t="shared" si="13"/>
        <v>347.16999999999996</v>
      </c>
      <c r="U6" s="7">
        <f t="shared" si="7"/>
        <v>494.23999999999995</v>
      </c>
      <c r="V6" s="11">
        <f t="shared" si="8"/>
        <v>594.29999999999995</v>
      </c>
      <c r="W6" s="11">
        <f t="shared" si="9"/>
        <v>707.37999999999988</v>
      </c>
      <c r="X6" s="6"/>
      <c r="Y6" t="s">
        <v>25</v>
      </c>
      <c r="Z6">
        <v>115.03</v>
      </c>
    </row>
    <row r="7" spans="1:26">
      <c r="A7" s="7"/>
      <c r="B7" s="7"/>
      <c r="C7" s="6" t="str">
        <f t="shared" si="10"/>
        <v>Met+Ahx</v>
      </c>
      <c r="D7" s="6" t="s">
        <v>47</v>
      </c>
      <c r="E7" s="6" t="str">
        <f>$E$2</f>
        <v>EDA</v>
      </c>
      <c r="F7" s="6" t="str">
        <f>$H$2</f>
        <v>Ben</v>
      </c>
      <c r="G7" s="6" t="str">
        <f>$G$2</f>
        <v>Pip</v>
      </c>
      <c r="H7" s="6" t="str">
        <f>$F$2</f>
        <v>But</v>
      </c>
      <c r="I7" s="6" t="str">
        <f t="shared" si="11"/>
        <v>Acetyl</v>
      </c>
      <c r="J7" s="6"/>
      <c r="K7" s="12">
        <f t="shared" si="0"/>
        <v>215.14000000000001</v>
      </c>
      <c r="L7" s="12">
        <f t="shared" si="1"/>
        <v>328.22</v>
      </c>
      <c r="M7" s="6">
        <f t="shared" si="2"/>
        <v>428.28000000000003</v>
      </c>
      <c r="N7" s="6">
        <f t="shared" si="3"/>
        <v>575.35</v>
      </c>
      <c r="O7" s="6">
        <f t="shared" si="4"/>
        <v>766.41000000000008</v>
      </c>
      <c r="P7" s="12">
        <f t="shared" si="5"/>
        <v>879.50000000000011</v>
      </c>
      <c r="Q7" s="6"/>
      <c r="R7" s="11">
        <f t="shared" si="12"/>
        <v>43.02</v>
      </c>
      <c r="S7" s="7">
        <f t="shared" si="6"/>
        <v>156.11000000000001</v>
      </c>
      <c r="T7" s="7">
        <f t="shared" si="13"/>
        <v>347.16999999999996</v>
      </c>
      <c r="U7" s="7">
        <f t="shared" si="7"/>
        <v>494.24</v>
      </c>
      <c r="V7" s="11">
        <f t="shared" si="8"/>
        <v>594.29999999999995</v>
      </c>
      <c r="W7" s="11">
        <f t="shared" si="9"/>
        <v>707.38</v>
      </c>
      <c r="X7" s="6"/>
      <c r="Y7" t="s">
        <v>14</v>
      </c>
      <c r="Z7">
        <v>129.04</v>
      </c>
    </row>
    <row r="8" spans="1:26">
      <c r="A8" s="7"/>
      <c r="B8" s="7"/>
      <c r="C8" s="6" t="str">
        <f t="shared" si="10"/>
        <v>Met+Ahx</v>
      </c>
      <c r="D8" s="6" t="s">
        <v>47</v>
      </c>
      <c r="E8" s="6" t="str">
        <f t="shared" ref="E8:E13" si="14">$F$2</f>
        <v>But</v>
      </c>
      <c r="F8" s="6" t="str">
        <f>$E$2</f>
        <v>EDA</v>
      </c>
      <c r="G8" s="6" t="str">
        <f>$G$2</f>
        <v>Pip</v>
      </c>
      <c r="H8" s="6" t="str">
        <f>$H$2</f>
        <v>Ben</v>
      </c>
      <c r="I8" s="6" t="str">
        <f t="shared" si="11"/>
        <v>Acetyl</v>
      </c>
      <c r="J8" s="6"/>
      <c r="K8" s="12">
        <f t="shared" si="0"/>
        <v>215.14000000000001</v>
      </c>
      <c r="L8" s="12">
        <f t="shared" si="1"/>
        <v>328.22</v>
      </c>
      <c r="M8" s="6">
        <f t="shared" si="2"/>
        <v>441.31000000000006</v>
      </c>
      <c r="N8" s="6">
        <f t="shared" si="3"/>
        <v>541.37000000000012</v>
      </c>
      <c r="O8" s="6">
        <f t="shared" si="4"/>
        <v>732.43000000000006</v>
      </c>
      <c r="P8" s="12">
        <f t="shared" si="5"/>
        <v>879.5</v>
      </c>
      <c r="Q8" s="6"/>
      <c r="R8" s="11">
        <f t="shared" si="12"/>
        <v>43.02</v>
      </c>
      <c r="S8" s="7">
        <f t="shared" si="6"/>
        <v>190.09</v>
      </c>
      <c r="T8" s="7">
        <f t="shared" si="13"/>
        <v>381.15</v>
      </c>
      <c r="U8" s="7">
        <f t="shared" si="7"/>
        <v>481.21</v>
      </c>
      <c r="V8" s="11">
        <f t="shared" si="8"/>
        <v>594.29999999999995</v>
      </c>
      <c r="W8" s="11">
        <f t="shared" si="9"/>
        <v>707.37999999999988</v>
      </c>
      <c r="X8" s="6"/>
      <c r="Y8" t="s">
        <v>28</v>
      </c>
      <c r="Z8">
        <v>143.06</v>
      </c>
    </row>
    <row r="9" spans="1:26">
      <c r="A9" s="7"/>
      <c r="B9" s="7"/>
      <c r="C9" s="6" t="str">
        <f t="shared" si="10"/>
        <v>Met+Ahx</v>
      </c>
      <c r="D9" s="6" t="s">
        <v>47</v>
      </c>
      <c r="E9" s="6" t="str">
        <f t="shared" si="14"/>
        <v>But</v>
      </c>
      <c r="F9" s="6" t="str">
        <f>$E$2</f>
        <v>EDA</v>
      </c>
      <c r="G9" s="6" t="str">
        <f>$H$2</f>
        <v>Ben</v>
      </c>
      <c r="H9" s="6" t="str">
        <f>$G$2</f>
        <v>Pip</v>
      </c>
      <c r="I9" s="6" t="str">
        <f t="shared" si="11"/>
        <v>Acetyl</v>
      </c>
      <c r="J9" s="6"/>
      <c r="K9" s="12">
        <f t="shared" si="0"/>
        <v>215.14000000000001</v>
      </c>
      <c r="L9" s="12">
        <f t="shared" si="1"/>
        <v>328.22</v>
      </c>
      <c r="M9" s="6">
        <f t="shared" si="2"/>
        <v>441.31000000000006</v>
      </c>
      <c r="N9" s="6">
        <f t="shared" si="3"/>
        <v>541.37000000000012</v>
      </c>
      <c r="O9" s="6">
        <f t="shared" si="4"/>
        <v>688.44</v>
      </c>
      <c r="P9" s="12">
        <f t="shared" si="5"/>
        <v>879.5</v>
      </c>
      <c r="Q9" s="6"/>
      <c r="R9" s="11">
        <f t="shared" si="12"/>
        <v>43.02</v>
      </c>
      <c r="S9" s="7">
        <f t="shared" si="6"/>
        <v>234.08</v>
      </c>
      <c r="T9" s="7">
        <f t="shared" si="13"/>
        <v>381.15</v>
      </c>
      <c r="U9" s="7">
        <f t="shared" si="7"/>
        <v>481.21</v>
      </c>
      <c r="V9" s="11">
        <f t="shared" si="8"/>
        <v>594.29999999999995</v>
      </c>
      <c r="W9" s="11">
        <f t="shared" si="9"/>
        <v>707.38</v>
      </c>
      <c r="X9" s="6"/>
      <c r="Y9" t="s">
        <v>4</v>
      </c>
      <c r="Z9">
        <v>100.06</v>
      </c>
    </row>
    <row r="10" spans="1:26">
      <c r="A10" s="7"/>
      <c r="B10" s="7"/>
      <c r="C10" s="6" t="str">
        <f t="shared" si="10"/>
        <v>Met+Ahx</v>
      </c>
      <c r="D10" s="6" t="s">
        <v>47</v>
      </c>
      <c r="E10" s="6" t="str">
        <f t="shared" si="14"/>
        <v>But</v>
      </c>
      <c r="F10" s="6" t="str">
        <f>$G$2</f>
        <v>Pip</v>
      </c>
      <c r="G10" s="6" t="str">
        <f>$E$2</f>
        <v>EDA</v>
      </c>
      <c r="H10" s="6" t="str">
        <f>$H$2</f>
        <v>Ben</v>
      </c>
      <c r="I10" s="6" t="str">
        <f t="shared" si="11"/>
        <v>Acetyl</v>
      </c>
      <c r="J10" s="6"/>
      <c r="K10" s="12">
        <f t="shared" si="0"/>
        <v>215.14000000000001</v>
      </c>
      <c r="L10" s="12">
        <f t="shared" si="1"/>
        <v>328.22</v>
      </c>
      <c r="M10" s="6">
        <f t="shared" si="2"/>
        <v>441.31000000000006</v>
      </c>
      <c r="N10" s="6">
        <f t="shared" si="3"/>
        <v>632.37000000000012</v>
      </c>
      <c r="O10" s="6">
        <f t="shared" si="4"/>
        <v>732.43000000000006</v>
      </c>
      <c r="P10" s="12">
        <f t="shared" si="5"/>
        <v>879.5</v>
      </c>
      <c r="Q10" s="6"/>
      <c r="R10" s="11">
        <f t="shared" si="12"/>
        <v>43.02</v>
      </c>
      <c r="S10" s="7">
        <f t="shared" si="6"/>
        <v>190.09</v>
      </c>
      <c r="T10" s="7">
        <f t="shared" si="13"/>
        <v>290.14999999999998</v>
      </c>
      <c r="U10" s="7">
        <f t="shared" si="7"/>
        <v>481.21</v>
      </c>
      <c r="V10" s="11">
        <f t="shared" si="8"/>
        <v>594.29999999999995</v>
      </c>
      <c r="W10" s="11">
        <f t="shared" si="9"/>
        <v>707.37999999999988</v>
      </c>
      <c r="X10" s="6"/>
      <c r="Y10" t="s">
        <v>15</v>
      </c>
      <c r="Z10">
        <v>191.06</v>
      </c>
    </row>
    <row r="11" spans="1:26">
      <c r="A11" s="7"/>
      <c r="B11" s="7"/>
      <c r="C11" s="6" t="str">
        <f t="shared" si="10"/>
        <v>Met+Ahx</v>
      </c>
      <c r="D11" s="6" t="s">
        <v>47</v>
      </c>
      <c r="E11" s="6" t="str">
        <f t="shared" si="14"/>
        <v>But</v>
      </c>
      <c r="F11" s="6" t="str">
        <f>$G$2</f>
        <v>Pip</v>
      </c>
      <c r="G11" s="6" t="str">
        <f>$H$2</f>
        <v>Ben</v>
      </c>
      <c r="H11" s="6" t="str">
        <f>$E$2</f>
        <v>EDA</v>
      </c>
      <c r="I11" s="6" t="str">
        <f t="shared" si="11"/>
        <v>Acetyl</v>
      </c>
      <c r="J11" s="6"/>
      <c r="K11" s="12">
        <f t="shared" si="0"/>
        <v>215.14000000000001</v>
      </c>
      <c r="L11" s="12">
        <f t="shared" si="1"/>
        <v>328.22</v>
      </c>
      <c r="M11" s="6">
        <f t="shared" si="2"/>
        <v>441.31000000000006</v>
      </c>
      <c r="N11" s="6">
        <f t="shared" si="3"/>
        <v>632.37000000000012</v>
      </c>
      <c r="O11" s="6">
        <f t="shared" si="4"/>
        <v>779.44</v>
      </c>
      <c r="P11" s="12">
        <f t="shared" si="5"/>
        <v>879.5</v>
      </c>
      <c r="Q11" s="6"/>
      <c r="R11" s="11">
        <f t="shared" si="12"/>
        <v>43.02</v>
      </c>
      <c r="S11" s="7">
        <f t="shared" si="6"/>
        <v>143.08000000000001</v>
      </c>
      <c r="T11" s="7">
        <f t="shared" si="13"/>
        <v>290.14999999999998</v>
      </c>
      <c r="U11" s="7">
        <f t="shared" si="7"/>
        <v>481.21</v>
      </c>
      <c r="V11" s="11">
        <f t="shared" si="8"/>
        <v>594.29999999999995</v>
      </c>
      <c r="W11" s="11">
        <f t="shared" si="9"/>
        <v>707.37999999999988</v>
      </c>
      <c r="X11" s="6"/>
      <c r="Y11" t="s">
        <v>27</v>
      </c>
      <c r="Z11">
        <v>113.09</v>
      </c>
    </row>
    <row r="12" spans="1:26">
      <c r="A12" s="7"/>
      <c r="B12" s="7"/>
      <c r="C12" s="6" t="str">
        <f t="shared" si="10"/>
        <v>Met+Ahx</v>
      </c>
      <c r="D12" s="6" t="s">
        <v>47</v>
      </c>
      <c r="E12" s="6" t="str">
        <f t="shared" si="14"/>
        <v>But</v>
      </c>
      <c r="F12" s="6" t="str">
        <f>$H$2</f>
        <v>Ben</v>
      </c>
      <c r="G12" s="6" t="str">
        <f>$E$2</f>
        <v>EDA</v>
      </c>
      <c r="H12" s="6" t="str">
        <f>$G$2</f>
        <v>Pip</v>
      </c>
      <c r="I12" s="6" t="str">
        <f t="shared" si="11"/>
        <v>Acetyl</v>
      </c>
      <c r="J12" s="6"/>
      <c r="K12" s="12">
        <f t="shared" si="0"/>
        <v>215.14000000000001</v>
      </c>
      <c r="L12" s="12">
        <f t="shared" si="1"/>
        <v>328.22</v>
      </c>
      <c r="M12" s="6">
        <f t="shared" si="2"/>
        <v>441.31000000000006</v>
      </c>
      <c r="N12" s="6">
        <f t="shared" si="3"/>
        <v>588.38000000000011</v>
      </c>
      <c r="O12" s="6">
        <f t="shared" si="4"/>
        <v>688.44</v>
      </c>
      <c r="P12" s="12">
        <f t="shared" si="5"/>
        <v>879.5</v>
      </c>
      <c r="Q12" s="6"/>
      <c r="R12" s="11">
        <f t="shared" si="12"/>
        <v>43.02</v>
      </c>
      <c r="S12" s="7">
        <f t="shared" si="6"/>
        <v>234.08</v>
      </c>
      <c r="T12" s="7">
        <f t="shared" si="13"/>
        <v>334.14</v>
      </c>
      <c r="U12" s="7">
        <f t="shared" si="7"/>
        <v>481.21</v>
      </c>
      <c r="V12" s="11">
        <f t="shared" si="8"/>
        <v>594.29999999999995</v>
      </c>
      <c r="W12" s="11">
        <f t="shared" si="9"/>
        <v>707.38</v>
      </c>
      <c r="X12" s="6"/>
      <c r="Y12" t="s">
        <v>26</v>
      </c>
      <c r="Z12">
        <v>147.07</v>
      </c>
    </row>
    <row r="13" spans="1:26">
      <c r="A13" s="7"/>
      <c r="B13" s="7"/>
      <c r="C13" s="6" t="str">
        <f t="shared" si="10"/>
        <v>Met+Ahx</v>
      </c>
      <c r="D13" s="6" t="s">
        <v>47</v>
      </c>
      <c r="E13" s="6" t="str">
        <f t="shared" si="14"/>
        <v>But</v>
      </c>
      <c r="F13" s="6" t="str">
        <f>$H$2</f>
        <v>Ben</v>
      </c>
      <c r="G13" s="6" t="str">
        <f>$G$2</f>
        <v>Pip</v>
      </c>
      <c r="H13" s="6" t="str">
        <f>$E$2</f>
        <v>EDA</v>
      </c>
      <c r="I13" s="6" t="str">
        <f t="shared" si="11"/>
        <v>Acetyl</v>
      </c>
      <c r="J13" s="6"/>
      <c r="K13" s="12">
        <f t="shared" si="0"/>
        <v>215.14000000000001</v>
      </c>
      <c r="L13" s="12">
        <f t="shared" si="1"/>
        <v>328.22</v>
      </c>
      <c r="M13" s="6">
        <f t="shared" si="2"/>
        <v>441.31000000000006</v>
      </c>
      <c r="N13" s="6">
        <f t="shared" si="3"/>
        <v>588.38000000000011</v>
      </c>
      <c r="O13" s="6">
        <f t="shared" si="4"/>
        <v>779.44</v>
      </c>
      <c r="P13" s="12">
        <f t="shared" si="5"/>
        <v>879.5</v>
      </c>
      <c r="Q13" s="6"/>
      <c r="R13" s="11">
        <f t="shared" si="12"/>
        <v>43.02</v>
      </c>
      <c r="S13" s="7">
        <f t="shared" si="6"/>
        <v>143.08000000000001</v>
      </c>
      <c r="T13" s="7">
        <f t="shared" si="13"/>
        <v>334.14</v>
      </c>
      <c r="U13" s="7">
        <f t="shared" si="7"/>
        <v>481.21</v>
      </c>
      <c r="V13" s="11">
        <f t="shared" si="8"/>
        <v>594.29999999999995</v>
      </c>
      <c r="W13" s="11">
        <f t="shared" si="9"/>
        <v>707.37999999999988</v>
      </c>
      <c r="X13" s="6"/>
      <c r="Y13" t="s">
        <v>47</v>
      </c>
      <c r="Z13">
        <v>113.08</v>
      </c>
    </row>
    <row r="14" spans="1:26">
      <c r="A14" s="7"/>
      <c r="B14" s="7"/>
      <c r="C14" s="6" t="str">
        <f t="shared" si="10"/>
        <v>Met+Ahx</v>
      </c>
      <c r="D14" s="6" t="s">
        <v>47</v>
      </c>
      <c r="E14" s="6" t="str">
        <f t="shared" ref="E14:E19" si="15">$G$2</f>
        <v>Pip</v>
      </c>
      <c r="F14" s="6" t="str">
        <f>$E$2</f>
        <v>EDA</v>
      </c>
      <c r="G14" s="6" t="str">
        <f>$F$2</f>
        <v>But</v>
      </c>
      <c r="H14" s="6" t="str">
        <f>$H$2</f>
        <v>Ben</v>
      </c>
      <c r="I14" s="6" t="str">
        <f t="shared" si="11"/>
        <v>Acetyl</v>
      </c>
      <c r="J14" s="6"/>
      <c r="K14" s="12">
        <f t="shared" si="0"/>
        <v>215.14000000000001</v>
      </c>
      <c r="L14" s="12">
        <f t="shared" si="1"/>
        <v>328.22</v>
      </c>
      <c r="M14" s="6">
        <f t="shared" si="2"/>
        <v>519.28</v>
      </c>
      <c r="N14" s="6">
        <f t="shared" si="3"/>
        <v>619.33999999999992</v>
      </c>
      <c r="O14" s="6">
        <f t="shared" si="4"/>
        <v>732.43</v>
      </c>
      <c r="P14" s="12">
        <f t="shared" si="5"/>
        <v>879.5</v>
      </c>
      <c r="Q14" s="6"/>
      <c r="R14" s="11">
        <f t="shared" si="12"/>
        <v>43.02</v>
      </c>
      <c r="S14" s="7">
        <f t="shared" si="6"/>
        <v>190.09</v>
      </c>
      <c r="T14" s="7">
        <f t="shared" si="13"/>
        <v>303.17999999999995</v>
      </c>
      <c r="U14" s="7">
        <f t="shared" si="7"/>
        <v>403.24</v>
      </c>
      <c r="V14" s="11">
        <f t="shared" si="8"/>
        <v>594.29999999999995</v>
      </c>
      <c r="W14" s="11">
        <f t="shared" si="9"/>
        <v>707.37999999999988</v>
      </c>
      <c r="X14" s="6"/>
    </row>
    <row r="15" spans="1:26">
      <c r="A15" s="7"/>
      <c r="B15" s="7"/>
      <c r="C15" s="6" t="str">
        <f t="shared" si="10"/>
        <v>Met+Ahx</v>
      </c>
      <c r="D15" s="6" t="s">
        <v>47</v>
      </c>
      <c r="E15" s="6" t="str">
        <f t="shared" si="15"/>
        <v>Pip</v>
      </c>
      <c r="F15" s="6" t="str">
        <f>$E$2</f>
        <v>EDA</v>
      </c>
      <c r="G15" s="6" t="str">
        <f>$H$2</f>
        <v>Ben</v>
      </c>
      <c r="H15" s="6" t="str">
        <f>$F$2</f>
        <v>But</v>
      </c>
      <c r="I15" s="6" t="str">
        <f t="shared" si="11"/>
        <v>Acetyl</v>
      </c>
      <c r="J15" s="6"/>
      <c r="K15" s="12">
        <f t="shared" si="0"/>
        <v>215.14000000000001</v>
      </c>
      <c r="L15" s="12">
        <f t="shared" si="1"/>
        <v>328.22</v>
      </c>
      <c r="M15" s="6">
        <f t="shared" si="2"/>
        <v>519.28</v>
      </c>
      <c r="N15" s="6">
        <f t="shared" si="3"/>
        <v>619.33999999999992</v>
      </c>
      <c r="O15" s="6">
        <f t="shared" si="4"/>
        <v>766.40999999999985</v>
      </c>
      <c r="P15" s="12">
        <f t="shared" si="5"/>
        <v>879.49999999999989</v>
      </c>
      <c r="Q15" s="6"/>
      <c r="R15" s="11">
        <f t="shared" si="12"/>
        <v>43.02</v>
      </c>
      <c r="S15" s="7">
        <f t="shared" si="6"/>
        <v>156.11000000000001</v>
      </c>
      <c r="T15" s="7">
        <f t="shared" si="13"/>
        <v>303.17999999999995</v>
      </c>
      <c r="U15" s="7">
        <f t="shared" si="7"/>
        <v>403.24</v>
      </c>
      <c r="V15" s="11">
        <f t="shared" si="8"/>
        <v>594.29999999999995</v>
      </c>
      <c r="W15" s="11">
        <f t="shared" si="9"/>
        <v>707.38</v>
      </c>
      <c r="X15" s="6"/>
    </row>
    <row r="16" spans="1:26">
      <c r="A16" s="7"/>
      <c r="B16" s="7"/>
      <c r="C16" s="6" t="str">
        <f t="shared" si="10"/>
        <v>Met+Ahx</v>
      </c>
      <c r="D16" s="6" t="s">
        <v>47</v>
      </c>
      <c r="E16" s="6" t="str">
        <f t="shared" si="15"/>
        <v>Pip</v>
      </c>
      <c r="F16" s="6" t="str">
        <f>$F$2</f>
        <v>But</v>
      </c>
      <c r="G16" s="6" t="str">
        <f>$E$2</f>
        <v>EDA</v>
      </c>
      <c r="H16" s="6" t="str">
        <f>$H$2</f>
        <v>Ben</v>
      </c>
      <c r="I16" s="6" t="str">
        <f t="shared" si="11"/>
        <v>Acetyl</v>
      </c>
      <c r="J16" s="6"/>
      <c r="K16" s="12">
        <f t="shared" si="0"/>
        <v>215.14000000000001</v>
      </c>
      <c r="L16" s="12">
        <f t="shared" si="1"/>
        <v>328.22</v>
      </c>
      <c r="M16" s="6">
        <f t="shared" si="2"/>
        <v>519.28</v>
      </c>
      <c r="N16" s="6">
        <f t="shared" si="3"/>
        <v>632.37</v>
      </c>
      <c r="O16" s="6">
        <f t="shared" si="4"/>
        <v>732.43000000000006</v>
      </c>
      <c r="P16" s="12">
        <f t="shared" si="5"/>
        <v>879.5</v>
      </c>
      <c r="Q16" s="6"/>
      <c r="R16" s="11">
        <f t="shared" si="12"/>
        <v>43.02</v>
      </c>
      <c r="S16" s="7">
        <f t="shared" si="6"/>
        <v>190.09</v>
      </c>
      <c r="T16" s="7">
        <f t="shared" si="13"/>
        <v>290.14999999999998</v>
      </c>
      <c r="U16" s="7">
        <f t="shared" si="7"/>
        <v>403.24</v>
      </c>
      <c r="V16" s="11">
        <f t="shared" si="8"/>
        <v>594.29999999999995</v>
      </c>
      <c r="W16" s="11">
        <f t="shared" si="9"/>
        <v>707.37999999999988</v>
      </c>
      <c r="X16" s="6"/>
    </row>
    <row r="17" spans="1:24">
      <c r="A17" s="7"/>
      <c r="B17" s="7"/>
      <c r="C17" s="6" t="str">
        <f t="shared" si="10"/>
        <v>Met+Ahx</v>
      </c>
      <c r="D17" s="6" t="s">
        <v>47</v>
      </c>
      <c r="E17" s="6" t="str">
        <f t="shared" si="15"/>
        <v>Pip</v>
      </c>
      <c r="F17" s="6" t="str">
        <f>$F$2</f>
        <v>But</v>
      </c>
      <c r="G17" s="6" t="str">
        <f>$H$2</f>
        <v>Ben</v>
      </c>
      <c r="H17" s="6" t="str">
        <f>$E$2</f>
        <v>EDA</v>
      </c>
      <c r="I17" s="6" t="str">
        <f t="shared" si="11"/>
        <v>Acetyl</v>
      </c>
      <c r="J17" s="6"/>
      <c r="K17" s="12">
        <f t="shared" si="0"/>
        <v>215.14000000000001</v>
      </c>
      <c r="L17" s="12">
        <f t="shared" si="1"/>
        <v>328.22</v>
      </c>
      <c r="M17" s="6">
        <f t="shared" si="2"/>
        <v>519.28</v>
      </c>
      <c r="N17" s="6">
        <f t="shared" si="3"/>
        <v>632.37</v>
      </c>
      <c r="O17" s="6">
        <f t="shared" si="4"/>
        <v>779.44</v>
      </c>
      <c r="P17" s="12">
        <f t="shared" si="5"/>
        <v>879.5</v>
      </c>
      <c r="Q17" s="6"/>
      <c r="R17" s="11">
        <f t="shared" si="12"/>
        <v>43.02</v>
      </c>
      <c r="S17" s="7">
        <f t="shared" si="6"/>
        <v>143.08000000000001</v>
      </c>
      <c r="T17" s="7">
        <f t="shared" si="13"/>
        <v>290.14999999999998</v>
      </c>
      <c r="U17" s="7">
        <f t="shared" si="7"/>
        <v>403.23999999999995</v>
      </c>
      <c r="V17" s="11">
        <f t="shared" si="8"/>
        <v>594.29999999999995</v>
      </c>
      <c r="W17" s="11">
        <f t="shared" si="9"/>
        <v>707.37999999999988</v>
      </c>
      <c r="X17" s="6"/>
    </row>
    <row r="18" spans="1:24">
      <c r="A18" s="7"/>
      <c r="B18" s="7"/>
      <c r="C18" s="6" t="str">
        <f t="shared" si="10"/>
        <v>Met+Ahx</v>
      </c>
      <c r="D18" s="6" t="s">
        <v>47</v>
      </c>
      <c r="E18" s="6" t="str">
        <f t="shared" si="15"/>
        <v>Pip</v>
      </c>
      <c r="F18" s="6" t="str">
        <f>$H$2</f>
        <v>Ben</v>
      </c>
      <c r="G18" s="6" t="str">
        <f>$E$2</f>
        <v>EDA</v>
      </c>
      <c r="H18" s="6" t="str">
        <f>$F$2</f>
        <v>But</v>
      </c>
      <c r="I18" s="6" t="str">
        <f t="shared" si="11"/>
        <v>Acetyl</v>
      </c>
      <c r="J18" s="6"/>
      <c r="K18" s="12">
        <f t="shared" si="0"/>
        <v>215.14000000000001</v>
      </c>
      <c r="L18" s="12">
        <f t="shared" si="1"/>
        <v>328.22</v>
      </c>
      <c r="M18" s="6">
        <f t="shared" si="2"/>
        <v>519.28</v>
      </c>
      <c r="N18" s="6">
        <f t="shared" si="3"/>
        <v>666.34999999999991</v>
      </c>
      <c r="O18" s="6">
        <f t="shared" si="4"/>
        <v>766.40999999999985</v>
      </c>
      <c r="P18" s="12">
        <f t="shared" si="5"/>
        <v>879.49999999999989</v>
      </c>
      <c r="Q18" s="6"/>
      <c r="R18" s="11">
        <f t="shared" si="12"/>
        <v>43.02</v>
      </c>
      <c r="S18" s="7">
        <f t="shared" si="6"/>
        <v>156.11000000000001</v>
      </c>
      <c r="T18" s="7">
        <f t="shared" si="13"/>
        <v>256.17</v>
      </c>
      <c r="U18" s="7">
        <f t="shared" si="7"/>
        <v>403.24</v>
      </c>
      <c r="V18" s="11">
        <f t="shared" si="8"/>
        <v>594.29999999999995</v>
      </c>
      <c r="W18" s="11">
        <f t="shared" si="9"/>
        <v>707.38</v>
      </c>
      <c r="X18" s="6"/>
    </row>
    <row r="19" spans="1:24">
      <c r="A19" s="7"/>
      <c r="B19" s="7"/>
      <c r="C19" s="6" t="str">
        <f t="shared" si="10"/>
        <v>Met+Ahx</v>
      </c>
      <c r="D19" s="6" t="s">
        <v>47</v>
      </c>
      <c r="E19" s="6" t="str">
        <f t="shared" si="15"/>
        <v>Pip</v>
      </c>
      <c r="F19" s="6" t="str">
        <f>$H$2</f>
        <v>Ben</v>
      </c>
      <c r="G19" s="6" t="str">
        <f>$F$2</f>
        <v>But</v>
      </c>
      <c r="H19" s="6" t="str">
        <f>$E$2</f>
        <v>EDA</v>
      </c>
      <c r="I19" s="6" t="str">
        <f t="shared" si="11"/>
        <v>Acetyl</v>
      </c>
      <c r="J19" s="6"/>
      <c r="K19" s="12">
        <f t="shared" si="0"/>
        <v>215.14000000000001</v>
      </c>
      <c r="L19" s="12">
        <f t="shared" si="1"/>
        <v>328.22</v>
      </c>
      <c r="M19" s="6">
        <f t="shared" si="2"/>
        <v>519.28</v>
      </c>
      <c r="N19" s="6">
        <f t="shared" si="3"/>
        <v>666.34999999999991</v>
      </c>
      <c r="O19" s="6">
        <f t="shared" si="4"/>
        <v>779.43999999999994</v>
      </c>
      <c r="P19" s="12">
        <f t="shared" si="5"/>
        <v>879.5</v>
      </c>
      <c r="Q19" s="6"/>
      <c r="R19" s="11">
        <f t="shared" si="12"/>
        <v>43.02</v>
      </c>
      <c r="S19" s="7">
        <f t="shared" si="6"/>
        <v>143.08000000000001</v>
      </c>
      <c r="T19" s="7">
        <f t="shared" si="13"/>
        <v>256.17</v>
      </c>
      <c r="U19" s="7">
        <f t="shared" si="7"/>
        <v>403.23999999999995</v>
      </c>
      <c r="V19" s="11">
        <f t="shared" si="8"/>
        <v>594.29999999999995</v>
      </c>
      <c r="W19" s="11">
        <f t="shared" si="9"/>
        <v>707.37999999999988</v>
      </c>
      <c r="X19" s="6"/>
    </row>
    <row r="20" spans="1:24">
      <c r="A20" s="7"/>
      <c r="B20" s="7"/>
      <c r="C20" s="6" t="str">
        <f t="shared" si="10"/>
        <v>Met+Ahx</v>
      </c>
      <c r="D20" s="6" t="s">
        <v>47</v>
      </c>
      <c r="E20" s="6" t="str">
        <f t="shared" ref="E20:E25" si="16">$H$2</f>
        <v>Ben</v>
      </c>
      <c r="F20" s="6" t="str">
        <f>$E$2</f>
        <v>EDA</v>
      </c>
      <c r="G20" s="6" t="str">
        <f>$F$2</f>
        <v>But</v>
      </c>
      <c r="H20" s="6" t="str">
        <f>$G$2</f>
        <v>Pip</v>
      </c>
      <c r="I20" s="6" t="str">
        <f t="shared" si="11"/>
        <v>Acetyl</v>
      </c>
      <c r="J20" s="6"/>
      <c r="K20" s="12">
        <f t="shared" si="0"/>
        <v>215.14000000000001</v>
      </c>
      <c r="L20" s="12">
        <f t="shared" si="1"/>
        <v>328.22</v>
      </c>
      <c r="M20" s="6">
        <f t="shared" si="2"/>
        <v>475.29</v>
      </c>
      <c r="N20" s="6">
        <f t="shared" si="3"/>
        <v>575.35</v>
      </c>
      <c r="O20" s="6">
        <f t="shared" si="4"/>
        <v>688.44</v>
      </c>
      <c r="P20" s="12">
        <f t="shared" si="5"/>
        <v>879.5</v>
      </c>
      <c r="Q20" s="6"/>
      <c r="R20" s="11">
        <f t="shared" si="12"/>
        <v>43.02</v>
      </c>
      <c r="S20" s="7">
        <f t="shared" si="6"/>
        <v>234.08</v>
      </c>
      <c r="T20" s="7">
        <f t="shared" si="13"/>
        <v>347.16999999999996</v>
      </c>
      <c r="U20" s="7">
        <f t="shared" si="7"/>
        <v>447.23</v>
      </c>
      <c r="V20" s="11">
        <f t="shared" si="8"/>
        <v>594.29999999999995</v>
      </c>
      <c r="W20" s="11">
        <f t="shared" si="9"/>
        <v>707.37999999999988</v>
      </c>
      <c r="X20" s="6"/>
    </row>
    <row r="21" spans="1:24">
      <c r="A21" s="7"/>
      <c r="B21" s="7"/>
      <c r="C21" s="6" t="str">
        <f t="shared" si="10"/>
        <v>Met+Ahx</v>
      </c>
      <c r="D21" s="6" t="s">
        <v>47</v>
      </c>
      <c r="E21" s="6" t="str">
        <f t="shared" si="16"/>
        <v>Ben</v>
      </c>
      <c r="F21" s="6" t="str">
        <f>$E$2</f>
        <v>EDA</v>
      </c>
      <c r="G21" s="6" t="str">
        <f>$G$2</f>
        <v>Pip</v>
      </c>
      <c r="H21" s="6" t="str">
        <f>$F$2</f>
        <v>But</v>
      </c>
      <c r="I21" s="6" t="str">
        <f t="shared" si="11"/>
        <v>Acetyl</v>
      </c>
      <c r="J21" s="6"/>
      <c r="K21" s="12">
        <f t="shared" si="0"/>
        <v>215.14000000000001</v>
      </c>
      <c r="L21" s="12">
        <f t="shared" si="1"/>
        <v>328.22</v>
      </c>
      <c r="M21" s="6">
        <f t="shared" si="2"/>
        <v>475.29</v>
      </c>
      <c r="N21" s="6">
        <f t="shared" si="3"/>
        <v>575.35</v>
      </c>
      <c r="O21" s="6">
        <f t="shared" si="4"/>
        <v>766.41000000000008</v>
      </c>
      <c r="P21" s="12">
        <f t="shared" si="5"/>
        <v>879.50000000000011</v>
      </c>
      <c r="Q21" s="6"/>
      <c r="R21" s="11">
        <f t="shared" si="12"/>
        <v>43.02</v>
      </c>
      <c r="S21" s="7">
        <f t="shared" si="6"/>
        <v>156.11000000000001</v>
      </c>
      <c r="T21" s="7">
        <f t="shared" si="13"/>
        <v>347.16999999999996</v>
      </c>
      <c r="U21" s="7">
        <f t="shared" si="7"/>
        <v>447.23</v>
      </c>
      <c r="V21" s="11">
        <f t="shared" si="8"/>
        <v>594.29999999999995</v>
      </c>
      <c r="W21" s="11">
        <f t="shared" si="9"/>
        <v>707.38</v>
      </c>
      <c r="X21" s="6"/>
    </row>
    <row r="22" spans="1:24">
      <c r="A22" s="7"/>
      <c r="B22" s="7"/>
      <c r="C22" s="6" t="str">
        <f t="shared" si="10"/>
        <v>Met+Ahx</v>
      </c>
      <c r="D22" s="6" t="s">
        <v>47</v>
      </c>
      <c r="E22" s="6" t="str">
        <f t="shared" si="16"/>
        <v>Ben</v>
      </c>
      <c r="F22" s="6" t="str">
        <f>$F$2</f>
        <v>But</v>
      </c>
      <c r="G22" s="6" t="str">
        <f>$E$2</f>
        <v>EDA</v>
      </c>
      <c r="H22" s="6" t="str">
        <f>$G$2</f>
        <v>Pip</v>
      </c>
      <c r="I22" s="6" t="str">
        <f t="shared" si="11"/>
        <v>Acetyl</v>
      </c>
      <c r="J22" s="6"/>
      <c r="K22" s="12">
        <f t="shared" si="0"/>
        <v>215.14000000000001</v>
      </c>
      <c r="L22" s="12">
        <f t="shared" si="1"/>
        <v>328.22</v>
      </c>
      <c r="M22" s="6">
        <f t="shared" si="2"/>
        <v>475.29</v>
      </c>
      <c r="N22" s="6">
        <f t="shared" si="3"/>
        <v>588.38</v>
      </c>
      <c r="O22" s="6">
        <f t="shared" si="4"/>
        <v>688.44</v>
      </c>
      <c r="P22" s="12">
        <f t="shared" si="5"/>
        <v>879.5</v>
      </c>
      <c r="Q22" s="6"/>
      <c r="R22" s="11">
        <f t="shared" si="12"/>
        <v>43.02</v>
      </c>
      <c r="S22" s="7">
        <f t="shared" si="6"/>
        <v>234.08</v>
      </c>
      <c r="T22" s="7">
        <f t="shared" si="13"/>
        <v>334.14</v>
      </c>
      <c r="U22" s="7">
        <f t="shared" si="7"/>
        <v>447.23</v>
      </c>
      <c r="V22" s="11">
        <f t="shared" si="8"/>
        <v>594.29999999999995</v>
      </c>
      <c r="W22" s="11">
        <f t="shared" si="9"/>
        <v>707.38</v>
      </c>
      <c r="X22" s="6"/>
    </row>
    <row r="23" spans="1:24">
      <c r="A23" s="7"/>
      <c r="B23" s="7"/>
      <c r="C23" s="6" t="str">
        <f t="shared" si="10"/>
        <v>Met+Ahx</v>
      </c>
      <c r="D23" s="6" t="s">
        <v>47</v>
      </c>
      <c r="E23" s="6" t="str">
        <f t="shared" si="16"/>
        <v>Ben</v>
      </c>
      <c r="F23" s="6" t="str">
        <f>$F$2</f>
        <v>But</v>
      </c>
      <c r="G23" s="6" t="str">
        <f>$G$2</f>
        <v>Pip</v>
      </c>
      <c r="H23" s="6" t="str">
        <f>$E$2</f>
        <v>EDA</v>
      </c>
      <c r="I23" s="6" t="str">
        <f t="shared" si="11"/>
        <v>Acetyl</v>
      </c>
      <c r="J23" s="6"/>
      <c r="K23" s="12">
        <f t="shared" si="0"/>
        <v>215.14000000000001</v>
      </c>
      <c r="L23" s="12">
        <f t="shared" si="1"/>
        <v>328.22</v>
      </c>
      <c r="M23" s="6">
        <f t="shared" si="2"/>
        <v>475.29</v>
      </c>
      <c r="N23" s="6">
        <f t="shared" si="3"/>
        <v>588.38</v>
      </c>
      <c r="O23" s="6">
        <f t="shared" si="4"/>
        <v>779.44</v>
      </c>
      <c r="P23" s="12">
        <f t="shared" si="5"/>
        <v>879.5</v>
      </c>
      <c r="Q23" s="6"/>
      <c r="R23" s="11">
        <f t="shared" si="12"/>
        <v>43.02</v>
      </c>
      <c r="S23" s="7">
        <f t="shared" si="6"/>
        <v>143.08000000000001</v>
      </c>
      <c r="T23" s="7">
        <f t="shared" si="13"/>
        <v>334.14</v>
      </c>
      <c r="U23" s="7">
        <f t="shared" si="7"/>
        <v>447.22999999999996</v>
      </c>
      <c r="V23" s="11">
        <f t="shared" si="8"/>
        <v>594.29999999999995</v>
      </c>
      <c r="W23" s="11">
        <f t="shared" si="9"/>
        <v>707.37999999999988</v>
      </c>
      <c r="X23" s="6"/>
    </row>
    <row r="24" spans="1:24">
      <c r="A24" s="7"/>
      <c r="B24" s="7"/>
      <c r="C24" s="6" t="str">
        <f t="shared" si="10"/>
        <v>Met+Ahx</v>
      </c>
      <c r="D24" s="6" t="s">
        <v>47</v>
      </c>
      <c r="E24" s="6" t="str">
        <f t="shared" si="16"/>
        <v>Ben</v>
      </c>
      <c r="F24" s="6" t="str">
        <f>$G$2</f>
        <v>Pip</v>
      </c>
      <c r="G24" s="6" t="str">
        <f>$E$2</f>
        <v>EDA</v>
      </c>
      <c r="H24" s="6" t="str">
        <f>$F$2</f>
        <v>But</v>
      </c>
      <c r="I24" s="6" t="str">
        <f t="shared" si="11"/>
        <v>Acetyl</v>
      </c>
      <c r="J24" s="6"/>
      <c r="K24" s="12">
        <f t="shared" si="0"/>
        <v>215.14000000000001</v>
      </c>
      <c r="L24" s="12">
        <f t="shared" si="1"/>
        <v>328.22</v>
      </c>
      <c r="M24" s="6">
        <f t="shared" si="2"/>
        <v>475.29</v>
      </c>
      <c r="N24" s="6">
        <f t="shared" si="3"/>
        <v>666.35</v>
      </c>
      <c r="O24" s="6">
        <f t="shared" si="4"/>
        <v>766.41000000000008</v>
      </c>
      <c r="P24" s="12">
        <f t="shared" si="5"/>
        <v>879.50000000000011</v>
      </c>
      <c r="Q24" s="6"/>
      <c r="R24" s="11">
        <f t="shared" si="12"/>
        <v>43.02</v>
      </c>
      <c r="S24" s="7">
        <f t="shared" si="6"/>
        <v>156.11000000000001</v>
      </c>
      <c r="T24" s="7">
        <f t="shared" si="13"/>
        <v>256.17</v>
      </c>
      <c r="U24" s="7">
        <f t="shared" si="7"/>
        <v>447.23</v>
      </c>
      <c r="V24" s="11">
        <f t="shared" si="8"/>
        <v>594.29999999999995</v>
      </c>
      <c r="W24" s="11">
        <f t="shared" si="9"/>
        <v>707.38</v>
      </c>
      <c r="X24" s="6"/>
    </row>
    <row r="25" spans="1:24">
      <c r="A25" s="7"/>
      <c r="B25" s="7"/>
      <c r="C25" s="6" t="str">
        <f t="shared" si="10"/>
        <v>Met+Ahx</v>
      </c>
      <c r="D25" s="6" t="s">
        <v>47</v>
      </c>
      <c r="E25" s="6" t="str">
        <f t="shared" si="16"/>
        <v>Ben</v>
      </c>
      <c r="F25" s="6" t="str">
        <f>$G$2</f>
        <v>Pip</v>
      </c>
      <c r="G25" s="6" t="str">
        <f>$F$2</f>
        <v>But</v>
      </c>
      <c r="H25" s="6" t="str">
        <f>$E$2</f>
        <v>EDA</v>
      </c>
      <c r="I25" s="6" t="str">
        <f t="shared" si="11"/>
        <v>Acetyl</v>
      </c>
      <c r="J25" s="6"/>
      <c r="K25" s="12">
        <f t="shared" si="0"/>
        <v>215.14000000000001</v>
      </c>
      <c r="L25" s="12">
        <f t="shared" si="1"/>
        <v>328.22</v>
      </c>
      <c r="M25" s="6">
        <f t="shared" si="2"/>
        <v>475.29</v>
      </c>
      <c r="N25" s="6">
        <f t="shared" si="3"/>
        <v>666.35</v>
      </c>
      <c r="O25" s="6">
        <f t="shared" si="4"/>
        <v>779.44</v>
      </c>
      <c r="P25" s="12">
        <f t="shared" si="5"/>
        <v>879.5</v>
      </c>
      <c r="Q25" s="6"/>
      <c r="R25" s="11">
        <f t="shared" si="12"/>
        <v>43.02</v>
      </c>
      <c r="S25" s="7">
        <f t="shared" si="6"/>
        <v>143.08000000000001</v>
      </c>
      <c r="T25" s="7">
        <f t="shared" si="13"/>
        <v>256.17</v>
      </c>
      <c r="U25" s="7">
        <f t="shared" si="7"/>
        <v>447.22999999999996</v>
      </c>
      <c r="V25" s="11">
        <f t="shared" si="8"/>
        <v>594.29999999999995</v>
      </c>
      <c r="W25" s="11">
        <f t="shared" si="9"/>
        <v>707.37999999999988</v>
      </c>
      <c r="X25" s="6"/>
    </row>
    <row r="26" spans="1:24">
      <c r="A26" s="7"/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4">
      <c r="C27" s="6"/>
      <c r="D27" s="6"/>
      <c r="E27" s="6"/>
      <c r="F27" s="6"/>
      <c r="G27" s="6"/>
      <c r="H27" s="6"/>
      <c r="I27" s="6"/>
      <c r="J27" s="6"/>
      <c r="Q27" s="6"/>
    </row>
    <row r="28" spans="1:24">
      <c r="J28" s="6"/>
      <c r="Q28" s="6"/>
    </row>
    <row r="30" spans="1:24">
      <c r="O30" s="5" t="s">
        <v>25</v>
      </c>
      <c r="P30" s="5" t="s">
        <v>14</v>
      </c>
      <c r="Q30" s="5" t="s">
        <v>51</v>
      </c>
      <c r="R30" s="5" t="s">
        <v>52</v>
      </c>
      <c r="S30" s="5" t="s">
        <v>15</v>
      </c>
      <c r="T30" s="5" t="s">
        <v>27</v>
      </c>
      <c r="U30" s="5" t="s">
        <v>50</v>
      </c>
    </row>
    <row r="31" spans="1:24">
      <c r="M31" s="8"/>
      <c r="N31" s="8"/>
      <c r="O31" s="9"/>
      <c r="P31" s="9"/>
      <c r="Q31" s="9"/>
      <c r="R31" s="9"/>
      <c r="S31" s="9"/>
      <c r="T31" s="9"/>
      <c r="U31" s="9"/>
    </row>
    <row r="32" spans="1:24">
      <c r="M32"/>
      <c r="N32"/>
      <c r="O32" s="3"/>
      <c r="P32" s="3"/>
      <c r="Q32" s="3"/>
      <c r="R32" s="3"/>
      <c r="S32" s="3"/>
      <c r="T32" s="3"/>
      <c r="U32" s="3"/>
    </row>
    <row r="33" spans="1:21">
      <c r="M33"/>
      <c r="N33"/>
      <c r="O33" s="3"/>
      <c r="P33" s="3"/>
      <c r="Q33" s="3"/>
      <c r="R33" s="3"/>
      <c r="S33" s="3"/>
      <c r="T33" s="3"/>
      <c r="U33" s="3"/>
    </row>
    <row r="34" spans="1:21">
      <c r="M34"/>
      <c r="N34"/>
      <c r="O34" s="3"/>
      <c r="P34" s="3"/>
      <c r="Q34" s="3"/>
      <c r="R34" s="3"/>
      <c r="S34" s="3"/>
      <c r="T34" s="3"/>
      <c r="U34" s="3"/>
    </row>
    <row r="35" spans="1:21">
      <c r="M35"/>
      <c r="N35"/>
      <c r="O35" s="3"/>
      <c r="P35" s="3"/>
      <c r="Q35" s="3"/>
      <c r="R35" s="3"/>
      <c r="S35" s="3"/>
      <c r="T35" s="3"/>
      <c r="U35" s="3"/>
    </row>
    <row r="36" spans="1:21">
      <c r="M36"/>
      <c r="N36"/>
      <c r="O36" s="3"/>
      <c r="P36" s="3"/>
      <c r="Q36" s="3"/>
      <c r="R36" s="3"/>
      <c r="S36" s="3"/>
      <c r="T36" s="3"/>
      <c r="U36" s="3"/>
    </row>
    <row r="43" spans="1:21">
      <c r="A43" t="s">
        <v>43</v>
      </c>
      <c r="B43">
        <f>Z$2+VLOOKUP(C43,Y$1:Z$12,2,FALSE)+VLOOKUP(E43,Y$1:Z$12,2,FALSE)+VLOOKUP(F43,Y$1:Z$12,2,FALSE)+VLOOKUP(G43,Y$1:Z$12,2,FALSE)+VLOOKUP(H43,Y$1:Z$12,2,FALSE)+VLOOKUP(I43,Y$1:Z$12,2,FALSE)</f>
        <v>1118.3699999999999</v>
      </c>
      <c r="C43" s="1" t="s">
        <v>48</v>
      </c>
      <c r="D43" s="1" t="s">
        <v>47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11</v>
      </c>
    </row>
    <row r="44" spans="1:21">
      <c r="A44" t="s">
        <v>42</v>
      </c>
      <c r="B44">
        <f>Z$2+VLOOKUP(C44,Y$1:Z$12,2,FALSE)+VLOOKUP(E44,Y$1:Z$12,2,FALSE)+VLOOKUP(F44,Y$1:Z$12,2,FALSE)+VLOOKUP(G44,Y$1:Z$12,2,FALSE)+VLOOKUP(H44,Y$1:Z$12,2,FALSE)+VLOOKUP(I44,Y$1:Z$12,2,FALSE)</f>
        <v>1135.4599999999998</v>
      </c>
      <c r="C44" s="1" t="s">
        <v>48</v>
      </c>
      <c r="D44" s="1" t="s">
        <v>47</v>
      </c>
      <c r="E44" s="1" t="s">
        <v>15</v>
      </c>
      <c r="F44" s="1" t="s">
        <v>27</v>
      </c>
      <c r="G44" s="1" t="s">
        <v>4</v>
      </c>
      <c r="H44" s="1" t="s">
        <v>14</v>
      </c>
      <c r="I44" s="1" t="s">
        <v>11</v>
      </c>
    </row>
    <row r="45" spans="1:21">
      <c r="A45" t="s">
        <v>41</v>
      </c>
      <c r="B45">
        <f>Z$2+VLOOKUP(C45,Y$1:Z$12,2,FALSE)+VLOOKUP(E45,Y$1:Z$12,2,FALSE)+VLOOKUP(F45,Y$1:Z$12,2,FALSE)+VLOOKUP(G45,Y$1:Z$12,2,FALSE)+VLOOKUP(H45,Y$1:Z$12,2,FALSE)+VLOOKUP(I45,Y$1:Z$12,2,FALSE)</f>
        <v>790.39999999999986</v>
      </c>
      <c r="C45" s="1" t="s">
        <v>48</v>
      </c>
      <c r="D45" s="1" t="s">
        <v>47</v>
      </c>
      <c r="E45" s="1" t="s">
        <v>15</v>
      </c>
      <c r="F45" s="1" t="s">
        <v>27</v>
      </c>
      <c r="G45" s="1" t="s">
        <v>4</v>
      </c>
      <c r="H45" s="1" t="s">
        <v>14</v>
      </c>
      <c r="I45" s="1" t="s">
        <v>10</v>
      </c>
    </row>
    <row r="46" spans="1:21">
      <c r="A46" t="s">
        <v>39</v>
      </c>
      <c r="B46">
        <f>Z$2+VLOOKUP(C46,Y$1:Z$12,2,FALSE)+VLOOKUP(E46,Y$1:Z$12,2,FALSE)+VLOOKUP(F46,Y$1:Z$12,2,FALSE)+VLOOKUP(G46,Y$1:Z$12,2,FALSE)+VLOOKUP(H46,Y$1:Z$12,2,FALSE)+VLOOKUP(I46,Y$1:Z$12,2,FALSE)</f>
        <v>1135.46</v>
      </c>
      <c r="C46" s="1" t="s">
        <v>48</v>
      </c>
      <c r="D46" s="1" t="s">
        <v>47</v>
      </c>
      <c r="E46" s="1" t="s">
        <v>4</v>
      </c>
      <c r="F46" s="1" t="s">
        <v>15</v>
      </c>
      <c r="G46" s="1" t="s">
        <v>14</v>
      </c>
      <c r="H46" s="1" t="s">
        <v>27</v>
      </c>
      <c r="I46" s="1" t="s">
        <v>11</v>
      </c>
    </row>
    <row r="47" spans="1:21">
      <c r="A47" t="s">
        <v>40</v>
      </c>
      <c r="B47">
        <f>Z$2+VLOOKUP(C47,Y$1:Z$12,2,FALSE)+VLOOKUP(E47,Y$1:Z$12,2,FALSE)+VLOOKUP(F47,Y$1:Z$12,2,FALSE)+VLOOKUP(G47,Y$1:Z$12,2,FALSE)+VLOOKUP(H47,Y$1:Z$12,2,FALSE)+VLOOKUP(I47,Y$1:Z$12,2,FALSE)</f>
        <v>1168.4499999999998</v>
      </c>
      <c r="C47" s="1" t="s">
        <v>48</v>
      </c>
      <c r="D47" s="1" t="s">
        <v>47</v>
      </c>
      <c r="E47" s="1" t="s">
        <v>14</v>
      </c>
      <c r="F47" s="1" t="s">
        <v>26</v>
      </c>
      <c r="G47" s="1" t="s">
        <v>28</v>
      </c>
      <c r="H47" s="1" t="s">
        <v>26</v>
      </c>
      <c r="I47" s="1" t="s">
        <v>11</v>
      </c>
    </row>
  </sheetData>
  <conditionalFormatting sqref="F6:F7">
    <cfRule type="uniqueValues" dxfId="2" priority="3"/>
  </conditionalFormatting>
  <conditionalFormatting sqref="F12:F13">
    <cfRule type="uniqueValues" dxfId="1" priority="2"/>
  </conditionalFormatting>
  <conditionalFormatting sqref="F18:F19">
    <cfRule type="uniqueValues" dxfId="0" priority="1"/>
  </conditionalFormatting>
  <pageMargins left="0.7" right="0.7" top="0.75" bottom="0.75" header="0.3" footer="0.3"/>
  <pageSetup orientation="portrait"/>
  <headerFooter>
    <oddFooter>&amp;CDOW RESTRICTED</oddFooter>
  </headerFooter>
  <ignoredErrors>
    <ignoredError sqref="H6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Sequences</vt:lpstr>
      <vt:lpstr>Fragments</vt:lpstr>
      <vt:lpstr>Sequences(edit)</vt:lpstr>
      <vt:lpstr>Fragments(edit)</vt:lpstr>
    </vt:vector>
  </TitlesOfParts>
  <Company>The Dow Chemical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Rickard, Mark (MA)</dc:creator>
  <cp:lastModifiedBy>Zoë</cp:lastModifiedBy>
  <dcterms:created xsi:type="dcterms:W3CDTF">2017-09-19T12:12:41Z</dcterms:created>
  <dcterms:modified xsi:type="dcterms:W3CDTF">2017-11-02T22:36:06Z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Rickard M u399091</vt:lpwstr>
  </property>
  <property fmtid="{D5CDD505-2E9C-101B-9397-08002B2CF9AE}" pid="3" name="Update_Footer">
    <vt:lpwstr>No</vt:lpwstr>
  </property>
  <property fmtid="{D5CDD505-2E9C-101B-9397-08002B2CF9AE}" pid="4" name="Radio_Button">
    <vt:lpwstr>NONE</vt:lpwstr>
  </property>
  <property fmtid="{D5CDD505-2E9C-101B-9397-08002B2CF9AE}" pid="5" name="Information_Classification">
    <vt:lpwstr>DOW RESTRICTED</vt:lpwstr>
  </property>
  <property fmtid="{D5CDD505-2E9C-101B-9397-08002B2CF9AE}" pid="6" name="Record_Title_ID">
    <vt:lpwstr>2656</vt:lpwstr>
  </property>
  <property fmtid="{D5CDD505-2E9C-101B-9397-08002B2CF9AE}" pid="7" name="Initial_Creation_Date">
    <vt:filetime>2017-09-19T12:12:41Z</vt:filetime>
  </property>
  <property fmtid="{D5CDD505-2E9C-101B-9397-08002B2CF9AE}" pid="8" name="Retention_Period_Start_Date">
    <vt:filetime>2017-09-19T15:31:20Z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</Properties>
</file>