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trawl_spatial_turnover_git/output/region_stats/"/>
    </mc:Choice>
  </mc:AlternateContent>
  <xr:revisionPtr revIDLastSave="0" documentId="13_ncr:1_{D691C9D7-F8C7-0744-8D79-E1BA37834270}" xr6:coauthVersionLast="47" xr6:coauthVersionMax="47" xr10:uidLastSave="{00000000-0000-0000-0000-000000000000}"/>
  <bookViews>
    <workbookView xWindow="3060" yWindow="2060" windowWidth="28040" windowHeight="17440" xr2:uid="{00000000-000D-0000-FFFF-FFFF00000000}"/>
  </bookViews>
  <sheets>
    <sheet name="region_stats.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26" i="1"/>
  <c r="S34" i="1"/>
  <c r="S4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R43" i="1"/>
  <c r="S43" i="1" s="1"/>
  <c r="R2" i="1"/>
  <c r="S2" i="1" s="1"/>
</calcChain>
</file>

<file path=xl/sharedStrings.xml><?xml version="1.0" encoding="utf-8"?>
<sst xmlns="http://schemas.openxmlformats.org/spreadsheetml/2006/main" count="58" uniqueCount="58">
  <si>
    <t>Survey_Name_Season</t>
  </si>
  <si>
    <t>First year</t>
  </si>
  <si>
    <t>Last year</t>
  </si>
  <si>
    <t>Survey length (years)</t>
  </si>
  <si>
    <t>Total years sampled</t>
  </si>
  <si>
    <t>Latitude range (Àö)</t>
  </si>
  <si>
    <t>Longitude range (Àö)</t>
  </si>
  <si>
    <t>Mid-latitude (ÀöN)</t>
  </si>
  <si>
    <t>Depth range (m)</t>
  </si>
  <si>
    <t>Mid-depth (m)</t>
  </si>
  <si>
    <t>Area (1000s of kms)</t>
  </si>
  <si>
    <t>Mean bottom temperature (ÀöC)</t>
  </si>
  <si>
    <t>Number of species across all years</t>
  </si>
  <si>
    <t>Mean annual tow count</t>
  </si>
  <si>
    <t>Mean annual fisheries landings (1000s of tonnes)</t>
  </si>
  <si>
    <t>Aleutian Islands</t>
  </si>
  <si>
    <t>Baltic Sea Q1</t>
  </si>
  <si>
    <t>Baltic Sea Q4</t>
  </si>
  <si>
    <t>Chile</t>
  </si>
  <si>
    <t>Newfoundland</t>
  </si>
  <si>
    <t>Queen Charlotte Sound</t>
  </si>
  <si>
    <t>Eastern Bering Sea</t>
  </si>
  <si>
    <t>Bay of Biscay</t>
  </si>
  <si>
    <t>English Channel</t>
  </si>
  <si>
    <t>Gulf of Mexico Fall</t>
  </si>
  <si>
    <t>Gulf of Mexico Summer</t>
  </si>
  <si>
    <t>Gulf of Alaska</t>
  </si>
  <si>
    <t>Greenland</t>
  </si>
  <si>
    <t>N Gulf of St. Lawrence</t>
  </si>
  <si>
    <t>S Gulf of St. Lawrence</t>
  </si>
  <si>
    <t>Iceland</t>
  </si>
  <si>
    <t>Irish Sea</t>
  </si>
  <si>
    <t>Mediterranean</t>
  </si>
  <si>
    <t>Namibia</t>
  </si>
  <si>
    <t>NE US Fall</t>
  </si>
  <si>
    <t>NE US Spring</t>
  </si>
  <si>
    <t>N Ireland Q1</t>
  </si>
  <si>
    <t>N Ireland Q4</t>
  </si>
  <si>
    <t>N Sea Q1</t>
  </si>
  <si>
    <t>N Sea Q3</t>
  </si>
  <si>
    <t>Chatham Rise NZ</t>
  </si>
  <si>
    <t>E Coast S Island NZ</t>
  </si>
  <si>
    <t>Sub-Antarctic NZ</t>
  </si>
  <si>
    <t>W Coast S Island NZ</t>
  </si>
  <si>
    <t>Barents Sea Norway Q3</t>
  </si>
  <si>
    <t>Portugal</t>
  </si>
  <si>
    <t>Rockall Plateau</t>
  </si>
  <si>
    <t>S Georgia</t>
  </si>
  <si>
    <t>Scotian Shelf Summer</t>
  </si>
  <si>
    <t>SE US Fall</t>
  </si>
  <si>
    <t>SE US Spring</t>
  </si>
  <si>
    <t>SE US Summer</t>
  </si>
  <si>
    <t>Scotland Shelf Sea Q1</t>
  </si>
  <si>
    <t>Scotland Shelf Sea Q4</t>
  </si>
  <si>
    <t>W Coast US</t>
  </si>
  <si>
    <t>Atlantic Ocean ZA</t>
  </si>
  <si>
    <t>Indian Ocean ZA</t>
  </si>
  <si>
    <t>Mean annual CPUE (1000s kg/km^2)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</si>
</sst>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11" fontId="19" fillId="0" borderId="0" xfId="0" applyNumberFormat="1" applyFont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A38" workbookViewId="0">
      <selection activeCell="K2" sqref="K2"/>
    </sheetView>
  </sheetViews>
  <sheetFormatPr baseColWidth="10" defaultRowHeight="16" x14ac:dyDescent="0.2"/>
  <sheetData>
    <row r="1" spans="1:19" ht="50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57</v>
      </c>
      <c r="O1" s="3" t="s">
        <v>13</v>
      </c>
      <c r="P1" s="3" t="s">
        <v>14</v>
      </c>
    </row>
    <row r="2" spans="1:19" x14ac:dyDescent="0.2">
      <c r="A2" s="1" t="s">
        <v>49</v>
      </c>
      <c r="B2" s="1">
        <v>1990</v>
      </c>
      <c r="C2" s="1">
        <v>2017</v>
      </c>
      <c r="D2" s="1">
        <v>28</v>
      </c>
      <c r="E2" s="1">
        <v>28</v>
      </c>
      <c r="F2" s="1">
        <v>6.32</v>
      </c>
      <c r="G2" s="1">
        <v>5.65</v>
      </c>
      <c r="H2" s="1">
        <v>32.380000000000003</v>
      </c>
      <c r="I2" s="1">
        <v>10</v>
      </c>
      <c r="J2" s="1">
        <v>8.4</v>
      </c>
      <c r="K2" s="1">
        <v>16</v>
      </c>
      <c r="L2" s="1">
        <v>19.39</v>
      </c>
      <c r="M2" s="1">
        <v>194</v>
      </c>
      <c r="N2" s="1">
        <v>493767.71934876102</v>
      </c>
      <c r="O2" s="1">
        <v>93</v>
      </c>
      <c r="P2" s="1">
        <v>84</v>
      </c>
      <c r="R2">
        <f>N2/1000</f>
        <v>493.76771934876103</v>
      </c>
      <c r="S2">
        <f>ROUND(R2,0)</f>
        <v>494</v>
      </c>
    </row>
    <row r="3" spans="1:19" x14ac:dyDescent="0.2">
      <c r="A3" s="1" t="s">
        <v>50</v>
      </c>
      <c r="B3" s="1">
        <v>1990</v>
      </c>
      <c r="C3" s="1">
        <v>2019</v>
      </c>
      <c r="D3" s="1">
        <v>30</v>
      </c>
      <c r="E3" s="1">
        <v>29</v>
      </c>
      <c r="F3" s="1">
        <v>6.32</v>
      </c>
      <c r="G3" s="1">
        <v>5.65</v>
      </c>
      <c r="H3" s="1">
        <v>32.369999999999997</v>
      </c>
      <c r="I3" s="1">
        <v>9</v>
      </c>
      <c r="J3" s="1">
        <v>8.02</v>
      </c>
      <c r="K3" s="1">
        <v>16</v>
      </c>
      <c r="L3" s="1">
        <v>19.420000000000002</v>
      </c>
      <c r="M3" s="1">
        <v>181</v>
      </c>
      <c r="N3" s="1">
        <v>681464.90622582799</v>
      </c>
      <c r="O3" s="1">
        <v>94</v>
      </c>
      <c r="P3" s="1">
        <v>84</v>
      </c>
      <c r="R3">
        <f t="shared" ref="R3:R43" si="0">N3/1000</f>
        <v>681.46490622582803</v>
      </c>
      <c r="S3">
        <f t="shared" ref="S3:S43" si="1">ROUND(R3,0)</f>
        <v>681</v>
      </c>
    </row>
    <row r="4" spans="1:19" x14ac:dyDescent="0.2">
      <c r="A4" s="1" t="s">
        <v>51</v>
      </c>
      <c r="B4" s="1">
        <v>1990</v>
      </c>
      <c r="C4" s="1">
        <v>2019</v>
      </c>
      <c r="D4" s="1">
        <v>30</v>
      </c>
      <c r="E4" s="1">
        <v>30</v>
      </c>
      <c r="F4" s="1">
        <v>6.38</v>
      </c>
      <c r="G4" s="1">
        <v>5.84</v>
      </c>
      <c r="H4" s="1">
        <v>32.39</v>
      </c>
      <c r="I4" s="1">
        <v>11</v>
      </c>
      <c r="J4" s="1">
        <v>7.96</v>
      </c>
      <c r="K4" s="1">
        <v>16</v>
      </c>
      <c r="L4" s="1">
        <v>19.46</v>
      </c>
      <c r="M4" s="1">
        <v>183</v>
      </c>
      <c r="N4" s="1">
        <v>517419.359533093</v>
      </c>
      <c r="O4" s="1">
        <v>96</v>
      </c>
      <c r="P4" s="1">
        <v>83</v>
      </c>
      <c r="R4">
        <f t="shared" si="0"/>
        <v>517.41935953309303</v>
      </c>
      <c r="S4">
        <f t="shared" si="1"/>
        <v>517</v>
      </c>
    </row>
    <row r="5" spans="1:19" x14ac:dyDescent="0.2">
      <c r="A5" s="1" t="s">
        <v>46</v>
      </c>
      <c r="B5" s="1">
        <v>2011</v>
      </c>
      <c r="C5" s="1">
        <v>2020</v>
      </c>
      <c r="D5" s="1">
        <v>10</v>
      </c>
      <c r="E5" s="1">
        <v>10</v>
      </c>
      <c r="F5" s="1">
        <v>2.35</v>
      </c>
      <c r="G5" s="1">
        <v>2.35</v>
      </c>
      <c r="H5" s="1">
        <v>57.14</v>
      </c>
      <c r="I5" s="1">
        <v>346</v>
      </c>
      <c r="J5" s="1">
        <v>207.28</v>
      </c>
      <c r="K5" s="1">
        <v>20</v>
      </c>
      <c r="L5" s="1">
        <v>8.2100000000000009</v>
      </c>
      <c r="M5" s="1">
        <v>58</v>
      </c>
      <c r="N5" s="1">
        <v>407018.15865019802</v>
      </c>
      <c r="O5" s="1">
        <v>41</v>
      </c>
      <c r="P5" s="1"/>
      <c r="R5">
        <f t="shared" si="0"/>
        <v>407.01815865019802</v>
      </c>
      <c r="S5">
        <f t="shared" si="1"/>
        <v>407</v>
      </c>
    </row>
    <row r="6" spans="1:19" x14ac:dyDescent="0.2">
      <c r="A6" s="1" t="s">
        <v>41</v>
      </c>
      <c r="B6" s="1">
        <v>1991</v>
      </c>
      <c r="C6" s="1">
        <v>2018</v>
      </c>
      <c r="D6" s="1">
        <v>28</v>
      </c>
      <c r="E6" s="1">
        <v>12</v>
      </c>
      <c r="F6" s="1">
        <v>2.52</v>
      </c>
      <c r="G6" s="1">
        <v>3.14</v>
      </c>
      <c r="H6" s="1">
        <v>-44.35</v>
      </c>
      <c r="I6" s="1">
        <v>379</v>
      </c>
      <c r="J6" s="1">
        <v>112.3</v>
      </c>
      <c r="K6" s="1">
        <v>26</v>
      </c>
      <c r="L6" s="1">
        <v>8.4700000000000006</v>
      </c>
      <c r="M6" s="1">
        <v>106</v>
      </c>
      <c r="N6" s="1">
        <v>301068.54624277499</v>
      </c>
      <c r="O6" s="1">
        <v>86</v>
      </c>
      <c r="P6" s="1">
        <v>415</v>
      </c>
      <c r="R6">
        <f t="shared" si="0"/>
        <v>301.06854624277497</v>
      </c>
      <c r="S6">
        <f t="shared" si="1"/>
        <v>301</v>
      </c>
    </row>
    <row r="7" spans="1:19" x14ac:dyDescent="0.2">
      <c r="A7" s="1" t="s">
        <v>43</v>
      </c>
      <c r="B7" s="1">
        <v>1995</v>
      </c>
      <c r="C7" s="1">
        <v>2019</v>
      </c>
      <c r="D7" s="1">
        <v>25</v>
      </c>
      <c r="E7" s="1">
        <v>12</v>
      </c>
      <c r="F7" s="1">
        <v>3.29</v>
      </c>
      <c r="G7" s="1">
        <v>4.7</v>
      </c>
      <c r="H7" s="1">
        <v>-42.07</v>
      </c>
      <c r="I7" s="1">
        <v>434</v>
      </c>
      <c r="J7" s="1">
        <v>111.91</v>
      </c>
      <c r="K7" s="1">
        <v>28</v>
      </c>
      <c r="L7" s="1">
        <v>11.33</v>
      </c>
      <c r="M7" s="1">
        <v>106</v>
      </c>
      <c r="N7" s="1">
        <v>104511.360225989</v>
      </c>
      <c r="O7" s="1">
        <v>71</v>
      </c>
      <c r="P7" s="1">
        <v>425</v>
      </c>
      <c r="R7">
        <f t="shared" si="0"/>
        <v>104.51136022598901</v>
      </c>
      <c r="S7">
        <f>ROUND(R7,5)</f>
        <v>104.51136</v>
      </c>
    </row>
    <row r="8" spans="1:19" x14ac:dyDescent="0.2">
      <c r="A8" s="1" t="s">
        <v>23</v>
      </c>
      <c r="B8" s="1">
        <v>1998</v>
      </c>
      <c r="C8" s="1">
        <v>2019</v>
      </c>
      <c r="D8" s="1">
        <v>22</v>
      </c>
      <c r="E8" s="1">
        <v>22</v>
      </c>
      <c r="F8" s="1">
        <v>1.94</v>
      </c>
      <c r="G8" s="1">
        <v>4.04</v>
      </c>
      <c r="H8" s="1">
        <v>50.17</v>
      </c>
      <c r="I8" s="1">
        <v>75</v>
      </c>
      <c r="J8" s="1">
        <v>31.63</v>
      </c>
      <c r="K8" s="1">
        <v>29</v>
      </c>
      <c r="L8" s="1">
        <v>12.18</v>
      </c>
      <c r="M8" s="1">
        <v>62</v>
      </c>
      <c r="N8" s="1">
        <v>315568.58928693499</v>
      </c>
      <c r="O8" s="1">
        <v>91</v>
      </c>
      <c r="P8" s="1">
        <v>1203</v>
      </c>
      <c r="R8">
        <f t="shared" si="0"/>
        <v>315.56858928693498</v>
      </c>
      <c r="S8">
        <f t="shared" si="1"/>
        <v>316</v>
      </c>
    </row>
    <row r="9" spans="1:19" x14ac:dyDescent="0.2">
      <c r="A9" s="1" t="s">
        <v>20</v>
      </c>
      <c r="B9" s="1">
        <v>2003</v>
      </c>
      <c r="C9" s="1">
        <v>2019</v>
      </c>
      <c r="D9" s="1">
        <v>17</v>
      </c>
      <c r="E9" s="1">
        <v>10</v>
      </c>
      <c r="F9" s="1">
        <v>1.81</v>
      </c>
      <c r="G9" s="1">
        <v>3.45</v>
      </c>
      <c r="H9" s="1">
        <v>51.84</v>
      </c>
      <c r="I9" s="1">
        <v>548</v>
      </c>
      <c r="J9" s="1">
        <v>191.95</v>
      </c>
      <c r="K9" s="1">
        <v>31</v>
      </c>
      <c r="L9" s="1">
        <v>6.35</v>
      </c>
      <c r="M9" s="1">
        <v>168</v>
      </c>
      <c r="N9" s="2">
        <v>7.4320657590052897E-7</v>
      </c>
      <c r="O9" s="1">
        <v>238</v>
      </c>
      <c r="P9" s="1">
        <v>180</v>
      </c>
      <c r="R9">
        <f t="shared" si="0"/>
        <v>7.43206575900529E-10</v>
      </c>
      <c r="S9">
        <f t="shared" si="1"/>
        <v>0</v>
      </c>
    </row>
    <row r="10" spans="1:19" x14ac:dyDescent="0.2">
      <c r="A10" s="1" t="s">
        <v>45</v>
      </c>
      <c r="B10" s="1">
        <v>2002</v>
      </c>
      <c r="C10" s="1">
        <v>2017</v>
      </c>
      <c r="D10" s="1">
        <v>16</v>
      </c>
      <c r="E10" s="1">
        <v>13</v>
      </c>
      <c r="F10" s="1">
        <v>5.05</v>
      </c>
      <c r="G10" s="1">
        <v>2.71</v>
      </c>
      <c r="H10" s="1">
        <v>39</v>
      </c>
      <c r="I10" s="1">
        <v>519</v>
      </c>
      <c r="J10" s="1">
        <v>147.41</v>
      </c>
      <c r="K10" s="1">
        <v>34</v>
      </c>
      <c r="L10" s="1">
        <v>11.02</v>
      </c>
      <c r="M10" s="1">
        <v>91</v>
      </c>
      <c r="N10" s="1">
        <v>318816.94776848302</v>
      </c>
      <c r="O10" s="1">
        <v>88</v>
      </c>
      <c r="P10" s="1">
        <v>96</v>
      </c>
      <c r="R10">
        <f t="shared" si="0"/>
        <v>318.81694776848303</v>
      </c>
      <c r="S10">
        <f t="shared" si="1"/>
        <v>319</v>
      </c>
    </row>
    <row r="11" spans="1:19" x14ac:dyDescent="0.2">
      <c r="A11" s="1" t="s">
        <v>36</v>
      </c>
      <c r="B11" s="1">
        <v>2008</v>
      </c>
      <c r="C11" s="1">
        <v>2020</v>
      </c>
      <c r="D11" s="1">
        <v>13</v>
      </c>
      <c r="E11" s="1">
        <v>13</v>
      </c>
      <c r="F11" s="1">
        <v>2.44</v>
      </c>
      <c r="G11" s="1">
        <v>2.56</v>
      </c>
      <c r="H11" s="1">
        <v>53.72</v>
      </c>
      <c r="I11" s="1">
        <v>108</v>
      </c>
      <c r="J11" s="1">
        <v>58.8</v>
      </c>
      <c r="K11" s="1">
        <v>35</v>
      </c>
      <c r="L11" s="1">
        <v>10.37</v>
      </c>
      <c r="M11" s="1">
        <v>78</v>
      </c>
      <c r="N11" s="1">
        <v>394289.615953442</v>
      </c>
      <c r="O11" s="1">
        <v>59</v>
      </c>
      <c r="P11" s="1">
        <v>1110</v>
      </c>
      <c r="R11">
        <f t="shared" si="0"/>
        <v>394.28961595344202</v>
      </c>
      <c r="S11">
        <f t="shared" si="1"/>
        <v>394</v>
      </c>
    </row>
    <row r="12" spans="1:19" x14ac:dyDescent="0.2">
      <c r="A12" s="1" t="s">
        <v>37</v>
      </c>
      <c r="B12" s="1">
        <v>2009</v>
      </c>
      <c r="C12" s="1">
        <v>2020</v>
      </c>
      <c r="D12" s="1">
        <v>12</v>
      </c>
      <c r="E12" s="1">
        <v>12</v>
      </c>
      <c r="F12" s="1">
        <v>2.44</v>
      </c>
      <c r="G12" s="1">
        <v>2.5499999999999998</v>
      </c>
      <c r="H12" s="1">
        <v>53.7</v>
      </c>
      <c r="I12" s="1">
        <v>181</v>
      </c>
      <c r="J12" s="1">
        <v>56.9</v>
      </c>
      <c r="K12" s="1">
        <v>35</v>
      </c>
      <c r="L12" s="1">
        <v>10.41</v>
      </c>
      <c r="M12" s="1">
        <v>72</v>
      </c>
      <c r="N12" s="1">
        <v>490765.21922971401</v>
      </c>
      <c r="O12" s="1">
        <v>60</v>
      </c>
      <c r="P12" s="1">
        <v>1096</v>
      </c>
      <c r="R12">
        <f t="shared" si="0"/>
        <v>490.76521922971403</v>
      </c>
      <c r="S12">
        <f t="shared" si="1"/>
        <v>491</v>
      </c>
    </row>
    <row r="13" spans="1:19" x14ac:dyDescent="0.2">
      <c r="A13" s="1" t="s">
        <v>47</v>
      </c>
      <c r="B13" s="1">
        <v>1990</v>
      </c>
      <c r="C13" s="1">
        <v>2019</v>
      </c>
      <c r="D13" s="1">
        <v>30</v>
      </c>
      <c r="E13" s="1">
        <v>15</v>
      </c>
      <c r="F13" s="1">
        <v>1.96</v>
      </c>
      <c r="G13" s="1">
        <v>7.83</v>
      </c>
      <c r="H13" s="1">
        <v>-54</v>
      </c>
      <c r="I13" s="1">
        <v>712.59</v>
      </c>
      <c r="J13" s="1">
        <v>213.41</v>
      </c>
      <c r="K13" s="1">
        <v>39</v>
      </c>
      <c r="L13" s="1">
        <v>1.21</v>
      </c>
      <c r="M13" s="1">
        <v>50</v>
      </c>
      <c r="N13" s="1">
        <v>81757.504393957395</v>
      </c>
      <c r="O13" s="1">
        <v>68</v>
      </c>
      <c r="P13" s="1">
        <v>16</v>
      </c>
      <c r="R13">
        <f t="shared" si="0"/>
        <v>81.75750439395739</v>
      </c>
      <c r="S13">
        <f t="shared" si="1"/>
        <v>82</v>
      </c>
    </row>
    <row r="14" spans="1:19" x14ac:dyDescent="0.2">
      <c r="A14" s="1" t="s">
        <v>27</v>
      </c>
      <c r="B14" s="1">
        <v>1993</v>
      </c>
      <c r="C14" s="1">
        <v>2015</v>
      </c>
      <c r="D14" s="1">
        <v>23</v>
      </c>
      <c r="E14" s="1">
        <v>23</v>
      </c>
      <c r="F14" s="1">
        <v>6.14</v>
      </c>
      <c r="G14" s="1">
        <v>25.39</v>
      </c>
      <c r="H14" s="1">
        <v>62.92</v>
      </c>
      <c r="I14" s="1">
        <v>594</v>
      </c>
      <c r="J14" s="1">
        <v>257.76</v>
      </c>
      <c r="K14" s="1">
        <v>43</v>
      </c>
      <c r="L14" s="1">
        <v>3.54</v>
      </c>
      <c r="M14" s="1">
        <v>70</v>
      </c>
      <c r="N14" s="1">
        <v>244430.971612589</v>
      </c>
      <c r="O14" s="1">
        <v>92</v>
      </c>
      <c r="P14" s="1">
        <v>46</v>
      </c>
      <c r="R14">
        <f t="shared" si="0"/>
        <v>244.43097161258899</v>
      </c>
      <c r="S14">
        <f t="shared" si="1"/>
        <v>244</v>
      </c>
    </row>
    <row r="15" spans="1:19" x14ac:dyDescent="0.2">
      <c r="A15" s="1" t="s">
        <v>18</v>
      </c>
      <c r="B15" s="1">
        <v>2001</v>
      </c>
      <c r="C15" s="1">
        <v>2018</v>
      </c>
      <c r="D15" s="1">
        <v>18</v>
      </c>
      <c r="E15" s="1">
        <v>16</v>
      </c>
      <c r="F15" s="1">
        <v>12.2</v>
      </c>
      <c r="G15" s="1">
        <v>3.43</v>
      </c>
      <c r="H15" s="1">
        <v>-35.64</v>
      </c>
      <c r="I15" s="1">
        <v>1078</v>
      </c>
      <c r="J15" s="1">
        <v>216.54</v>
      </c>
      <c r="K15" s="1">
        <v>47</v>
      </c>
      <c r="L15" s="1">
        <v>5.75</v>
      </c>
      <c r="M15" s="1">
        <v>33</v>
      </c>
      <c r="N15" s="1">
        <v>10107327.7439692</v>
      </c>
      <c r="O15" s="1">
        <v>135</v>
      </c>
      <c r="P15" s="1">
        <v>2320</v>
      </c>
      <c r="R15">
        <f t="shared" si="0"/>
        <v>10107.327743969201</v>
      </c>
      <c r="S15">
        <f t="shared" si="1"/>
        <v>10107</v>
      </c>
    </row>
    <row r="16" spans="1:19" x14ac:dyDescent="0.2">
      <c r="A16" s="1" t="s">
        <v>56</v>
      </c>
      <c r="B16" s="1">
        <v>1988</v>
      </c>
      <c r="C16" s="1">
        <v>2010</v>
      </c>
      <c r="D16" s="1">
        <v>23</v>
      </c>
      <c r="E16" s="1">
        <v>12</v>
      </c>
      <c r="F16" s="1">
        <v>3.02</v>
      </c>
      <c r="G16" s="1">
        <v>6.96</v>
      </c>
      <c r="H16" s="1">
        <v>-34.75</v>
      </c>
      <c r="I16" s="1">
        <v>545</v>
      </c>
      <c r="J16" s="1">
        <v>111.63</v>
      </c>
      <c r="K16" s="1">
        <v>75</v>
      </c>
      <c r="L16" s="1">
        <v>9.74</v>
      </c>
      <c r="M16" s="1">
        <v>154</v>
      </c>
      <c r="N16" s="1">
        <v>978955.90981269605</v>
      </c>
      <c r="O16" s="1">
        <v>85</v>
      </c>
      <c r="P16" s="1">
        <v>652</v>
      </c>
      <c r="R16">
        <f t="shared" si="0"/>
        <v>978.95590981269606</v>
      </c>
      <c r="S16">
        <f t="shared" si="1"/>
        <v>979</v>
      </c>
    </row>
    <row r="17" spans="1:19" x14ac:dyDescent="0.2">
      <c r="A17" s="1" t="s">
        <v>29</v>
      </c>
      <c r="B17" s="1">
        <v>1992</v>
      </c>
      <c r="C17" s="1">
        <v>2019</v>
      </c>
      <c r="D17" s="1">
        <v>28</v>
      </c>
      <c r="E17" s="1">
        <v>27</v>
      </c>
      <c r="F17" s="1">
        <v>3.45</v>
      </c>
      <c r="G17" s="1">
        <v>5.82</v>
      </c>
      <c r="H17" s="1">
        <v>47.37</v>
      </c>
      <c r="I17" s="1"/>
      <c r="J17" s="1"/>
      <c r="K17" s="1">
        <v>85</v>
      </c>
      <c r="L17" s="1">
        <v>2</v>
      </c>
      <c r="M17" s="1">
        <v>107</v>
      </c>
      <c r="N17" s="1">
        <v>610890.02841661498</v>
      </c>
      <c r="O17" s="1">
        <v>178</v>
      </c>
      <c r="P17" s="1">
        <v>154</v>
      </c>
      <c r="R17">
        <f t="shared" si="0"/>
        <v>610.890028416615</v>
      </c>
      <c r="S17">
        <f t="shared" si="1"/>
        <v>611</v>
      </c>
    </row>
    <row r="18" spans="1:19" x14ac:dyDescent="0.2">
      <c r="A18" s="1" t="s">
        <v>52</v>
      </c>
      <c r="B18" s="1">
        <v>1987</v>
      </c>
      <c r="C18" s="1">
        <v>2020</v>
      </c>
      <c r="D18" s="1">
        <v>34</v>
      </c>
      <c r="E18" s="1">
        <v>26</v>
      </c>
      <c r="F18" s="1">
        <v>4.51</v>
      </c>
      <c r="G18" s="1">
        <v>5.87</v>
      </c>
      <c r="H18" s="1">
        <v>57.39</v>
      </c>
      <c r="I18" s="1">
        <v>406</v>
      </c>
      <c r="J18" s="1">
        <v>125.01</v>
      </c>
      <c r="K18" s="1">
        <v>94</v>
      </c>
      <c r="L18" s="1">
        <v>9.6999999999999993</v>
      </c>
      <c r="M18" s="1">
        <v>105</v>
      </c>
      <c r="N18" s="1">
        <v>434696.06275886</v>
      </c>
      <c r="O18" s="1">
        <v>47</v>
      </c>
      <c r="P18" s="1">
        <v>1309</v>
      </c>
      <c r="R18">
        <f t="shared" si="0"/>
        <v>434.69606275886002</v>
      </c>
      <c r="S18">
        <f t="shared" si="1"/>
        <v>435</v>
      </c>
    </row>
    <row r="19" spans="1:19" x14ac:dyDescent="0.2">
      <c r="A19" s="1" t="s">
        <v>15</v>
      </c>
      <c r="B19" s="1">
        <v>1983</v>
      </c>
      <c r="C19" s="1">
        <v>2018</v>
      </c>
      <c r="D19" s="1">
        <v>36</v>
      </c>
      <c r="E19" s="1">
        <v>13</v>
      </c>
      <c r="F19" s="1">
        <v>3.25</v>
      </c>
      <c r="G19" s="1">
        <v>23.92</v>
      </c>
      <c r="H19" s="1">
        <v>52.33</v>
      </c>
      <c r="I19" s="1">
        <v>466</v>
      </c>
      <c r="J19" s="1">
        <v>195.93</v>
      </c>
      <c r="K19" s="1">
        <v>100</v>
      </c>
      <c r="L19" s="1">
        <v>2.21</v>
      </c>
      <c r="M19" s="1">
        <v>209</v>
      </c>
      <c r="N19" s="1">
        <v>20593881.347575098</v>
      </c>
      <c r="O19" s="1">
        <v>379</v>
      </c>
      <c r="P19" s="1">
        <v>573</v>
      </c>
      <c r="R19">
        <f t="shared" si="0"/>
        <v>20593.881347575098</v>
      </c>
      <c r="S19">
        <f t="shared" si="1"/>
        <v>20594</v>
      </c>
    </row>
    <row r="20" spans="1:19" x14ac:dyDescent="0.2">
      <c r="A20" s="1" t="s">
        <v>55</v>
      </c>
      <c r="B20" s="1">
        <v>1991</v>
      </c>
      <c r="C20" s="1">
        <v>2010</v>
      </c>
      <c r="D20" s="1">
        <v>20</v>
      </c>
      <c r="E20" s="1">
        <v>17</v>
      </c>
      <c r="F20" s="1">
        <v>7.3</v>
      </c>
      <c r="G20" s="1">
        <v>5.35</v>
      </c>
      <c r="H20" s="1">
        <v>-31.97</v>
      </c>
      <c r="I20" s="1">
        <v>600</v>
      </c>
      <c r="J20" s="1">
        <v>240.36</v>
      </c>
      <c r="K20" s="1">
        <v>111</v>
      </c>
      <c r="L20" s="1">
        <v>8.24</v>
      </c>
      <c r="M20" s="1">
        <v>153</v>
      </c>
      <c r="N20" s="1">
        <v>745720.96045306697</v>
      </c>
      <c r="O20" s="1">
        <v>100</v>
      </c>
      <c r="P20" s="1">
        <v>633</v>
      </c>
      <c r="R20">
        <f t="shared" si="0"/>
        <v>745.72096045306694</v>
      </c>
      <c r="S20">
        <f t="shared" si="1"/>
        <v>746</v>
      </c>
    </row>
    <row r="21" spans="1:19" x14ac:dyDescent="0.2">
      <c r="A21" s="1" t="s">
        <v>53</v>
      </c>
      <c r="B21" s="1">
        <v>1996</v>
      </c>
      <c r="C21" s="1">
        <v>2016</v>
      </c>
      <c r="D21" s="1">
        <v>21</v>
      </c>
      <c r="E21" s="1">
        <v>19</v>
      </c>
      <c r="F21" s="1">
        <v>6.59</v>
      </c>
      <c r="G21" s="1">
        <v>7.75</v>
      </c>
      <c r="H21" s="1">
        <v>57.02</v>
      </c>
      <c r="I21" s="1">
        <v>460</v>
      </c>
      <c r="J21" s="1">
        <v>130.65</v>
      </c>
      <c r="K21" s="1">
        <v>114</v>
      </c>
      <c r="L21" s="1">
        <v>9.64</v>
      </c>
      <c r="M21" s="1">
        <v>103</v>
      </c>
      <c r="N21" s="1">
        <v>401256.246565865</v>
      </c>
      <c r="O21" s="1">
        <v>60</v>
      </c>
      <c r="P21" s="1">
        <v>1324</v>
      </c>
      <c r="R21">
        <f t="shared" si="0"/>
        <v>401.25624656586501</v>
      </c>
      <c r="S21">
        <f t="shared" si="1"/>
        <v>401</v>
      </c>
    </row>
    <row r="22" spans="1:19" x14ac:dyDescent="0.2">
      <c r="A22" s="1" t="s">
        <v>28</v>
      </c>
      <c r="B22" s="1">
        <v>2006</v>
      </c>
      <c r="C22" s="1">
        <v>2019</v>
      </c>
      <c r="D22" s="1">
        <v>14</v>
      </c>
      <c r="E22" s="1">
        <v>14</v>
      </c>
      <c r="F22" s="1">
        <v>5</v>
      </c>
      <c r="G22" s="1">
        <v>13.84</v>
      </c>
      <c r="H22" s="1">
        <v>49.35</v>
      </c>
      <c r="I22" s="1">
        <v>503</v>
      </c>
      <c r="J22" s="1">
        <v>234</v>
      </c>
      <c r="K22" s="1">
        <v>137</v>
      </c>
      <c r="L22" s="1">
        <v>4.24</v>
      </c>
      <c r="M22" s="1">
        <v>103</v>
      </c>
      <c r="N22" s="1">
        <v>1354141.2611515401</v>
      </c>
      <c r="O22" s="1">
        <v>396</v>
      </c>
      <c r="P22" s="1">
        <v>114</v>
      </c>
      <c r="R22">
        <f t="shared" si="0"/>
        <v>1354.14126115154</v>
      </c>
      <c r="S22">
        <f t="shared" si="1"/>
        <v>1354</v>
      </c>
    </row>
    <row r="23" spans="1:19" x14ac:dyDescent="0.2">
      <c r="A23" s="1" t="s">
        <v>31</v>
      </c>
      <c r="B23" s="1">
        <v>2005</v>
      </c>
      <c r="C23" s="1">
        <v>2020</v>
      </c>
      <c r="D23" s="1">
        <v>16</v>
      </c>
      <c r="E23" s="1">
        <v>15</v>
      </c>
      <c r="F23" s="1">
        <v>6.34</v>
      </c>
      <c r="G23" s="1">
        <v>7.24</v>
      </c>
      <c r="H23" s="1">
        <v>52.51</v>
      </c>
      <c r="I23" s="1">
        <v>727</v>
      </c>
      <c r="J23" s="1">
        <v>129.44</v>
      </c>
      <c r="K23" s="1">
        <v>137</v>
      </c>
      <c r="L23" s="1">
        <v>10.4</v>
      </c>
      <c r="M23" s="1">
        <v>150</v>
      </c>
      <c r="N23" s="1">
        <v>856697.59327325399</v>
      </c>
      <c r="O23" s="1">
        <v>136</v>
      </c>
      <c r="P23" s="1">
        <v>523</v>
      </c>
      <c r="R23">
        <f t="shared" si="0"/>
        <v>856.69759327325403</v>
      </c>
      <c r="S23">
        <f t="shared" si="1"/>
        <v>857</v>
      </c>
    </row>
    <row r="24" spans="1:19" x14ac:dyDescent="0.2">
      <c r="A24" s="1" t="s">
        <v>25</v>
      </c>
      <c r="B24" s="1">
        <v>1987</v>
      </c>
      <c r="C24" s="1">
        <v>2007</v>
      </c>
      <c r="D24" s="1">
        <v>21</v>
      </c>
      <c r="E24" s="1">
        <v>21</v>
      </c>
      <c r="F24" s="1">
        <v>4.24</v>
      </c>
      <c r="G24" s="1">
        <v>9.89</v>
      </c>
      <c r="H24" s="1">
        <v>28.52</v>
      </c>
      <c r="I24" s="1">
        <v>196.6</v>
      </c>
      <c r="J24" s="1">
        <v>71.16</v>
      </c>
      <c r="K24" s="1">
        <v>138</v>
      </c>
      <c r="L24" s="1">
        <v>19.75</v>
      </c>
      <c r="M24" s="1">
        <v>375</v>
      </c>
      <c r="N24" s="1">
        <v>232479.54655435699</v>
      </c>
      <c r="O24" s="1">
        <v>263</v>
      </c>
      <c r="P24" s="1">
        <v>1031</v>
      </c>
      <c r="R24">
        <f t="shared" si="0"/>
        <v>232.479546554357</v>
      </c>
      <c r="S24">
        <f t="shared" si="1"/>
        <v>232</v>
      </c>
    </row>
    <row r="25" spans="1:19" x14ac:dyDescent="0.2">
      <c r="A25" s="1" t="s">
        <v>33</v>
      </c>
      <c r="B25" s="1">
        <v>1997</v>
      </c>
      <c r="C25" s="1">
        <v>2017</v>
      </c>
      <c r="D25" s="1">
        <v>21</v>
      </c>
      <c r="E25" s="1">
        <v>16</v>
      </c>
      <c r="F25" s="1">
        <v>12.82</v>
      </c>
      <c r="G25" s="1">
        <v>4.9400000000000004</v>
      </c>
      <c r="H25" s="1">
        <v>-23.69</v>
      </c>
      <c r="I25" s="1">
        <v>766.5</v>
      </c>
      <c r="J25" s="1">
        <v>434.2</v>
      </c>
      <c r="K25" s="1">
        <v>138</v>
      </c>
      <c r="L25" s="1">
        <v>7.49</v>
      </c>
      <c r="M25" s="1">
        <v>263</v>
      </c>
      <c r="N25" s="1">
        <v>6763827.8501694398</v>
      </c>
      <c r="O25" s="1">
        <v>164</v>
      </c>
      <c r="P25" s="1">
        <v>537</v>
      </c>
      <c r="R25">
        <f t="shared" si="0"/>
        <v>6763.8278501694394</v>
      </c>
      <c r="S25">
        <f t="shared" si="1"/>
        <v>6764</v>
      </c>
    </row>
    <row r="26" spans="1:19" x14ac:dyDescent="0.2">
      <c r="A26" s="1" t="s">
        <v>40</v>
      </c>
      <c r="B26" s="1">
        <v>1995</v>
      </c>
      <c r="C26" s="1">
        <v>2020</v>
      </c>
      <c r="D26" s="1">
        <v>26</v>
      </c>
      <c r="E26" s="1">
        <v>22</v>
      </c>
      <c r="F26" s="1">
        <v>1.84</v>
      </c>
      <c r="G26" s="1">
        <v>11.62</v>
      </c>
      <c r="H26" s="1">
        <v>-43.5</v>
      </c>
      <c r="I26" s="1">
        <v>586</v>
      </c>
      <c r="J26" s="1">
        <v>463.36</v>
      </c>
      <c r="K26" s="1">
        <v>140</v>
      </c>
      <c r="L26" s="1">
        <v>6.89</v>
      </c>
      <c r="M26" s="1">
        <v>180</v>
      </c>
      <c r="N26" s="1">
        <v>171106.731951147</v>
      </c>
      <c r="O26" s="1">
        <v>96</v>
      </c>
      <c r="P26" s="1">
        <v>429</v>
      </c>
      <c r="R26">
        <f t="shared" si="0"/>
        <v>171.106731951147</v>
      </c>
      <c r="S26">
        <f t="shared" si="1"/>
        <v>171</v>
      </c>
    </row>
    <row r="27" spans="1:19" x14ac:dyDescent="0.2">
      <c r="A27" s="1" t="s">
        <v>24</v>
      </c>
      <c r="B27" s="1">
        <v>1988</v>
      </c>
      <c r="C27" s="1">
        <v>2020</v>
      </c>
      <c r="D27" s="1">
        <v>33</v>
      </c>
      <c r="E27" s="1">
        <v>33</v>
      </c>
      <c r="F27" s="1">
        <v>4.24</v>
      </c>
      <c r="G27" s="1">
        <v>9.86</v>
      </c>
      <c r="H27" s="1">
        <v>28.55</v>
      </c>
      <c r="I27" s="1">
        <v>2850.73</v>
      </c>
      <c r="J27" s="1">
        <v>71.739999999999995</v>
      </c>
      <c r="K27" s="1">
        <v>141</v>
      </c>
      <c r="L27" s="1">
        <v>19.63</v>
      </c>
      <c r="M27" s="1">
        <v>426</v>
      </c>
      <c r="N27" s="1">
        <v>332640.988940651</v>
      </c>
      <c r="O27" s="1">
        <v>272</v>
      </c>
      <c r="P27" s="1">
        <v>995</v>
      </c>
      <c r="R27">
        <f t="shared" si="0"/>
        <v>332.64098894065103</v>
      </c>
      <c r="S27">
        <f t="shared" si="1"/>
        <v>333</v>
      </c>
    </row>
    <row r="28" spans="1:19" x14ac:dyDescent="0.2">
      <c r="A28" s="1" t="s">
        <v>54</v>
      </c>
      <c r="B28" s="1">
        <v>2003</v>
      </c>
      <c r="C28" s="1">
        <v>2018</v>
      </c>
      <c r="D28" s="1">
        <v>16</v>
      </c>
      <c r="E28" s="1">
        <v>16</v>
      </c>
      <c r="F28" s="1">
        <v>16.420000000000002</v>
      </c>
      <c r="G28" s="1">
        <v>8.6300000000000008</v>
      </c>
      <c r="H28" s="1">
        <v>40.869999999999997</v>
      </c>
      <c r="I28" s="1">
        <v>1401.9</v>
      </c>
      <c r="J28" s="1">
        <v>357.02</v>
      </c>
      <c r="K28" s="1">
        <v>159</v>
      </c>
      <c r="L28" s="1">
        <v>5.16</v>
      </c>
      <c r="M28" s="1">
        <v>319</v>
      </c>
      <c r="N28" s="1">
        <v>8186110.0131236101</v>
      </c>
      <c r="O28" s="1">
        <v>507</v>
      </c>
      <c r="P28" s="1">
        <v>673</v>
      </c>
      <c r="R28">
        <f t="shared" si="0"/>
        <v>8186.1100131236099</v>
      </c>
      <c r="S28">
        <f t="shared" si="1"/>
        <v>8186</v>
      </c>
    </row>
    <row r="29" spans="1:19" x14ac:dyDescent="0.2">
      <c r="A29" s="1" t="s">
        <v>16</v>
      </c>
      <c r="B29" s="1">
        <v>2001</v>
      </c>
      <c r="C29" s="1">
        <v>2020</v>
      </c>
      <c r="D29" s="1">
        <v>20</v>
      </c>
      <c r="E29" s="1">
        <v>20</v>
      </c>
      <c r="F29" s="1">
        <v>4</v>
      </c>
      <c r="G29" s="1">
        <v>11.92</v>
      </c>
      <c r="H29" s="1">
        <v>55.63</v>
      </c>
      <c r="I29" s="1">
        <v>143</v>
      </c>
      <c r="J29" s="1">
        <v>45.64</v>
      </c>
      <c r="K29" s="1">
        <v>160</v>
      </c>
      <c r="L29" s="1">
        <v>6.54</v>
      </c>
      <c r="M29" s="1">
        <v>82</v>
      </c>
      <c r="N29" s="1">
        <v>1586463.79691796</v>
      </c>
      <c r="O29" s="1">
        <v>266</v>
      </c>
      <c r="P29" s="1">
        <v>886</v>
      </c>
      <c r="R29">
        <f t="shared" si="0"/>
        <v>1586.4637969179601</v>
      </c>
      <c r="S29">
        <f t="shared" si="1"/>
        <v>1586</v>
      </c>
    </row>
    <row r="30" spans="1:19" x14ac:dyDescent="0.2">
      <c r="A30" s="1" t="s">
        <v>17</v>
      </c>
      <c r="B30" s="1">
        <v>2001</v>
      </c>
      <c r="C30" s="1">
        <v>2020</v>
      </c>
      <c r="D30" s="1">
        <v>20</v>
      </c>
      <c r="E30" s="1">
        <v>20</v>
      </c>
      <c r="F30" s="1">
        <v>4.5599999999999996</v>
      </c>
      <c r="G30" s="1">
        <v>12.57</v>
      </c>
      <c r="H30" s="1">
        <v>55.65</v>
      </c>
      <c r="I30" s="1">
        <v>167</v>
      </c>
      <c r="J30" s="1">
        <v>38.869999999999997</v>
      </c>
      <c r="K30" s="1">
        <v>166</v>
      </c>
      <c r="L30" s="1">
        <v>6.79</v>
      </c>
      <c r="M30" s="1">
        <v>90</v>
      </c>
      <c r="N30" s="1">
        <v>955384.94878025597</v>
      </c>
      <c r="O30" s="1">
        <v>215</v>
      </c>
      <c r="P30" s="1">
        <v>886</v>
      </c>
      <c r="R30">
        <f t="shared" si="0"/>
        <v>955.38494878025597</v>
      </c>
      <c r="S30">
        <f t="shared" si="1"/>
        <v>955</v>
      </c>
    </row>
    <row r="31" spans="1:19" x14ac:dyDescent="0.2">
      <c r="A31" s="1" t="s">
        <v>30</v>
      </c>
      <c r="B31" s="1">
        <v>1996</v>
      </c>
      <c r="C31" s="1">
        <v>2021</v>
      </c>
      <c r="D31" s="1">
        <v>26</v>
      </c>
      <c r="E31" s="1">
        <v>26</v>
      </c>
      <c r="F31" s="1">
        <v>4.33</v>
      </c>
      <c r="G31" s="1">
        <v>16.03</v>
      </c>
      <c r="H31" s="1">
        <v>65.540000000000006</v>
      </c>
      <c r="I31" s="1">
        <v>532</v>
      </c>
      <c r="J31" s="1">
        <v>191.79</v>
      </c>
      <c r="K31" s="1">
        <v>181</v>
      </c>
      <c r="L31" s="1">
        <v>4.04</v>
      </c>
      <c r="M31" s="1">
        <v>124</v>
      </c>
      <c r="N31" s="1">
        <v>3553962.3337655999</v>
      </c>
      <c r="O31" s="1">
        <v>526</v>
      </c>
      <c r="P31" s="1">
        <v>1154</v>
      </c>
      <c r="R31">
        <f t="shared" si="0"/>
        <v>3553.9623337655999</v>
      </c>
      <c r="S31">
        <f t="shared" si="1"/>
        <v>3554</v>
      </c>
    </row>
    <row r="32" spans="1:19" x14ac:dyDescent="0.2">
      <c r="A32" s="1" t="s">
        <v>48</v>
      </c>
      <c r="B32" s="1">
        <v>1986</v>
      </c>
      <c r="C32" s="1">
        <v>2020</v>
      </c>
      <c r="D32" s="1">
        <v>35</v>
      </c>
      <c r="E32" s="1">
        <v>33</v>
      </c>
      <c r="F32" s="1">
        <v>5.26</v>
      </c>
      <c r="G32" s="1">
        <v>10.34</v>
      </c>
      <c r="H32" s="1">
        <v>44.09</v>
      </c>
      <c r="I32" s="1">
        <v>1297.53</v>
      </c>
      <c r="J32" s="1">
        <v>146.72999999999999</v>
      </c>
      <c r="K32" s="1">
        <v>196</v>
      </c>
      <c r="L32" s="1">
        <v>5.24</v>
      </c>
      <c r="M32" s="1">
        <v>231</v>
      </c>
      <c r="N32" s="1">
        <v>255240.961833676</v>
      </c>
      <c r="O32" s="1">
        <v>201</v>
      </c>
      <c r="P32" s="1">
        <v>223</v>
      </c>
      <c r="R32">
        <f t="shared" si="0"/>
        <v>255.24096183367601</v>
      </c>
      <c r="S32">
        <f t="shared" si="1"/>
        <v>255</v>
      </c>
    </row>
    <row r="33" spans="1:19" x14ac:dyDescent="0.2">
      <c r="A33" s="1" t="s">
        <v>22</v>
      </c>
      <c r="B33" s="1">
        <v>1997</v>
      </c>
      <c r="C33" s="1">
        <v>2020</v>
      </c>
      <c r="D33" s="1">
        <v>24</v>
      </c>
      <c r="E33" s="1">
        <v>23</v>
      </c>
      <c r="F33" s="1">
        <v>8.44</v>
      </c>
      <c r="G33" s="1">
        <v>10.029999999999999</v>
      </c>
      <c r="H33" s="1">
        <v>47.82</v>
      </c>
      <c r="I33" s="1">
        <v>577</v>
      </c>
      <c r="J33" s="1">
        <v>142.55000000000001</v>
      </c>
      <c r="K33" s="1">
        <v>214</v>
      </c>
      <c r="L33" s="1">
        <v>10.3</v>
      </c>
      <c r="M33" s="1">
        <v>195</v>
      </c>
      <c r="N33" s="1">
        <v>907291.128999084</v>
      </c>
      <c r="O33" s="1">
        <v>139</v>
      </c>
      <c r="P33" s="1">
        <v>217</v>
      </c>
      <c r="R33">
        <f t="shared" si="0"/>
        <v>907.29112899908398</v>
      </c>
      <c r="S33">
        <f t="shared" si="1"/>
        <v>907</v>
      </c>
    </row>
    <row r="34" spans="1:19" x14ac:dyDescent="0.2">
      <c r="A34" s="1" t="s">
        <v>42</v>
      </c>
      <c r="B34" s="1">
        <v>2000</v>
      </c>
      <c r="C34" s="1">
        <v>2018</v>
      </c>
      <c r="D34" s="1">
        <v>19</v>
      </c>
      <c r="E34" s="1">
        <v>15</v>
      </c>
      <c r="F34" s="1">
        <v>7.33</v>
      </c>
      <c r="G34" s="1">
        <v>8.85</v>
      </c>
      <c r="H34" s="1">
        <v>-49.56</v>
      </c>
      <c r="I34" s="1">
        <v>488</v>
      </c>
      <c r="J34" s="1">
        <v>597.63</v>
      </c>
      <c r="K34" s="1">
        <v>260</v>
      </c>
      <c r="L34" s="1">
        <v>6.88</v>
      </c>
      <c r="M34" s="1">
        <v>120</v>
      </c>
      <c r="N34" s="1">
        <v>41743.827143702001</v>
      </c>
      <c r="O34" s="1">
        <v>54</v>
      </c>
      <c r="P34" s="1">
        <v>412</v>
      </c>
      <c r="R34">
        <f t="shared" si="0"/>
        <v>41.743827143701999</v>
      </c>
      <c r="S34">
        <f t="shared" si="1"/>
        <v>42</v>
      </c>
    </row>
    <row r="35" spans="1:19" x14ac:dyDescent="0.2">
      <c r="A35" s="1" t="s">
        <v>34</v>
      </c>
      <c r="B35" s="1">
        <v>1968</v>
      </c>
      <c r="C35" s="1">
        <v>2019</v>
      </c>
      <c r="D35" s="1">
        <v>52</v>
      </c>
      <c r="E35" s="1">
        <v>41</v>
      </c>
      <c r="F35" s="1">
        <v>9.9499999999999993</v>
      </c>
      <c r="G35" s="1">
        <v>11.18</v>
      </c>
      <c r="H35" s="1">
        <v>40.32</v>
      </c>
      <c r="I35" s="1">
        <v>532</v>
      </c>
      <c r="J35" s="1">
        <v>85.68</v>
      </c>
      <c r="K35" s="1">
        <v>278</v>
      </c>
      <c r="L35" s="1">
        <v>7.62</v>
      </c>
      <c r="M35" s="1">
        <v>408</v>
      </c>
      <c r="N35" s="1">
        <v>1942595.57402901</v>
      </c>
      <c r="O35" s="1">
        <v>323</v>
      </c>
      <c r="P35" s="1">
        <v>640</v>
      </c>
      <c r="R35">
        <f t="shared" si="0"/>
        <v>1942.5955740290101</v>
      </c>
      <c r="S35">
        <f t="shared" si="1"/>
        <v>1943</v>
      </c>
    </row>
    <row r="36" spans="1:19" x14ac:dyDescent="0.2">
      <c r="A36" s="1" t="s">
        <v>35</v>
      </c>
      <c r="B36" s="1">
        <v>1968</v>
      </c>
      <c r="C36" s="1">
        <v>2019</v>
      </c>
      <c r="D36" s="1">
        <v>52</v>
      </c>
      <c r="E36" s="1">
        <v>43</v>
      </c>
      <c r="F36" s="1">
        <v>10.02</v>
      </c>
      <c r="G36" s="1">
        <v>11.27</v>
      </c>
      <c r="H36" s="1">
        <v>40.380000000000003</v>
      </c>
      <c r="I36" s="1">
        <v>395</v>
      </c>
      <c r="J36" s="1">
        <v>99.53</v>
      </c>
      <c r="K36" s="1">
        <v>279</v>
      </c>
      <c r="L36" s="1">
        <v>7.6</v>
      </c>
      <c r="M36" s="1">
        <v>325</v>
      </c>
      <c r="N36" s="1">
        <v>2338013.8144384399</v>
      </c>
      <c r="O36" s="1">
        <v>323</v>
      </c>
      <c r="P36" s="1">
        <v>652</v>
      </c>
      <c r="R36">
        <f t="shared" si="0"/>
        <v>2338.01381443844</v>
      </c>
      <c r="S36">
        <f t="shared" si="1"/>
        <v>2338</v>
      </c>
    </row>
    <row r="37" spans="1:19" x14ac:dyDescent="0.2">
      <c r="A37" s="1" t="s">
        <v>26</v>
      </c>
      <c r="B37" s="1">
        <v>1984</v>
      </c>
      <c r="C37" s="1">
        <v>2019</v>
      </c>
      <c r="D37" s="1">
        <v>36</v>
      </c>
      <c r="E37" s="1">
        <v>15</v>
      </c>
      <c r="F37" s="1">
        <v>6.56</v>
      </c>
      <c r="G37" s="1">
        <v>31.95</v>
      </c>
      <c r="H37" s="1">
        <v>57.04</v>
      </c>
      <c r="I37" s="1">
        <v>973</v>
      </c>
      <c r="J37" s="1">
        <v>177.32</v>
      </c>
      <c r="K37" s="1">
        <v>283</v>
      </c>
      <c r="L37" s="1">
        <v>4.6399999999999997</v>
      </c>
      <c r="M37" s="1">
        <v>261</v>
      </c>
      <c r="N37" s="1">
        <v>13874993.2485727</v>
      </c>
      <c r="O37" s="1">
        <v>649</v>
      </c>
      <c r="P37" s="1">
        <v>801</v>
      </c>
      <c r="R37">
        <f t="shared" si="0"/>
        <v>13874.9932485727</v>
      </c>
      <c r="S37">
        <f t="shared" si="1"/>
        <v>13875</v>
      </c>
    </row>
    <row r="38" spans="1:19" x14ac:dyDescent="0.2">
      <c r="A38" s="1" t="s">
        <v>21</v>
      </c>
      <c r="B38" s="1">
        <v>1984</v>
      </c>
      <c r="C38" s="1">
        <v>2019</v>
      </c>
      <c r="D38" s="1">
        <v>36</v>
      </c>
      <c r="E38" s="1">
        <v>36</v>
      </c>
      <c r="F38" s="1">
        <v>7.36</v>
      </c>
      <c r="G38" s="1">
        <v>19.93</v>
      </c>
      <c r="H38" s="1">
        <v>58.26</v>
      </c>
      <c r="I38" s="1">
        <v>214</v>
      </c>
      <c r="J38" s="1">
        <v>80.760000000000005</v>
      </c>
      <c r="K38" s="1">
        <v>462</v>
      </c>
      <c r="L38" s="1">
        <v>2.2400000000000002</v>
      </c>
      <c r="M38" s="1">
        <v>150</v>
      </c>
      <c r="N38" s="1">
        <v>7326547.0317207901</v>
      </c>
      <c r="O38" s="1">
        <v>368</v>
      </c>
      <c r="P38" s="1">
        <v>884</v>
      </c>
      <c r="R38">
        <f t="shared" si="0"/>
        <v>7326.5470317207901</v>
      </c>
      <c r="S38">
        <f t="shared" si="1"/>
        <v>7327</v>
      </c>
    </row>
    <row r="39" spans="1:19" x14ac:dyDescent="0.2">
      <c r="A39" s="1" t="s">
        <v>39</v>
      </c>
      <c r="B39" s="1">
        <v>1998</v>
      </c>
      <c r="C39" s="1">
        <v>2020</v>
      </c>
      <c r="D39" s="1">
        <v>23</v>
      </c>
      <c r="E39" s="1">
        <v>23</v>
      </c>
      <c r="F39" s="1">
        <v>10.5</v>
      </c>
      <c r="G39" s="1">
        <v>15.73</v>
      </c>
      <c r="H39" s="1">
        <v>56.92</v>
      </c>
      <c r="I39" s="1">
        <v>281</v>
      </c>
      <c r="J39" s="1">
        <v>80.760000000000005</v>
      </c>
      <c r="K39" s="1">
        <v>470</v>
      </c>
      <c r="L39" s="1">
        <v>8.2899999999999991</v>
      </c>
      <c r="M39" s="1">
        <v>131</v>
      </c>
      <c r="N39" s="1">
        <v>2055981.27976135</v>
      </c>
      <c r="O39" s="1">
        <v>325</v>
      </c>
      <c r="P39" s="1">
        <v>1539</v>
      </c>
      <c r="R39">
        <f t="shared" si="0"/>
        <v>2055.9812797613499</v>
      </c>
      <c r="S39">
        <f t="shared" si="1"/>
        <v>2056</v>
      </c>
    </row>
    <row r="40" spans="1:19" x14ac:dyDescent="0.2">
      <c r="A40" s="1" t="s">
        <v>38</v>
      </c>
      <c r="B40" s="1">
        <v>1984</v>
      </c>
      <c r="C40" s="1">
        <v>2020</v>
      </c>
      <c r="D40" s="1">
        <v>37</v>
      </c>
      <c r="E40" s="1">
        <v>37</v>
      </c>
      <c r="F40" s="1">
        <v>10.66</v>
      </c>
      <c r="G40" s="1">
        <v>15.97</v>
      </c>
      <c r="H40" s="1">
        <v>56.46</v>
      </c>
      <c r="I40" s="1">
        <v>290</v>
      </c>
      <c r="J40" s="1">
        <v>75.239999999999995</v>
      </c>
      <c r="K40" s="1">
        <v>493</v>
      </c>
      <c r="L40" s="1">
        <v>8.3000000000000007</v>
      </c>
      <c r="M40" s="1">
        <v>148</v>
      </c>
      <c r="N40" s="1">
        <v>1497312.17802738</v>
      </c>
      <c r="O40" s="1">
        <v>373</v>
      </c>
      <c r="P40" s="1">
        <v>1827</v>
      </c>
      <c r="R40">
        <f t="shared" si="0"/>
        <v>1497.31217802738</v>
      </c>
      <c r="S40">
        <f t="shared" si="1"/>
        <v>1497</v>
      </c>
    </row>
    <row r="41" spans="1:19" x14ac:dyDescent="0.2">
      <c r="A41" s="1" t="s">
        <v>19</v>
      </c>
      <c r="B41" s="1">
        <v>1995</v>
      </c>
      <c r="C41" s="1">
        <v>2019</v>
      </c>
      <c r="D41" s="1">
        <v>25</v>
      </c>
      <c r="E41" s="1">
        <v>24</v>
      </c>
      <c r="F41" s="1">
        <v>12.67</v>
      </c>
      <c r="G41" s="1">
        <v>11.72</v>
      </c>
      <c r="H41" s="1">
        <v>48.76</v>
      </c>
      <c r="I41" s="1">
        <v>1469</v>
      </c>
      <c r="J41" s="1">
        <v>380.75</v>
      </c>
      <c r="K41" s="1">
        <v>527</v>
      </c>
      <c r="L41" s="1">
        <v>2.04</v>
      </c>
      <c r="M41" s="1">
        <v>120</v>
      </c>
      <c r="N41" s="1">
        <v>2897685.7522092299</v>
      </c>
      <c r="O41" s="1">
        <v>539</v>
      </c>
      <c r="P41" s="1">
        <v>193</v>
      </c>
      <c r="R41">
        <f t="shared" si="0"/>
        <v>2897.68575220923</v>
      </c>
      <c r="S41">
        <f t="shared" si="1"/>
        <v>2898</v>
      </c>
    </row>
    <row r="42" spans="1:19" x14ac:dyDescent="0.2">
      <c r="A42" s="1" t="s">
        <v>32</v>
      </c>
      <c r="B42" s="1">
        <v>1994</v>
      </c>
      <c r="C42" s="1">
        <v>2019</v>
      </c>
      <c r="D42" s="1">
        <v>26</v>
      </c>
      <c r="E42" s="1">
        <v>26</v>
      </c>
      <c r="F42" s="1">
        <v>10.210000000000001</v>
      </c>
      <c r="G42" s="1">
        <v>24.63</v>
      </c>
      <c r="H42" s="1">
        <v>40.71</v>
      </c>
      <c r="I42" s="1">
        <v>812.5</v>
      </c>
      <c r="J42" s="1">
        <v>230.71</v>
      </c>
      <c r="K42" s="1">
        <v>554</v>
      </c>
      <c r="L42" s="1">
        <v>13.35</v>
      </c>
      <c r="M42" s="1">
        <v>153</v>
      </c>
      <c r="N42" s="1">
        <v>15453896.2760664</v>
      </c>
      <c r="O42" s="1">
        <v>970</v>
      </c>
      <c r="P42" s="1">
        <v>1286</v>
      </c>
      <c r="R42">
        <f t="shared" si="0"/>
        <v>15453.8962760664</v>
      </c>
      <c r="S42">
        <f t="shared" si="1"/>
        <v>15454</v>
      </c>
    </row>
    <row r="43" spans="1:19" x14ac:dyDescent="0.2">
      <c r="A43" s="1" t="s">
        <v>44</v>
      </c>
      <c r="B43" s="1">
        <v>2004</v>
      </c>
      <c r="C43" s="1">
        <v>2022</v>
      </c>
      <c r="D43" s="1">
        <v>19</v>
      </c>
      <c r="E43" s="1">
        <v>18</v>
      </c>
      <c r="F43" s="1">
        <v>11.7</v>
      </c>
      <c r="G43" s="1">
        <v>34.65</v>
      </c>
      <c r="H43" s="1">
        <v>75.88</v>
      </c>
      <c r="I43" s="1">
        <v>1322.95</v>
      </c>
      <c r="J43" s="1">
        <v>286.32</v>
      </c>
      <c r="K43" s="1">
        <v>670</v>
      </c>
      <c r="L43" s="1">
        <v>2.94</v>
      </c>
      <c r="M43" s="1">
        <v>72</v>
      </c>
      <c r="N43" s="1">
        <v>521974.11877503898</v>
      </c>
      <c r="O43" s="1">
        <v>209</v>
      </c>
      <c r="P43" s="1">
        <v>1456</v>
      </c>
      <c r="R43">
        <f t="shared" si="0"/>
        <v>521.97411877503896</v>
      </c>
      <c r="S43">
        <f t="shared" si="1"/>
        <v>522</v>
      </c>
    </row>
  </sheetData>
  <sortState xmlns:xlrd2="http://schemas.microsoft.com/office/spreadsheetml/2017/richdata2" ref="A2:P43">
    <sortCondition ref="K1:K4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region_stats.format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2023-10-20T19:46:43Z</dcterms:created>
  <dcterms:modified xsi:type="dcterms:W3CDTF">2023-10-21T00:18:09Z</dcterms:modified>
</cp:coreProperties>
</file>