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zoescheer/Desktop/UNI Wien/Masterarbeit/Scraper Ergebnisse/Goldene Traube/BOOKING/"/>
    </mc:Choice>
  </mc:AlternateContent>
  <xr:revisionPtr revIDLastSave="0" documentId="13_ncr:1_{0081FC1E-2BC1-234A-9573-754BD77A3E13}" xr6:coauthVersionLast="47" xr6:coauthVersionMax="47" xr10:uidLastSave="{00000000-0000-0000-0000-000000000000}"/>
  <bookViews>
    <workbookView xWindow="1340" yWindow="500" windowWidth="28580" windowHeight="20500" activeTab="1" xr2:uid="{00000000-000D-0000-FFFF-FFFF00000000}"/>
  </bookViews>
  <sheets>
    <sheet name="Bewertungen" sheetId="1" r:id="rId1"/>
    <sheet name="Meta-Analyse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7" i="2" l="1"/>
  <c r="B46" i="2"/>
  <c r="B45" i="2"/>
  <c r="B44" i="2"/>
  <c r="B43" i="2"/>
  <c r="B42" i="2"/>
  <c r="B41" i="2"/>
  <c r="B40" i="2"/>
  <c r="B39" i="2"/>
  <c r="B38" i="2"/>
  <c r="B37" i="2"/>
  <c r="B36" i="2"/>
  <c r="B35" i="2"/>
  <c r="B34" i="2"/>
  <c r="E33" i="2"/>
  <c r="B33" i="2"/>
  <c r="E32" i="2"/>
  <c r="B32" i="2"/>
  <c r="E31" i="2"/>
  <c r="B31" i="2"/>
  <c r="E30" i="2"/>
  <c r="B30" i="2"/>
  <c r="E29" i="2"/>
  <c r="B29" i="2"/>
  <c r="E28" i="2"/>
  <c r="B28" i="2"/>
  <c r="E27" i="2"/>
  <c r="B27" i="2"/>
  <c r="E26" i="2"/>
  <c r="B26" i="2"/>
  <c r="E25" i="2"/>
  <c r="B25" i="2"/>
  <c r="E24" i="2"/>
  <c r="B24" i="2"/>
  <c r="E23" i="2"/>
  <c r="B23" i="2"/>
  <c r="E22" i="2"/>
  <c r="B22" i="2"/>
  <c r="E21" i="2"/>
  <c r="B21" i="2"/>
  <c r="E20" i="2"/>
  <c r="B20" i="2"/>
  <c r="E19" i="2"/>
  <c r="B19" i="2"/>
  <c r="E18" i="2"/>
  <c r="B18" i="2"/>
  <c r="E17" i="2"/>
  <c r="B17" i="2"/>
  <c r="E16" i="2"/>
  <c r="B16" i="2"/>
  <c r="E15" i="2"/>
  <c r="B15" i="2"/>
  <c r="H14" i="2"/>
  <c r="E14" i="2"/>
  <c r="B14" i="2"/>
  <c r="H13" i="2"/>
  <c r="E13" i="2"/>
  <c r="B13" i="2"/>
  <c r="H12" i="2"/>
  <c r="E12" i="2"/>
  <c r="B12" i="2"/>
  <c r="H11" i="2"/>
  <c r="E11" i="2"/>
  <c r="B11" i="2"/>
  <c r="E10" i="2"/>
  <c r="B10" i="2"/>
  <c r="E9" i="2"/>
  <c r="B9" i="2"/>
  <c r="H7" i="2"/>
  <c r="H6" i="2"/>
  <c r="H5" i="2"/>
  <c r="E5" i="2"/>
  <c r="B5" i="2"/>
  <c r="H4" i="2"/>
  <c r="E4" i="2"/>
  <c r="B4" i="2"/>
  <c r="H3" i="2"/>
  <c r="E3" i="2"/>
  <c r="B3" i="2"/>
  <c r="H2" i="2"/>
  <c r="E2" i="2"/>
  <c r="B2" i="2"/>
</calcChain>
</file>

<file path=xl/sharedStrings.xml><?xml version="1.0" encoding="utf-8"?>
<sst xmlns="http://schemas.openxmlformats.org/spreadsheetml/2006/main" count="10560" uniqueCount="1221">
  <si>
    <t>Skala von</t>
  </si>
  <si>
    <t>Skala bis</t>
  </si>
  <si>
    <t>Numerischer Wert</t>
  </si>
  <si>
    <t>Text Titel</t>
  </si>
  <si>
    <t>Text allgemein</t>
  </si>
  <si>
    <t>Text positiv</t>
  </si>
  <si>
    <t>Text negativ</t>
  </si>
  <si>
    <t>Reise Monat</t>
  </si>
  <si>
    <t>Reise Gruppe</t>
  </si>
  <si>
    <t>Reise Dauer</t>
  </si>
  <si>
    <t>Reise Absicht</t>
  </si>
  <si>
    <t>Autor Altersgruppe</t>
  </si>
  <si>
    <t>Autor Nationalität</t>
  </si>
  <si>
    <t>1</t>
  </si>
  <si>
    <t>10</t>
  </si>
  <si>
    <t xml:space="preserve"> 10 </t>
  </si>
  <si>
    <t>Außergewöhnlich</t>
  </si>
  <si>
    <t>Fantastische Lage im Zentrum von Golling. Trotzdem ruhig. Altes, jedoch sehr gut erhaltenes Haus. Ich liebe solche historischen Bauten. Viele Parkplätze für Gäste vorhanden.</t>
  </si>
  <si>
    <t>Wireless Lan im Zimmer sehr schwach und dazu noch ungesichert. Leider nicht zeitgemäss.</t>
  </si>
  <si>
    <t>Mai 2022</t>
  </si>
  <si>
    <t>alleinreisend</t>
  </si>
  <si>
    <t>1 Nacht</t>
  </si>
  <si>
    <t>Schweiz</t>
  </si>
  <si>
    <t xml:space="preserve"> 8.0 </t>
  </si>
  <si>
    <t>Sehr gut</t>
  </si>
  <si>
    <t>Lage OK .
Fruhstueck nicht.</t>
  </si>
  <si>
    <t>Das Fruhstueck.
Starke Geruch im Klo</t>
  </si>
  <si>
    <t>Februar 2024</t>
  </si>
  <si>
    <t>gruppe</t>
  </si>
  <si>
    <t>Österreich</t>
  </si>
  <si>
    <t>War eine Nacht als Zwischenstopp zum Skifahren, Hat alles gepasst und praktischer Weise haben wir dadurch die Blockabfertigung am Tunnel umfahren können am nächsten Morgen.</t>
  </si>
  <si>
    <t/>
  </si>
  <si>
    <t>Januar 2024</t>
  </si>
  <si>
    <t>familie</t>
  </si>
  <si>
    <t>Deutschland</t>
  </si>
  <si>
    <t>Zwischenübernachtung auf dem Weg in den Skiurlaub. Dicht an der Autobahn, super zu erreichen. Abendessen und Frühstück top, wir kommen nächstes Jahr wieder</t>
  </si>
  <si>
    <t xml:space="preserve"> 7.0 </t>
  </si>
  <si>
    <t>Sehr einfach aber die Zimmer waren sauber</t>
  </si>
  <si>
    <t>Sehr sauber</t>
  </si>
  <si>
    <t>Begrüßung durch die Mitarbeiterin</t>
  </si>
  <si>
    <t>paar</t>
  </si>
  <si>
    <t>2 Nächte</t>
  </si>
  <si>
    <t xml:space="preserve"> 6.0 </t>
  </si>
  <si>
    <t>In Anbetracht der exorbitanten Preise derzeit im Tpurismus ein akzeptables Preis/Leistungsverhältnis</t>
  </si>
  <si>
    <t>Frühstück akzeptabel aber nicht mehr state of the art. Eier hart!? Billige Wirst und Käse. Marmeöade in Gastronomieeinheiten. Lachs nicht gut. Kaffeekanne sehr großzügig.</t>
  </si>
  <si>
    <t>Siehe oben</t>
  </si>
  <si>
    <t>Gut</t>
  </si>
  <si>
    <t>Frühstück war sehr gut</t>
  </si>
  <si>
    <t>Der Ruhetag bei der Anreise ?</t>
  </si>
  <si>
    <t>November 2023</t>
  </si>
  <si>
    <t>Freundliche Chefin, trotz Kirtagsstress bekamen wir unser Zimmer früher.</t>
  </si>
  <si>
    <t>Trotz des Festes am Vortag sollte in der Rezeption der Boden zumindest gekehrt sein.</t>
  </si>
  <si>
    <t>Für Gäste ohne große Ansprüche geeignet.</t>
  </si>
  <si>
    <t>Unterkunft liegt günstig an der Autobahn Richtung Süden. Parkplätze am Haus. Schönes Haus mit Tradition. Essen im Restaurant war gut.</t>
  </si>
  <si>
    <t>Trotz Werbung für Zahlung mit Kreditkarte wollte die Bedienung im Restaurant nur Bargeldzahlung. Frühstück war eher spartanisch. Das Zimmer war sehr zweckmäßig und wenig gemütlich eingerichtet. Die Betten waren nicht sonderlich bequem und das Bad war schon schwer in die Jahre gekommen. Das Haus verfügt sehr wohl über modernere Zimmer, die aber an Gäste auf der Durchreise nicht oder nur gegen Aufpreis  vergeben werden.</t>
  </si>
  <si>
    <t>September 2023</t>
  </si>
  <si>
    <t>Wegen der guten Lage und Nähe zur Autobahn ist der Gasthof eine sehr gute Lösung zur Übernachtung</t>
  </si>
  <si>
    <t>Gute Lage mitten im Zentrum. Sehr gute Parkmöglichkeit. die Küche ist sehr empfehlenswert</t>
  </si>
  <si>
    <t>Durch den Durchgangsverkehr war es im Zimmer laut</t>
  </si>
  <si>
    <t>Preiswert und Personal waren freundlich</t>
  </si>
  <si>
    <t>Anschienend keine WLAN im Hotel.</t>
  </si>
  <si>
    <t>Oktober 2023</t>
  </si>
  <si>
    <t>Australien</t>
  </si>
  <si>
    <t>Die Zimmer sind neu möbliert und das Essen ist sehr gut</t>
  </si>
  <si>
    <t>Die Bäder sind sauber aber leider nicht renoviert Die Fliesen sind aus den 70er oder 80er</t>
  </si>
  <si>
    <t>Gutes Hotel für unsere Zwischenübernachtung</t>
  </si>
  <si>
    <t>Das Personal war sehr freundlich,  kompetent und fleißig. Das Essen hat geschmeckt und das Frühstück hatte eine ordentliche Auswahl.</t>
  </si>
  <si>
    <t>Für eine Nacht völlig in Ordnung.</t>
  </si>
  <si>
    <t>- bequeme Betten 
- Tv auf dem Zimmer</t>
  </si>
  <si>
    <t>- das Bad ist sehr alt und nicht ansprechend (war aber sauber ) 
- im Flur riecht es stark nach Küche (auf dem Zimmer nicht)</t>
  </si>
  <si>
    <t>alles war super</t>
  </si>
  <si>
    <t>alles war ok.</t>
  </si>
  <si>
    <t>August 2023</t>
  </si>
  <si>
    <t>Sehr nettes Personal, zentrale Lage.</t>
  </si>
  <si>
    <t>Ältere Ausstattung und dünne Wände. Hatte etwas Pech mit den Zimmernachbarn.</t>
  </si>
  <si>
    <t>Frühstück war vielfältig und lecker</t>
  </si>
  <si>
    <t>Nah an der Straße</t>
  </si>
  <si>
    <t>Juli 2023</t>
  </si>
  <si>
    <t>Der Ausblick auf die Berge und auf die Burg direkt aus dem Fenster war toll. Die Zimmer sind gut ausgestattet und das Frühstück war sogar allergikerfreundlich. Zudem ist der Gasthof zentral im Ort gelegen.</t>
  </si>
  <si>
    <t>Durfte mein Motorrad in der Garage abstellen.</t>
  </si>
  <si>
    <t>Super für die Durchreise mit gutem Essen</t>
  </si>
  <si>
    <t>Sehr zentrale Lager. In der Nähe der Autobahn. Super für die Durchreise. Restaurant gut.</t>
  </si>
  <si>
    <t>Check-In während der Abendessen Zeit war holprig, da das Personal ausgelastet war.</t>
  </si>
  <si>
    <t>Lage und Ausstattung, sowie Preis-Leistungsverhältnis gut; Atmosphäre schlecht.</t>
  </si>
  <si>
    <t>Obwohl die Struktur an sich alt ist, war unser Zimmer geschmackvoll eingerichtet und renoviert.
Tolle Lage für Zwischenstopp zwischen Deutschland und Adria. Sicherer Parkplatz direkt am Hotel.</t>
  </si>
  <si>
    <t>Die Hotelbesitzerin (? Dame um die 60 Jahre, sehr dürr) war stark alkoholisiert, als mein Sohn und ich eingetroffen sind. Sie behauptete, ich hätte ein Doppelzimmer gebucht, wir seien aber zu dritt (was nicht der Fall war).  Die Dame hat außerdem zum Ausdruck gebracht, dass sie nicht gut fand, dass wir das Frühstück nicht mitgebucht hatten. Sie wusste am nächsten morgen nichts mehr davon, auch nicht, dass sie die Kurtaxe am Vorabend bereits entrichtet hatte. Zum Glück hatte ich den Kassenzettel aufbewahrt, ansonsten hätte ich doppelte Kurgebühren zahlen müssen.
Anhand der Situation habe n mein Sohn und ich uns dagegen entschieden, dort zu frühstücken.</t>
  </si>
  <si>
    <t>Die Betten waren sehr gut, netter Service.
Günstige Unterkunft, gute Autobahnanbindung</t>
  </si>
  <si>
    <t>Der Straßenlärm tagsüber und leider auch nachts durch Autos und Nachtschwärmern.</t>
  </si>
  <si>
    <t>Bissl dunkel und unmodern aber wir kommen gerne wieder</t>
  </si>
  <si>
    <t>Die Zimmer in der unteren Etage sind schön renoviert. Die Lage ist super. Auf der Terrasse des Restaurants ist es abends schön.</t>
  </si>
  <si>
    <t>Die Buchungen glaube ich sind a bisserl chaotisch. So wie ich das mitbekommen und gesehen habe, ist da viel bzw. nur Zettelwirtschaft an der Rezeption. Die Zimmer in der obersten Etage sind leider nicht renoviert und ziemlich dunkel</t>
  </si>
  <si>
    <t>Schöner Aufenthalt in Golling</t>
  </si>
  <si>
    <t>Schönes Hotel,  zentral in Golling gelegen. In der Gaststube mit kleinem Biergarte kann man gut Essen, es hat alles gepasst. Freundliches, hilfsbereites Personal.
Fahrrad kann sicher in der Garage abgestellt werden.
Würde ich wieder buchen.</t>
  </si>
  <si>
    <t>Gut für eine Zwischenübernachtung</t>
  </si>
  <si>
    <t>Sehr freundlich, Garage für Fahrräder vorhanden, Frühstück: alles Wesentliche vorhanden, Möglichkeit zum Abendessen</t>
  </si>
  <si>
    <t>Zimmer etwas klein und unter dem Dach (es war alles vorhanden, aber etwas eng für mich), Haare vom Vorgast auf Handtüchern.</t>
  </si>
  <si>
    <t>Traditionelles Gasthaus, gut für eine Zwischenübernachtung</t>
  </si>
  <si>
    <t>Die Unterkunft ist für eine Zwischenübernachtung in Ordnung. Die Lage in der Nähe der Autobahn ist ideal. Das Preis-Leistungsverhältnis passt. 
Wie schon in anderen Bewertungen zu lesen war, ist das Gasthaus sehr in der Jahre gekommen. Insbesondere das Badezimmer ist renovierungsbedürftig.</t>
  </si>
  <si>
    <t>Angenehme Location, recht teuer, sehr gutes Essen</t>
  </si>
  <si>
    <t>Das Frühstuck und Abendessen im Biergarten war sehr lecker.</t>
  </si>
  <si>
    <t>Die Dusche war leider sehr klein hat zufällig kochend heißes Wasser ausgegeben.</t>
  </si>
  <si>
    <t>Für eine Nacht war es ok</t>
  </si>
  <si>
    <t>Wir waren nur auf der Durchreise und eine Nacht dort. Einrichtung war ok und das Bett bequem.</t>
  </si>
  <si>
    <t>Im Bett klebten überall noch schwarze, lange Haare. Auf dem Boden und an den Wänden.</t>
  </si>
  <si>
    <t>Kurzaufenthalt zu einem stimmigen Preis</t>
  </si>
  <si>
    <t>Frühstück war gut und ausreichend, Preis-Leistungsverhältnis passt. Ideale Ausgangslage für Salzburg oder Tennengebirge. TennengauCard wird auf Wunsch ausgestellt.</t>
  </si>
  <si>
    <t>Wände etwas hellhörig.</t>
  </si>
  <si>
    <t>Lage, Essen und Personal</t>
  </si>
  <si>
    <t>Ausstattung unserer Räume waren etwas in die Jahre gekommen</t>
  </si>
  <si>
    <t>Sehr gute Lage, direkt gegenüber der Burg. In unmittelbarer Nähe von Geschäften und Restaurants. Gemütliche Außenterrasse.</t>
  </si>
  <si>
    <t>Etwas in die Jahre gekommen, aber alles sauber und angenehm.</t>
  </si>
  <si>
    <t>Vordere Fassade vom Haus ist wunderschön, sonst ist die Hotelanlage, bzw. Sanitärbereich, alt.</t>
  </si>
  <si>
    <t>Die Parkplätze sind begrenzt. Es gab Problemen bei der Ankunft mit dem Parkplatz, obwohl wir zwei Zimmer gebucht haben.</t>
  </si>
  <si>
    <t>Ansprechend</t>
  </si>
  <si>
    <t>Das Abendessen war sehr gut, das Frühstück in Ordnung. Insgesamt ist alles sauber und gepflegt.</t>
  </si>
  <si>
    <t>Das Zimmer und Bad müssten demnächst renoviert werden.
Die Dame am Empfang könnte die Gäste freundlicher behandeln.</t>
  </si>
  <si>
    <t>Das Zimmer im Nebengebäude war sehr sauber, die Betten bequem.</t>
  </si>
  <si>
    <t>Für die Durchreise ok.</t>
  </si>
  <si>
    <t>Zimmer war großzügig. Die Betten war sehr gut, nicht durchgelegen oder zu weich.</t>
  </si>
  <si>
    <t>Im Bad gibt es keinen Dunstabzug. Dusche ist nicht vorhanden,ist in der Badewanne.
Das Hotel liegt direkt an der Kreuzung zweier Hauptstraßen. Das ganze Hotel roch extrem nach Küchenabluft.</t>
  </si>
  <si>
    <t>Wir waren auf der Rückreise von Kroatien und sind eine Nacht geblieben. Die Lage war sehr gut. Das Hotel hat einen sehr schönen Biergarten und gutes Essen. Das Frühstück war abwechslungsreich und ausreichend.</t>
  </si>
  <si>
    <t>Kein W-LAN verfügbar und leider wurden wir 7.00Uhr von einem Hund aus dem Nebenzimmer geweckt.</t>
  </si>
  <si>
    <t>Das Zimmer hat eine sehr schöne Aussicht, ist gut ausgestattet und wir konnten uns gut erholen.
Die Speisekarte ist ortsüblich mit wohl schmecken der Hausmannskost. Die herzliche Bedienung im Restaurant ist ebenfalls erfrischend.</t>
  </si>
  <si>
    <t>Preis Leistungsverhältnis Top</t>
  </si>
  <si>
    <t>Das Hotel verfügt über einen sehr netten Biergarten und liegt sehr zentral!</t>
  </si>
  <si>
    <t>etwas altmodisches Bad aber super Springbox-Betten</t>
  </si>
  <si>
    <t>Große saubere Zimmer, gute Lage</t>
  </si>
  <si>
    <t>Frühstück war sehr einfach, ohne warme Gerichte, kleine Auswahl von Lebensmitteln 
Manche Zimmer haben nicht ganz gute Matratzen</t>
  </si>
  <si>
    <t>Auf dem Weg nach Kroatien haben wir in der Traube übernachtet. Zum Abend gut gegessen, klasse Frühstück und sehr freundliches Personal. Auf jeden Fall zu empfehlen.</t>
  </si>
  <si>
    <t>Betten etwas weich</t>
  </si>
  <si>
    <t>Die zentrale Lage , nahe der Autobahn , perfekt für eine. Zwischenstopp. Das Essen war sehr lecker, ein gutes Preis Leistungsverhältnis</t>
  </si>
  <si>
    <t>Juni 2023</t>
  </si>
  <si>
    <t>Personal sehr nett</t>
  </si>
  <si>
    <t>Dusche und  Lautstärke</t>
  </si>
  <si>
    <t>Alles bestens keine Angaben</t>
  </si>
  <si>
    <t>Gute Tipps der Inhaberin</t>
  </si>
  <si>
    <t>Für 1 Nacht im Transit wunderbar geeignet.</t>
  </si>
  <si>
    <t>Abendessen in schönem Biergarten. Sehr freundliche Bedienung, Essen etwas lustlos angerichtet, aber OK
Beim Frühstück war eigentlich ausser Rührei alles Nötige vorhanden. Brötchen leider altbacken. Da Sonntag, vermutlich vom Samstag übrig gewesen :-)</t>
  </si>
  <si>
    <t>Matratze im Zimmer 221 war nicht mehr zeitgemaess. Sollte getauscht werden :-)</t>
  </si>
  <si>
    <t>Perfekt für eine Nacht</t>
  </si>
  <si>
    <t>Gut ausgestattetes, renoviertes Zimmer zu einem guten Preis. Das Gebäude ist außergewöhnlich und liebevoll gestaltet. Betten sind bequem. Badezimmer zwar alt, aber sauber und teilweise renoviert. Es gibt gratis Parkplätze hinterm Haus.
Im Restaurant kann man gut und regional speisen.</t>
  </si>
  <si>
    <t>Das Frühstück: Obstsalat aus der Dose, Orangen-Nektar statt Saft, Aufschnitt von niedriger Qualität liegt lange auf dem Buffet ist schon warm und wird nicht nachgefüllt, nur wenig Gemüse, gar kein frisches Obst, viel Plastik durch Einzelverpackungen</t>
  </si>
  <si>
    <t>Zimmer zur Straße sehr laut</t>
  </si>
  <si>
    <t>Die Kellnerin,  absolut super, überarbeitet und etwas genervt, aber machte alles möglich, war schnell und aufmerksam, hatte für jeden ein Spruch.  Gerne wieder.....die chefin.....kein Kommentar</t>
  </si>
  <si>
    <t>Gut für die Durchreise</t>
  </si>
  <si>
    <t>Gute Lage für die Durchreise</t>
  </si>
  <si>
    <t>Nichts</t>
  </si>
  <si>
    <t>Gute Lage
Zimmer ok
Gastgeber sehr nett
Restaurant sehr gut
Parkplätze ausreichend und gesichert</t>
  </si>
  <si>
    <t>Die Lage ind der Wintergarten</t>
  </si>
  <si>
    <t>Das Personal war recht kühl und nicht gerade freundlixh</t>
  </si>
  <si>
    <t>Gut und günstig.</t>
  </si>
  <si>
    <t>Schlichtes, sauberes Doppelzimmer, praktisch gelegen in einem historischen Haus mitten am Hauptplatz, mit Frühstück um nur € 83 inklusive Ortstaxe. Sehr in Ordnung für diesen Genius-Preis!</t>
  </si>
  <si>
    <t>Durch Verbindungstür zum Nachbarzimmer hört man alles.</t>
  </si>
  <si>
    <t>Traditionelles Hotel in zentraler Lage</t>
  </si>
  <si>
    <t>Schönes traditionelles Hotel mitten in der Altstadt, gemütlicher Außenbereich zum Essen. Das Zimmer war groß und neu eingerichtet.
Betten sehr gut.
Das Personal war äußerst freundlich, ein früherer Check in war kein Problem. Das Essen schmeckte ausgezeichnet und der Preis war voll ok.
Bahnhofsnähe, daher gut mit öffentlichen Verkehrsmitteln erreichbar!!
Wir würden dort jederzeit wieder nächtigen.</t>
  </si>
  <si>
    <t>Mai 2023</t>
  </si>
  <si>
    <t>Ich kann es ruhig empfehlen.</t>
  </si>
  <si>
    <t>Es ist sehr gut, angenehm, dass das Gasthof direkt im Zentrum liegt. Eigener Parkplatz. Hotelpersonal freundlich.</t>
  </si>
  <si>
    <t>So was gibt es nicht. Wir waren zufrieden.</t>
  </si>
  <si>
    <t>Ungarn</t>
  </si>
  <si>
    <t>Zimmer war gut und sauber!</t>
  </si>
  <si>
    <t>Leider gab es kein Frühstück, obwohl gebucht.</t>
  </si>
  <si>
    <t>Duscharmatur</t>
  </si>
  <si>
    <t>Super schön und angenehme Betten</t>
  </si>
  <si>
    <t>Recht laut am Abend</t>
  </si>
  <si>
    <t>April 2023</t>
  </si>
  <si>
    <t>hat alles gepasst!</t>
  </si>
  <si>
    <t>Sehr gute Küche</t>
  </si>
  <si>
    <t>soweit okay am</t>
  </si>
  <si>
    <t>Personal eher unfreundlich</t>
  </si>
  <si>
    <t>März 2023</t>
  </si>
  <si>
    <t>Für meinen Zweck ,war es die Perfekte Unterkunft</t>
  </si>
  <si>
    <t>Lage ist perfekt, direkt gegenüber Haus Döllerer..
Kaiserbier</t>
  </si>
  <si>
    <t>Sehr freundlich, alles Sauber für den Preis super.</t>
  </si>
  <si>
    <t>Top Lösung für einen kurzen Zwischenstopp auf dem Weg in den Skiurlaub</t>
  </si>
  <si>
    <t>Ideal gelegen auf dem Weg in den Skiurlaub. Günstig, sauber und urig. Auch der Gasthof war super.</t>
  </si>
  <si>
    <t>Zimmer sehr unmodern.</t>
  </si>
  <si>
    <t>Februar 2023</t>
  </si>
  <si>
    <t>Aufenthalt für eine Zwischennächtigung genutzt. Sehr netter unkomplizierter Gastgeber und Team. Parkplätze am Gasthof vorhanden. Es besteht die Möglichkeit zum Abendessen im Haus. Preis Leistung war stimmig. 🙂👍</t>
  </si>
  <si>
    <t>Für die eine Nacht, die wir es genutzt haben, hat alles gepasst. Nix zu bemängeln.</t>
  </si>
  <si>
    <t>Gute Lage im Zentrum von Golling
Zimmer sind gut und es war leise</t>
  </si>
  <si>
    <t>Parkplatz vorhanden. War aber recht überfüllt und eng.
Bei dem Preis hätte auch Frühstück dabei sein können</t>
  </si>
  <si>
    <t>Dezember 2022</t>
  </si>
  <si>
    <t>Eine Nacht auf dem Weg in den Skiurlaub. Tolle Betten, alles sauber, gutes Frühstück, morgens weiter. 10 Uhr auf den Brettern. Danke :-)</t>
  </si>
  <si>
    <t>Geht schon</t>
  </si>
  <si>
    <t>Gemütliches Haus</t>
  </si>
  <si>
    <t>Gestresstes Personal</t>
  </si>
  <si>
    <t>Januar 2023</t>
  </si>
  <si>
    <t>4 Nächte</t>
  </si>
  <si>
    <t>Winziges Zimmer mit falscher Größenbeschreibung in booking.com</t>
  </si>
  <si>
    <t>Frühstück gut. Zimmer sauber.</t>
  </si>
  <si>
    <t>Winziges Zimmer, das in meiner booking.com-Bestätigung wesentlich größer beschrieben war.  Nicht für mehrere Tage geeignet. Bei Reklamation wurde Fehler bei booking.com gesehen. Abends kein Parkplatz mehr vorhanden, wohl von Restaurantgästen belegt.</t>
  </si>
  <si>
    <t>werden die Zwischenübernachtung für eine längere Reise wieder nutzen</t>
  </si>
  <si>
    <t>gutes Frühstück, sehr nettes Personal, für eine Nacht alles ok</t>
  </si>
  <si>
    <t>Service und Leistung</t>
  </si>
  <si>
    <t>Defekter Brausekopf</t>
  </si>
  <si>
    <t>Gutes Preis/Leistung Verhältnis.</t>
  </si>
  <si>
    <t>Die Lage ist spektakulär-direkt neben der Burg. Das Zimmer ist geräumig und sauber. Das Essen war auch gut, das Kellerbier sogar sehr gut.</t>
  </si>
  <si>
    <t>Der Empfang im Restaurant war gewöhnungsbedürftig…</t>
  </si>
  <si>
    <t>Das Hotel liegt im Zentrum neben der Burg. Das Personal war bemüht. Beim Aufenthalt gibt's die Tennengau Card, mit der man gratis die öffentlichen Verkehrsmittel nach Salzburg benutzen kann.</t>
  </si>
  <si>
    <t>Die Rezeption war bei der An und Abreise nicht besetzt und wir mussten daher länger warten bis ich bezahlen konnte. ( Abreise ca 10 Uhr vormittags).</t>
  </si>
  <si>
    <t>Schöner Ort, schöner Ausblick aus dem Zimmer, weiche Handtücher, Parkplatz.</t>
  </si>
  <si>
    <t>Es hat im Zimmer nach Zigaretten gerochen, die Dusche hat sich selbst vom heiss auf kalt unz zurück umgestellt - man kann sich verbrennen! Klo verstopft. Die Nachbaren waren in der Nacht laut und man hat alles gehört. Das Frühstück hätte bis 10 Uhr sein sollen, wir waren um 09:30 unten und es wurde schon weggeräumt. Dann wieder mal für uns hergerichtet, aber der Käse &amp; Wurst haben nicht mehr appetitlich ausgeschaut.</t>
  </si>
  <si>
    <t>Alles, ich würde wieder kommen und auch weiter empfehlen. Das Personal sehr freundlich .</t>
  </si>
  <si>
    <t>November 2022</t>
  </si>
  <si>
    <t>Gutes  Preis Leistungsverhältnis!!</t>
  </si>
  <si>
    <t>Top Lage Direktunter der Burg. Netter Gastgarten. Tolles Frühstück- Zimmer neu renoviert. Alles super.Wir blieben dort für eine Nacht (Fahrradtour-Alpe Adria)Unsere Räder stellten wir in die Garage. Von uns klare weiter Empfehlung!!</t>
  </si>
  <si>
    <t>September 2022</t>
  </si>
  <si>
    <t>Prima Übernachtung auf unserem Wanderwege!</t>
  </si>
  <si>
    <t>Das Frühstück war gut, sehr leckere Brötchen und guter Kaffee!
Gern mehr frisches Gemüse!
Die Kommunikation mit den Gastgebern war sehr kommend und freundlich.</t>
  </si>
  <si>
    <t>Oktober 2022</t>
  </si>
  <si>
    <t>Schöne gemütliche Unterkunft (Durchreise)</t>
  </si>
  <si>
    <t>Uriger alter schöner Gasthof. Aufzug ist eingebaut. Vom Parkplatz treppenlos mit den Koffern erreichbar. Abendessen war sehr gut.</t>
  </si>
  <si>
    <t>Beim Frühstück gab es keinen Glas/Plastikschutz über dem Buffet. Müsli/Cornflakes bekam ich nur durch Öffnen des Deckels aus den Saftkaraffen. 
Bei den 4 Schüsseln mit Quark, Pudding ??? fehlten Schilder mit Beschriftung.</t>
  </si>
  <si>
    <t>Zimmer super, Rest nicht</t>
  </si>
  <si>
    <t>Lage ist gut. Zimmer hinten raus haben schönen Blick auf die Burg. Parkplätze auch hinterm Haus.
Die Zimmer sind groß und die Betten sehr bequem.</t>
  </si>
  <si>
    <t>Beim Frühstück gab es mehrere Sorten Wurst. Nachdem eine ganze Schulklasse für die Jause das Buffet geleert hatte wurde wurde nichts mehr nach gefüllt.
Kaffee nur in Kannen, war nicht sehr gut.
Semmeln waren nicht frisch. Gebäck wo man nicht wusste ob man es nehmen darf war total hart.
Als wir ankamen lagen mehrere Schlüssel mit Namen auf dem Pult, daneben ein Zettel mit Info "Bitte diese Nr anrufen wenn Sie ankommen". Dachten uns zuerst warum, wenn eh in der Eincheck Zeit. Haben dann aber angerufen nach ca. 3 min. Ein grosser Fehler. Eine Dame kam um die Ecke und fuhr uns lautstark an was uns einfällt ihre Chefin anzurufen wenn Sie eh da ist. Der Info Zettel verschwand dann sofort als wir sagte warum es dann da steht.
Der ausgewählte Parkplatz passte dann natürlich auch nicht, obwohl gleich darauf der nächste stand.
Abend gegessen wurde dann natürlich wo anders.</t>
  </si>
  <si>
    <t>Gerne wieder</t>
  </si>
  <si>
    <t>Super unkomplizierter Empfang, danke!
Wir sind bereits einmal auf Durchreise dort gewesen. Immer wieder gern. 
Gutes Frühstück, sehr leckeres Rührei ganz frisch zubereitet. 
Parkplatz vorhanden.</t>
  </si>
  <si>
    <t>-</t>
  </si>
  <si>
    <t>August 2022</t>
  </si>
  <si>
    <t>Mal wieder eine neue Stadt entdeckt die es wert ist angesehen zu werden.</t>
  </si>
  <si>
    <t>Das Frühstück war sehr vielfältig , gut und mehr als ausreichend. Was für mich wichtig ist, der Kaffee war sehr gut !!!!!
Ein netter Ort um zu bummeln und spazieren. Leider meinte es das Wetter nicht gut aber dafür können sie nicht´s.
Mit Schirm oder Regenjacke ausgestattet geht alles.</t>
  </si>
  <si>
    <t>Für 1 Nacht Ok</t>
  </si>
  <si>
    <t>Sehr einfaches Frühstück</t>
  </si>
  <si>
    <t>Qualität</t>
  </si>
  <si>
    <t>Es gab kostenlose Parkplätze! Personal war sehr freundlich. Die Gastwirtschaft war sehr gut und das Frühstück war ausreichend.</t>
  </si>
  <si>
    <t>Das es in der Toilette kein Waschbecken  gab . Und es  als 3 Bett Zimmer zu klein war .</t>
  </si>
  <si>
    <t>Für einen zwischenübernachtung sehr zu empfehlen.</t>
  </si>
  <si>
    <t>die zentrale Lage nicht weit zur Autobahn . Bei geschlossenen Fenstern, absolut ruhig.</t>
  </si>
  <si>
    <t>Historisches Gasthaus.  Gutes essen. Nettes Personal</t>
  </si>
  <si>
    <t>Alles ok. Keine Beanstandungen</t>
  </si>
  <si>
    <t>Sehr einfacher check in,
Kostenloser Parkplatz direkt am Haus</t>
  </si>
  <si>
    <t>Föhn hat schlecht funktioniert (schnell überhitzt und abgeschaltet),
Unbequemes Bett (sehr weich und Federkern spürbar
),
Haare im Bad</t>
  </si>
  <si>
    <t>Guter Startpunkt für Ausflüge in die Umgebung. Uriger Gasthof mit typisch österreichischem Charme.</t>
  </si>
  <si>
    <t>Unfreundlicher Empfang und unaufmerksame Bedienung im Restaurant</t>
  </si>
  <si>
    <t>Alles ok</t>
  </si>
  <si>
    <t>Nicht's zu beanstanden</t>
  </si>
  <si>
    <t>Teilweise Freundlichkeit, wir wollten abends im Biergarten sitzen,wurde uns leider wegen einem bisschen Nieselregen verwehrt.</t>
  </si>
  <si>
    <t>Wir haben hier auf der Reise nach Kroatien eine Zwischenstopp mit Übernachtung gemacht. Das Personal war super freundlich und das Frühstück war in Ordnung.</t>
  </si>
  <si>
    <t>Die Lage des Hotels ist super für einen Stop bei der Durchreise nach Süden. 
Die Küche des Gasthofs ist rustikal und wie man es sich in Österreich vorstellt.</t>
  </si>
  <si>
    <t>Das Frühstück war eher bescheiden. Wenig Auswahl und der Kaffee schmeckt nicht besonders gut.</t>
  </si>
  <si>
    <t xml:space="preserve"> 7.1 </t>
  </si>
  <si>
    <t>Drei Bett Zimmer brauchen neue Bäder, Sauberkeit sehr fraglich</t>
  </si>
  <si>
    <t>Die Lage</t>
  </si>
  <si>
    <t>Hat gepasst</t>
  </si>
  <si>
    <t>die Lage</t>
  </si>
  <si>
    <t>Wegen eines Festes im Ort ein ziemliches Durcheinander</t>
  </si>
  <si>
    <t>sehr gut zu erreichen. Eigene Parkplätze.
sehr gutes Essen</t>
  </si>
  <si>
    <t>sehr viel Verkehr da die Unterkunft direkt an der Bundesstraße liegt</t>
  </si>
  <si>
    <t>Solider Komfort und für eine Zwischenübernachtung ein gutes Preis-Leistung-Verhältnis.</t>
  </si>
  <si>
    <t>Die Unterkunft war sehr zentral gelegen, aufgrund von Überbelegung kamen wir in den Genuss eines anderen über der Straße gelegenen Hotels, was großartig eingerichtet war.</t>
  </si>
  <si>
    <t>Das Frühstück war nicht so toll: wenig Auswahl und der Kaffee war eher nicht so lecker.</t>
  </si>
  <si>
    <t>Juni 2022</t>
  </si>
  <si>
    <t>Auf der Durchfahrt nach Kroatien übernachtet. Alles prima! Essen war super!!</t>
  </si>
  <si>
    <t>Frühstück war einfach aber gut. Es war alles da um den Tag zu starten! 
Sauber, ordentlich. Wir waren zufrieden.  Die Betten waren angenehm und bequem.
Abends haben wir dann noch gegessen, das war super!</t>
  </si>
  <si>
    <t>Juli 2022</t>
  </si>
  <si>
    <t>für eine Übernachtung gut</t>
  </si>
  <si>
    <t>Unterkunft für eine Nacht top</t>
  </si>
  <si>
    <t>Personal etwas stressig</t>
  </si>
  <si>
    <t>Es waren alle sehr nett. Frühstück sehr gut.</t>
  </si>
  <si>
    <t>Das Zimmer lag zur Hauptstraße raus, was zu erwarten war. Dadurch hatten wir nur wenige Stunden in der Nacht Ruhe.</t>
  </si>
  <si>
    <t>nette Übernachtung zur Durchreise</t>
  </si>
  <si>
    <t>Gute Lage, freundliches Personal, gutes Abendessen, gutes aber einfaches Frühstück, Parkplatz direkt am Hotel</t>
  </si>
  <si>
    <t>Bad renovierungsbedürftig, Rest ok. Nur Vorhänge, Zimmer war leider nicht abzudunkeln. Frisches Obst am Frühstücksbüffet wäre wünschenswert</t>
  </si>
  <si>
    <t>Zimmer,,</t>
  </si>
  <si>
    <t>Chefin</t>
  </si>
  <si>
    <t>Erwartungen voll erfüllt</t>
  </si>
  <si>
    <t>Ordentliches Zimmer, ordentliches Frühstück, gutes Preis-Leistungsverhältnis - Prima für eine Zwischenübernachtung auf dem Weg in den Süden</t>
  </si>
  <si>
    <t>Die Lage und das Preis-Leistungs-Verhältnis. Das Personal war sehr freundlich.</t>
  </si>
  <si>
    <t>/</t>
  </si>
  <si>
    <t>Das Frühstück war für den Preis in Ordnung. Der Kaffe hat einen die Herzklappen weggerissen ! Trotzdem ein schöner Aufenthalt in einem altehrwürdigem Hotel. Abendessen war sehr gut.</t>
  </si>
  <si>
    <t>Gutes Essen</t>
  </si>
  <si>
    <t>Wir waren auf der Durchreise nach Kroatien und hatten daher nur eine Übernachtung.
Nettes Hotel, gute Zimmerausstattubg in einem netten Örtchen. Wir würden es nochmal buchen wenn wir in der Gegend sind...</t>
  </si>
  <si>
    <t>Personal und Essen</t>
  </si>
  <si>
    <t>Sauberkeit, keine Klimaanlage bzw kein Lüfter, Fenster konnte nicht geöffnet werden, da sehr viel Lärm durch Fahrzeuge und Passanten.</t>
  </si>
  <si>
    <t>Gute Lage mitten im Ort. Eigentlich ein schönes Gebäude</t>
  </si>
  <si>
    <t>Etwas ruppiger Umgangston. Die Sauberkeit des Bodens ist ausbaufähig.</t>
  </si>
  <si>
    <t>unkompliziert</t>
  </si>
  <si>
    <t>——</t>
  </si>
  <si>
    <t>Schönes altes Haus😊</t>
  </si>
  <si>
    <t>Die Matraze🙈</t>
  </si>
  <si>
    <t>Super Lage, sehr freundliches und kompetentes Personal.</t>
  </si>
  <si>
    <t>die Lage mitten im Ort</t>
  </si>
  <si>
    <t>es war alles etwas schmuddelig, auch in der Küche</t>
  </si>
  <si>
    <t>Es ist alles da, was man für eine Nacht braucht</t>
  </si>
  <si>
    <t>Das Hotel liegt sehr zentral im Ort.</t>
  </si>
  <si>
    <t>Alles ein bischen altbacken.</t>
  </si>
  <si>
    <t>exzellent gerade auch für die Durchreise</t>
  </si>
  <si>
    <t>trotz spätem Anreisen wurde uns der Zimmerschlüssel hinterlegt.</t>
  </si>
  <si>
    <t>Zimmer Ok, Bett gut, Dusche getrennt von WC</t>
  </si>
  <si>
    <t>Statt Zimmer mit Sitzecke, Dreibettzimmer erhalten. Preis zwar unwesentlich höher als gebucht, aber immerhin 5 Euro mehr.
Unsere Buchung lag angeblich nicht vor.
Personal ist sowas von unfreundlich, kein Guten Tag, nur ein barsches "und was willst DU". Schlüssel kommentarlos auf die Theke geknallt und weg war sie wieder  und das wars dann auch. Kein Hinweis, wo sich das Zimmer befindet, kein Hinweis auf Lift. Zimmer zur Straße, Man muss Fenster schließen, dann aber miserable Belüftung oder man zählt die GANZE Nacht vorbeidonnernde LKW.</t>
  </si>
  <si>
    <t>Es war schön , würde aber das nächste mal ein besseres Hotel mit mehr Urlaubsflair nehmen</t>
  </si>
  <si>
    <t>Das frühstück war gut.</t>
  </si>
  <si>
    <t>Die Ausstattung und die Lage.</t>
  </si>
  <si>
    <t>April 2022</t>
  </si>
  <si>
    <t>Als Zwischenstation ideal</t>
  </si>
  <si>
    <t>ok</t>
  </si>
  <si>
    <t>Frühstück ok aber einfach</t>
  </si>
  <si>
    <t>immer wieder gerne als stop over.</t>
  </si>
  <si>
    <t>mitten im Ort und eine prima Küche. sehr lecker.</t>
  </si>
  <si>
    <t>sehr gutes Preis leistung</t>
  </si>
  <si>
    <t>Toilette etwas jalt</t>
  </si>
  <si>
    <t>Januar 2022</t>
  </si>
  <si>
    <t>Eine entspannte Übernachtung</t>
  </si>
  <si>
    <t>Das Gasthaus ist gut zu erreichen und strömt ursprünglichen Charme aus. 
Das Frühstück war nicht ganz so allumfassend wie beschrieben, aber das war sicherlich der Corona-Lage geschuldet. 
Die  Zimmer sind praktisch und ordentlich.</t>
  </si>
  <si>
    <t>./.</t>
  </si>
  <si>
    <t>Dezember 2021</t>
  </si>
  <si>
    <t>Frühstück war ok.</t>
  </si>
  <si>
    <t>Der etwas unfreundliche Ton der Bedienung</t>
  </si>
  <si>
    <t>September 2021</t>
  </si>
  <si>
    <t>Super Gasthaus dabei, sehr gutes Essen, netter Service, familiär. Saubere, einfache Zimmer. Parkmöglichkeiten direkt beim Haus. Gutes Frühstück.</t>
  </si>
  <si>
    <t>Zimmer nicht auf dem neuesten Stand, schleifende Tür.</t>
  </si>
  <si>
    <t>August 2021</t>
  </si>
  <si>
    <t>Zentrale Lage in der Altstadt</t>
  </si>
  <si>
    <t>Waren auf der Durchreise, Check in völlig problemlos und freundlich. Parkplatz hinterm Haus. 
Frühstück in Ordnung, aber nichts besonderes. 
Sehr bequemes Bett!</t>
  </si>
  <si>
    <t>Leider hatte das Restaurant schon früh geschlossen.</t>
  </si>
  <si>
    <t>Sehr schönes Haus sehr zentral gelegen.</t>
  </si>
  <si>
    <t>Das Fenster,dass
zur Hauptstraße gelegen hat, es war zeitweilig laut</t>
  </si>
  <si>
    <t>alles gut</t>
  </si>
  <si>
    <t>das Frühstück war sehr gut  und auch das Doppelbett war sehr bequem und eine Matratze, ist selten, aber super</t>
  </si>
  <si>
    <t>das Bad bräuchte mal eine auffrischung und auch die allgemeinen WC´s sind renovierungsbedürftig</t>
  </si>
  <si>
    <t>Frühstücksbuffet, Gastgarten, den Vorstellungen entsprechend 
Zimmer Ausstattung in Ordnung Bett top (neu)</t>
  </si>
  <si>
    <t>Tür zum Nachbarzimmer im Zimmer (daher Geräusche) 
Zimmer Straßenseitig Abends und Nachts sehr laut durch angrenzend Schanigärten und Straßenlärm und nicht einhalten der Nachtruhe</t>
  </si>
  <si>
    <t>Preis-/Leistung ok</t>
  </si>
  <si>
    <t>Frühstück war ok, aber nicht überragend.  Preis-/Leistungsverhältnis ok.</t>
  </si>
  <si>
    <t>Zimmer zur Straße sind laut. Ausstattung schon etwas in die Jahre gekommen.</t>
  </si>
  <si>
    <t>Die Lage ansich ist gut, zentral in der Einkaufsstraße mit vielen  Geschäften und Restaurants.
Die Einrichtung des Zimmers.
Das leckere Essen im Restaurant, besonders die Salzburger Nockerln.</t>
  </si>
  <si>
    <t>Der Lärm durch den lauten Straßenverkehr bei geöffnetem Fenster.
Der stark verschmutzte Toilettenabfluss.</t>
  </si>
  <si>
    <t>Sehr gutes Frühstück</t>
  </si>
  <si>
    <t>Wir hatten einen Check-in gegen 21 Uhr. Grundsätzlich verfügt der Gasthof über genügend Parkplätze, da es aber Abendessen-Zeit war, waren die Parkplätze von Gästen besetzt, die nur zum Essen da waren. Wir haben einfach unser Auto beim kostenlosen Bahnhofparkplatz abgestellt und gingen ca. 200 m zu Fuß zum Hotel.</t>
  </si>
  <si>
    <t>Kroatien</t>
  </si>
  <si>
    <t>Personal ist mehr freundlich 🙂</t>
  </si>
  <si>
    <t>Die Betten quietschen ganz schön laut. Schwer dabei durchzuschlafen.</t>
  </si>
  <si>
    <t>Zimmer außerhalb der WLAN Reichweite. Kein Parkplatz am Hotel frei. 3G wurde nicht ernsthaft kontrolliert.</t>
  </si>
  <si>
    <t>Zwei Übernachtungen mit Freunden. alle waren zufrieden.</t>
  </si>
  <si>
    <t>Frühstücksbuffet vielseitig und reichlich. Renovierte Zimmer in sehr sauberem Zustand. Das Gasthaus "Zur Goldenen Traube liegt im Zentrum von Golling, allerdings an einer sehr stark befahrenen Straße, was die Ruhe der zur Rückseite gelegenen Zimmer aber nicht beeinträchtigt. Gute Küche ist für die Abendverpflegung zu empfehlen.</t>
  </si>
  <si>
    <t>Keine Kritikpunkte. Rundum zufrieden.</t>
  </si>
  <si>
    <t>Wunderschönes Haus, perfekte Lage, schönen Gastgarten.</t>
  </si>
  <si>
    <t>Leider etwas liebloses Frühstück und das alte wunderschöne Haus hätte mehr Instandhaltung verdient</t>
  </si>
  <si>
    <t>- Die zuvorkommende Hausdame
- der eingedeckte Tisch beim Frühstück 
- Der Preis
- gratis WLAN</t>
  </si>
  <si>
    <t>-Die stickigen Luft ohne Klimaanlage bei 33°
-der Lärm draußen von der Straße und dem Nachtleben wenn man das Fenster zum Lüften geöffnet hat
-das altmodische Bad</t>
  </si>
  <si>
    <t>Schön gelegen, nahe der Burg. Freundliches Personal. Sofort bei Ankunft beim Einparken geholfen. Restaurant mit Garten, gutes Essen. Zimmer sauber und neuwertig ausgestattet. Etwas warm in der Nacht, da keine Klima im Zimmer.</t>
  </si>
  <si>
    <t>Keine Klimaanlage im Zimmer</t>
  </si>
  <si>
    <t>Alle super Gastfreundlich.</t>
  </si>
  <si>
    <t>Geeignet für eine Zwischenübernachtung</t>
  </si>
  <si>
    <t>Das Zimmer war sehr geräumig. Mit einem Vorraum, in dem zwei grosse Schränke standen. Die Betten (Boxspringbetten) waren ziemlich neu und gut. Das Haus als solches ist wunderschön. Das Essen war in Ordnung, aber eben sehr fleischlastig. Der Gasthof muss zum Essen beliebt sein - es war sehr voll.</t>
  </si>
  <si>
    <t>Eine Kellnerin war sehr direkt und laut. Man hatte vergessen, uns den Nachtisch zu bringen. Die Frühstücksteller waren von hinten klebrig. Es fehlte überall ein bisschen. Die Marmelade und das Nutella waren abgelaufen - schmeckten aber noch. Im Bad gab es keine Ablagefläche.</t>
  </si>
  <si>
    <t>Juli 2021</t>
  </si>
  <si>
    <t>Wir waren nur für eine Nacht im Hotel war alles bestens Betten sehr bequem gerne wieder</t>
  </si>
  <si>
    <t xml:space="preserve"> 3.0 </t>
  </si>
  <si>
    <t>Schlecht</t>
  </si>
  <si>
    <t>Das Bad war nicht sauber die Dusche war sehr unangenehm auf denn slikon Streifen waren schimmelstellen sehr unangenehm der Preis  war für diese Qualität  sehr hoch und nicht angenehm7</t>
  </si>
  <si>
    <t>Dezember 2023</t>
  </si>
  <si>
    <t xml:space="preserve"> 2.0 </t>
  </si>
  <si>
    <t>Auf keinem Fall gehen wir dort nochmal hin.</t>
  </si>
  <si>
    <t>Die Lage war in Ordnung wenn auch recht laut.</t>
  </si>
  <si>
    <t>Nicht so gut. Frühstück war dürftig. Sanitäre Anlagen waren defekt. Bad war nicht sehr sauber. Bett war sehr unbequem. Auf dem Parkplatz wurde ich eingeparkt. Personal war nicht sehr entgegenkommend. Preis war keinesfalls angemessen.</t>
  </si>
  <si>
    <t xml:space="preserve"> 4.0 </t>
  </si>
  <si>
    <t>Ungemütlich</t>
  </si>
  <si>
    <t>Ich konnte schon vor 14.00 (normalerweise Eincheck-Zeit) mein Zimmer beziehen, es gab kostenlose Parkplätze direkt am Gasthaus.</t>
  </si>
  <si>
    <t>Straßenlärm, Fenster war nicht gut schalldämmend (Umzug war nucht möglich, weil es ausgebucht war),  hellhöriges Zimmer - Krach von Hotelgästen (Personal?) gegen 23.00 Uhr hörte erst nach meiner Beschwerde auf, Matratze sehr hart (geeignet für 100 kg Menschen)</t>
  </si>
  <si>
    <t xml:space="preserve"> 9.0 </t>
  </si>
  <si>
    <t>Hervorragend</t>
  </si>
  <si>
    <t>Frühstück war sehr gut. Personal war sehr freundlich. Sehr zum weiterempfehlen.</t>
  </si>
  <si>
    <t>Es hat uns nicht gefallen.</t>
  </si>
  <si>
    <t>Bad ist totale Katastrophe. Duschkabine fällt auseinander, war nicht sauber und die Dusche selber... alle paar Jahre mal was ersetzen wäre bei dem Preis sicher möglich. Matratze geht gar nicht. Vergleichbares gabe ich nur in Pensionen der 20 Eu Kategorie in Osteuropa und Jugendherbergen erlebt.</t>
  </si>
  <si>
    <t>Enttäuschend</t>
  </si>
  <si>
    <t>Top-Lage und alles sehr sauber</t>
  </si>
  <si>
    <t>Zimmer nicht mehr zeitgemäß und überholungsbedürftig.</t>
  </si>
  <si>
    <t>Die Unterkunft lag gut und Golling ist vorweihnachtlich schön gewesen. Die Angestellte an der Rezeption war sehr nett. Ein Parkplatz fand sich direkt vor dem Haus.</t>
  </si>
  <si>
    <t>Das Zimmer war - obwohl wir vorab um ein renoviertes baten (leider keine verschiedenen Zimmerkategorien trotz unterschiedlicher Qualität) - sehr alt und viele Dinge kaputt. Insbesondere das Bad fast unzumutbar. Dazu kam die mangelhafte Putzleistung, überall Haare der Vorgänger. Das Doppelbett sind zusammengeschobene Einzelbetten. Kommunikation im Vorfeld nicht möglich, es kommt eine automatisierte Nachricht, man melde sich bald, was nie geschah. Wlan-Empfang gibt es entgegen der Ankündigung im Zimmer nicht. Fast schon logisch fragte niemand bei Abreise, ob alles in Ordnung war.</t>
  </si>
  <si>
    <t>Ich war wandern und habe von Samstag auf Sonntag im Gasthof Goldene Traube übernachtet. Sehr angenehme Atmosphäre, topp sauberes und modernes Zimmer (ich hatte sogar Blick auf die gegenüberliegenden Berge und die Burg). Unkomplizierter Checkin. Professionell und herzlich.  Sehr gut!</t>
  </si>
  <si>
    <t>Top Preisleistung</t>
  </si>
  <si>
    <t>Sehr positiv überrascht, haben für ein Dreibettzimmer in der Goldenen Traube jeder nur etwa 30 Euro für die Nacht zahlen müssen. Top Preis für die Lage, mit Einkaufsmöglichkeiten, nahe gelegenem Bäcker, einer schönen Bar 50 Meter entfernt und Zimmer mit eigener Dusche, Toilette und Fernseher.</t>
  </si>
  <si>
    <t>alles ok! vielleicht kommen wir mal wieder!</t>
  </si>
  <si>
    <t>wir waren sehr zufrieden!</t>
  </si>
  <si>
    <t>Alles in Ordnung und sehr zufrieden</t>
  </si>
  <si>
    <t>Freundliches Personal, unkompliziert, gute Unterkunft in Kleinstadt in schöner Lage</t>
  </si>
  <si>
    <t>nichts was mir negativ aufgefallen wäre</t>
  </si>
  <si>
    <t xml:space="preserve"> 5.0 </t>
  </si>
  <si>
    <t>Okay mehr auch nicht</t>
  </si>
  <si>
    <t>Bis spät Abend aufgrund der Staus gewartet. Die Lage ist perfekt für zwischen durch. Frühstück ordentlich und Parkplätze vorhanden. Die Frühstücksdame war sehr sehr nett.</t>
  </si>
  <si>
    <t>Ambiente sehr gemischt. Alt und neuer gemischt. Bett Kopfteil schon abgewetzt, Leintuch durchlöchert. Die Dusche muss dringend der schwarze Schimmel entfernt werden. Auch Wasserflecken im Zi entdecken lassen erahnen das dort auch schon nass war. Das Hotel auch wenn es schwer ist muss dringend überholt werden. So sehe ich lange Frist keine Zukunft.</t>
  </si>
  <si>
    <t>Für eine Nacht akzeptabel</t>
  </si>
  <si>
    <t>Freundliche Mitarbeiter, gute Küche, Zimmer sind sauber aber in die Jahre gekommen und zudem laut, da direkt an einer Hauptstraße. Frühstück überschaubar. Hund mitbringen war ok, durfte aber nicht mit zum Frühstück, abends ins Restaurant schon. Für eine Nacht für uns ok, da auf der Durchreise, aber für mehr wäre es für nichts gewesen.</t>
  </si>
  <si>
    <t>alles gut.</t>
  </si>
  <si>
    <t>Frühstück gut.    Essen gut.   Personal freundlich.</t>
  </si>
  <si>
    <t>Zimmer und Essen ok, aber aufgrund des unfreundlichen Personals werde ich das Hotel künftig meiden.</t>
  </si>
  <si>
    <t>Zimmer und Frühstück waren ok. Mit kleinem Aufwand hätte man noch etwas mehr Komfort erreichen können, zB durch Festziehen der Schraube am Duschkopf. Das Zimmer lag an einer relativ lauten Straße, aber durch die gute Schallschutzverglasung war es nach dem Schließen des Fensters ruhig. Zur Burg waren es nur wenige Meter. Ein abschließbarer Fahrradraum war vorhanden.</t>
  </si>
  <si>
    <t>Unangenehm aufgefallen ist, dass das Personal nicht freundlich bis ausgesprochen unfreundlich war. Speziell eine Person hat mich zweimal aggressiv angesprochen, einmal weil ich einen freien Tisch am Fenster wollte und sie schon einen anderen Tisch für mich eindedeckt hatte und das andere Mal als ich einen Stuhl aus dem Biergarten einige Meter zum Fahrradabstellraum getragen habe, um noch einige Montagearbeiten an meinem Fahrrad zu verrichten.</t>
  </si>
  <si>
    <t>Sehr nettes Personal.</t>
  </si>
  <si>
    <t>Kurzurlaub Salzburg und Golling</t>
  </si>
  <si>
    <t>Die Lage, Möglichkeiten zu wandern, das Frühstück und das Essen.</t>
  </si>
  <si>
    <t>Passabel</t>
  </si>
  <si>
    <t>Zimmer zur Straße, extremer Straßenlärm, ständig LKWs die sich durch die enge Straße zwängen! Bei über 30Grad geschwitzt (keine Klimaanlage) und durch den Lärm kein Schlaf möglich. Waren zum Glück nur 1 Nacht dort!</t>
  </si>
  <si>
    <t>Wer Freundlichkeit erwartet, bitte nicht buchen.</t>
  </si>
  <si>
    <t>Das Essen im Biergarten war gut</t>
  </si>
  <si>
    <t>Bei Anreise eine sehr unfreundliche Mitarbeiterin.
Das Zimmer war extrem heiß, ein Ventilator hatte dieses erträglicher gemacht. Badezimmer sehr unsauber, die roten Haare von wem auch immer klebten auf dem Fußboden und auf dem Bettlaken. Frühstück wurde bei 34 Grad als Büffet angeboten. Der Käse und Aufschnitt rollten sich nach oben.</t>
  </si>
  <si>
    <t>Abendessen war lecker, junges Personal freundlich.</t>
  </si>
  <si>
    <t>Ankunft ,Abreise Personal teilweise sehr unfreundlich, sauberkeit Flur und Zimmer mangelhaft. 
Dusche Schimmel.</t>
  </si>
  <si>
    <t>Gute Lage für Ausflüge in und um das Salzburgerland.</t>
  </si>
  <si>
    <t>Schöner Gasthof in einer typischen Dorfgasse gelegen. 
Zahlreiche Geschäfte und Lokale in der Nähe.
Frühstück war ok.
Abendessen lecker, gute Küche.
Preis- Leistung sehr gut.</t>
  </si>
  <si>
    <t>Diese Nacht war für mich nicht gerade erholsam!</t>
  </si>
  <si>
    <t>Die Chefin und das Personal waren sehr freundlich!</t>
  </si>
  <si>
    <t>Das Zimmer , bis auf das Bett ist schon sehr veraltet und dadurch wirkt alles etwas schmuddelig. Der Vorhang hängt runter, das Licht im Bad ist defekt. In der Dusche sind die Fugen schimmlig und der Wasserdruck war ein Witz! Das WC war nicht gerade sauber geputzt! Noch dazu kommt die extrem befahrene Straße direkt vor dem Gasthof. Die ganze Nacht sind LKWs und Autos vorbei gerauscht und es war sehr laut!</t>
  </si>
  <si>
    <t>Gute Lage mitten in der Stadt mit Parkmöglichkeit</t>
  </si>
  <si>
    <t>Leider entsprach das Zimmer nicht der Beschreibung im Netz. 
Schräge Decke, sehr kleines Fenster, fehlender Stuhl,
Auf Nachfrage erfolgte keine Reaktion.</t>
  </si>
  <si>
    <t>Wir haben nur für eine Nacht Station gemacht,um die weite Reise zu teilen.
Der Gasthof ist vgemütlich und stilvoll eingerichtet.
Das Frühstück und auch das Abendessen sind eindeutig zu empfehlen.
Die Chefin und das Personal sind sehr freundlich und man fühlt sich wohl.</t>
  </si>
  <si>
    <t>Die Fenster sind zwar wirklich lärmdicht,aber durch die enge Straße davor sollte man sie Nachts auch geschlossen halten,also Zimmer vorher durchlüften :-)</t>
  </si>
  <si>
    <t>Wir haben nicht gefrühstückt.  Goldene Traube liegt auf der Hauptstrasse , es gibt Parkplätze hinter dem haus , aber begrenzt. Abendessen im restaurant ok  , personal eher unmotiviert , nicht wirklich gastfreundlich. Vielleicht war es auch wegen die Hitze.</t>
  </si>
  <si>
    <t>Zimmer/ Hotel  kann ich nicht beurteilen , da wir auf der Gegenüberliegende Strassenseite in einem hotel ein Zimmer zugewiesen bekommen haben. Warum , wurde uns nicht mitgeteilt.</t>
  </si>
  <si>
    <t>Das Wlan hat im Zimmer überhaupt nicht funktioniert. Das Badezimmer schien etwas in die Jahre gekommen.</t>
  </si>
  <si>
    <t>Die Unterkunft bleibt hinter den Erwartungen</t>
  </si>
  <si>
    <t>Die kostenlosen Parkplätze und die Möglichkeit,  im Hotel zu Abend zu essen.</t>
  </si>
  <si>
    <t>Das Zimmer war renovierungsbedürftig, insbesondere das Bad. Es gab nur 1 kleines Fenster, welches zur Hauptverkehrsstraße des Ortes zeigte. Ein Durchlüften war daher nicht möglich. Es war extrem warm im Zimmer. Das Kissen war gummiartig und die Matratzen sehr weich. Das Frühstück war leider auch sehr beschränkt. Für uns war es nur eine Übernachtung, daher noch zu ertragen.</t>
  </si>
  <si>
    <t>Empfehlenswert!</t>
  </si>
  <si>
    <t>Sehr gute Pension, gutes Frühstück, sehr gutes Preis-Leistungsverhältnis. Lage ausgezeichnet, Nahe bei Salzburg.</t>
  </si>
  <si>
    <t>Alles perfekt!</t>
  </si>
  <si>
    <t>Belgien</t>
  </si>
  <si>
    <t>SPITZE - besser geht es nicht!</t>
  </si>
  <si>
    <t>Besser geht es nicht! Rundherum wirklich absolute Spitze!
Wichtig ist auch die perfekte Eignung für Allergiker! 
Sowohl das Haus an sich, das Zimmer inklusive Betten (duftfrei und sauber) als auch das Restaurant! 
Für Allergiker geeignetes Essen war weder für die Servicedame noch für die Küche ein Problem! 
Frisch zubereitete und sehr wohlschmeckende, bekömmliche Speisen wurden uns serviert!
Insgesamt von uns top Empfehlung! 
Wir werden wieder dort speisen und übernachten, wenn wir im Salzburger Land sind!</t>
  </si>
  <si>
    <t>Naja</t>
  </si>
  <si>
    <t>Einfach gehalten</t>
  </si>
  <si>
    <t>Schimmelflecken in der Dusche</t>
  </si>
  <si>
    <t>Gerne wieder........</t>
  </si>
  <si>
    <t>Auf dem Weg nach Italien übernachtet, tolles Hotel, gute Lage, alle super nett.</t>
  </si>
  <si>
    <t>Sehr freundliches Personal</t>
  </si>
  <si>
    <t>Wunderschön gelegener Gasthof im Bergpanorama.</t>
  </si>
  <si>
    <t xml:space="preserve"> 1.0 </t>
  </si>
  <si>
    <t>Extrem schlecht</t>
  </si>
  <si>
    <t>Als wir ankamen, wurde uns mitgeteilt das sie überbucht wären und wurden in eine Pension verwiesen. Hat uns sehr verärgert.</t>
  </si>
  <si>
    <t>Haben das Hotel gebucht, sind in einer Frühstückspension gelandet, ohne uns vorher zu informieren.</t>
  </si>
  <si>
    <t>Service muss bestimmt besser sein</t>
  </si>
  <si>
    <t>Das Frühstück war einfach schrecklich aber die Fliegen wären zufrieden</t>
  </si>
  <si>
    <t>Das renovierte Zimmer und der Festsall, in dem das Frühstück angerichtet war. Das Bad war noch alt mit Charme der 70er Jahre.  Auch der Außenbereich des Lokals machte einen gemütlichen Eindruck,  leider war Ruhetag.</t>
  </si>
  <si>
    <t>Der Check-Inn war eine Katastrophe. Unter der angegebenen Handynummer meldete sich trotz mehrfacher Versuche keiner. Erst nachdem ich an der Privattür der Wirtin energisch geklopft habe, öffnete ein Mann. Er kümmerte sich dann um den Check-Inn. Ich hatte den Eindruck,  dass man unsere Buchung vergessen hatte. Die Wirtin war am nächsten Morgen kurz angebunden und völlig überfordert. Keine Entschuldigung zur Situation am Vortag. Auf meine Frage zu einer Serviette zum Einpacken 1 Brötchens, reagierte sie total ungehalten. Selbst das Reinigungspersonal war beim Check-Out freundlicher als die Wirtin. 
Im Badezimmer waren lange Spinnweben unter der Decke.</t>
  </si>
  <si>
    <t>Zum essengehen gut . Zum übernachten schlecht.</t>
  </si>
  <si>
    <t>Das Frühstück war gut</t>
  </si>
  <si>
    <t>Das Hotel liegt an der Hauptstrasse.
Wir haben schlecht bis gar nicht schlafen können. Der Lärm war enorm.</t>
  </si>
  <si>
    <t>Wir waren auf der Durchreise Richtung Kroatien. Netter Empfang und einfache Anmeldung. Zimmer sauber und ok. Frühstück reichhaltig und gut.</t>
  </si>
  <si>
    <t>freundliches Personal</t>
  </si>
  <si>
    <t>bei geöffnetem Fenster zur Strasse war es sehr unruhig. Mit geschlossenen Fenstern ging es gut.</t>
  </si>
  <si>
    <t>Lage gut, Zimmer nicht sauber.</t>
  </si>
  <si>
    <t>Empfang freundlich und Checkin/CheckOut unkompliziert, Mitarbeiterin gab mir noch Tipp für Auslastung der Kinder, Schlafraum  sauber, Aussicht aus dem Fenster schön. Wir waren nur eine Nacht zur Weiterreise da, dafür ists ok, länger besser nicht. Insgesamt zu teuer für das, was geboten wird.</t>
  </si>
  <si>
    <t>Fehlende Sauberkeit im Bad/WC, als ich die Bewertungen hier vorab las, dachte ich, dass es so schlimm nicht sein könne... Naja, ich hab mich getäuscht. Oberflächlich sauber, bei genauem Hinsehen, dreckig, v.a. in Nähe der Dusche (Haare, Schimmel in den Fugen, Sonstiges). Wir hatten im obersten Stockwerk ein Zimmer an den Fluren gelegen, was sehr laut war, wenn Menschen darin lachten oder nicht barfuß liefen. Die Betten waren sehr weich, zu weich für mich, die Kinder  konnten schlafen. Am gefährlichsten fand ich allerdings das Duschen (die Kinder dabei nicht allein lassen!), denn a) wechselte der Wasserdruck munter hin und her und b) wurde aus einer gut eingestellten Temperatur plötzlich ein sehr heißer Strahl! Für mich geht das überhaupt nicht, da ernsthaft Verbrühungsgefahr besteht.</t>
  </si>
  <si>
    <t>nie mehr</t>
  </si>
  <si>
    <t>leider nichts</t>
  </si>
  <si>
    <t>keine Heizung Zimmer eiskalt 
schlechtes Essen
alles heruntergekommen</t>
  </si>
  <si>
    <t>Zu kurz</t>
  </si>
  <si>
    <t>Tolle Lage, saubere Zimmer in angenehmer Größe mit wunderschönem Ausblick auf die Berge.  Auch das essen ist ausgezeichnet.</t>
  </si>
  <si>
    <t>Nur durch den Preis akzeptabel.</t>
  </si>
  <si>
    <t>Frühstück war sehr gut, hier freundliche Bedienung. Zimmer geräumig, gerade renoviert.</t>
  </si>
  <si>
    <t>Zimmer direkt an der Ortsdurchgangsstraße, Fenster schließt nicht richtig, nachts sehr laut. Badezimmer: Schrauben in der Wand statt Handtuchhaken, Armatur Badewanne locker, Temperatur nicht einstellbar, Umschalten Wasserhahn auf Dusche oder Badewanne nicht möglich.</t>
  </si>
  <si>
    <t>Spontaner Kurzurlaub</t>
  </si>
  <si>
    <t>Sehr herzlicher Empfang, freundlich, umsichtig, sehr gute Informationen zum Freizeitprogramm zb Wanderungen...</t>
  </si>
  <si>
    <t>wenn man eine ruhige Nacht haben will, dann bitte eine andere Übernachtungsmöglichkeit suchen.</t>
  </si>
  <si>
    <t>Der Gasthof ist ganz nett eingerichtet, im Hof gibt es kostenfreie Parkplätze für die Gäste.</t>
  </si>
  <si>
    <t>Leider war unser Zimmer mit eine Zwischentür mit einem weiteren Gästezimmer verbunden. Die Zwischentür war zwar neu, jedoch gab es eine Spalt am Boden zum Nachbarzimmer und auch der Anschlag der Tür reichte nicht bis zu den Türdichtungen. Somit konnten wir jedes Wort verstehen, welches die Reisegruppe im Nachbarzimmer von sich gab. Wir haben dann den empfang mehrfach aufgefordert, uns entweder ein anderes Zimmer zu geben, oder die Nachbarn bitten, die Gespräche nur sehr leise weiterzuführen. Letztendlich gingen die Nachbarn dann gegen 23:00 Uhr aus dem Haus und kamen erst gegen 00:30 zurück, so dass wir zumindest in dieser Zeit einschlafen konnten. Am nächsten Tag haben wir das Problem der verantwortlichen Person im Gasthaus mitgeteilt, die aber weder das Problem leider nicht wirklich ernst genommen hatte.  Schade darum. Daher nicht empfehlenswert und eine relativ schlechte Bewertung!</t>
  </si>
  <si>
    <t>Für die Durchreise okay</t>
  </si>
  <si>
    <t>Golling liegt in einer schönen Gegend.</t>
  </si>
  <si>
    <t>Es war laut, roch nach Zigaretten, um 6 Kirchengeläut</t>
  </si>
  <si>
    <t>es war gut für eine schnelle Übernachtung, würden aber nicht wieder dort buchen</t>
  </si>
  <si>
    <t>Ausstattung aus den 70ern
nicht kundenorientiertes Personal</t>
  </si>
  <si>
    <t>Die Wirtin war sehr hilfsbereit und konnte uns ein Restaurant empfehlen, welches montags geöffnet hat.</t>
  </si>
  <si>
    <t>Nur wenn haben Sie keine andere möglichkeit! Frau von reception sehr sauer!!!</t>
  </si>
  <si>
    <t>Ort</t>
  </si>
  <si>
    <t>Frau von reception sehr sauer!</t>
  </si>
  <si>
    <t>Alles</t>
  </si>
  <si>
    <t>Das Hotel ist empfehlenswert!</t>
  </si>
  <si>
    <t>Ausgezeichnet!</t>
  </si>
  <si>
    <t>War alles in Ordnung!</t>
  </si>
  <si>
    <t>Sehr schlecht</t>
  </si>
  <si>
    <t>Ich hatte keine Heizung im Zimmer, es war sehr kalt im Dezember</t>
  </si>
  <si>
    <t>Für eine Nacht okay.</t>
  </si>
  <si>
    <t>Zentrale Lage.</t>
  </si>
  <si>
    <t>Während des Frühstückens wurden die Nachbartische störend laut abgeräumt. Kein entspanntes Frühstücken möglich. Schade.</t>
  </si>
  <si>
    <t>Für einen kurzen Zwischenstopp in Ordnung.</t>
  </si>
  <si>
    <t>Die Lage war angenehm und auch der Blick aus dem Fenster war toll. Man hat direkt auf die Berge geschaut.</t>
  </si>
  <si>
    <t>Das Hotel ist schon ziemlich veraltet. Das Badezimmer ist renovierungsbedürftig und mäßig sauber. Leider konnten wir kein Frühstück mehr dazu buchen, weil wir abends zu spät eingecheckt sind und am Morgen ein spontanes Frühstück nicht mehr möglich war. Zusätzlich hat am Abend das Rezeptionspersonal gefehlt. Die Telefonnummer, die auf einem Zettel am Eingangsbereich angeklebt war und kontaktiert werden sollte bei Ankunft, war leider aus. trotz mehrfachen Anrufen, ging keiner ans Telefon. Wir mussten uns eigenständig die Schlüssel an der Rezeption nehmen und hatten Glück, dass die hinter Tür geöffnet war.</t>
  </si>
  <si>
    <t>Sehr gute Lage in der Nähe der Autobahn.</t>
  </si>
  <si>
    <t>Das Abendessen war sehr lecker. Das Frühstück war auch in Ordnung. Das Zimmer war recht groß. Am Übernachtungstag war Kirchweifest. Viele Leute waren auf der Straße und im Restaurant vom Gasthof. Viel remidemi. Trotzdem war es im Zimmer angenehm ruhig. Wir haben uns sehr wohl gefühlt.</t>
  </si>
  <si>
    <t>Es gab nichts auszusetzen.</t>
  </si>
  <si>
    <t>Erstklassige Preis-Leistung für eine Nacht alleine plus I-Tüpfelchen</t>
  </si>
  <si>
    <t>Ich war nur für eine Nacht vor Ort um von dort am nächsten Tag zu meiner Wanderung aufzubrechen. Das Doppelzimmer zur Alleinbenutzung inkl. Frühstück war preislich ein echtes Schnäppchen. Als ich beim Check Out erzählte, dass ich ein Stück mit dem Bus fahren werde, wurde mir aktiv die Tourismuskarte ausgehändigt, mit der ich meine Busfahrten an dem Tag gratis absolvieren konnte. Das fand ich top!</t>
  </si>
  <si>
    <t>Geht für eine Nacht- wenn nichts besseres in der Preisklasse zur Verfügung steht</t>
  </si>
  <si>
    <t>Die Lage ist super für eine Zwischenübernachtung und der Ort ist bezaubernd</t>
  </si>
  <si>
    <t>Die Betten waren katastrophal- sehr hart, als hätte man auf den Boden gelegen
 Das Zimmer war zur Straße und die Nacht war sehr laut.</t>
  </si>
  <si>
    <t>Wunderschöne Lage, rund herum wunderbare Bergen, teilweise mit Schnee bedeckten Spitzen!</t>
  </si>
  <si>
    <t>Es gab eine ausgiebige Büffetfrühstück mit all üblichen Leckerchen. Verschiedene Aufschnitten, Käsen, Eier, Saften, Müsli,  Brötchen, Brot und andere Sachen wurden immer wieder nachgefühlt; super!</t>
  </si>
  <si>
    <t>WIR haben Pech gehabt: Wegen große Straßenbau Maßnahmen im und um die Ort rollte die gesammte Verkehr vor unsere Hotel, unten unsere Fenster. Es war schon etwas laut. Ich denke, sonst wäre eher Ruhig gewesen, wie es im solchen Orten üblich ist.</t>
  </si>
  <si>
    <t>Muss nicht sein</t>
  </si>
  <si>
    <t>Das Personal ist offensichtlich überfordert, das Frühstück lieblos (Fruchtsalat aus der Dose zu einfachen Haferflocken!), die Zimmer sind okay, wenn auch in die Jahre gekommen, die Fenster schließen gut und halten den Lärm des Durchgangsverkehr ab, lassen sich allerdings nicht verdunkeln, was bei der grellen Straßenbeleuchtung nicht gut ist. Das WLAN reicht gerade im Erdgeschoss.</t>
  </si>
  <si>
    <t>So eine schöne Location und dann so unfreundliches Personal.... Schade!</t>
  </si>
  <si>
    <t>Ein sehr schönes Gebäude in guter Lage. Gutes Preis-Leistungs Verhältnis, gutes Frühstück.</t>
  </si>
  <si>
    <t>Wir fragten freundlich, ob es möglich sei, im Biergarten zu sitzen (es hatte 18 Grad und war trocken, der Gastraum war überfüllt) und erhielten als Antwort ein sehr unfreundliches "natürlich nicht!" WARUM??</t>
  </si>
  <si>
    <t>Tip top</t>
  </si>
  <si>
    <t>Gastfreundlich und die Lage</t>
  </si>
  <si>
    <t>Gibt's nicht</t>
  </si>
  <si>
    <t>sehr gutes Essen. Bei geschlossenen Fenstern ist ruhiger Schlaf garantiert.</t>
  </si>
  <si>
    <t>Gut, für eine Nacht auf der Durchreise</t>
  </si>
  <si>
    <t>Die Lage war sehr zentral. Normale Bettbreite. Für eine Nacht auf der Durchreise perfekt. Golling ist ein schöner Ort.</t>
  </si>
  <si>
    <t>Die Dusche war zu eng für grosse Menschen. Das Bad war in die Jahre gekommen. Mein Mann hatte am nächsten Tag Quadelln (Bisse) am Bauch?????</t>
  </si>
  <si>
    <t>Passt schon</t>
  </si>
  <si>
    <t>Die zentrale Lage ,freundliches Personal</t>
  </si>
  <si>
    <t>Das Personal war wirklich sehr freundlich und zuvorkommend und das Zimmer beeindruckend sauber. Das Frühstücksbuffet war top!</t>
  </si>
  <si>
    <t>Sehr nettes, hilfsbereites Personal. Topp Betten.</t>
  </si>
  <si>
    <t>Schlechtes Internet,in die Jahre gekommenes 70er Jahrestyle Bad.</t>
  </si>
  <si>
    <t>Für eine Nacht
 ok</t>
  </si>
  <si>
    <t>Die Gegend..</t>
  </si>
  <si>
    <t>Die Lage des Zimmers ganz oben an einer extrem Stark befahrenen Hauptstraße 24 h Verkehr.</t>
  </si>
  <si>
    <t>schönes altes Gebäude direkt beim Burg und im Zentrum der Stadt</t>
  </si>
  <si>
    <t>geeignet für eine Nacht</t>
  </si>
  <si>
    <t>sehr zentral, eigener kostenfreier Parkplatz</t>
  </si>
  <si>
    <t>Restaurant im Hotel hatte montags leider Ruhetag.</t>
  </si>
  <si>
    <t>Die Lage mitten in der Stadt. Das Frühstück war lecker. Freundl. Personal insbesondere die Chefin.</t>
  </si>
  <si>
    <t>Zimmer sehr laut zur Hauptstraße hin. Badezimmer war sehr alt mit Rissen in den Fliesen. Überall waren Ablagerungen.</t>
  </si>
  <si>
    <t>Auch wenn es günstig war, würden wir nicht wieder kommen.</t>
  </si>
  <si>
    <t>Lage, kostenloser Parkplatz</t>
  </si>
  <si>
    <t>Leider war am Ankunftstag Ruhetag. An er Tür hing ein Plakat mit der Telefonnummer. Als man gerade wählte, kam eine Frau, die öffnete. Es gab weder eine Begrüßung, noch wußten wir, mit wem man es zu tun hatte. Der Eindruck war, schon wieder Gäste, schon wieder arbeiten!</t>
  </si>
  <si>
    <t>Hotel war überbucht. Zimmer in Pension an der Straße, wussten das vorher nicht, wären niemals angereist. Zimmer entsprachen nicht dem gebuchten. Bettenanzahl hat nicht gestimmt. Bad musste geteilt werden. Kein Preisnachlass, kein Entgegenkommen, keine Info vorab. Wir hätten sofort storniert...</t>
  </si>
  <si>
    <t>Für den Preis ok. Es fehlt ein bisschen an Herzblut.</t>
  </si>
  <si>
    <t>Das Abendessen war sehr lecker. Zimmer super gepflegt. Kostenlose Parkplätze. 
Lage ist auch Zentrumsnahe und ermöglicht kurze Wege in die Stadt oder zum nächsten Reiseziel.</t>
  </si>
  <si>
    <t>Frühstück war weit unter meinen Erwartungen. Wenig Auswahl und keine frischen Produkte. Keine vegetarische oder vegane Alternativen außer Marmelade.</t>
  </si>
  <si>
    <t>Perfekt im Zentrum von Golling mit Parkplatz direkt beim Hotel, Die goldene Traube ist ein historisches Gebäude, aber vieles wurde renoviert. Das Haus hat Charme und Komfort - die 3* hat es locker verdient und Preis/Leistung passen super zusammen.</t>
  </si>
  <si>
    <t>Beim Check in (Self Service über den Hintereingang) mussten wir ein bisschen raten wie das fuktioniert, hat nach 2 Minuten dann aber gut geklappt.</t>
  </si>
  <si>
    <t>Schlechter kann der Urlaub nicht beginnen.</t>
  </si>
  <si>
    <t>Zimmer wurde ungereinigt weitervermietet. Fäkalien im Klo, Urin im Waschbecken bei geschlossenem Abfluss. Betten sahen jedoch gemacht aus. Zimmer werden bei einer Übernachtung scheinbar nur minimal gereinigt. Putzfrau restlos überfordert, keine Entschuldigung der Leitung für diesen ekelhaften Zustand. Grundsätzlich hatten beide Zimmer Schimmel im Bad, und die Kissen rochen durchgeschwitzt.</t>
  </si>
  <si>
    <t>einfach schlimm</t>
  </si>
  <si>
    <t>extrem laut, dreckig und stickig, Ausstattung alt, abgewohnt und spartanisch, Bad aus den 60er</t>
  </si>
  <si>
    <t>Wir waren auf der anderen Straßenseite untergebracht, die Zimmer sind in Ordnung.
Sehr angenehm war, dass wir einen abgeschlossenen Stellplatz in der Garage für unsere Bikes hatten.</t>
  </si>
  <si>
    <t>Die Straße ist extrem laut, für einen längeren Aufenthalt  sind Zimmer zur Straßenseite total ungeeignet</t>
  </si>
  <si>
    <t>Nicht empfehlenswert</t>
  </si>
  <si>
    <t>Die Lage an sich ist super.</t>
  </si>
  <si>
    <t>Das Personal ist nicht besonders freundlich.  Auch die Zimmern sind nicht besonders sauber. Das Essen in der Wirtschaft würde ich auch nicht empfehlen.</t>
  </si>
  <si>
    <t>Keine schöne Atmosphäre</t>
  </si>
  <si>
    <t>Ich habe nie unfreundlicheres Personal erlebt. Kein Hallo, kein war alles in Ordnung, kein Tschüss. 
Wir hatten ein Zimmer zur Straße raus und es war unheimlich laut. 
Die Badewanne war so rutschig, dass man ständig ausgetauscht ist. 
Der Abfluss war verstopft. 
Der Preis für den Hund wurde uns erst nach der Buchung mitgeteilt und war mit 15 Euro ziemlich hoch.</t>
  </si>
  <si>
    <t>meine erste Wahl wenn ich wieder einmal in der Gegend bin.</t>
  </si>
  <si>
    <t>Die Lage ist super, wer will hat es nicht weit zum Bahnhof und ansonsten ist man direkt dort wo die meisten Geschäfte und Restaurants sind. Letzteres ist aber nicht nötig weil das essen sehr gut ist.</t>
  </si>
  <si>
    <t>Das Hotel und der nette Ort Golling sind 
sehr zentral gelegen. Dadurch natürlich Ortsautoverkehr, den wir ja selbst auch bis zum Check in mit verursachen.
Nachts für uns ruhig genug.
Wir hatten ein sehr schön renoviertes und  wertig eingerichtetes Zimmer im 2 Stock.
Bequeme Betten. Nur für eine Zwischenübernachtung ohne Frühstück.
Sauberes Bad im Stil vergangener Zeiten.
Aber absolut ok.
Mitarbeiterteam natürlich sehr beschäftigt wenn alle Gäste gleichzeitig
zur Abendessenszeit ankommen. 
Check in problemlos.</t>
  </si>
  <si>
    <t>—-</t>
  </si>
  <si>
    <t>Glücklicherweise war es nur 1 Übernachtung. Essen im Gastgarten sehr gut.Bedienung dort  sehr gut.</t>
  </si>
  <si>
    <t>Frühstück mässig.Der Ort ist eine Baustelle.</t>
  </si>
  <si>
    <t>Die Handtücher lösen sich auf .Vielleicht über ein paar neue nachdenken. 
Das Zimmer war kleiner als angegeben.Sehr in die Jahre gekommen.</t>
  </si>
  <si>
    <t>Gasthof Goldene Traube immer wieder gern</t>
  </si>
  <si>
    <t>Sehr gut für einen Zwischenstopp, einige Minuten von der Autobahn entfernt gelegen, sehr gute Küche, ausreichend Parkmöglichkeiten am Haus.</t>
  </si>
  <si>
    <t>Sehr gut, entspannte Atmosphäre im kompletten Hotel und selbs Personal sehr freundlich  ! Essen ausgezeichnet !</t>
  </si>
  <si>
    <t>Wir wurden erst ignoriert dann abgefertigt. Zum Abendessen mussten wir wo anders hin da kein Platz für uns war. Das wurde uns sehr deutlich von der Chefin gesagt. Und zum Frühstück standen schmutzige Tassen auf dem Tisch und es gab teilweise abgelaufene Marmelade.</t>
  </si>
  <si>
    <t>Bett/Zimmer sehr sauber, Flachbildfernseher vorhanden, Personal sehr nett, zentrale Lage</t>
  </si>
  <si>
    <t>lockere Fliesen im Bad, Toilette geputzt aber Spuren des Alters dieser zu sehen, Schlauch der Dusche hatte ein Loch, so kam das Wasser nicht aus dem Duschkopf, sondern aus dem Loch, Parkmöglichkeiten begrenzt</t>
  </si>
  <si>
    <t>Netter Gasthof ganz im Zentrum, gutes Frühstück, freundliches Personal.</t>
  </si>
  <si>
    <t>Sehr gut!</t>
  </si>
  <si>
    <t>Freundliches Personal, gute Küche, guter Wein! Perfekte „Stop- over“ NACHT für Radfahrer. Rädergarage mit Lademöglichkei!</t>
  </si>
  <si>
    <t>Nichts!</t>
  </si>
  <si>
    <t>Schönes Hotel mit Biergarten, Personal super nett, wir hatten nur Zwischenübernachtung auf dem Weg nach Slowenien, aber alles prima.</t>
  </si>
  <si>
    <t>Sie liegt sehr zentral und man kann rund herum viel entdecken.</t>
  </si>
  <si>
    <t>Chefin war nicht sehr freundlich, bei Nachfrage ob sie uns eine Rechnung am Ende ausstellt. Hatte allgemein keine nette Ausstrahlung. 
Parkplätze sind sehr eng. 
Frühstück war sehr mager und einfach gestaltet.</t>
  </si>
  <si>
    <t>KEINE Weiterempfehlung</t>
  </si>
  <si>
    <t>Die Lage war zwar schön, ärgerlich ist die Hauptstraße direkt vor den Zimmerfenstern. Da der Ort sehr klein ist und tief liegt, schallen die Geräusche sehr.
Abends, sofern die Hotelbesitzer einen nicht bedient haben, da man dann vergessen wurde, war die Bedienung wirklich super nett und sie haben für eine Wohlfühlatmosphäre gesorgt.</t>
  </si>
  <si>
    <t>Obwohl Parkplatzmöglichkeiten vorhanden sind, wird leider nicht darauf geachtet, ob Hotelbesucher einen Platz bekommen. Abends hatte man dort keine Chance einen Parkplatz zu finden. Das ist ärgerlich, wenn doch grundsätzlich welche für die Hotelbesucher angeboten werden. So war man gezwungen, am Bahnhof zu parken und wenn eine Kontrolle herrscht, musste man 50€ Bußgeld zahlen.
Leider waren die Zimmer nicht sauber und ekelig. Wir sind wirklich nicht empfindlich aber in der Dusche befand sich starker Schimmel und die Toilette war komplett voll mit Urinstein. Eine ursprünglich weiße Toilettenbürste war braun.
Der Boden wurde während unseres Aufenthalts nicht gesaugt oder wenigstens einmal gefegt, sodass es bereits nach 2 Tagen mit  2 Personen und einem Hund grenzwertig war. 
Als wir ankamen ist mir direkt aufgefallen, dass das Bettlaken zum einen nicht komplett über die Matratze passt, zum anderen aber auch befleckt war. Es befanden sich Fett-Flecken o.ä. auf dem Lacken, die durch die Wäsche anscheinend nicht entfernt werden konnten. 
Das ist Schade, da das Gebäude von Außen (nur die Vorderseite und der Innenhof) wirklich schön sind und wir eigentlich gerne wieder kommen würden. 
Nur so etwas benötigen wir nicht in einem Urlaub.</t>
  </si>
  <si>
    <t>Haare auf dem Boden bei check in
Unfreundlich
Alt
Eklig</t>
  </si>
  <si>
    <t>Direkt an der Hauptverkehrsstrasse, sehr laut</t>
  </si>
  <si>
    <t>Sehr gutes Preis-Leistungs-Verhältnis für die Übernachtung in der Nähe der Gollinger Wasserfälle.</t>
  </si>
  <si>
    <t>Sehr netter Empfang, der Blick aus dem Zimmer ist fantastisch. Wir haben prima abends gegessen und bis auf die Unterbrechung gut geschlafen. Vielen Dank dafür!</t>
  </si>
  <si>
    <t>Mitten in der Nacht kamen die Gäste aus dem Zimmer gegenüber sehr lautstark an und haben minutenlang über den Flur gegröhlt. Für seine rücksichtslosen Gäste kann das Hotel nichts.</t>
  </si>
  <si>
    <t>Die großzügigen Zimmer, das besonders nette, unkomplizierte Personal. Selbst eine Kanne Kaffee gab's kostenlos auf Nachfrage bei der Abfahrt!</t>
  </si>
  <si>
    <t>Die Vorhänge im Zimmer ließen viel zu viel Licht durch und das Bad ist mit moosgrünen Fliesen nun echt in die Jahre gekommen...</t>
  </si>
  <si>
    <t>Sehr schnelles, unkompliziertes buchen. Parkplatz vorhanden. Personal freundlich.</t>
  </si>
  <si>
    <t>Wir hatten das Hotel für eine Nacht gebucht. Das Hotel lag an einer sehr lauter, befahrenen Straße.  Die 2 Zimmer im Dachgeschoss hatten bei 29 Grad keine Klimaanlage oder ähnliches. Deswegen konnten wir uns nicht für die weitere Fahrt ausruhen. WLAN hatten wir nur unten im Eingansbereich. Im Frühstücksraum war es schmutzig,  der Boden klebte, die Kaffee Kanne konnte man kaum anfassen.</t>
  </si>
  <si>
    <t>Rundum zufrieden</t>
  </si>
  <si>
    <t>Tolles altes Gebäude direkt an der Burg. Parkplatz direkt am Hotel</t>
  </si>
  <si>
    <t>Badezimmer ist nicht mehr das modernste, aber sauber und erfüllt seinen Zweck</t>
  </si>
  <si>
    <t>Bad sehr veraltet</t>
  </si>
  <si>
    <t>Unterkunft für eine Nacht</t>
  </si>
  <si>
    <t>kann ich nichts zu sagen da wir in einer anderen  
Unterkunft genächtigt haben</t>
  </si>
  <si>
    <t>wie oben beschrieben</t>
  </si>
  <si>
    <t>Wir waren eine Nacht dort.Die Parkplatz war vorhanden. Frühstück nach unsere Meinung war zu teuer. Für eine Nacht würde ich Hotel empfehlen.</t>
  </si>
  <si>
    <t>Bequeme Betten. Nettes und freundliches Personal.</t>
  </si>
  <si>
    <t>Zu wenig Schutz beim Duschen. Der Boden ist etwas nass geworden.</t>
  </si>
  <si>
    <t>Verblichener Charme, aber Ok</t>
  </si>
  <si>
    <t>Alles war soweit sauber und das Frühstück war wirklich gut und reichhaltig. Abendessen im Haus war auch in Ordnung.</t>
  </si>
  <si>
    <t>Das gesamte Hotel ist schon sehr in die Jahre gekommen. Alles wurde soweit geflickt, dass es funktioniert, aber ästhetisch passt wenig zusammen, vielleicht mit Ausnahme der Gaststube. Vieles strahlt den verblichenen Charme der 70er Jahre aus. Für eine Übernachtung war das für mich völlig ok.
Das Personal war freundlich, aber auch sehr "resolut".</t>
  </si>
  <si>
    <t>Bewertung</t>
  </si>
  <si>
    <t>Das Gasthaus hat einen guten Standort. Die Außenansicht hat uns gefallen. Das Zimmer wirkte rustikal aber es war sauber.</t>
  </si>
  <si>
    <t>Wurden von der Kirchenglocke um 6 Uhr geweckt.</t>
  </si>
  <si>
    <t>Leider ist der Ort sehr stark durch den Durchgangsverkehr belastet</t>
  </si>
  <si>
    <t>Trotz Anfrage nach einem 2 Kopfkissen keines bekommen.Der Abfluss in der Toilette war sehr verkalkt und dreckig.
Halbe Nacht kein Auge zu gemacht,weil unter dem Dach sehr warm und das Fenster nicht geöffnet werden konnte durch die Lautstärke der Hauptstasse</t>
  </si>
  <si>
    <t>Für eine Nacht okay</t>
  </si>
  <si>
    <t>+ zentrale Lage
+ TOP Pizzeria direkt um die Ecke
+ Personenaufzug vorhanden
+ Bett relativ bequem</t>
  </si>
  <si>
    <t>- gefühlt riecht das ganze Haus nach Zigarettenrauch -&gt; muss man mögen…
- alles sehr renovierungsbedürftig
- das innenliegende veraltete Bad müffelt recht stark 
- pausenloser Motorenlärm im Ort</t>
  </si>
  <si>
    <t>Traumhaftes kleines Juwel in einem bezaubernden Ort</t>
  </si>
  <si>
    <t>Sehr komfortabel, tolle Lage</t>
  </si>
  <si>
    <t>Etwas in die Jahre gekommen</t>
  </si>
  <si>
    <t>Großbritannien</t>
  </si>
  <si>
    <t>Zimmer war groß und sauber, die Putzfrau höflich, Lage sehr gut in Bahnhofsnähe.</t>
  </si>
  <si>
    <t>Empfangsdame war unfreundlich und ging mitten in der Kundenservice Situation. WiFi funktionierte überhaupt nicht, meine Geräte konnten es nicht mal finden. Das Zimmer war so heiss!</t>
  </si>
  <si>
    <t>Finnland</t>
  </si>
  <si>
    <t>Bett war nicht sehr bequem.</t>
  </si>
  <si>
    <t>Malta</t>
  </si>
  <si>
    <t>Sauber. Fenster sind gute Schallisolierer. Das Frühstück war gut und sehr lieblos angerichtet.</t>
  </si>
  <si>
    <t>Das WLAN Signal reichte bei keinem der beiden gebuchten Zimmer aus, ich musste auf dem Flur bleiben, um es zu nutzen. Die Wände sind sehr dünn, unsere Nachbarn konnten fast alles hören was wir gesagt haben und umgekehrt.</t>
  </si>
  <si>
    <t>Rumänien</t>
  </si>
  <si>
    <t>Insgesamt war der Aufenthalt schön und angenehm</t>
  </si>
  <si>
    <t>Hotelzimmer sind ausreichend groß und bieten ein gutes Preis-Leistungsverhältnis. Das Zimmer war sauber, leider bei +30 Grad Temperatur, nicht mit AC ausgestattet. Die Frühstückskarte reicht aus, um jeden Wunsch zu erfüllen.</t>
  </si>
  <si>
    <t>Lüftungsgitter würden bei so extrem heißen Temperaturen sicher helfen.</t>
  </si>
  <si>
    <t>Luxemburg</t>
  </si>
  <si>
    <t>Interessantes älteres Hotel. Zimmer kleiner, aber gemütlich. Angenehme Lage.</t>
  </si>
  <si>
    <t>Kissen zum Komfort zu weich. Komische Badausstattung. Etwas Straßenlärm in Zimmer.</t>
  </si>
  <si>
    <t>Schreckliches Verhalten sowohl des Personals als auch der Besitzer. Man wollte uns die Zimmer nicht geben obwohl sie unsere Buchung gesehen haben. Sehr abwertendes Verhalten gegenüber uns. Schade.</t>
  </si>
  <si>
    <t>Griechenland</t>
  </si>
  <si>
    <t>Ruhige Lage, kein Problem mit dem Parken (obwohl es Sommer war und keine Hochsaison, daher wohl nicht relevant), reibungsloser Check-In\Out.</t>
  </si>
  <si>
    <t>Frühstück könnte nähmlicher sein, aber wir haben uns an germanischen Stil gewöhnt: frische Brötchen, Paste, Marmelade und Kaffee.</t>
  </si>
  <si>
    <t>Schweden</t>
  </si>
  <si>
    <t>Schönes und sauberes Hotel.</t>
  </si>
  <si>
    <t>Gute Lage. Nettes Personal. Alles ok</t>
  </si>
  <si>
    <t>Dänemark</t>
  </si>
  <si>
    <t>Unterkunft an guter Lage, jedoch bei offenem Fenster recht laut.</t>
  </si>
  <si>
    <t>Unterkunft liegt sehr gut in der Innenstadt neben dem Schloss.</t>
  </si>
  <si>
    <t>Da die Unterkunft mitten in der Stadt ist und es keine Klimaanlage gibt, ist es bei offenem Fenster recht laut!</t>
  </si>
  <si>
    <t>In Anbetracht des Preises der Zimmer ein gutes Preis-Leistungsverhältnis.</t>
  </si>
  <si>
    <t>Ideal für einen kurzen Aufenthalt. Günstiges Preis/Leistungsverhältnis. Sehr gutes Frühstück.</t>
  </si>
  <si>
    <t>Altes, nicht sehr modernes Gebäude, Grundausstattung und Komfort. Eingeschränkte Möglichkeiten zum Abendessen im Ort.</t>
  </si>
  <si>
    <t>Gemütliche Zimmer in einer angenehmen Stadt, perfekt als Zwischenstopp bei einem längeren Trip.</t>
  </si>
  <si>
    <t>Das Personal spricht kein Englisch. Wir haben eine deutsch-englische Kombination ausprobiert, aber die Rezeptionistin hat uns kaum gehört, daher gab es anfangs etwas Verwirrung. Am Ende hat uns eine Küchenkraft geholfen.</t>
  </si>
  <si>
    <t>Gute Betten, sauberes und geräumiges Zimmer.  Super Essen, super Abendessen serviert.</t>
  </si>
  <si>
    <t>Wlan war schrecklich was die Sache beim Versuch auf der Straße zu arbeiten schwierig machte.</t>
  </si>
  <si>
    <t>USA</t>
  </si>
  <si>
    <t>Wir sind am 27.12. angekommen., das Hotel war geschlossen, an der Tür gab es einen telefonischen Kontakt zum Besitzer, der uns zu den Zimmerschlüssel führte. Statt der empfohlenen drei Betten, statt einem Bett war ein Sessel verteilt, an die gesamte Ausstattung erinnert das letzte Jahrhundert. Das Restaurant war geschlossen, obwohl es in der Beschreibung der Unterkunft als offen gekennzeichnet war.  Wir hatten in der ganzen Stadt nichts zu essen und mussten 30 km in ein anderes Dorf fahren. Der Besitzer kam morgens und war sehr unkommunikativ..</t>
  </si>
  <si>
    <t>Tschechische Republik</t>
  </si>
  <si>
    <t>Dame an der Rezeption hat uns beim Frühstück gesucht was wir gegessen haben und Kosten falsch berechnet...nachdem ich nach m.</t>
  </si>
  <si>
    <t>lage ist super! schöner Ort</t>
  </si>
  <si>
    <t>personal</t>
  </si>
  <si>
    <t>Ukraine</t>
  </si>
  <si>
    <t>Bequeme Betten, das Essen im Restaurant ist sehr gut, das Frühstück etwas dürftig, insgesamt für eine Übernachtung ok.</t>
  </si>
  <si>
    <t>Schönes altes kleines Hotel, in einem kleinen Bergdorf mit schöner Aussicht auf die Straße von einem Schloss.</t>
  </si>
  <si>
    <t>Es ist ein recht altes Hotel in einer sehr schönen kleinen Stadt. Der Ausblick ist toll und liegt direkt auf eine kleine alte mittelalterliche Burg, die man besuchen kann. Wir waren nur eine Nacht auf der Durchreise nach Italien dort, also perfekt für einen kurzen Aufenthalt. Personal war freundlich und sehr Österreichisch :) Also nicht so eine falsche amerikanische 'Gastfreundschaft' erwarten. Ich bin Dutch, deshalb fand ich das Personal ziemlich ok, wenn man es sieht;ist ein kleines Bergdorf mit ~5k Einwohnern.</t>
  </si>
  <si>
    <t>Etwas in die Jahre gekommen, aber das gehört auch zum Charme. Solange alles funktioniert und sauber ist, bin ich zufrieden. Also eigentlich nichts zu bemängeln. Ich könnte etwas die Farbe der Tapete finden, aber das ist alles Geschmacksache so mischen sich die Leute oft ihren persönlichen Geschmack mit, wie es sein soll. Super schönes kleines Hotel, würde sofort wieder hinfahren.</t>
  </si>
  <si>
    <t>Niederlande</t>
  </si>
  <si>
    <t>Netter Ort in der Nähe der Berge</t>
  </si>
  <si>
    <t>Schönes historisches Gebäude in der Nähe der Burg. Obwohl mitten in der Stadt, gab es einen guten Parkplatz hinter dem Hotel. Das Abendessen war für einen vernünftigen Preis gut. Das Restaurant scheint beliebt zu sein. Wir haben eine Weile auf den Tisch gewartet.</t>
  </si>
  <si>
    <t>gréât Lage in einem hübschen österreichischen Dorf</t>
  </si>
  <si>
    <t>sehr geräumig, hell und großzügig mit angenehmer Deko.  sehr bequeme Betten und schönes Bad mit Badewanne.</t>
  </si>
  <si>
    <t>Gute Lage</t>
  </si>
  <si>
    <t>Tolle kleine Pension. Viel Charakter in den öffentlichen Bereichen. Dame, die abends das Essen serviert hat, war ein Hauch...freundlich und lustig. Leckeres Essen im Restaurant, obwohl das Personal sichtlich von den Füßen abgelaufen ist. Bequemes Bett und großes Zimmer.</t>
  </si>
  <si>
    <t>Bei der Ausstattung im Zimmer fehlte ein wenig der Charakter, aber das war uns egal. Ein Ort zum Ausruhen vor Weiterreise - perfekt!</t>
  </si>
  <si>
    <t>Zimmer sauber, ok Unterkunft, gutes Restaurant</t>
  </si>
  <si>
    <t>Restaurant, kostenlose Parkplätze</t>
  </si>
  <si>
    <t>Zu lautes Zimmer zur Hauptstraße mit Fenster nicht richtig zu schließen</t>
  </si>
  <si>
    <t>Günstiger Zwischenstopp für Reisende mit Parkplatz.</t>
  </si>
  <si>
    <t>Traditionelle Einrichtung. Sehr bequemes Bett. Großer Fernseher!</t>
  </si>
  <si>
    <t>Zimmer könnte ein Update vertragen.</t>
  </si>
  <si>
    <t>Sauberes Zimmer, freundliches Personal, gutes Frühstück.</t>
  </si>
  <si>
    <t>unerwarteter Stufe zum Bad - sehr gefährlich</t>
  </si>
  <si>
    <t>Ich hatte einen wunderbaren Aufenthalt im Gasthof Goldene Traube, auch zu einer besonders anstrengenden Zeit. Das Personal war unglaublich herzlich und die Lage ideal für Ausflüge in die Umgebung. Trotz des Trubels und eines kleinen Missverständnisses war das Personal außerordentlich hilfsbereit, was dafür sorgte, dass alle Fragen umgehend behoben wurden. Das hat bei meinem gesamten Besuch ein gemütliches und angenehmes Erlebnis ermöglicht. Sehr zu empfehlen für jeden, der eine freundliche und zuvorkommende Unterkunft in lebhafter Atmosphäre sucht.</t>
  </si>
  <si>
    <t>3 Nächte</t>
  </si>
  <si>
    <t>Es war wunderschön.</t>
  </si>
  <si>
    <t>Es liegt in einem sehr schnuckeligen Dorf. Die Atmosphäre ist einfach herrlich.</t>
  </si>
  <si>
    <t>Slowenien</t>
  </si>
  <si>
    <t>Für eine Übernachtung mehr als wir erwartet haben, schönes zauberhaftes, entspannendes kleines Dorf.</t>
  </si>
  <si>
    <t>Die Stadt ist zauberhaft mit Christmad-Spirit. Die Gebäude im quietschen sind sehr schön, auch das Gasthaus.</t>
  </si>
  <si>
    <t>Auwg.</t>
  </si>
  <si>
    <t>Das Zimmer</t>
  </si>
  <si>
    <t>Das ist kein Kunde und tierfreundlicher Hote, mein Hund war mit dabei ( nicht laut im Restaurant ) sie würden mir nicht mal einen Kaffee zum trinken außerhalb pfffff auwful place geben</t>
  </si>
  <si>
    <t>Das Personal war freundlich und hilfsbereit. Das Hotel hat auch ein gutes Restaurant</t>
  </si>
  <si>
    <t>Typisch österreichische Pension mit tollen Betten! Toilette und Dusche sind getrennte Räume. Gutes Restaurant zum Essen.</t>
  </si>
  <si>
    <t>Veraltetes Bad</t>
  </si>
  <si>
    <t>Gute Ausstattung und sehr nettes Personal _x000D_
Genau das was man von einem gasthof erwartet</t>
  </si>
  <si>
    <t>Super Aufenthalt, weniger tolle Anreise</t>
  </si>
  <si>
    <t>Etwas mehr Gastfreundlichkeit wäre wünschenswert gewesen</t>
  </si>
  <si>
    <t>Nettes Personal und super Lage,gutes Restaurant und Frühstück,schöne Terrasse</t>
  </si>
  <si>
    <t>Saubere und gemütliche Unterkunft.</t>
  </si>
  <si>
    <t>Insgesamt sehr schön. Unser Zeitplan hat sich verzögert, so dass die Check-in Zeit doch etwas spät war. Habe die Gastgeberin angerufen und sie hat auf uns gewartet. Das Zimmer war sauber und gemütlich. Es liegt zwar straßenseitig, aber nachts ruhig. Nichts zu beanstanden. Das WLAN Passwort haben wir nicht bekommen daher nicht sicher, ob es gut funktioniert.</t>
  </si>
  <si>
    <t>Sehr freundlich und tolle Lage</t>
  </si>
  <si>
    <t>Alles fantastisch</t>
  </si>
  <si>
    <t>Irland</t>
  </si>
  <si>
    <t>Großartig</t>
  </si>
  <si>
    <t>Reibungsloser Check -In/aus. Ein sehr schöner Ort in der Nähe von Salzburg, wenn man vorbeifährt und über Nacht eine Pause machen möchte.
Alles sauber, Ausstattung sehr gut. Sehr gutes Preis-Leistungsverhältnis.</t>
  </si>
  <si>
    <t>Keine Beanstandung</t>
  </si>
  <si>
    <t>Serbien</t>
  </si>
  <si>
    <t>DUSCHE dieses Haus, wenn man einen angenehmen Urlaub haben möchte...</t>
  </si>
  <si>
    <t>Einzige Lage. Die Unterkunft liegt in einer schnuckeligen kleinen Stadt, cca 30min vom Salzburger centrum entfernt, mit dem Auto. Bettwäsche wirkte sauber.</t>
  </si>
  <si>
    <t>Das Personal war sehr unfreundlich und unfreundlich, spricht kaum Englisch, kein Danke, kein Bitte, keine Entschuldigung, keine Anleitung für den Aufzug oder zumindest das Zimmer, nichts. Das Zimmer war dreckig, insbesondere das Bad war richtig ekelhaft (dreckige Toilette, Haare auf dem Boden, Staub überall). Wir sind runter gekommen um uns über das schmutzige Bad zu beschweren, die Dame am Empfang sagte uns, dass jemand in 10min kommt. Nach 30min und niemand mehr da war, mussten wir nochmals nach der Reinigung fragen. Kein „i m sorry“ ... Keine Entschuldigung .. gar nichts.. Das Zimmer ist alt, Wände schmutzig. Das Bett ist eine andere Geschichte, es ist unmöglich darauf zu schlafen, bei jeder Liitlage quietscht es. 
Absolutes NICHT WORTEN DAS GELD!!!</t>
  </si>
  <si>
    <t>Passables Hotel zum Zwischenstop für die Nacht.</t>
  </si>
  <si>
    <t>Es war ein sehr guter Ort um zu halten, da wir durch Österreich gefahren sind.</t>
  </si>
  <si>
    <t>Es gab Verwirrung darüber, dass wir bereits über booking.com bezahlt hatten, als wir eingecheckt haben, so dass es ein paar Minuten gedauert hat, bis wir uns zurecht gefunden haben. Das WiFi reichte nicht bis zu unserem Zimmer im dritten Stock, was sehr ärgerlich war. Somit hatten wir freies Wlan, allerdings nur wenn wir in die Lobby gegangen sind.</t>
  </si>
  <si>
    <t>Super Service &amp; Lage.</t>
  </si>
  <si>
    <t>Sehr freundliche Dame, die uns erklärt hat, wie wir bis spät einchecken können. _x000D_
Frühstück war gut. _x000D_
In der Mitte des Ortes. Würde ich wieder buchen!_x000D_
_x000D_
Parkplatz auch kostenlos und genug Platz.</t>
  </si>
  <si>
    <t>Sehr dünne Wände und Türen.</t>
  </si>
  <si>
    <t>Sehr gut geführte Pension in dem Altbau mitten im kleinen Dorf neben der mittelalterlichen Burg. Ganze Wohnung sieht aus wie aus vergangenen Jahrhunderten mit Märchenatmosphäre._x000D_
Die von weiblichem Personal verbliebene Unterkunft ist perfekt geführt. Zimmer war ausreichend, sauber und in Ordnung. Ich uneingeschränkt zu empfehlen.</t>
  </si>
  <si>
    <t>wir standen nur eine Nacht, alles war perfekt, sauber und Personal nett</t>
  </si>
  <si>
    <t>Es ist ein altes österreichisches Gasthaus. Gerade renoviert, sauber und angenehm aber altmodisch. Das Zimmer war ein einfaches Hotelzimmer._x000D_
Personal nett und freundlich.</t>
  </si>
  <si>
    <t>Die Kissen waren groß, sehr weich und klumpig. Nicht nach meinem Geschmack aber das ist nur meine Meinung.</t>
  </si>
  <si>
    <t>alles war perfekt. Sauberkeit, Schnelligkeit der Bedienung beim Check-in und der Rest - erstklassig.</t>
  </si>
  <si>
    <t>kein WLAN in der Wohnung</t>
  </si>
  <si>
    <t>Gutes guesthouse</t>
  </si>
  <si>
    <t>Kostenloser Parkplatz am Haus. 
Perfekte Lage. 
Gemütliches Zimmer. 
Freundliche Sachen.</t>
  </si>
  <si>
    <t>Frühstück war durchschnittlich. Warmes Essen haben wir vermisst. 
für ex. stolperte Eier oder Würstchen.</t>
  </si>
  <si>
    <t>Litauen</t>
  </si>
  <si>
    <t>Bild perfekt Alpurlaub.</t>
  </si>
  <si>
    <t>Ein wunderschönes altes Guesthouse, mitten in einem Bild perfekte Alpenstadt. Sehr gemütliche, liebevolle Atmosphäre und ein reichhaltiges österreichisches Frühstück.</t>
  </si>
  <si>
    <t>Standort</t>
  </si>
  <si>
    <t>es gibt einen Kühlschrank und eine Klimaanlage</t>
  </si>
  <si>
    <t>Für die Durchreise ok, aber das Geld nicht wert</t>
  </si>
  <si>
    <t>Die Lage war wirklich gut und das Äußere vom Hotel sieht hübsch aus</t>
  </si>
  <si>
    <t>Der Duschkopf war komplett defekt und die Wassertemperatur nicht stimmig. Die Betten waren sehr durchgelegen. Der Vorhang war kaputt, sodass man das Licht nicht aus dem Zimmer lassen konnte</t>
  </si>
  <si>
    <t>Es war nicht sauber und der Abfluss in der Dusche verstopft.</t>
  </si>
  <si>
    <t>Sehr gute Lage, kostenloser Parkplatz. Gemütliches kleines Alpendorf.</t>
  </si>
  <si>
    <t>Fenster ging zur Straße, daher war es auch nachts laut.</t>
  </si>
  <si>
    <t>Sauber, beste Betten!</t>
  </si>
  <si>
    <t>Beste Betten! Ruhiges Zimmer. Kostenloser Parkplatz.</t>
  </si>
  <si>
    <t>Wir kamen spät an und das Personal war etwas gestresst. Sehr langsames WLAN. Frühstück hat sehr gute Bewertungen,  aber ich fand es mittelmäßig. Gut, aber nicht reichhaltig!</t>
  </si>
  <si>
    <t>Norwegen</t>
  </si>
  <si>
    <t>Charmanter Gasthof und Restaurant</t>
  </si>
  <si>
    <t>Wir haben diesen charmanten Gasthof genossen. Das Essen im Restaurant war sehr lecker. Die Aussicht aus unserem Zimmer war schön mit schöner Schimmelaussicht.</t>
  </si>
  <si>
    <t>Der Ort im Zentrum und das Essen</t>
  </si>
  <si>
    <t>Das Zimmer, weiche Betten, nüchterne, mäßig funktionierende Dusche und Waschhahn, abgelaufene Fertigstellung. Nüchternes einfaches mäßiges Zimmer.</t>
  </si>
  <si>
    <t>Tolles Übernachtungshotel. An der Hauptverkehrsstraße</t>
  </si>
  <si>
    <t>Alles bestens. Lage</t>
  </si>
  <si>
    <t>Gut als Unterkunft Österreich</t>
  </si>
  <si>
    <t>Schönes Abendessen im Restaurant mit nettem Service</t>
  </si>
  <si>
    <t>Betten nicht sehr bequem und Zimmer lag an stark befahrener Straße, daher morgens dachte Fenster nicht wirklich zu öffnen</t>
  </si>
  <si>
    <t>Ohne Lob und ohne Scham.</t>
  </si>
  <si>
    <t>Reservierter Parkplatz, Sauberkeit, Ruhe.</t>
  </si>
  <si>
    <t>Zeiten und Ausstattung Jahresende und Silvester kein Essen außer Frühstück. Es gibt allerdings das Restaurant, das aber nur unter der Woche funktioniert.</t>
  </si>
  <si>
    <t>Italien</t>
  </si>
  <si>
    <t>Die Lage ist super, das Zimmer sehr geräumig. Das Preis-Leistungsverhältnis ist super. 
Einfaches aber effektives Frühstück.</t>
  </si>
  <si>
    <t>Zimmer etwas zu heiß aber zum Quickeln..</t>
  </si>
  <si>
    <t>Frankreich</t>
  </si>
  <si>
    <t>Würde auf jeden Fall wiederkommen!</t>
  </si>
  <si>
    <t>Schöner Ort. Ein Ort mit besonderer Atmosphäre. Schöne Zimmer, bequeme Betten.</t>
  </si>
  <si>
    <t>Es wäre gut, wenn im Zimmer ein Wasserkocher mit einer Tasse vorhanden wäre. Das Personal könnte sich mehr den Kunden des Hotels widmen als dem Hotelrestaurant.</t>
  </si>
  <si>
    <t>Lettland</t>
  </si>
  <si>
    <t>Enttäuschender Aufenthalt</t>
  </si>
  <si>
    <t>Uns hat es wirklich nicht gefallen. Zum schlafen gut geeignet...</t>
  </si>
  <si>
    <t>Unbequeme Betten, mit sehr dünnen Kissen, die nach Zigarettenpapier aussehen._x000D_
Das Kopfteil des Bettes fiel beim Bett auseinander._x000D_
Wc keine Geruchsauslage und es würde alles oben bleiben_x000D_g die Dusche lief nicht ab_x000D_е Die Dame beim einchecken hatte es eilig zu gehen, hat uns berechnet und ist weggelaufen</t>
  </si>
  <si>
    <t>Spanien</t>
  </si>
  <si>
    <t>Die Anlage liegt mitten im Zentrum einer kleinen Bergstadt mit charmanten Mietshäusern.</t>
  </si>
  <si>
    <t>Leckeres Frühstück, man kann lokalen Käse und Aufschnitt probieren, abwechslungsreich. Es gibt einen Aufzug im Hotel, was sehr hilfreich ist, wenn es 4 Stockwerke gibt. Unten gibt es ein Restaurant mit gutem Bier.</t>
  </si>
  <si>
    <t>Alles ist gut.</t>
  </si>
  <si>
    <t>Polen</t>
  </si>
  <si>
    <t>Für eine Nacht war es okay.</t>
  </si>
  <si>
    <t>Hell im Herzen des Ortes mit Blick auf die Berge.</t>
  </si>
  <si>
    <t>Die Dame an der Rezeption war nicht die freundlichste und das Zimmer etwas veraltet und nicht super sauber. Kleiner Aufzug.</t>
  </si>
  <si>
    <t>Südafrika</t>
  </si>
  <si>
    <t>Passabel für eine Übernachtung</t>
  </si>
  <si>
    <t>Typisches Gebäude, innen geräumig.</t>
  </si>
  <si>
    <t>Bad und alte Betten. Ein paar Umbauarbeiten wären nötig.</t>
  </si>
  <si>
    <t>Portugal</t>
  </si>
  <si>
    <t>Gute Betten</t>
  </si>
  <si>
    <t>Angenehmer Aufenthalt.</t>
  </si>
  <si>
    <t>Nicht gerade enttäuschend.</t>
  </si>
  <si>
    <t>Den Gollinger Wasserfall sollte man sich nicht entgehen lassen.</t>
  </si>
  <si>
    <t>Frühstück - es war nicht möglich, am Buffettisch auszuwählen, das Personal fügte fehlende Gerichte nicht hinzu</t>
  </si>
  <si>
    <t>Slowakei</t>
  </si>
  <si>
    <t>Sehr in die Jahre gekommenes und unaufgeräumtes Hotel aber mit gutem Essen (Frühstück und Abendessen)</t>
  </si>
  <si>
    <t>Betten waren in Ordnung und das Essen war gut</t>
  </si>
  <si>
    <t>Sehr ungepflegt und sehr in die Jahre gekommen</t>
  </si>
  <si>
    <t>Schlechtes Frühstück, zurückhaltendes Personal</t>
  </si>
  <si>
    <t>Zurückhaltendes Personal, Abendessen war nicht möglich, Sitzplätze nur im Garten, der ständig von Einheimischen besetzt war. In der Umgebung ist abends alles geschlossen. Das Restaurant im Hotel ist geschlossen. Das einzig mögliche Abendessen ist ein KEBAB ca. 400 Meter vom Hotel entfernt.</t>
  </si>
  <si>
    <t>Hervorragender Service und Höflichkeit.</t>
  </si>
  <si>
    <t>Aufenthalt als Zwischenstopp nach Kroatien genießen</t>
  </si>
  <si>
    <t>Netter Ort und authentisches Hotel</t>
  </si>
  <si>
    <t>War sehr warm im Zimmer</t>
  </si>
  <si>
    <t>Unterkunft im Zentrum mit Parkplatz. Eine schöne Aussicht.</t>
  </si>
  <si>
    <t>Nicht sehr hilfsbereites Personal im Restaurant.</t>
  </si>
  <si>
    <t>Sehr sauber. Leicht zu finden. Der Parkplatz ist sehr komfortabel. Schön und gemütlich. Uns hat es gefallen.</t>
  </si>
  <si>
    <t>Eine knarrende Tür zu Bad und Toilette, wahrscheinlich gefegt und stark verzogen. Internet wlan im dritten Stock war ausgefallen.</t>
  </si>
  <si>
    <t>Bulgarien</t>
  </si>
  <si>
    <t>Gut für Zwischenstop</t>
  </si>
  <si>
    <t>Großes Grundstück, schön geräumig</t>
  </si>
  <si>
    <t>Karig Frühstück</t>
  </si>
  <si>
    <t>Bequeme Betten, saubere Bettwäsche, freundliches Personal.</t>
  </si>
  <si>
    <t>Schlechtes Frühstück, das mit 11 Cent pro Person berechnet wurde, was sich absolut nicht lohnte.</t>
  </si>
  <si>
    <t>guter Empfang, komfortable Zimmer</t>
  </si>
  <si>
    <t>korrektes Frühstück</t>
  </si>
  <si>
    <t>Vernünftiges Hotel</t>
  </si>
  <si>
    <t>Super Ort für unsere Durchreise.</t>
  </si>
  <si>
    <t>Service auf der Terrasse war mürrisch.</t>
  </si>
  <si>
    <t>Der Eindruck des Aufenthalts wurde durch die erforderliche Buchungsgebühr von 11 EUR getrübt.</t>
  </si>
  <si>
    <t>Ausgezeichnete Lage, saubere Zimmer mit neuen Möbeln ausgestattet. Frühstücksstandard.</t>
  </si>
  <si>
    <t>Bei der Buchung wurde der Preis berechnet, den wir in der Pension zahlen werden. Das Personal verlangte zusätzlich 11 EUR pro Zimmer, angeblich als Buchungsgebühr.</t>
  </si>
  <si>
    <t>Gute Lage für die Durchreise nach Kroatien. Einfache aber saubere Zimmer. Gutes Frühstück.</t>
  </si>
  <si>
    <t>Betten/Kissen. Alle 4 Zimmer liegen an stark befahrener Straße. Es war warm aber bei offenem Fenster zu laut.</t>
  </si>
  <si>
    <t>Nettes Personal</t>
  </si>
  <si>
    <t>Der Standort</t>
  </si>
  <si>
    <t>Keine Klimaanlage</t>
  </si>
  <si>
    <t>Preis-Leistung in Ordnung!</t>
  </si>
  <si>
    <t>Zentrum</t>
  </si>
  <si>
    <t>Etwas Lärm von draußen</t>
  </si>
  <si>
    <t>Es ist gut, dass es einen Parkplatz gibt, es ist praktisch.</t>
  </si>
  <si>
    <t>Es ist sehr laut, weil es in der Nähe der Straße liegt. Frühstück - Kaffee und ein Sandwich. Ich möchte nicht zurückkommen</t>
  </si>
  <si>
    <t>Tolles Frühstück und nettes Personal.</t>
  </si>
  <si>
    <t>Zimmer ohne Klimaanlage, Fenster zu einer stark befahrenen Straße.</t>
  </si>
  <si>
    <t>Es ist an einem guten Ort.</t>
  </si>
  <si>
    <t>Sie schickten mich in ein anderes Hotel in der Nähe.</t>
  </si>
  <si>
    <t>Alles bestens.</t>
  </si>
  <si>
    <t>Gute Lage, wenn man von den Niederlanden nach Kroatien z.B.</t>
  </si>
  <si>
    <t>Der Besitzer war etwas kurz. Es roch nicht immer so frisch.</t>
  </si>
  <si>
    <t>Bequeme Matratzen. Ausreichend für eine Nacht Schlaf.</t>
  </si>
  <si>
    <t>Unterkunft an der Straße, also belebter, Blick aus dem Fenster direkt in die Fenster des Hotels gegenüber 🙁. Es war nach dem Regen und draußen roch es nach der Kanalisation (man konnte es auch auf der Straße riechen) und im Zimmer roch es auch nach Küche und Rauchen.</t>
  </si>
  <si>
    <t>Gut ohne mehr</t>
  </si>
  <si>
    <t>Unfreundlicher Empfang_x000D_Und unmöglich das Hotel vor 7 Uhr am MORNING zu verlassen</t>
  </si>
  <si>
    <t>Alles ist gut! Danke!</t>
  </si>
  <si>
    <t>Gute Lage, Parkplatz, schöne Aussicht, sauberes Zimmer</t>
  </si>
  <si>
    <t>Das Internet ist schwach.</t>
  </si>
  <si>
    <t>Die Position</t>
  </si>
  <si>
    <t>Mangelnde Höflichkeit und schlechte Reinigung</t>
  </si>
  <si>
    <t>Ich kann es nur jedem empfehlen. Die Lage ist großartig. Außerdem war das Frühstück reichhaltig und das Personal aufmerksam.</t>
  </si>
  <si>
    <t>Es gibt keinen Kühlschrank im Zimmer.</t>
  </si>
  <si>
    <t>Ziemlich gut</t>
  </si>
  <si>
    <t>Die Lage ist sehr gut und es gibt ein Restaurant im Hotel.</t>
  </si>
  <si>
    <t>Das Frühstück war nicht gut, das Servicepersonal war die meiste Zeit unsichtbar und die Zimmerausstattung war etwas alt.</t>
  </si>
  <si>
    <t>Frühstück ausreichend.</t>
  </si>
  <si>
    <t>Eine schöne Stadt und ein wunderschöner Wasserfall in der Nähe.</t>
  </si>
  <si>
    <t>Im Restaurantbereich gibt es Spielsachen für Kinder, diese können jedoch nicht von Gästen gemietet werden, sondern sind nur für Einheimische bestimmt.</t>
  </si>
  <si>
    <t>gut</t>
  </si>
  <si>
    <t>Hygiene</t>
  </si>
  <si>
    <t>Personal</t>
  </si>
  <si>
    <t>alles</t>
  </si>
  <si>
    <t>Nacht Hotel</t>
  </si>
  <si>
    <t>Nächte Gasthof mit guter Lage</t>
  </si>
  <si>
    <t>allen geht es gut</t>
  </si>
  <si>
    <t>Gutes Frühstücksbuffet. Stiller Raum. Gratis Parkplätze. Freundliches Personal.</t>
  </si>
  <si>
    <t>Hotel und Restaurant sind in Ordnung.</t>
  </si>
  <si>
    <t>Hygiene könnte etwas besser sein und Bettwäsche ist erneuerungsbedürftig.</t>
  </si>
  <si>
    <t>Alles bestens Lage für interresante Durchreise in einem schönen Dorf</t>
  </si>
  <si>
    <t>sehr geräumiges Zimmer
schönes Bad</t>
  </si>
  <si>
    <t>Man kann mehr Gemüse auf die Karte schreiben 
frische Soße d'Orange</t>
  </si>
  <si>
    <t>Alles bestens Lage und geräumige und saubere Zimmer</t>
  </si>
  <si>
    <t>Wir selbst haben auf einem ausgezeichneten Bett geschlafen, aber die Kinder haben in einem Zimmer zusammen geschlafen und die Betten waren sehr mäßig. Wir haben uns über die Federn vom Bett beschwert, die ziemlich unbequem waren.</t>
  </si>
  <si>
    <t>Gutes Bett, alles vorhanden</t>
  </si>
  <si>
    <t>alles zu Fuss erreichbar</t>
  </si>
  <si>
    <t>Mein Mann fand das Bett zu hart</t>
  </si>
  <si>
    <t>Die Handtücher waren abgenutzt und sehr unterschiedlich groß</t>
  </si>
  <si>
    <t>Perfekt für einen Zwischenstopp während der Alpenreise. Gute Lage mitten im Dorf.</t>
  </si>
  <si>
    <t>Gutes Frühstück, große Auswahl. Lage mitten im Dorf. Gutes und preiswertes Essen im Restaurant.</t>
  </si>
  <si>
    <t>Die günstige Lage, nah an der Autobahn nach Salzburg und die uns bei der Ankunft gelieferten kostenlosen Reisegutscheine.</t>
  </si>
  <si>
    <t>Frühstück war unter den Erwartungen, Personal hat sich beeilt.</t>
  </si>
  <si>
    <t>Gasthof</t>
  </si>
  <si>
    <t>Es war unhygienisch.</t>
  </si>
  <si>
    <t>Umfeld</t>
  </si>
  <si>
    <t>Speisekarte nur auf Deutsch.</t>
  </si>
  <si>
    <t>Zentrale Lage und Parkplatz</t>
  </si>
  <si>
    <t>Zimmerwechsel vor uns an der Rezeption, nachdem wir den über Booking bezahlten Preis gesehen haben.</t>
  </si>
  <si>
    <t>Das Frühstück war hoffnungslos.</t>
  </si>
  <si>
    <t>Die Zimmer waren etwas älter.</t>
  </si>
  <si>
    <t>Durchschnitt</t>
  </si>
  <si>
    <t>Gute Lage  Frühstück nicht bewertbar weil wir nicht</t>
  </si>
  <si>
    <t>Schlechte Verfügbarkeit, Eile und der Parkplatz den ich gebucht habe gab es nicht</t>
  </si>
  <si>
    <t>Zentrale und gute Lage. Freundliches Personal und gutes Essen im Restaurant.</t>
  </si>
  <si>
    <t>Gutes Frühstück.</t>
  </si>
  <si>
    <t>Keine Klimaanlage im Zimmer. Funktionierte immer noch bei geöffnetem Fenster.</t>
  </si>
  <si>
    <t>Das Zimmer selbst war nicht so schlecht, obwohl es ein altmodisches Zimmer war. Gute Lage, direkt neben der Autobahnausfahrt.</t>
  </si>
  <si>
    <t>Wir wurden von einer Dame begrüßt, die sagte, dass sie uns in einem schlechteren, älteren Zimmer einchecken müsse, weil wir mit einem Hund unterwegs seien, als das, das uns ursprünglich zugewiesen worden sei. Das teilte sie uns direkt mit, was keine nette Begrüßung war. Für einen Hund wurde eine zusätzliche Gebühr von 18 Euro erhoben. Wir mussten etwa 15 Minuten warten, um einzuchecken. Später beschlossen wir, im Restaurant unten zu essen. Wir warteten 15 Minuten auf einen Tisch. Wir warteten über 40 Minuten, bis unsere Gerichte serviert wurden. Später fragten wir nach der Rechnung und die Kellnerin schien uns vergessen zu haben. Nach 10 Minuten setzte sich dieselbe Kellnerin an den Tisch, an dem die Kellner saßen, und begann mit dem Abendessen! Ich beschloss, zum Servicetisch zu gehen und noch einmal nach der Rechnung zu fragen. Diese Kellnerin gab dann vor, kein Englisch zu verstehen. Nur eine andere Dame, wahrscheinlich die Managerin, stand auf und brachte nach einer Weile unsere Rechnung. Ich kann das Restaurant auch definitiv nicht empfehlen.</t>
  </si>
  <si>
    <t>Schöner Aufenthalt, um öfter wieder zu kommen.</t>
  </si>
  <si>
    <t>Die Lage mitten im Ort. Wirklich ideal. Blick auf die Dorfstraße.
Sehr schönes traditionelles Hotel.
Schöne Betten. Den Aufzug haben wir nicht erwartet.
Parkplatz am Haus. Ansonsten ist es schwierig zu parken und man muss suchen.</t>
  </si>
  <si>
    <t>Die Sitzecke, die in jedem Zimmer vorhanden wäre, was bei uns wirklich nicht vorhanden war.
Man muss sich bemühen, einen Tisch im Restaurant zu reservieren. Alle sind beschäftigt und niemand hat wirklich Zeit.</t>
  </si>
  <si>
    <t>Gute Lösung für Motorradurlaub.</t>
  </si>
  <si>
    <t>Schöne Lage inmitten der Berge ein kleines Dorf, Top Bewertung für eine Nacht auf der Durchreise</t>
  </si>
  <si>
    <t>Bad etwas alt aber sauber und ordentlich</t>
  </si>
  <si>
    <t>Es ist in Ordnung, die Nacht zu verbringen</t>
  </si>
  <si>
    <t>Zentrale Straße, manchmal hört man Autogeräusche, nachts ruhig.</t>
  </si>
  <si>
    <t>Das Waschbecken war verstopft und undicht. Internet funktioniert in den Zimmern nicht</t>
  </si>
  <si>
    <t>Die Lage, das Preis-Leistungs-Verhältnis und die Größe des Zimmers.</t>
  </si>
  <si>
    <t>Die Aufmerksamkeit des Personals. Ich habe innerhalb der Check-In-Zeit meine Ankunftszeit mitgeteilt und es hat niemand gewartet. Ich habe dreimal für tlf angerufen, da die Tür geschlossen war und es keine Klingel gab. Alles um fast 22 Uhr und mitten im Sturm. Wir sind am Ende total nass von Kopf bis Fuß. Dann stellte sich heraus, dass ich einen Hinterausgang betreten konnte und mein Schlüssel auf dem Tresen lag. Wenn man mir das vorher erklärt hätte, als ich sie über meine Ankunftszeit informiert habe, wäre es nicht so chaotisch gewesen, aber es ging nicht.</t>
  </si>
  <si>
    <t>Gutes Guesthouse, wir hatten ein gutes Abendessen, für eine Nacht Zwischenstopp. Kostenloser Parkplatz im Innenhof.</t>
  </si>
  <si>
    <t>Kostenpflichtiges Frühstück, 11€ pro Person zu verbessern, der süße Teil dürftig.</t>
  </si>
  <si>
    <t>Die Möglichkeit unseren Hund mitzubringen</t>
  </si>
  <si>
    <t>Feines Ambiente, schön geräumig, wunderbarer Ort für einen Urlaub (wir waren aber auf der Durchreise)</t>
  </si>
  <si>
    <t>Von der Karte kann man nichts verstehen. Wir haben deshalb woanders gegessen. Als wir dann aber wieder kamen, tat uns das etwas leid.</t>
  </si>
  <si>
    <t>OK</t>
  </si>
  <si>
    <t>der Standort</t>
  </si>
  <si>
    <t>Das Frühstück und das Lokal waren sehr abgenutzt</t>
  </si>
  <si>
    <t>Zentral</t>
  </si>
  <si>
    <t>Viel Lärm von der Straße durch die Stadt / fehlende Klimaanlage in den Zimmern</t>
  </si>
  <si>
    <t>Sehr freundliches Personal 
Betten waren gut</t>
  </si>
  <si>
    <t>Sehr warm in den Zimmern. Im grossen und ganzen war es verraucht, Duschkabine war schmutzig mit Schimmel und Handtücher kaputt und Bettwäsche auch</t>
  </si>
  <si>
    <t>Es war ein gemütliches und authentisches Hotel. Es liegt in einer schönen kleinen Stadt. Wir brauchten eine einzige Nacht auf dem Weg nach Süden, hätten aber noch ein oder zwei Tage länger in der Gegend verbringen können. Liegt in der Nähe der Autobahn und ist daher leicht zu erreichen.</t>
  </si>
  <si>
    <t>Es gab ein wenig Lärm von der Straße draußen, aber das ließ nach.</t>
  </si>
  <si>
    <t>Das Frühstück war köstlich. Sowohl die Lage als auch die Herberge waren interessant. Die Unterkunft war ruhig, es gab keinen Lärm und wir checkten bequem ein und aus. Wir haben keine Probleme erlebt.</t>
  </si>
  <si>
    <t>In der Dusche war Schimmel. Der Service beim Abendessen war etwas chaotisch, da wir unser Essen zunächst an einen anderen Tisch brachten. Bett bzw die Matratze war verbogen.</t>
  </si>
  <si>
    <t>Es müßte mal renoviert werden</t>
  </si>
  <si>
    <t>Bausubstanz in ausgezeichneter Lage, wirklich schönes Äußeres, vielfältiges und reichliches Frühstück, kostenlose Parkplätze für Gäste vorhanden.</t>
  </si>
  <si>
    <t>Zimmer und Bad mit etwas veralteten Möbeln</t>
  </si>
  <si>
    <t>Unterkunft im Stadtzentrum</t>
  </si>
  <si>
    <t>Freundlicher Empfang, einfaches, aber sauberes, komfortables Zimmer. Wir haben nicht um Frühstück gebeten. Wir haben im Restaurant zu Abend gegessen, die Küche war sehr gut</t>
  </si>
  <si>
    <t>Wir waren mit dem Hotel zufrieden.</t>
  </si>
  <si>
    <t>Es war ein schönes Hotel. Sauber und schön, direkt im Zentrum.</t>
  </si>
  <si>
    <t>Es gab Internet, das im dritten Stock jedoch nicht funktionierte.</t>
  </si>
  <si>
    <t>Stilvolles Hotel, von außen schön, innen traditionelle ältere Ausstattung, recht sauber. Das Frühstück entsprach den Erwartungen. Das Personal war sehr hilfsbereit und freundlich, man merkte, dass sie wussten, wie man sich wendet.</t>
  </si>
  <si>
    <t>Waren auf der Durchreise. Perfekt in Preis und Lage. Etwas in die Jahre gekommen aber sauber. Personal freundlich und zweckmäßig. Frühstück sowie das Restaurant Preis/Qualität steht im Verhältnis.</t>
  </si>
  <si>
    <t>Nichts. Für eine Nacht perfekt.</t>
  </si>
  <si>
    <t>Ruhiges und ruhiges Zimmer mit ausreichender Ausstattung.</t>
  </si>
  <si>
    <t>So etwas gab es nicht</t>
  </si>
  <si>
    <t>sauber, gute Lage</t>
  </si>
  <si>
    <t>altmodischer und stressiger Check-in</t>
  </si>
  <si>
    <t>Die Lage ist gut. Kleine schöne Stadt. Morgen war gut. Unten gab es eine gemütliche kleine Bar.</t>
  </si>
  <si>
    <t>Die Frau an der Rezeption war etwas verärgert; als wir eincheckten, wurde uns kein Aufpreis für den Hund berechnet, sie sagten, das sei nicht nötig. Am Morgen änderten sie ihre Meinung und entschieden, dass wir noch bezahlen müssen (wir haben einen kleinen Spitz)</t>
  </si>
  <si>
    <t>Estland</t>
  </si>
  <si>
    <t>Frühstück und Abendessen waren beide top.</t>
  </si>
  <si>
    <t>Parkplatz war schlecht</t>
  </si>
  <si>
    <t>Sehr schlechtes Frühstück für 12 €</t>
  </si>
  <si>
    <t>Schönes Dorf schöner Schlaf..gute Zimmer...</t>
  </si>
  <si>
    <t>Ruhetag Restaurant schade...aber genügend nette Restaurants in Laufnähe..</t>
  </si>
  <si>
    <t>Einfaches Aufenthalt</t>
  </si>
  <si>
    <t>Die Betten waren sehr bequem!</t>
  </si>
  <si>
    <t>Frühstück kann ich nicht empfehlen. Es gab sehr wenig Auswahl.</t>
  </si>
  <si>
    <t>Vorsicht!</t>
  </si>
  <si>
    <t>So.</t>
  </si>
  <si>
    <t>Freundliche Dame an der Rezeption die uns besucht hat sagte Frühstück bis 11.00 wir waren sehr zufrieden da wir Langschläfer sind. Aber kein Frühstück bis 10.00 Uhr. So sind wir um 10.10 Uhr ins Restaurant gegangen und haben ohne Frühstück (( Achtung!</t>
  </si>
  <si>
    <t>Für eine Nacht gut</t>
  </si>
  <si>
    <t>verkehrsgünstig an der Strecke, zentral im Ort, schöner Blick</t>
  </si>
  <si>
    <t>Bett knarrt</t>
  </si>
  <si>
    <t>Februar 2022</t>
  </si>
  <si>
    <t>Essen Preis/ Qualität</t>
  </si>
  <si>
    <t>März 2022</t>
  </si>
  <si>
    <t>Charmantes, älteres Hotel mit vielen netten Details..ausgezeichnetes Frühstücksbuffet. Nette Dame an der Rezeption.</t>
  </si>
  <si>
    <t>Die Dusche war wieder heiß, dann wieder kalt. Besser.</t>
  </si>
  <si>
    <t>Für den Preis perfekt</t>
  </si>
  <si>
    <t>Schönes Frühstück und Abendessen</t>
  </si>
  <si>
    <t>Nichts, worüber man sich beschweren könnte</t>
  </si>
  <si>
    <t>Gutes Hotel</t>
  </si>
  <si>
    <t>Kostenlose Parkplätze in der Nähe. Gutes Frühstück. Sehr aufmerksames Personal und lösungsbereit. Komfortables Zimmer und Betten. Ruhiges Hotel.</t>
  </si>
  <si>
    <t>Wegen eines Fehlers zwischen Buchung und Hotel bei unserer Ankunft gab es kein Dreibettzimmer. Sie haben sich nicht entschuldigt, uns in ein Doppelzimmer (wir waren 2 Erwachsene, 6 jährige Tochter und ein Baby) gesteckt und uns ein kostenloses Frühstück angeboten. Man war bemüht, eine Lösung des Problems zu finden.</t>
  </si>
  <si>
    <t>Stimmungsvoller Ort</t>
  </si>
  <si>
    <t>Frühstück ok, Betten bequem, im Allgemeinen sauber. Stimmungsvoller Ort</t>
  </si>
  <si>
    <t>für unsere Ziele gut</t>
  </si>
  <si>
    <t>Schönes ein Hotel in der Stadt und gut gelegen für einen Besuch in Sakzburg. man bekommt ein kostenloses Bus/Bahnticket, sehr einfach.</t>
  </si>
  <si>
    <t>Die Zimmer liegen an der Hauptstraße, was etwas Lärm verursachen kann.</t>
  </si>
  <si>
    <t>Das Abendessen war köstlich. Der Ort ist wunderschön</t>
  </si>
  <si>
    <t>Das Frühstück ist nicht gelungen</t>
  </si>
  <si>
    <t>Israel</t>
  </si>
  <si>
    <t>Nachts viel Straßenbeleuchtung</t>
  </si>
  <si>
    <t>Tolles Gästehaus 😁</t>
  </si>
  <si>
    <t>Super sauberes und geräumiges Zimmer.</t>
  </si>
  <si>
    <t>Unser Zimmer lag an einer ziemlich stark befahrenen Straße.</t>
  </si>
  <si>
    <t>Das Wifi war schlecht, im Zimmer kein Signal.</t>
  </si>
  <si>
    <t>Gute Nacht für einen Pass. Personal nicht freundlich, aber dafür ist man nicht da.</t>
  </si>
  <si>
    <t>Perfekte Lage für die Durchreise.
Gutes Frühstück.</t>
  </si>
  <si>
    <t>Geringer Wasserdruck auf den oberen Etagen. Ein Wasserspender/Druckverstärker ist empfehlenswert.</t>
  </si>
  <si>
    <t>Gut für die Übernachtung auf der Durchreise gute Betten  Essen erwartet keine hochwertige Qualität aber normales Personal war sehr</t>
  </si>
  <si>
    <t>Authentischer Blick aus den 60er Jahren lustig</t>
  </si>
  <si>
    <t>Reklamationen können immer gemacht werden aber das war für den Preis absolut zum Wiederholungen</t>
  </si>
  <si>
    <t>Alles bestens. Hotel für ein paar Tage, gemütlich, schön</t>
  </si>
  <si>
    <t>Alles bestens. Hotel für einige Tage zum erkunden der Umgebung. _x000D_
Bei Rückkehr noch ein Getränk auf der Terrasse und etwas Essen (aber reservieren)</t>
  </si>
  <si>
    <t>Da kann man nichts dafür, aber die Kirchenglocken morgens um 6 Uhr wecken einen. _x000D_
Zudem recht stark befahrene Straße vor dem Hotel</t>
  </si>
  <si>
    <t>Das Frühstück bestand aus einer einfachen Auswahl: Müsli, Salami, Schinken, Gebäck, Eier. Gemüse fehlte</t>
  </si>
  <si>
    <t>Fenster zur Evropska-Straße bedeuten ständig, d. h. auch nachts, schrecklichen Lärm.</t>
  </si>
  <si>
    <t>Unfreundliches Personal</t>
  </si>
  <si>
    <t>Kaum zu denken.</t>
  </si>
  <si>
    <t>Personal Empfang war schlecht, unfreundlich. Betten waren nicht bequem. Und heulen von Leuten auf dem Flur, die einen wach halten</t>
  </si>
  <si>
    <t>Alles bestens. Hotel auf der Durchreise</t>
  </si>
  <si>
    <t>Einfaches Hotel und einfache aber gute Küche. Lage im Ort und Parkplatz am Hotel. Besitzer hatte was zu trinken, half aber beim Abräumen eines Parkplatzes. Frühstück nüchtern und weniger als erwartet in Österreich. Produkte nicht gekühlt und auf ein paar Tische gestellt. Schade.</t>
  </si>
  <si>
    <t>Alter Zustand der Toilette.</t>
  </si>
  <si>
    <t>Schöner Platz.</t>
  </si>
  <si>
    <t>Schönes Hotel. Das einzige, was nicht so gut war, war auf jeden Fall, dass es keine Klimaanlage im Zimmer gab und es sehr heiß war. Aber für eine Übernachtung ein Luxusproblem.</t>
  </si>
  <si>
    <t>Das Hotel war in Ordnung. Für einen Zwischenstopp gut zu nutzen. Erst beim Abendessen gab es sehr unfreundlichen Service.</t>
  </si>
  <si>
    <t>Super österreich</t>
  </si>
  <si>
    <t>Freundliches Personal 
Parkplatz hinter Hotel</t>
  </si>
  <si>
    <t>Mäßiges Frühstück. Brötchen kamen zu spät.
Keine Klimaanlage und kein WLAN im 3.Stock.
Mäßiges Essen (Abendessen)</t>
  </si>
  <si>
    <t>Gutes Übernachtungshotel auf der Durchreise</t>
  </si>
  <si>
    <t>Gute Betten, schöne Dusche und leckeres Essen. Das erste Hotel mit einem 3 Personen Zimmer wo ich nicht nach einem extra Satz Handtücher fragen musste. Kostenlose Parkmöglichkeiten hinterm Hotel.</t>
  </si>
  <si>
    <t>Im Vorfeld nicht darauf geachtet, aber es gibt keine Klimaanlage und es war sehr heiß, deshalb war das nicht schön. Deshalb waren die Fenster geöffnet, sodass wir wieder etwas Lärm hatten.</t>
  </si>
  <si>
    <t>Ok Hotel für die Durchreise</t>
  </si>
  <si>
    <t>Frühstück war gut, Betten waren bequem und das Personal morgens beim Frühstück und beim Auschecken war sehr freundlich.</t>
  </si>
  <si>
    <t>Warmes und lautes Zimmer, mit sehr veralteten Sanitäranlagen.  Das Personal an der Rezeption war sehr unfreundlich.</t>
  </si>
  <si>
    <t>Super Unterkunft, aber Zimmer abseits der Strasse fragen</t>
  </si>
  <si>
    <t>Herzlicher Empfang, authentisches österreichisches Hotel</t>
  </si>
  <si>
    <t>Besonders warme Zimmer und starker Lärm auf der Straßenseite bis spät in die Nacht und ab dem sehr frühen Morgen...</t>
  </si>
  <si>
    <t>Ordentliches und freundliches Hotel</t>
  </si>
  <si>
    <t>Frühstück nicht viel</t>
  </si>
  <si>
    <t>Frühstück</t>
  </si>
  <si>
    <t>Angenehm</t>
  </si>
  <si>
    <t>Gastfreundschaft und Verständnis. Lange Anreise und wissen genau was man braucht, kein Zeitdruck zum Essen und Trinken wann immer man möchte, aber wann immer man möchte.</t>
  </si>
  <si>
    <t>Interieur ist in die Jahre gekommen</t>
  </si>
  <si>
    <t>Äußerst richtig.</t>
  </si>
  <si>
    <t>Alles bestens. Hotel über Nacht</t>
  </si>
  <si>
    <t>Leckeres Frühstück_x000D_
Gute Betten._x000D_
Nähe zur Autobahn.</t>
  </si>
  <si>
    <t>Schimmeliges Zimmer</t>
  </si>
  <si>
    <t>Sehr gute Lage, kostenlose Parkplätze vor dem Hotel, wunderschöne Umgebung, sehr nettes und hilfsbereites Personal</t>
  </si>
  <si>
    <t>Keine Brille im Zimmer</t>
  </si>
  <si>
    <t>Enttäuschend teure Übernachtung</t>
  </si>
  <si>
    <t>Das Essen im Restaurant war gut. Gut, dass wir nach der Autofahrt im Gästehaus essen konnten.</t>
  </si>
  <si>
    <t>Das Personal hat sich selbst für eine Übernachtung interessiert und sich nicht um die Familien gekümmert, die viel Geld für eine Übernachtung investiert haben. Bis Mitternacht war es laut und unten im Flur wurde geraucht, was in den Zimmern gerochen hat. Wenn man etwas zu sagen hat, würde man irgendwie weggeschaut. Zimmer sind etwas in die Jahre gekommen. Insbesondere Sanitäre Anlagen. Zweites Zimmer (es gibt keine Familienzimmer) Es gab keine Gardinen, nur Spitzenvorhänge. Frühstück war in Ordnung.</t>
  </si>
  <si>
    <t>Gutes Spät 2023</t>
  </si>
  <si>
    <t>Der ruhige Ort und das schöne Dorf</t>
  </si>
  <si>
    <t>Das beim Frühstück kein Cappuccino gemacht wird</t>
  </si>
  <si>
    <t>Konnten nicht bleiben, da sie geschlossen waren</t>
  </si>
  <si>
    <t>Gar nichts, da das Hotel geschlossen war und ich ziemlich unfreundlich war zu sagen, dass sie im Urlaub sind._x000D_
Nie wieder in dieses Hotel</t>
  </si>
  <si>
    <t>Nichts gutes an diesem Hotel</t>
  </si>
  <si>
    <t>Ich werde in Zukunft nicht mehr dort übernachten.</t>
  </si>
  <si>
    <t>Lage direkt im Stadtzentrum, gutes Frühstück, kostenlose Parkplätze direkt neben dem Hotel!</t>
  </si>
  <si>
    <t>WLAN funktionierte überhaupt nicht, sowohl im Zimmer 109 als auch im Zimmer 108!! Zimmer 108 war eng, das Bett war schmal, die Steckdosen waren weit vom Bett entfernt, das Badezimmer war eng und auch ohne jeglichen Komfort konnte ich meinen Koffer nur auf dem tiefen Fensterbrett des einzigen Fensters abstellen. Personal chaotisch.</t>
  </si>
  <si>
    <t>Ich empfehle es einfach</t>
  </si>
  <si>
    <t>Hotel direkt im Zentrum eines kleinen Dorfes. Das Schloss liegt gleich um die Ecke. Schöne Aussicht auf die Umgebung. Viele Wandermöglichkeiten in der Nähe. Angenehme Dame an der Rezeption, die auch im Restaurant bedient.</t>
  </si>
  <si>
    <t>Geräumiges und sauberes Zimmer.
Sehr gute Betten.
Ruhig.
Hotel sehr gut gelegen (nahe der Autobahn), in einem kleinen Dorf. 
Sehr schönes Haus.
Gutes Frühstück.</t>
  </si>
  <si>
    <t>Nichts.</t>
  </si>
  <si>
    <t>Nur wenn man keine Wahl hat!</t>
  </si>
  <si>
    <t>Sauberkeit 😟
Das Personal 😢</t>
  </si>
  <si>
    <t>Kanada</t>
  </si>
  <si>
    <t>Ein kleineres, gut ausgestattetes Zimmer im Zentrum, aber mit schöner Aussicht. Kostenloses Packen hinter dem Hotel, ausreichend Parkplätze. Leckeres Frühstück mit guter Auswahl. Personenfreundlich.</t>
  </si>
  <si>
    <t>Nichts da ich bei meiner Buchung nicht falsch liege warte ich immer noch auf die Antwort und ich Eine kommerzielle Geste unsererseits herzlich</t>
  </si>
  <si>
    <t>Der Rahmen</t>
  </si>
  <si>
    <t>Unser Problem war die Sprache, aber wir verstehen es.</t>
  </si>
  <si>
    <t>Kostenloser Parkplatz.
Hotel liegt in einem gemütlichen Dorf mit Bergblick. 
Frühstück war ausreichend.</t>
  </si>
  <si>
    <t>Bei unserer Ankunft war die Haustür geschlossen und es gab einen Zettel, dass wir eine Nummer anrufen mussten. Die Frau sagte uns, wir könnten durch die Hintertür rein, wo unsere Schlüssel an der Rezeption liegen. Die Schlüssel lagen einfach am Tresen mit unserem Namen aufgeschrieben. So konnte jeder diese nehmen. Es war auch kein Personal da, das uns informieren konnte. 
Das ganze Hotel hatte einen muffigen Geruch und war sehr dunkel und veraltet. Schade, da die Außenfassade vielversprechend aussah. 
Das Bett war unbequem und die Kissen waren komplett unbesetzt. Das Fenster war auch offen als wir ankamen sodass es voller Mücken war und auch heiß war (31 Grad an diesem Tag). Kurzum, hatten eine sehr schlechte Nacht was schlecht ist wenn man am nächsten Tag eine 12 Stunden Autofahrt machen muss.</t>
  </si>
  <si>
    <t>nicht empfohlen. Veraltete, unbequeme Betten, laut und keine Klimaanlage</t>
  </si>
  <si>
    <t>Die Lage war für uns gut und der Preis war im Vergleich zu anderen Orten relativ angemessen. Darüber hinaus haben uns andere Dinge nicht gefallen</t>
  </si>
  <si>
    <t>Das Design der Zimmer ist sehr veraltet. Wir haben nicht gefrühstückt, aber es sieht sehr dürftig aus. Es gibt keine Klimaanlage in den Zimmern und es war sehr heiß und wenn man ein Fenster öffnet, gibt es viel Lärm von der Straße, weil das Zimmer direkt an der Hauptstraße liegt und dort viele Autos und Lastwagen vorbeifahren Zeit. Die Betten sind überhaupt nicht bequem, durchgelegen. Es gibt kein Shampoo oder gar Seife.</t>
  </si>
  <si>
    <t>Reinigung (ausreichend)</t>
  </si>
  <si>
    <t>"Dem Guesthouse fehlt ""Lebensgeist""."</t>
  </si>
  <si>
    <t>Die Pension ist in die Jahre gekommen. Das Zimmer und Bad sind einfach. Die Betten und das Frühstück sind in Ordnung.</t>
  </si>
  <si>
    <t>Wir haben die österreichische Gastfreundschaft vermisst. Die Rezeption war unaufgeräumt und unbeleuchtet, als wir ankamen. Es wirkt alles verlassen; Es wird nicht darauf geachtet. Und das ist schade, denn man merkt an allem, dass es mal ein schönes Gästehaus war. Wir waren auf der Durchreise und haben nur 1 Nacht in dieser Pension geschlafen.</t>
  </si>
  <si>
    <t>Alles gut zu berichten Preis-Leistungs-Verhältnis, gute Betten</t>
  </si>
  <si>
    <t>Badausstattung etwas veraltet</t>
  </si>
  <si>
    <t>Lage</t>
  </si>
  <si>
    <t>Keine Klimaanlage, viel Lärm nachts von der Straße, schlechtes Frühstück</t>
  </si>
  <si>
    <t>Abgenutztes Durchgangshotel</t>
  </si>
  <si>
    <t>Lage ist gut für eine Durchreise nach Slowenien oder Kroatien. Kleines gemütliches Dorf.</t>
  </si>
  <si>
    <t>Altes Hotel. Es war alles dunkel als wir ankamen, weil es ihr Ruhetag war. Im Sommer etwas verrückt. Die Zimmer sind in Ordnung aber alles ist veraltet und unaufgeräumt. Frühstück war auch sehr klein.</t>
  </si>
  <si>
    <t>Wunderschöne Unterkunft zwischen den Bergen</t>
  </si>
  <si>
    <t>Sehr gutes Preis-Leistungsverhältnis. Wir haben ein sehr geräumiges Zimmer direkt unter dem Dach bekommen. Schöne Betten und schöne Aussicht.</t>
  </si>
  <si>
    <t>X</t>
  </si>
  <si>
    <t>In der Nähe des Alpe-Adria-Radwegs. Möglichkeit, Ihre Fahrräder hier zu verstecken. Nettes Personal.</t>
  </si>
  <si>
    <t>Große bequeme Betten, tolle Lage, kostenloses Parkhaus. Wir haben nicht gefrühstückt, deshalb wissen wir es nicht, aber für die, die normalerweise nur einen Kaffee trinken 11 Euro ist doch viel...</t>
  </si>
  <si>
    <t>Die Lage ist Top</t>
  </si>
  <si>
    <t>Chile</t>
  </si>
  <si>
    <t>Tolle Unterkunft</t>
  </si>
  <si>
    <t>Schöne Aussicht, ein Märchen genau gegenüber eine beleuchtete Burg und Kirche, Berge mit Schnee, schönes Zimmer, nur das Bad war veraltet mit sauber</t>
  </si>
  <si>
    <t>In die Jahre gekommenes Bad, und wir kamen auch ruhe tag an Wir wussten es nicht. Es war niemand da und konnte nicht heiss essen in unserem hotel</t>
  </si>
  <si>
    <t>Das Personal sowohl im Restaurant als auch an der Rezeption war äußerst unfreundlich. Wir haben zu lange auf die Bestellung im Restaurant gewartet und dann etwa 20 Minuten auf die Rechnung gewartet. Die Angestellten haben ihr Bestes gegeben, um es zu überhören. Als die Rechnung kam, meinte er, dass man mit der Kreditkarte etwas zahlen muss und die Bedienung war unverschämt."Denke ich?"" Und er hat ja gesagt." Wir bedauern es nicht in Versuchung zu kommen. Ich empfehle es nicht, besonders für türkische Touristen!</t>
  </si>
  <si>
    <t>Türkei</t>
  </si>
  <si>
    <t>Das Hotel selbst ist sehr gemütlich</t>
  </si>
  <si>
    <t>Die Dame am Schalter war nicht hilfreich. Er ist immer weggelaufen und hat nur im Laufen mit uns gesprochen.</t>
  </si>
  <si>
    <t>Authentisches und sehr komfortables Hotel mit sehr aufmerksamen Personal. Ideale geografische Lage um das Land zu besuchen oder zu wandern.</t>
  </si>
  <si>
    <t>Für mich mindestens 9, tolle Unterkunft mit kostenlosen Parkplätzen, mit freundlichem Personal, ausgezeichnetem Frühstück, einem schönen, sauberen Zimmer mit einem großen Badezimmer und bequemen Betten, außerdem direkt unter der Burg und im Zentrum einer angenehmen Stadt. Wir sind sehr zufrieden und bedanken uns.</t>
  </si>
  <si>
    <t>Es gibt nichts zu meckern und ich wundere mich über die schlechten Noten einiger Bewohner.</t>
  </si>
  <si>
    <t>Alle</t>
  </si>
  <si>
    <t>Faden</t>
  </si>
  <si>
    <t>Ruhige Umgebung</t>
  </si>
  <si>
    <t>Eine kleine weiche Matratze</t>
  </si>
  <si>
    <t>Sehr gutes Hotel. Das Personal ist sehr nett und aufmerksam. Sehr ruhig und gepflegt, sehr sauber und gemütlich. Der Ort ist charmant und die Lage sehr angenehm.</t>
  </si>
  <si>
    <t>Ein historischer Ort ohne Internet</t>
  </si>
  <si>
    <t>Ein wunderschöner historischer Ort</t>
  </si>
  <si>
    <t>Da es im Ausland war, war es für uns sehr wichtig, dass wir in jedem Zimmer Internet hatten. Laut Booking.com hat jedes Zimmer in der Unterkunft kostenlose WLAN-Verbindungen. Ich habe booking.com vertraut und diese Hotel meinen Freunden empfohlen. Leider waren die beiden Zimmer, in denen wir übernachtet haben, nicht mit dem WLAN verbunden. Stock war nicht.
Zwei meiner Freunde mussten ein Roaming-Paket von 25-30 Euro pro Person nutzen, um an der Konferenz teilzunehmen. Das würde ich bei Booking.com nicht erwarten...</t>
  </si>
  <si>
    <t>Sauberes Zimmer, schönes Zentrum und Abendessen</t>
  </si>
  <si>
    <t>Unfreundlich unhöfliches Personal</t>
  </si>
  <si>
    <t>Freundliches Personal, Lage im Stadtzentrum, komfortabel und sauber.</t>
  </si>
  <si>
    <t>Das ist sehr relativ – für uns war der Weg zur Skipiste lang, aber es kommt darauf an, wo man hingeht.</t>
  </si>
  <si>
    <t>Die Ruhe und Platz im Zimmer. Gutes Essen und Frühstück zu einem vernünftigen Preis</t>
  </si>
  <si>
    <t>Das beleuchtete Schloss Gölling direkt vor dem Fenster und die schneebedeckten Berge dahinter.</t>
  </si>
  <si>
    <t>Gut zum Schlafen...Ich würde hier nicht meinen Urlaub verbringen wollen.</t>
  </si>
  <si>
    <t>Frühstück gut. Neben Würstchen kann man aus allem wählen.</t>
  </si>
  <si>
    <t>Die Ausstattung wirkte, als wäre dort die Zeit stehen geblieben.</t>
  </si>
  <si>
    <t>Ich wäre auf jeden Fall netter zu den Gästen, als sie es waren.</t>
  </si>
  <si>
    <t>Das Frühstück war durchschnittlich. Ich habe mich aufgrund des Preises für diese Unterkunft entschieden, da wir zum Rennen nach Bischofshofen fuhren.</t>
  </si>
  <si>
    <t>Als ich die Unterkunft buchte, schrieb ich der Unterkunft eine Nachricht, dass ein weiteres Paar mitkommen würde. Die Antwort erfolgte automatisch und besagte, dass wir Ihre Nachricht erhalten haben und bald antworten werden. Dann antworteten sie, dass es in Ordnung sei. Ich interpretierte dies so, dass ein anderes Paar zu uns kommen und in einem anderen Zimmer schlafen könnte. Als wir in der Unterkunft ankamen, wurde uns mitgeteilt, dass es nur ein Zimmer gäbe, da wir über booking.com gebucht hatten. Sie gaben mir ein Zimmer nebenan, aber es war eine Katastrophe. Die Bettwäsche war schmutzig, es gab keine Heizung im Zimmer und das Schloss war nicht gut. Die Besitzer waren überhaupt nicht freundlich, ihre Einstellung war recht interessant. In unserem Zimmer lagen zerlumpte Handtücher. Ich glaube nicht, dass wir Geld haben, um die Handtücher zu ersetzen. Irgendwie sollte der Zigarettengeruch aus dem Zimmer entfernt werden, denn es war eine Katastrophe.</t>
  </si>
  <si>
    <t>Angenehmes Personal.</t>
  </si>
  <si>
    <t>Problem mit Internet im Zimmer.</t>
  </si>
  <si>
    <t>6 Nächte</t>
  </si>
  <si>
    <t>Guter Preis. Es gibt einen Aufzug. Lage direkt im Zentrum der Stadt.</t>
  </si>
  <si>
    <t>Die Sauberkeit des Badezimmers könnte besser sein. Es fühlt sich an, als wäre der Spiegel mit einem schmutzigen Lappen abgewischt worden, wodurch Flecken zurückgeblieben wären.</t>
  </si>
  <si>
    <t>Sehr gemütlicher und schöner Ort. In der unteren Etage gibt es ein Restaurant sowie Frühstück - gegen Aufpreis. Aber die Mühe lohnt sich auf jeden Fall.</t>
  </si>
  <si>
    <t>Würde gerne wieder an diesen Ort zurückkehren.</t>
  </si>
  <si>
    <t>So schöne Lage und Personal. Dieser ist für jemanden geeignet, der Österreich kurz und bündig erleben möchte.</t>
  </si>
  <si>
    <t>Für diesen Preis nicht aktuell. Sehr erschwinglich, denke ich.</t>
  </si>
  <si>
    <t>bis ausgezeichnet</t>
  </si>
  <si>
    <t>Tolles Preis-Leistungs-Verhältnis im Restaurant 👍, Badewanne und Dusche ... Personal 👌, gute Matratze, guter Schlaf.</t>
  </si>
  <si>
    <t>Einfachheit, etwas mehr russische Straße</t>
  </si>
  <si>
    <t>Es wäre schön, einen Wasserkocher im Zimmer zu haben, um Tee zuzubereiten</t>
  </si>
  <si>
    <t>Woher kommt die Negativität in den Kommentaren? Normales traditionelles Hotel. Was das Restaurant betrifft: Wir kamen um 21 Uhr an und nahmen keine Bestellungen mehr entgegen, aber ich sah, dass alle Tische besetzt waren. Viele Leute. Die Portionen sind riesig. Wir aßen in einer 200 Meter entfernten Pizzeria zu Abend. Das Hotel erhebt nicht den Anspruch, ein Hyayat oder Hilton zu sein. Übrigens gibt es eine Badewanne und nicht nur eine Dusche :)</t>
  </si>
  <si>
    <t>Toilette mit Wasserflecken</t>
  </si>
  <si>
    <t>Bequeme Betten, angenehme Umgebung. Es ist fast das einzige Hotel, in dem abends ein bisschen Leben herrschte 🙂</t>
  </si>
  <si>
    <t>Bei geöffnetem Fenster etwas Straßenlärm.</t>
  </si>
  <si>
    <t>Ein sehr schöner Blick aus dem Fenster. Günstige Lage. Kostenlose Parkplätze sind nicht weit entfernt. Bad und Toilette sind getrennt. Verfügbarkeit eines Aufzugs.</t>
  </si>
  <si>
    <t>Kein Internet im Zimmer. Fehlende Klimaanlage.</t>
  </si>
  <si>
    <t>Die Lage war großartig, man wohnte im Zentrum und eine sehr schöne Stadt. Ältere Zimmer, aber sauber, bequeme Matratzen, nettes Personal👍🏻</t>
  </si>
  <si>
    <t>Alles war großartig.</t>
  </si>
  <si>
    <t>Sehr gutes Essen und netter Service</t>
  </si>
  <si>
    <t>Für eine Nacht reicht es allemal.</t>
  </si>
  <si>
    <t>Bequeme Betten, schönes Gebäude mit schöner Inneneinrichtung, check problemlos zu laufen trotz später Anreise.</t>
  </si>
  <si>
    <t>Schlechte Akustik, Duschwasser war entweder viel zu heiß oder zu kalt.</t>
  </si>
  <si>
    <t>Die Lage des Hotels ist praktisch, zentral, sehr sauber und schön.</t>
  </si>
  <si>
    <t>Mir gefiel nicht, dass es keinen Kühlschrank gab. Abends Lärm vor dem Fenster, um 6 Uhr morgens fing der Lärm wieder an.</t>
  </si>
  <si>
    <t>schlecht</t>
  </si>
  <si>
    <t>ein Zimmer in einem anderen Gebäude bekommen
Sah aus wie eine Bruchbude Nichts war aus oder hat</t>
  </si>
  <si>
    <t>angenehmer Aufenthalt eine halbe Stunde von Salzburg entfernt.</t>
  </si>
  <si>
    <t>Großes Zimmer mit sehr schöner Aussicht. Außergewöhnlich inklusive Karte, mit der man kostenlos mit dem Verkehr kommt und für einige Sehenswürdigkeiten Vergünstigungen erhält. Kostenlose Parkplätze immer am Haus vorhanden.</t>
  </si>
  <si>
    <t>Das Zimmer war bis auf das Bad sauber mit einigen Haaren auf dem Boden, was meiner Meinung nach an der Art des Bodens im Bad liegt. Eine gründlichere Reinigung könnte dieses Problem sicher vermeiden. 
Check out um 10 Uhr ist etwas zu früh.</t>
  </si>
  <si>
    <t>Für 1 Nacht angemessen.</t>
  </si>
  <si>
    <t>Die Lage ist super im Zentrum und schöne Umgebung.</t>
  </si>
  <si>
    <t>Sehr in die Jahre gekommene Zimmer. Sanitär ist renovierungsbedüftig. Reinigung war ausreichend, könnte aber wirklich besser sein. Kein Abendessen möglich und Terrasse nicht geöffnet. Suchte jemanden mit dem man sich unterhalten kann (sie saß hinter dem Wein auf der Terrasse) 
Frühstück ist auch ausreichend aber alles minimal und fast schon weg. (Wir waren um 8:45 da)
Keine Klimaanlage!</t>
  </si>
  <si>
    <t>Nervig</t>
  </si>
  <si>
    <t>Wir bekamen ein Zimmer im 2. Stock, abseits von allem, schwer zu finden und ohne Wegbeschreibung,</t>
  </si>
  <si>
    <t>Es ist ein tolles Preis-Leistungs-Verhältnis für Leute, die in der Stadt Gollig übernachten.</t>
  </si>
  <si>
    <t>Frühstück, Bad und Zimmergröße übertrafen unsere Erwartungen.</t>
  </si>
  <si>
    <t>Japan</t>
  </si>
  <si>
    <t>Golling ist ein wunderschöner Ort, in dem wir schon mal waren. Aber nie mehr im Gasthof Goldene Traube. 
Wir sind um zwei Uhr zum Einchecken gegangen und haben gefragt, ob ein extra Babybett gebucht werden kann. Aber es war nur eine Antwort möglich. Und das war NEIN ohne einen Blick, um etwas für uns tun zu können.
 Check out ist um 7 Uhr, dauert aber eine halbe Stunde Wenn man den Pin erst betätigt, ist man 45 Minuten entfernt.
Für uns NIE mehr an diesem Gasthof</t>
  </si>
  <si>
    <t>Sehr gutes Preis-Leistungsverhältnis.</t>
  </si>
  <si>
    <t>Das Hotel liegt sehr gut, wenn man auf der Autobahn unterwegs ist.</t>
  </si>
  <si>
    <t>Ziemlich enttäuschend...</t>
  </si>
  <si>
    <t>Die Lage ist gut im Zentrum der Stadt</t>
  </si>
  <si>
    <t>Es gibt keine Sonderbehandlung für diejenigen, die eine Unterkunft gebucht haben, sondern nur für das Personal des Restaurants des Eigentümers. Die Handtücher waren nicht sauber, ich habe deshalb nicht geduscht, viel Lärm von der hupenden Straße um 5 Uhr morgens (der Hauptstraße, die Salzburg mit Warpen und darüber hinaus verbindet). Die Betten sind hart und unbequem ...</t>
  </si>
  <si>
    <t>- wunderschöne Aussicht vom Eckzimmer Nr. 20, super schöne kleine Stadt, die Einheimischen heißen Ausländer willkommen</t>
  </si>
  <si>
    <t>Reinheit</t>
  </si>
  <si>
    <t>Das Personal war beim Check-in nicht anwesend. Terminvereinbarung nur telefonisch. Problem mit der Radplatzierung.</t>
  </si>
  <si>
    <t>Hotel, Umgebung, Wasserfall, See und alles andere. Alles war in Ordnung</t>
  </si>
  <si>
    <t>Alles war in Ordnung</t>
  </si>
  <si>
    <t>Ok</t>
  </si>
  <si>
    <t>Das wir hätten schlafen können.</t>
  </si>
  <si>
    <t>Die Matratze ist sehr weich</t>
  </si>
  <si>
    <t>Schönes Hotel im Zentrum der Stadt Golling, man hörte nachts Musik, war aber erträglich. Die Dame an der Rezeption war sehr nett und hat uns sogar im Restaurant bedient und uns Bier eingeschenkt. Das Frühstück war reichhaltig und gut.</t>
  </si>
  <si>
    <t>Es ist alles gut</t>
  </si>
  <si>
    <t>sehr gut</t>
  </si>
  <si>
    <t>Leicht zugänglich, preisgünstig, große Zimmer und freundliches Personal mit gutem Essen.</t>
  </si>
  <si>
    <t>Unbequemer Aufenthalt!</t>
  </si>
  <si>
    <t>.... Lage von Autobahn</t>
  </si>
  <si>
    <t>Bett war so hart wie der Boden
Bettdecke war mit Blutflecken übersäht. 
In der Bar ein Kaputt zu machen war eigentlich zu viel.
Es roch im ganzen Hotel nach Rauch.</t>
  </si>
  <si>
    <t>Standardzimmer.</t>
  </si>
  <si>
    <t>Der Lärm.</t>
  </si>
  <si>
    <t>Schöner und funktionaler Ort aus geografischer Sicht, in Bezug auf Empfang und Sauberkeit zu vermeiden</t>
  </si>
  <si>
    <t>Ich habe die Lage und die hervorragende Bahnanbindung in die Stadt Salzburg sehr geschätzt.</t>
  </si>
  <si>
    <t>Das Schlafzimmer wirkt alt und dreckig, besonders das Bad. Matratzen sind hart und unbequem. Das servierte Frühstück ist unverschämt reduziert und es werden nur abgepackte Speisen serviert. Die angegebene Frühstückszeit (von 8 bis 10) ist rein indikativ, da schon um 9 Uhr die Essens- und Getränkewagen leer sind und das Personal schon die Tische abräumt. Empfang des Personals war kalt und nicht hilfsbereit.</t>
  </si>
  <si>
    <t>Für eine Nacht ok, keine Erwartungen.</t>
  </si>
  <si>
    <t>Das Hotel sah von außen ganz gut aus.</t>
  </si>
  <si>
    <t>Wir hatten ein Zimmer zur Hauptstraße.Riesiger Lärm Die ganze Nacht.Badezimmer ist aus den 70ern und etwas Schimmel an der Wand.Hat lange gedauert bis Check out war.</t>
  </si>
  <si>
    <t>Schöne Lage im Zentrum. Ausgestattet und ordentliche Zimmer. Reibungsloser Check-in und out. Bei der Ankunft erhält man eine Infomappe mit einer Rabattkarte für viele Aktivitäten in der Umgebung und ein Ticket für den Bus oder die Bahn!</t>
  </si>
  <si>
    <t>Das einzig Positive war das bequeme Bett.</t>
  </si>
  <si>
    <t>Das Hotel von außen ist sehr schön und so habe ich einen diskreten Aufenthalt erwartet. Zum Glück musste ich nur eine Nacht bleiben, ich war auf der Durchreise von Salzburg. Sehr altes Zimmer und Bad, Stil der 50er Jahre, sehr ungefähre Reinigung. Im Frühstücksraum klebten die Hausschuhe am Boden, das Frühstück war sehr ungefährlich und ohne Hygienevorschriften. Icing auf dem Kuchen war Nutella schon vor vielen Monaten abgelaufen. Der gezahlte Preis war überhaupt nicht angemessen!!!!</t>
  </si>
  <si>
    <t>Frühstück war in Ordnung. War nicht richtig aufgefüllt</t>
  </si>
  <si>
    <t>In die Jahre gekommen, alte Betten und ziemlich muffig. Viel Lärm von der Straße</t>
  </si>
  <si>
    <t>Das Personal war schrecklich unfreundlich. 
Über die Zimmer kann ich mich kurz fassen, es kostet nicht viel aber war auch nicht viel..</t>
  </si>
  <si>
    <t>Das Hotelrestaurant ist total unterdimensioniert. Nicht hinfahren.</t>
  </si>
  <si>
    <t>Sehr kleines Zimmer 3x3m. 1,80 m Fenster. Unzureichende Belüftung. Dunkel. Keine Klimaanlage. Grenzwertig 2p Bett b1,60 x l1,90 piepte und knackte die ganze Nacht. Viel zu kurzes Bett für große Menschen von 2m und dass die Dame an der Rezeption es gut gesehen hatte._x000D_
Außer der Fassade hat uns dieses Hotel nie gefallen.</t>
  </si>
  <si>
    <t>Das Zimmer war leider, was akzeptabel gewesen wäre, wenn Hygiene und Personal gut oder überhaupt nicht akzeptabel gewesen wären. Aber auch diese waren erbärmlich:_x000D_
"Die ""Dame"" die an den 2 Personen vorbei flog, die an der Rezeption warteten und ein offenes Zimmer gegenüber der Rezeption stellte, fragte ich aus der Tür, in Eile, weil kein legaler Parkplatz: Alles frei?" Preis?  Ich habe keine Zimmer. "Was soll das heißen, ""nur Restaurant""?" Sie sah mich tot an. Alles voll. Mal über Booking.com schauen. Zimmer gratis gebucht. Kein Problem. 84 € inkl Frühstück. Mit Buchungsbestätigung telefonisch an der Rezeption. Dame war sehr schwierig was Frühstück und Preis angeht. Und hat uns schließlich ein sehr schlechtes Zimmer gegeben, siehe oben. Naja..._x000D_
Hygiene: Als ich am Abend zuvor auf dem Flur gegenüber der Rezeption wartete, hatte ich einen guten Blick in die Küche (offene Tür neben Rezeption) das war etwas mittelalterlich Und keiner der drei Damen hat etwas unternommen. Die sahen mich so überrascht an, wie ich sie angeschaut habe._x000D_
Der Tisch, an dem wir beim Abendessen zugewiesen wurden, war klebrig. "Ich fragte die Dame (mit fettigen Klamotten) die uns bediente ob sie es reinigen wollte, aber zuerst hat sie uns sehr nervös gebeten, schnellstmöglich zu bestellen, da ""die Küche schließen wollte""." Es war 20:40 und die Küche hat laut Info um 21:00 geschlossen. Es war wieder deutlich: in diesem Hotel ist der Kunde nicht der Erste._x000D_
Nachdem sie den Tisch abgerieben hat, haben wir unsere Bestellung schnell und etwas unter Druck weitergegeben. Der Tisch klebte noch._x000D_
Wir haben gegessen, die mittelalterliche Küche hat gut geschmeckt, an die Hygiene haben wir nicht gedacht._x000D_
Frühstück war definitiv gut, ebenso der Service._x000D_
Service und Höflichkeit:_x000D_
Die Dame, die uns nicht willkommen geheißen hatte und uns das miserable Zimmer gegeben hatte (und uns einen buchstäblich unmöglichen Parkplatz gegeben hatte), war für diese Funktion überhaupt nicht geeignet. Bauern, sehr unfreundlich und total unangemessen.</t>
  </si>
  <si>
    <t>Sehr netter Empfang, komfortables Zimmer mit Parkettboden, Verdunkelungsvorhänge, wc vom Bad getrennt, Hunde sind erlaubt (mit 10 Euro extra).</t>
  </si>
  <si>
    <t>Ein Wasserkocher wäre ein Pluspunkt gewesen</t>
  </si>
  <si>
    <t>Tolle Küche und Umgebung</t>
  </si>
  <si>
    <t>typisch australisches Gasthaus</t>
  </si>
  <si>
    <t>einfaches aber ausreichendes Frühstück, freundliches Personal, österreichische Ambientes und Dekorationen._x000D_
Das Hotel nahe der Autobahn war perfekt für einen Zwischenstopp.</t>
  </si>
  <si>
    <t>Keine Thermoverglasung und Fenster die schlecht schließen, Straße kann nachts laut sein._x000D_
Funktionales, aber rustikales Badezimmer.</t>
  </si>
  <si>
    <t>Angenehme, saubere Umgebung. Hilfreiches Personal.</t>
  </si>
  <si>
    <t>Schwaches WLAN-Signal im Zimmer.</t>
  </si>
  <si>
    <t>Februar 2021</t>
  </si>
  <si>
    <t>War ok die Dusche war sehr klein</t>
  </si>
  <si>
    <t>Preis-Leistung perfekt</t>
  </si>
  <si>
    <t>5 Nächte</t>
  </si>
  <si>
    <t>Nur zum Übernachten auf der Durchreise reicht es allemal.</t>
  </si>
  <si>
    <t>War ok für eine Übernachtung.</t>
  </si>
  <si>
    <t>Oktober 2021</t>
  </si>
  <si>
    <t>Sehr angenehmer Aufenthalt, kommen gern wieder.</t>
  </si>
  <si>
    <t>Prima</t>
  </si>
  <si>
    <t>Freundlicher Empfang,Gutes Essen  ,wir kommen gerne wieder</t>
  </si>
  <si>
    <t>Super Haus, super geführt in alen Belangen, Preis-Leistung top !</t>
  </si>
  <si>
    <t>Juni 2021</t>
  </si>
  <si>
    <t>Russland</t>
  </si>
  <si>
    <t xml:space="preserve"> 8.8 </t>
  </si>
  <si>
    <t>Fabelhaft</t>
  </si>
  <si>
    <t>Malaysia</t>
  </si>
  <si>
    <t>Philippinen</t>
  </si>
  <si>
    <t>Bosnien und Herzegovina</t>
  </si>
  <si>
    <t>Indien</t>
  </si>
  <si>
    <t>Brasilien</t>
  </si>
  <si>
    <t>economico per gli standard della zona. hotel pulito ed in ordine. arredi datati. no frigo in camera</t>
  </si>
  <si>
    <t>Südkorea</t>
  </si>
  <si>
    <t>Vereinigte Arabische Emirate</t>
  </si>
  <si>
    <t>Egy éjszakára tökéletes</t>
  </si>
  <si>
    <t>Prettige tussenstop op weg naar de wintersport. Maar is zeker een langer bezoek waard.</t>
  </si>
  <si>
    <t>6</t>
  </si>
  <si>
    <t>4.0</t>
  </si>
  <si>
    <t>1 Nacht voll OK</t>
  </si>
  <si>
    <t>Das Hotel liegt in Zentrum von Golling neben Burg!_x000D_
und ist Preis Leistung OK außer Badezimmer-WC sehr Alt???_x000D_
Zimmer in Ordnung. Personal hat Maskenpflicht nicht so ernst genommen :-(</t>
  </si>
  <si>
    <t>1-3 Tage</t>
  </si>
  <si>
    <t>Sonstige</t>
  </si>
  <si>
    <t>51-55</t>
  </si>
  <si>
    <t>5.0</t>
  </si>
  <si>
    <t>Nette Unterkunft für eine Nacht.</t>
  </si>
  <si>
    <t>Schönes Zimmer, nette Leute, so kurzfristig alles gut geklappt. Einfache Buchung über booking.com, Bezahlung über Paypal möglich.</t>
  </si>
  <si>
    <t>Februar 2020</t>
  </si>
  <si>
    <t>Arbeit</t>
  </si>
  <si>
    <t>2.0</t>
  </si>
  <si>
    <t>Zentrale Lage, aber nicht gastfreundlich</t>
  </si>
  <si>
    <t>Typisch österreichisches kleines Landhotel mit Gasthaus kombiniert. Unfreundliche  Wirtin. Unterbringung in einem Cafe etwa 5 Min zu Fuß weil überbucht. Keine Verstängigung zuvor.</t>
  </si>
  <si>
    <t>Januar 2019</t>
  </si>
  <si>
    <t>Winter</t>
  </si>
  <si>
    <t>46-50</t>
  </si>
  <si>
    <t>3.0</t>
  </si>
  <si>
    <t>Hände weg von dem Gasthof</t>
  </si>
  <si>
    <t>Die Betten in dem Gasthof sind eine Katastrophe. Solche harten Matratzen haben wir noch nie erlebt. Im Bad_x000D_
sind die Fliesen einer ganzen Wand horizontal gerissen und die Handtücher sind hart und rau. Absolut überteuert für 1 Nacht mit Frühstück. Unfreundliche Bedienung am Abend, weil wir nur was trinken wollten.</t>
  </si>
  <si>
    <t>September 2014</t>
  </si>
  <si>
    <t>61-65</t>
  </si>
  <si>
    <t>2.1</t>
  </si>
  <si>
    <t>Eine absolute Katastrophe</t>
  </si>
  <si>
    <t>Das Restaurant kann man absolut nicht weiter empfehlen. Es hat einen Charme der 70er Jahre und seither ist auch nichts mehr investiert worden. Wir waren dort Essen, die Kellnerin ist unfreundlich, knallt alles nur so auf den Tisch. Mein Mann hat Kasnockn gegessen, die wurden in einer Pfanne serviert, unten war alles angebrannt, die Kellnerin meinte dazu nur, hat halt die Köchin vergessen umzurühren!!!! Ich habe Eierschwammerln in Rahmsauce mit Semmelknödel gegessen, so etwas habe ich noch nie serviert bekommen. Die Sauce war flüssig wie Suppe und der Zwiebel darin hart also nicht angedünstet und alles geschmacklos. Es wurde auch nicht gefragt wie das Essen geschmeckt hat, naja die Kellnerin wird schon wissen warum sie nicht fragt!!! Mich sieht das Hotel Zur goldenen Traube sicher NIE wieder, es gibt genug andere Lokale in Golling. Mir ist nur schleierhaft wie man da 3 Sterne haben kann?</t>
  </si>
  <si>
    <t>September 2013</t>
  </si>
  <si>
    <t>1 Woche</t>
  </si>
  <si>
    <t>Wandern und Wellness</t>
  </si>
  <si>
    <t>Das schlechteste Hotel aller Zeiten</t>
  </si>
  <si>
    <t>Eine Katastrophe. Das Personal ist mehr als unfreundlich und droht mit dem Rauswurf, nur weil man sein Ei reklamiert. Die Betten sind hart wie Beton und das Frühstück ein Witz. Hände weg.</t>
  </si>
  <si>
    <t>Januar 2013</t>
  </si>
  <si>
    <t>26-30</t>
  </si>
  <si>
    <t>3.4</t>
  </si>
  <si>
    <t>Verspricht von außen mehr als es innen halten kann</t>
  </si>
  <si>
    <t>Leider verspricht das Hotel von außen mehr, als es innen halten kann. Das gesamte Hotel macht  einen unordentlchen, unsauberen Eindruck: abgestoßene Wände, verdreckter Teppich, fehlende Fliesen und Silikon im Bad sowie eine Waschtischarmatur, die so verkalkt war, dass sie sich nur mit zwei Händen und großem Kraftaufwand bedienen ließ. (bei unseren Zimmernachbarn waren in der Toilette auch noch die "Spuren" des Vormieters sichtbar!). _x000D_
_x000D_
Das 3-Gänge-Menü, das mit gebucht war bestand aus einer geschmacklosen Brühwürfelsuppe mit aufgeweichten Schwimmerleinlagen, einem lieblos angerechtigten Salatbuffet und einem lauwarmen Hauptgericht mit einem Semmelknödel etwa in Tischtennisballgröße und 2 Kroketten. Lediglich das Dessert war nett angerichtet und geschmacklich gut._x000D_
_x000D_
Wurst und Käse aus dem Mega-Supermarkt-Sparpaket,abgepackte Marmelade und Honig  und Obstsalat aus der Dose sind Bestandteile des Frühstücksbuffets.</t>
  </si>
  <si>
    <t>November 2010</t>
  </si>
  <si>
    <t>Stadt</t>
  </si>
  <si>
    <t>Paar:</t>
  </si>
  <si>
    <t>Reisegruppen</t>
  </si>
  <si>
    <t>Alleinreisender:</t>
  </si>
  <si>
    <t>Gruppe:</t>
  </si>
  <si>
    <t>Familie:</t>
  </si>
  <si>
    <t>Reisemonat</t>
  </si>
  <si>
    <t>Januar 2021</t>
  </si>
  <si>
    <t>März 2021</t>
  </si>
  <si>
    <t>Apil 2021</t>
  </si>
  <si>
    <t>Mai 2021</t>
  </si>
  <si>
    <t>November 2021</t>
  </si>
  <si>
    <t>März 2024</t>
  </si>
  <si>
    <t>Reisedauer</t>
  </si>
  <si>
    <t>Nationalität</t>
  </si>
  <si>
    <t>Altersgruppe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</si>
</sst>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theme="8" tint="-0.499984740745262"/>
      <name val="Calibri"/>
      <family val="2"/>
      <scheme val="minor"/>
    </font>
    <font>
      <sz val="12"/>
      <color theme="6" tint="-0.499984740745262"/>
      <name val="Calibri"/>
      <family val="2"/>
      <scheme val="minor"/>
    </font>
    <font>
      <sz val="8"/>
      <name val="Calibri"/>
      <family val="2"/>
      <scheme val="minor"/>
    </font>
    <font>
      <sz val="12"/>
      <color theme="5" tint="-0.499984740745262"/>
      <name val="Calibri"/>
      <family val="2"/>
      <scheme val="minor"/>
    </font>
    <font>
      <sz val="12"/>
      <color theme="7" tint="-0.499984740745262"/>
      <name val="Calibri"/>
      <family val="2"/>
      <scheme val="minor"/>
    </font>
    <font>
      <sz val="12"/>
      <color theme="9" tint="-0.499984740745262"/>
      <name val="Calibri (Textkörper)"/>
    </font>
    <font>
      <sz val="12"/>
      <color theme="2" tint="-0.89999084444715716"/>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left"/>
    </xf>
    <xf numFmtId="0" fontId="1" fillId="0" borderId="0" xfId="0" applyFont="1" applyAlignment="1">
      <alignment horizontal="left"/>
    </xf>
    <xf numFmtId="0" fontId="2" fillId="0" borderId="0" xfId="0" applyFont="1"/>
    <xf numFmtId="17" fontId="0" fillId="0" borderId="0" xfId="0" applyNumberFormat="1"/>
    <xf numFmtId="49" fontId="0" fillId="0" borderId="0" xfId="0" applyNumberFormat="1"/>
    <xf numFmtId="0" fontId="4" fillId="0" borderId="0" xfId="0" applyFont="1"/>
    <xf numFmtId="0" fontId="5" fillId="0" borderId="0" xfId="0" applyFont="1"/>
    <xf numFmtId="0" fontId="6" fillId="0" borderId="0" xfId="0" applyFont="1" applyAlignment="1">
      <alignment horizontal="left"/>
    </xf>
    <xf numFmtId="0" fontId="7" fillId="0" borderId="0" xfId="0" applyFont="1"/>
  </cellXfs>
  <cellStyles count="1">
    <cellStyle name="Stand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47"/>
  <sheetViews>
    <sheetView zoomScale="25" zoomScaleNormal="50" workbookViewId="0">
      <selection activeCell="T68" sqref="T68"/>
    </sheetView>
  </sheetViews>
  <sheetFormatPr baseColWidth="10" defaultRowHeight="16" x14ac:dyDescent="0.2"/>
  <cols>
    <col min="1" max="1" width="60.83203125" customWidth="1"/>
    <col min="8" max="8" width="16.83203125" customWidth="1"/>
    <col min="9" max="9" width="12.1640625" bestFit="1" customWidth="1"/>
    <col min="13" max="13" width="13.33203125" customWidth="1"/>
    <col min="16" max="16" width="14.83203125" bestFit="1" customWidth="1"/>
    <col min="19" max="19" width="25.5" bestFit="1" customWidth="1"/>
    <col min="22" max="22" width="20.33203125" bestFit="1"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t="s">
        <v>13</v>
      </c>
      <c r="B2" t="s">
        <v>14</v>
      </c>
      <c r="C2" t="s">
        <v>15</v>
      </c>
      <c r="D2" t="s">
        <v>16</v>
      </c>
      <c r="F2" t="s">
        <v>17</v>
      </c>
      <c r="G2" t="s">
        <v>18</v>
      </c>
      <c r="H2" s="4">
        <v>44682</v>
      </c>
      <c r="I2" t="s">
        <v>20</v>
      </c>
      <c r="J2" t="s">
        <v>21</v>
      </c>
      <c r="M2" t="s">
        <v>22</v>
      </c>
    </row>
    <row r="3" spans="1:13" x14ac:dyDescent="0.2">
      <c r="A3" t="s">
        <v>13</v>
      </c>
      <c r="B3" t="s">
        <v>14</v>
      </c>
      <c r="C3" t="s">
        <v>23</v>
      </c>
      <c r="D3" t="s">
        <v>24</v>
      </c>
      <c r="F3" t="s">
        <v>25</v>
      </c>
      <c r="G3" t="s">
        <v>26</v>
      </c>
      <c r="H3" t="s">
        <v>27</v>
      </c>
      <c r="I3" t="s">
        <v>28</v>
      </c>
      <c r="J3" t="s">
        <v>21</v>
      </c>
      <c r="M3" t="s">
        <v>29</v>
      </c>
    </row>
    <row r="4" spans="1:13" x14ac:dyDescent="0.2">
      <c r="A4" t="s">
        <v>13</v>
      </c>
      <c r="B4" t="s">
        <v>14</v>
      </c>
      <c r="C4" t="s">
        <v>23</v>
      </c>
      <c r="D4" t="s">
        <v>24</v>
      </c>
      <c r="F4" t="s">
        <v>30</v>
      </c>
      <c r="G4" t="s">
        <v>31</v>
      </c>
      <c r="H4" t="s">
        <v>32</v>
      </c>
      <c r="I4" t="s">
        <v>33</v>
      </c>
      <c r="J4" t="s">
        <v>21</v>
      </c>
      <c r="M4" t="s">
        <v>34</v>
      </c>
    </row>
    <row r="5" spans="1:13" x14ac:dyDescent="0.2">
      <c r="A5" t="s">
        <v>13</v>
      </c>
      <c r="B5" t="s">
        <v>14</v>
      </c>
      <c r="C5" t="s">
        <v>23</v>
      </c>
      <c r="D5" t="s">
        <v>24</v>
      </c>
      <c r="F5" t="s">
        <v>35</v>
      </c>
      <c r="G5" t="s">
        <v>31</v>
      </c>
      <c r="H5" t="s">
        <v>32</v>
      </c>
      <c r="I5" t="s">
        <v>28</v>
      </c>
      <c r="J5" t="s">
        <v>21</v>
      </c>
      <c r="M5" t="s">
        <v>34</v>
      </c>
    </row>
    <row r="6" spans="1:13" x14ac:dyDescent="0.2">
      <c r="A6" t="s">
        <v>13</v>
      </c>
      <c r="B6" t="s">
        <v>14</v>
      </c>
      <c r="C6" t="s">
        <v>36</v>
      </c>
      <c r="D6" t="s">
        <v>37</v>
      </c>
      <c r="F6" t="s">
        <v>38</v>
      </c>
      <c r="G6" t="s">
        <v>39</v>
      </c>
      <c r="H6" t="s">
        <v>32</v>
      </c>
      <c r="I6" t="s">
        <v>40</v>
      </c>
      <c r="J6" t="s">
        <v>41</v>
      </c>
      <c r="M6" t="s">
        <v>34</v>
      </c>
    </row>
    <row r="7" spans="1:13" x14ac:dyDescent="0.2">
      <c r="A7" t="s">
        <v>13</v>
      </c>
      <c r="B7" t="s">
        <v>14</v>
      </c>
      <c r="C7" t="s">
        <v>42</v>
      </c>
      <c r="D7" t="s">
        <v>43</v>
      </c>
      <c r="F7" t="s">
        <v>44</v>
      </c>
      <c r="G7" t="s">
        <v>45</v>
      </c>
      <c r="H7" t="s">
        <v>32</v>
      </c>
      <c r="I7" t="s">
        <v>28</v>
      </c>
      <c r="J7" t="s">
        <v>21</v>
      </c>
      <c r="M7" t="s">
        <v>29</v>
      </c>
    </row>
    <row r="8" spans="1:13" x14ac:dyDescent="0.2">
      <c r="A8" t="s">
        <v>13</v>
      </c>
      <c r="B8" t="s">
        <v>14</v>
      </c>
      <c r="C8" t="s">
        <v>36</v>
      </c>
      <c r="D8" t="s">
        <v>46</v>
      </c>
      <c r="F8" t="s">
        <v>47</v>
      </c>
      <c r="G8" t="s">
        <v>48</v>
      </c>
      <c r="H8" t="s">
        <v>49</v>
      </c>
      <c r="I8" t="s">
        <v>20</v>
      </c>
      <c r="J8" t="s">
        <v>21</v>
      </c>
      <c r="M8" t="s">
        <v>29</v>
      </c>
    </row>
    <row r="9" spans="1:13" x14ac:dyDescent="0.2">
      <c r="A9" t="s">
        <v>13</v>
      </c>
      <c r="B9" t="s">
        <v>14</v>
      </c>
      <c r="C9" t="s">
        <v>36</v>
      </c>
      <c r="D9" t="s">
        <v>46</v>
      </c>
      <c r="F9" t="s">
        <v>50</v>
      </c>
      <c r="G9" t="s">
        <v>51</v>
      </c>
      <c r="H9" t="s">
        <v>49</v>
      </c>
      <c r="I9" t="s">
        <v>40</v>
      </c>
      <c r="J9" t="s">
        <v>21</v>
      </c>
      <c r="M9" t="s">
        <v>29</v>
      </c>
    </row>
    <row r="10" spans="1:13" x14ac:dyDescent="0.2">
      <c r="A10" t="s">
        <v>13</v>
      </c>
      <c r="B10" t="s">
        <v>14</v>
      </c>
      <c r="C10" t="s">
        <v>42</v>
      </c>
      <c r="D10" t="s">
        <v>52</v>
      </c>
      <c r="F10" t="s">
        <v>53</v>
      </c>
      <c r="G10" t="s">
        <v>54</v>
      </c>
      <c r="H10" t="s">
        <v>55</v>
      </c>
      <c r="I10" t="s">
        <v>40</v>
      </c>
      <c r="J10" t="s">
        <v>21</v>
      </c>
      <c r="M10" t="s">
        <v>34</v>
      </c>
    </row>
    <row r="11" spans="1:13" x14ac:dyDescent="0.2">
      <c r="A11" t="s">
        <v>13</v>
      </c>
      <c r="B11" t="s">
        <v>14</v>
      </c>
      <c r="C11" t="s">
        <v>23</v>
      </c>
      <c r="D11" t="s">
        <v>56</v>
      </c>
      <c r="F11" t="s">
        <v>57</v>
      </c>
      <c r="G11" t="s">
        <v>58</v>
      </c>
      <c r="H11" t="s">
        <v>55</v>
      </c>
      <c r="I11" t="s">
        <v>40</v>
      </c>
      <c r="J11" t="s">
        <v>21</v>
      </c>
      <c r="M11" t="s">
        <v>34</v>
      </c>
    </row>
    <row r="12" spans="1:13" x14ac:dyDescent="0.2">
      <c r="A12" t="s">
        <v>13</v>
      </c>
      <c r="B12" t="s">
        <v>14</v>
      </c>
      <c r="C12" t="s">
        <v>36</v>
      </c>
      <c r="D12" t="s">
        <v>46</v>
      </c>
      <c r="F12" t="s">
        <v>59</v>
      </c>
      <c r="G12" t="s">
        <v>60</v>
      </c>
      <c r="H12" t="s">
        <v>61</v>
      </c>
      <c r="I12" t="s">
        <v>20</v>
      </c>
      <c r="J12" t="s">
        <v>21</v>
      </c>
      <c r="M12" t="s">
        <v>62</v>
      </c>
    </row>
    <row r="13" spans="1:13" x14ac:dyDescent="0.2">
      <c r="A13" t="s">
        <v>13</v>
      </c>
      <c r="B13" t="s">
        <v>14</v>
      </c>
      <c r="C13" t="s">
        <v>23</v>
      </c>
      <c r="D13" t="s">
        <v>24</v>
      </c>
      <c r="F13" t="s">
        <v>63</v>
      </c>
      <c r="G13" t="s">
        <v>64</v>
      </c>
      <c r="H13" t="s">
        <v>61</v>
      </c>
      <c r="I13" t="s">
        <v>40</v>
      </c>
      <c r="J13" t="s">
        <v>21</v>
      </c>
      <c r="M13" t="s">
        <v>34</v>
      </c>
    </row>
    <row r="14" spans="1:13" x14ac:dyDescent="0.2">
      <c r="A14" t="s">
        <v>13</v>
      </c>
      <c r="B14" t="s">
        <v>14</v>
      </c>
      <c r="C14" t="s">
        <v>23</v>
      </c>
      <c r="D14" t="s">
        <v>65</v>
      </c>
      <c r="F14" t="s">
        <v>66</v>
      </c>
      <c r="G14" t="s">
        <v>31</v>
      </c>
      <c r="H14" t="s">
        <v>55</v>
      </c>
      <c r="I14" t="s">
        <v>40</v>
      </c>
      <c r="J14" t="s">
        <v>21</v>
      </c>
      <c r="M14" t="s">
        <v>34</v>
      </c>
    </row>
    <row r="15" spans="1:13" x14ac:dyDescent="0.2">
      <c r="A15" t="s">
        <v>13</v>
      </c>
      <c r="B15" t="s">
        <v>14</v>
      </c>
      <c r="C15" t="s">
        <v>36</v>
      </c>
      <c r="D15" t="s">
        <v>67</v>
      </c>
      <c r="F15" t="s">
        <v>68</v>
      </c>
      <c r="G15" t="s">
        <v>69</v>
      </c>
      <c r="H15" t="s">
        <v>55</v>
      </c>
      <c r="I15" t="s">
        <v>40</v>
      </c>
      <c r="J15" t="s">
        <v>21</v>
      </c>
      <c r="M15" t="s">
        <v>34</v>
      </c>
    </row>
    <row r="16" spans="1:13" x14ac:dyDescent="0.2">
      <c r="A16" t="s">
        <v>13</v>
      </c>
      <c r="B16" t="s">
        <v>14</v>
      </c>
      <c r="C16" t="s">
        <v>23</v>
      </c>
      <c r="D16" t="s">
        <v>70</v>
      </c>
      <c r="F16" t="s">
        <v>71</v>
      </c>
      <c r="G16" t="s">
        <v>31</v>
      </c>
      <c r="H16" t="s">
        <v>72</v>
      </c>
      <c r="I16" t="s">
        <v>33</v>
      </c>
      <c r="J16" t="s">
        <v>21</v>
      </c>
      <c r="M16" t="s">
        <v>34</v>
      </c>
    </row>
    <row r="17" spans="1:13" x14ac:dyDescent="0.2">
      <c r="A17" t="s">
        <v>13</v>
      </c>
      <c r="B17" t="s">
        <v>14</v>
      </c>
      <c r="C17" t="s">
        <v>36</v>
      </c>
      <c r="D17" t="s">
        <v>46</v>
      </c>
      <c r="F17" t="s">
        <v>73</v>
      </c>
      <c r="G17" t="s">
        <v>74</v>
      </c>
      <c r="H17" t="s">
        <v>72</v>
      </c>
      <c r="I17" t="s">
        <v>20</v>
      </c>
      <c r="J17" t="s">
        <v>41</v>
      </c>
      <c r="M17" t="s">
        <v>29</v>
      </c>
    </row>
    <row r="18" spans="1:13" x14ac:dyDescent="0.2">
      <c r="A18" t="s">
        <v>13</v>
      </c>
      <c r="B18" t="s">
        <v>14</v>
      </c>
      <c r="C18" t="s">
        <v>36</v>
      </c>
      <c r="D18" t="s">
        <v>46</v>
      </c>
      <c r="F18" t="s">
        <v>75</v>
      </c>
      <c r="G18" t="s">
        <v>76</v>
      </c>
      <c r="H18" t="s">
        <v>77</v>
      </c>
      <c r="I18" t="s">
        <v>40</v>
      </c>
      <c r="J18" t="s">
        <v>21</v>
      </c>
      <c r="M18" t="s">
        <v>34</v>
      </c>
    </row>
    <row r="19" spans="1:13" x14ac:dyDescent="0.2">
      <c r="A19" t="s">
        <v>13</v>
      </c>
      <c r="B19" t="s">
        <v>14</v>
      </c>
      <c r="C19" t="s">
        <v>23</v>
      </c>
      <c r="D19" t="s">
        <v>24</v>
      </c>
      <c r="F19" t="s">
        <v>78</v>
      </c>
      <c r="G19" t="s">
        <v>31</v>
      </c>
      <c r="H19" t="s">
        <v>55</v>
      </c>
      <c r="I19" t="s">
        <v>40</v>
      </c>
      <c r="J19" t="s">
        <v>21</v>
      </c>
      <c r="M19" t="s">
        <v>34</v>
      </c>
    </row>
    <row r="20" spans="1:13" x14ac:dyDescent="0.2">
      <c r="A20" t="s">
        <v>13</v>
      </c>
      <c r="B20" t="s">
        <v>14</v>
      </c>
      <c r="C20" t="s">
        <v>36</v>
      </c>
      <c r="D20" t="s">
        <v>46</v>
      </c>
      <c r="F20" t="s">
        <v>79</v>
      </c>
      <c r="G20" t="s">
        <v>31</v>
      </c>
      <c r="H20" t="s">
        <v>55</v>
      </c>
      <c r="I20" t="s">
        <v>20</v>
      </c>
      <c r="J20" t="s">
        <v>21</v>
      </c>
      <c r="M20" t="s">
        <v>29</v>
      </c>
    </row>
    <row r="21" spans="1:13" x14ac:dyDescent="0.2">
      <c r="A21" t="s">
        <v>13</v>
      </c>
      <c r="B21" t="s">
        <v>14</v>
      </c>
      <c r="C21" t="s">
        <v>23</v>
      </c>
      <c r="D21" t="s">
        <v>80</v>
      </c>
      <c r="F21" t="s">
        <v>81</v>
      </c>
      <c r="G21" t="s">
        <v>82</v>
      </c>
      <c r="H21" t="s">
        <v>72</v>
      </c>
      <c r="I21" t="s">
        <v>33</v>
      </c>
      <c r="J21" t="s">
        <v>21</v>
      </c>
      <c r="M21" t="s">
        <v>34</v>
      </c>
    </row>
    <row r="22" spans="1:13" x14ac:dyDescent="0.2">
      <c r="A22" t="s">
        <v>13</v>
      </c>
      <c r="B22" t="s">
        <v>14</v>
      </c>
      <c r="C22" t="s">
        <v>42</v>
      </c>
      <c r="D22" t="s">
        <v>83</v>
      </c>
      <c r="F22" t="s">
        <v>84</v>
      </c>
      <c r="G22" t="s">
        <v>85</v>
      </c>
      <c r="H22" t="s">
        <v>77</v>
      </c>
      <c r="I22" t="s">
        <v>33</v>
      </c>
      <c r="J22" t="s">
        <v>21</v>
      </c>
      <c r="M22" t="s">
        <v>34</v>
      </c>
    </row>
    <row r="23" spans="1:13" x14ac:dyDescent="0.2">
      <c r="A23" t="s">
        <v>13</v>
      </c>
      <c r="B23" t="s">
        <v>14</v>
      </c>
      <c r="C23" t="s">
        <v>23</v>
      </c>
      <c r="D23" t="s">
        <v>24</v>
      </c>
      <c r="F23" t="s">
        <v>86</v>
      </c>
      <c r="G23" t="s">
        <v>87</v>
      </c>
      <c r="H23" t="s">
        <v>72</v>
      </c>
      <c r="I23" t="s">
        <v>40</v>
      </c>
      <c r="J23" t="s">
        <v>21</v>
      </c>
      <c r="M23" t="s">
        <v>34</v>
      </c>
    </row>
    <row r="24" spans="1:13" x14ac:dyDescent="0.2">
      <c r="A24" t="s">
        <v>13</v>
      </c>
      <c r="B24" t="s">
        <v>14</v>
      </c>
      <c r="C24" t="s">
        <v>36</v>
      </c>
      <c r="D24" t="s">
        <v>88</v>
      </c>
      <c r="F24" t="s">
        <v>89</v>
      </c>
      <c r="G24" t="s">
        <v>90</v>
      </c>
      <c r="H24" t="s">
        <v>72</v>
      </c>
      <c r="I24" t="s">
        <v>33</v>
      </c>
      <c r="J24" t="s">
        <v>21</v>
      </c>
      <c r="M24" t="s">
        <v>34</v>
      </c>
    </row>
    <row r="25" spans="1:13" x14ac:dyDescent="0.2">
      <c r="A25" t="s">
        <v>13</v>
      </c>
      <c r="B25" t="s">
        <v>14</v>
      </c>
      <c r="C25" t="s">
        <v>23</v>
      </c>
      <c r="D25" t="s">
        <v>91</v>
      </c>
      <c r="F25" t="s">
        <v>92</v>
      </c>
      <c r="G25" t="s">
        <v>31</v>
      </c>
      <c r="H25" t="s">
        <v>72</v>
      </c>
      <c r="I25" t="s">
        <v>20</v>
      </c>
      <c r="J25" t="s">
        <v>21</v>
      </c>
      <c r="M25" t="s">
        <v>34</v>
      </c>
    </row>
    <row r="26" spans="1:13" x14ac:dyDescent="0.2">
      <c r="A26" t="s">
        <v>13</v>
      </c>
      <c r="B26" t="s">
        <v>14</v>
      </c>
      <c r="C26" t="s">
        <v>36</v>
      </c>
      <c r="D26" t="s">
        <v>93</v>
      </c>
      <c r="F26" t="s">
        <v>94</v>
      </c>
      <c r="G26" t="s">
        <v>95</v>
      </c>
      <c r="H26" t="s">
        <v>72</v>
      </c>
      <c r="I26" t="s">
        <v>20</v>
      </c>
      <c r="J26" t="s">
        <v>21</v>
      </c>
      <c r="M26" t="s">
        <v>34</v>
      </c>
    </row>
    <row r="27" spans="1:13" x14ac:dyDescent="0.2">
      <c r="A27" t="s">
        <v>13</v>
      </c>
      <c r="B27" t="s">
        <v>14</v>
      </c>
      <c r="C27" t="s">
        <v>42</v>
      </c>
      <c r="D27" t="s">
        <v>96</v>
      </c>
      <c r="F27" t="s">
        <v>97</v>
      </c>
      <c r="G27" t="s">
        <v>31</v>
      </c>
      <c r="H27" t="s">
        <v>72</v>
      </c>
      <c r="I27" t="s">
        <v>33</v>
      </c>
      <c r="J27" t="s">
        <v>21</v>
      </c>
      <c r="M27" t="s">
        <v>34</v>
      </c>
    </row>
    <row r="28" spans="1:13" x14ac:dyDescent="0.2">
      <c r="A28" t="s">
        <v>13</v>
      </c>
      <c r="B28" t="s">
        <v>14</v>
      </c>
      <c r="C28" t="s">
        <v>36</v>
      </c>
      <c r="D28" t="s">
        <v>98</v>
      </c>
      <c r="F28" t="s">
        <v>99</v>
      </c>
      <c r="G28" t="s">
        <v>100</v>
      </c>
      <c r="H28" t="s">
        <v>72</v>
      </c>
      <c r="I28" t="s">
        <v>28</v>
      </c>
      <c r="J28" t="s">
        <v>21</v>
      </c>
      <c r="M28" t="s">
        <v>34</v>
      </c>
    </row>
    <row r="29" spans="1:13" x14ac:dyDescent="0.2">
      <c r="A29" t="s">
        <v>13</v>
      </c>
      <c r="B29" t="s">
        <v>14</v>
      </c>
      <c r="C29" t="s">
        <v>36</v>
      </c>
      <c r="D29" t="s">
        <v>101</v>
      </c>
      <c r="F29" t="s">
        <v>102</v>
      </c>
      <c r="G29" t="s">
        <v>103</v>
      </c>
      <c r="H29" t="s">
        <v>77</v>
      </c>
      <c r="I29" t="s">
        <v>40</v>
      </c>
      <c r="J29" t="s">
        <v>21</v>
      </c>
      <c r="M29" t="s">
        <v>34</v>
      </c>
    </row>
    <row r="30" spans="1:13" x14ac:dyDescent="0.2">
      <c r="A30" t="s">
        <v>13</v>
      </c>
      <c r="B30" t="s">
        <v>14</v>
      </c>
      <c r="C30" t="s">
        <v>23</v>
      </c>
      <c r="D30" t="s">
        <v>104</v>
      </c>
      <c r="F30" t="s">
        <v>105</v>
      </c>
      <c r="G30" t="s">
        <v>106</v>
      </c>
      <c r="H30" t="s">
        <v>72</v>
      </c>
      <c r="I30" t="s">
        <v>20</v>
      </c>
      <c r="J30" t="s">
        <v>21</v>
      </c>
      <c r="M30" t="s">
        <v>34</v>
      </c>
    </row>
    <row r="31" spans="1:13" x14ac:dyDescent="0.2">
      <c r="A31" t="s">
        <v>13</v>
      </c>
      <c r="B31" t="s">
        <v>14</v>
      </c>
      <c r="C31" t="s">
        <v>36</v>
      </c>
      <c r="D31" t="s">
        <v>46</v>
      </c>
      <c r="F31" t="s">
        <v>107</v>
      </c>
      <c r="G31" t="s">
        <v>108</v>
      </c>
      <c r="H31" t="s">
        <v>72</v>
      </c>
      <c r="I31" t="s">
        <v>28</v>
      </c>
      <c r="J31" t="s">
        <v>21</v>
      </c>
      <c r="M31" t="s">
        <v>34</v>
      </c>
    </row>
    <row r="32" spans="1:13" x14ac:dyDescent="0.2">
      <c r="A32" t="s">
        <v>13</v>
      </c>
      <c r="B32" t="s">
        <v>14</v>
      </c>
      <c r="C32" t="s">
        <v>36</v>
      </c>
      <c r="D32" t="s">
        <v>46</v>
      </c>
      <c r="F32" t="s">
        <v>109</v>
      </c>
      <c r="G32" t="s">
        <v>110</v>
      </c>
      <c r="H32" t="s">
        <v>72</v>
      </c>
      <c r="I32" t="s">
        <v>40</v>
      </c>
      <c r="J32" t="s">
        <v>21</v>
      </c>
      <c r="M32" t="s">
        <v>34</v>
      </c>
    </row>
    <row r="33" spans="1:13" x14ac:dyDescent="0.2">
      <c r="A33" t="s">
        <v>13</v>
      </c>
      <c r="B33" t="s">
        <v>14</v>
      </c>
      <c r="C33" t="s">
        <v>36</v>
      </c>
      <c r="D33" t="s">
        <v>111</v>
      </c>
      <c r="F33" t="s">
        <v>31</v>
      </c>
      <c r="G33" t="s">
        <v>112</v>
      </c>
      <c r="H33" t="s">
        <v>72</v>
      </c>
      <c r="I33" t="s">
        <v>33</v>
      </c>
      <c r="J33" t="s">
        <v>21</v>
      </c>
      <c r="M33" t="s">
        <v>34</v>
      </c>
    </row>
    <row r="34" spans="1:13" x14ac:dyDescent="0.2">
      <c r="A34" t="s">
        <v>13</v>
      </c>
      <c r="B34" t="s">
        <v>14</v>
      </c>
      <c r="C34" t="s">
        <v>42</v>
      </c>
      <c r="D34" t="s">
        <v>113</v>
      </c>
      <c r="F34" t="s">
        <v>114</v>
      </c>
      <c r="G34" t="s">
        <v>115</v>
      </c>
      <c r="H34" t="s">
        <v>72</v>
      </c>
      <c r="I34" t="s">
        <v>33</v>
      </c>
      <c r="J34" t="s">
        <v>21</v>
      </c>
      <c r="M34" t="s">
        <v>34</v>
      </c>
    </row>
    <row r="35" spans="1:13" x14ac:dyDescent="0.2">
      <c r="A35" t="s">
        <v>13</v>
      </c>
      <c r="B35" t="s">
        <v>14</v>
      </c>
      <c r="C35" t="s">
        <v>36</v>
      </c>
      <c r="D35" t="s">
        <v>46</v>
      </c>
      <c r="F35" t="s">
        <v>116</v>
      </c>
      <c r="G35" t="s">
        <v>31</v>
      </c>
      <c r="H35" t="s">
        <v>72</v>
      </c>
      <c r="I35" t="s">
        <v>40</v>
      </c>
      <c r="J35" t="s">
        <v>21</v>
      </c>
      <c r="M35" t="s">
        <v>34</v>
      </c>
    </row>
    <row r="36" spans="1:13" x14ac:dyDescent="0.2">
      <c r="A36" t="s">
        <v>13</v>
      </c>
      <c r="B36" t="s">
        <v>14</v>
      </c>
      <c r="C36" t="s">
        <v>42</v>
      </c>
      <c r="D36" t="s">
        <v>117</v>
      </c>
      <c r="F36" t="s">
        <v>118</v>
      </c>
      <c r="G36" t="s">
        <v>119</v>
      </c>
      <c r="H36" t="s">
        <v>77</v>
      </c>
      <c r="I36" t="s">
        <v>33</v>
      </c>
      <c r="J36" t="s">
        <v>21</v>
      </c>
      <c r="M36" t="s">
        <v>34</v>
      </c>
    </row>
    <row r="37" spans="1:13" x14ac:dyDescent="0.2">
      <c r="A37" t="s">
        <v>13</v>
      </c>
      <c r="B37" t="s">
        <v>14</v>
      </c>
      <c r="C37" t="s">
        <v>36</v>
      </c>
      <c r="D37" t="s">
        <v>46</v>
      </c>
      <c r="F37" t="s">
        <v>120</v>
      </c>
      <c r="G37" t="s">
        <v>121</v>
      </c>
      <c r="H37" t="s">
        <v>77</v>
      </c>
      <c r="I37" t="s">
        <v>40</v>
      </c>
      <c r="J37" t="s">
        <v>21</v>
      </c>
      <c r="M37" t="s">
        <v>34</v>
      </c>
    </row>
    <row r="38" spans="1:13" x14ac:dyDescent="0.2">
      <c r="A38" t="s">
        <v>13</v>
      </c>
      <c r="B38" t="s">
        <v>14</v>
      </c>
      <c r="C38" t="s">
        <v>23</v>
      </c>
      <c r="D38" t="s">
        <v>24</v>
      </c>
      <c r="F38" t="s">
        <v>122</v>
      </c>
      <c r="G38" t="s">
        <v>31</v>
      </c>
      <c r="H38" t="s">
        <v>77</v>
      </c>
      <c r="I38" t="s">
        <v>40</v>
      </c>
      <c r="J38" t="s">
        <v>21</v>
      </c>
      <c r="M38" t="s">
        <v>34</v>
      </c>
    </row>
    <row r="39" spans="1:13" x14ac:dyDescent="0.2">
      <c r="A39" t="s">
        <v>13</v>
      </c>
      <c r="B39" t="s">
        <v>14</v>
      </c>
      <c r="C39" t="s">
        <v>36</v>
      </c>
      <c r="D39" t="s">
        <v>46</v>
      </c>
      <c r="F39" t="s">
        <v>123</v>
      </c>
      <c r="G39" t="s">
        <v>31</v>
      </c>
      <c r="H39" t="s">
        <v>77</v>
      </c>
      <c r="I39" t="s">
        <v>40</v>
      </c>
      <c r="J39" t="s">
        <v>41</v>
      </c>
      <c r="M39" t="s">
        <v>29</v>
      </c>
    </row>
    <row r="40" spans="1:13" x14ac:dyDescent="0.2">
      <c r="A40" t="s">
        <v>13</v>
      </c>
      <c r="B40" t="s">
        <v>14</v>
      </c>
      <c r="C40" t="s">
        <v>36</v>
      </c>
      <c r="D40" t="s">
        <v>46</v>
      </c>
      <c r="F40" t="s">
        <v>124</v>
      </c>
      <c r="G40" t="s">
        <v>125</v>
      </c>
      <c r="H40" t="s">
        <v>77</v>
      </c>
      <c r="I40" t="s">
        <v>33</v>
      </c>
      <c r="J40" t="s">
        <v>21</v>
      </c>
      <c r="M40" t="s">
        <v>22</v>
      </c>
    </row>
    <row r="41" spans="1:13" x14ac:dyDescent="0.2">
      <c r="A41" t="s">
        <v>13</v>
      </c>
      <c r="B41" t="s">
        <v>14</v>
      </c>
      <c r="C41" t="s">
        <v>36</v>
      </c>
      <c r="D41" t="s">
        <v>46</v>
      </c>
      <c r="F41" t="s">
        <v>126</v>
      </c>
      <c r="G41" t="s">
        <v>127</v>
      </c>
      <c r="H41" t="s">
        <v>77</v>
      </c>
      <c r="I41" t="s">
        <v>33</v>
      </c>
      <c r="J41" t="s">
        <v>21</v>
      </c>
      <c r="M41" t="s">
        <v>34</v>
      </c>
    </row>
    <row r="42" spans="1:13" x14ac:dyDescent="0.2">
      <c r="A42" t="s">
        <v>13</v>
      </c>
      <c r="B42" t="s">
        <v>14</v>
      </c>
      <c r="C42" t="s">
        <v>23</v>
      </c>
      <c r="D42" t="s">
        <v>24</v>
      </c>
      <c r="F42" t="s">
        <v>128</v>
      </c>
      <c r="G42" t="s">
        <v>129</v>
      </c>
      <c r="H42" t="s">
        <v>77</v>
      </c>
      <c r="I42" t="s">
        <v>33</v>
      </c>
      <c r="J42" t="s">
        <v>21</v>
      </c>
      <c r="M42" t="s">
        <v>34</v>
      </c>
    </row>
    <row r="43" spans="1:13" x14ac:dyDescent="0.2">
      <c r="A43" t="s">
        <v>13</v>
      </c>
      <c r="B43" t="s">
        <v>14</v>
      </c>
      <c r="C43" t="s">
        <v>23</v>
      </c>
      <c r="D43" t="s">
        <v>24</v>
      </c>
      <c r="F43" t="s">
        <v>130</v>
      </c>
      <c r="G43" t="s">
        <v>31</v>
      </c>
      <c r="H43" t="s">
        <v>131</v>
      </c>
      <c r="I43" t="s">
        <v>33</v>
      </c>
      <c r="J43" t="s">
        <v>21</v>
      </c>
      <c r="M43" t="s">
        <v>34</v>
      </c>
    </row>
    <row r="44" spans="1:13" x14ac:dyDescent="0.2">
      <c r="A44" t="s">
        <v>13</v>
      </c>
      <c r="B44" t="s">
        <v>14</v>
      </c>
      <c r="C44" t="s">
        <v>36</v>
      </c>
      <c r="D44" t="s">
        <v>46</v>
      </c>
      <c r="F44" t="s">
        <v>132</v>
      </c>
      <c r="G44" t="s">
        <v>133</v>
      </c>
      <c r="H44" t="s">
        <v>77</v>
      </c>
      <c r="I44" t="s">
        <v>40</v>
      </c>
      <c r="J44" t="s">
        <v>21</v>
      </c>
      <c r="M44" t="s">
        <v>34</v>
      </c>
    </row>
    <row r="45" spans="1:13" x14ac:dyDescent="0.2">
      <c r="A45" t="s">
        <v>13</v>
      </c>
      <c r="B45" t="s">
        <v>14</v>
      </c>
      <c r="C45" t="s">
        <v>36</v>
      </c>
      <c r="D45" t="s">
        <v>46</v>
      </c>
      <c r="F45" t="s">
        <v>134</v>
      </c>
      <c r="G45" t="s">
        <v>31</v>
      </c>
      <c r="H45" t="s">
        <v>131</v>
      </c>
      <c r="I45" t="s">
        <v>40</v>
      </c>
      <c r="J45" t="s">
        <v>21</v>
      </c>
      <c r="M45" t="s">
        <v>34</v>
      </c>
    </row>
    <row r="46" spans="1:13" x14ac:dyDescent="0.2">
      <c r="A46" t="s">
        <v>13</v>
      </c>
      <c r="B46" t="s">
        <v>14</v>
      </c>
      <c r="C46" t="s">
        <v>23</v>
      </c>
      <c r="D46" t="s">
        <v>24</v>
      </c>
      <c r="F46" t="s">
        <v>135</v>
      </c>
      <c r="G46" t="s">
        <v>31</v>
      </c>
      <c r="H46" t="s">
        <v>131</v>
      </c>
      <c r="I46" t="s">
        <v>28</v>
      </c>
      <c r="J46" t="s">
        <v>21</v>
      </c>
      <c r="M46" t="s">
        <v>34</v>
      </c>
    </row>
    <row r="47" spans="1:13" x14ac:dyDescent="0.2">
      <c r="A47" t="s">
        <v>13</v>
      </c>
      <c r="B47" t="s">
        <v>14</v>
      </c>
      <c r="C47" t="s">
        <v>36</v>
      </c>
      <c r="D47" t="s">
        <v>136</v>
      </c>
      <c r="F47" t="s">
        <v>137</v>
      </c>
      <c r="G47" t="s">
        <v>138</v>
      </c>
      <c r="H47" t="s">
        <v>131</v>
      </c>
      <c r="I47" t="s">
        <v>28</v>
      </c>
      <c r="J47" t="s">
        <v>21</v>
      </c>
      <c r="M47" t="s">
        <v>34</v>
      </c>
    </row>
    <row r="48" spans="1:13" x14ac:dyDescent="0.2">
      <c r="A48" t="s">
        <v>13</v>
      </c>
      <c r="B48" t="s">
        <v>14</v>
      </c>
      <c r="C48" t="s">
        <v>23</v>
      </c>
      <c r="D48" t="s">
        <v>139</v>
      </c>
      <c r="F48" t="s">
        <v>140</v>
      </c>
      <c r="G48" t="s">
        <v>141</v>
      </c>
      <c r="H48" t="s">
        <v>131</v>
      </c>
      <c r="I48" t="s">
        <v>40</v>
      </c>
      <c r="J48" t="s">
        <v>21</v>
      </c>
      <c r="M48" t="s">
        <v>34</v>
      </c>
    </row>
    <row r="49" spans="1:16" x14ac:dyDescent="0.2">
      <c r="A49" t="s">
        <v>13</v>
      </c>
      <c r="B49" t="s">
        <v>14</v>
      </c>
      <c r="C49" t="s">
        <v>36</v>
      </c>
      <c r="D49" t="s">
        <v>46</v>
      </c>
      <c r="F49" t="s">
        <v>31</v>
      </c>
      <c r="G49" t="s">
        <v>142</v>
      </c>
      <c r="H49" t="s">
        <v>131</v>
      </c>
      <c r="I49" t="s">
        <v>28</v>
      </c>
      <c r="J49" t="s">
        <v>21</v>
      </c>
      <c r="M49" t="s">
        <v>34</v>
      </c>
    </row>
    <row r="50" spans="1:16" x14ac:dyDescent="0.2">
      <c r="A50" t="s">
        <v>13</v>
      </c>
      <c r="B50" t="s">
        <v>14</v>
      </c>
      <c r="C50" t="s">
        <v>36</v>
      </c>
      <c r="D50" t="s">
        <v>46</v>
      </c>
      <c r="F50" t="s">
        <v>143</v>
      </c>
      <c r="G50" t="s">
        <v>31</v>
      </c>
      <c r="H50" t="s">
        <v>131</v>
      </c>
      <c r="I50" t="s">
        <v>40</v>
      </c>
      <c r="J50" t="s">
        <v>21</v>
      </c>
      <c r="M50" t="s">
        <v>34</v>
      </c>
    </row>
    <row r="51" spans="1:16" x14ac:dyDescent="0.2">
      <c r="A51" t="s">
        <v>13</v>
      </c>
      <c r="B51" t="s">
        <v>14</v>
      </c>
      <c r="C51" t="s">
        <v>23</v>
      </c>
      <c r="D51" t="s">
        <v>144</v>
      </c>
      <c r="F51" t="s">
        <v>145</v>
      </c>
      <c r="G51" t="s">
        <v>146</v>
      </c>
      <c r="H51" t="s">
        <v>131</v>
      </c>
      <c r="I51" t="s">
        <v>40</v>
      </c>
      <c r="J51" t="s">
        <v>21</v>
      </c>
      <c r="M51" t="s">
        <v>34</v>
      </c>
    </row>
    <row r="52" spans="1:16" x14ac:dyDescent="0.2">
      <c r="A52" t="s">
        <v>13</v>
      </c>
      <c r="B52" t="s">
        <v>14</v>
      </c>
      <c r="C52" t="s">
        <v>23</v>
      </c>
      <c r="D52" t="s">
        <v>24</v>
      </c>
      <c r="F52" t="s">
        <v>147</v>
      </c>
      <c r="G52" t="s">
        <v>31</v>
      </c>
      <c r="H52" t="s">
        <v>131</v>
      </c>
      <c r="I52" t="s">
        <v>33</v>
      </c>
      <c r="J52" t="s">
        <v>21</v>
      </c>
      <c r="M52" t="s">
        <v>34</v>
      </c>
    </row>
    <row r="53" spans="1:16" x14ac:dyDescent="0.2">
      <c r="A53" t="s">
        <v>13</v>
      </c>
      <c r="B53" t="s">
        <v>14</v>
      </c>
      <c r="C53" t="s">
        <v>23</v>
      </c>
      <c r="D53" t="s">
        <v>24</v>
      </c>
      <c r="F53" t="s">
        <v>148</v>
      </c>
      <c r="G53" t="s">
        <v>149</v>
      </c>
      <c r="H53" t="s">
        <v>131</v>
      </c>
      <c r="I53" t="s">
        <v>40</v>
      </c>
      <c r="J53" t="s">
        <v>21</v>
      </c>
      <c r="M53" t="s">
        <v>34</v>
      </c>
    </row>
    <row r="54" spans="1:16" x14ac:dyDescent="0.2">
      <c r="A54" t="s">
        <v>13</v>
      </c>
      <c r="B54" t="s">
        <v>14</v>
      </c>
      <c r="C54" t="s">
        <v>23</v>
      </c>
      <c r="D54" t="s">
        <v>150</v>
      </c>
      <c r="F54" t="s">
        <v>151</v>
      </c>
      <c r="G54" t="s">
        <v>152</v>
      </c>
      <c r="H54" t="s">
        <v>131</v>
      </c>
      <c r="I54" t="s">
        <v>28</v>
      </c>
      <c r="J54" t="s">
        <v>21</v>
      </c>
      <c r="M54" t="s">
        <v>29</v>
      </c>
    </row>
    <row r="55" spans="1:16" x14ac:dyDescent="0.2">
      <c r="A55" t="s">
        <v>13</v>
      </c>
      <c r="B55" t="s">
        <v>14</v>
      </c>
      <c r="C55" t="s">
        <v>23</v>
      </c>
      <c r="D55" t="s">
        <v>153</v>
      </c>
      <c r="F55" t="s">
        <v>154</v>
      </c>
      <c r="G55" t="s">
        <v>31</v>
      </c>
      <c r="H55" t="s">
        <v>155</v>
      </c>
      <c r="I55" t="s">
        <v>40</v>
      </c>
      <c r="J55" t="s">
        <v>21</v>
      </c>
      <c r="M55" t="s">
        <v>29</v>
      </c>
      <c r="P55" s="5"/>
    </row>
    <row r="56" spans="1:16" x14ac:dyDescent="0.2">
      <c r="A56" t="s">
        <v>13</v>
      </c>
      <c r="B56" t="s">
        <v>14</v>
      </c>
      <c r="C56" t="s">
        <v>23</v>
      </c>
      <c r="D56" t="s">
        <v>156</v>
      </c>
      <c r="F56" t="s">
        <v>157</v>
      </c>
      <c r="G56" t="s">
        <v>158</v>
      </c>
      <c r="H56" t="s">
        <v>155</v>
      </c>
      <c r="I56" t="s">
        <v>40</v>
      </c>
      <c r="J56" t="s">
        <v>21</v>
      </c>
      <c r="M56" t="s">
        <v>159</v>
      </c>
      <c r="P56" s="5"/>
    </row>
    <row r="57" spans="1:16" x14ac:dyDescent="0.2">
      <c r="A57" t="s">
        <v>13</v>
      </c>
      <c r="B57" t="s">
        <v>14</v>
      </c>
      <c r="C57" t="s">
        <v>36</v>
      </c>
      <c r="D57" t="s">
        <v>46</v>
      </c>
      <c r="F57" t="s">
        <v>160</v>
      </c>
      <c r="G57" t="s">
        <v>161</v>
      </c>
      <c r="H57" t="s">
        <v>155</v>
      </c>
      <c r="I57" t="s">
        <v>20</v>
      </c>
      <c r="J57" t="s">
        <v>21</v>
      </c>
      <c r="M57" t="s">
        <v>34</v>
      </c>
      <c r="P57" s="5"/>
    </row>
    <row r="58" spans="1:16" x14ac:dyDescent="0.2">
      <c r="A58" t="s">
        <v>13</v>
      </c>
      <c r="B58" t="s">
        <v>14</v>
      </c>
      <c r="C58" t="s">
        <v>23</v>
      </c>
      <c r="D58" t="s">
        <v>24</v>
      </c>
      <c r="F58" t="s">
        <v>31</v>
      </c>
      <c r="G58" t="s">
        <v>162</v>
      </c>
      <c r="H58" t="s">
        <v>155</v>
      </c>
      <c r="I58" t="s">
        <v>40</v>
      </c>
      <c r="J58" t="s">
        <v>21</v>
      </c>
      <c r="M58" t="s">
        <v>34</v>
      </c>
      <c r="P58" s="5"/>
    </row>
    <row r="59" spans="1:16" x14ac:dyDescent="0.2">
      <c r="A59" t="s">
        <v>13</v>
      </c>
      <c r="B59" t="s">
        <v>14</v>
      </c>
      <c r="C59" t="s">
        <v>23</v>
      </c>
      <c r="D59" t="s">
        <v>24</v>
      </c>
      <c r="F59" t="s">
        <v>163</v>
      </c>
      <c r="G59" t="s">
        <v>164</v>
      </c>
      <c r="H59" t="s">
        <v>165</v>
      </c>
      <c r="I59" t="s">
        <v>20</v>
      </c>
      <c r="J59" t="s">
        <v>21</v>
      </c>
      <c r="M59" t="s">
        <v>29</v>
      </c>
      <c r="P59" s="5"/>
    </row>
    <row r="60" spans="1:16" x14ac:dyDescent="0.2">
      <c r="A60" t="s">
        <v>13</v>
      </c>
      <c r="B60" t="s">
        <v>14</v>
      </c>
      <c r="C60" t="s">
        <v>36</v>
      </c>
      <c r="D60" t="s">
        <v>166</v>
      </c>
      <c r="F60" t="s">
        <v>167</v>
      </c>
      <c r="G60" t="s">
        <v>31</v>
      </c>
      <c r="H60" t="s">
        <v>165</v>
      </c>
      <c r="I60" t="s">
        <v>28</v>
      </c>
      <c r="J60" t="s">
        <v>21</v>
      </c>
      <c r="M60" t="s">
        <v>29</v>
      </c>
      <c r="P60" s="5"/>
    </row>
    <row r="61" spans="1:16" x14ac:dyDescent="0.2">
      <c r="A61" t="s">
        <v>13</v>
      </c>
      <c r="B61" t="s">
        <v>14</v>
      </c>
      <c r="C61" t="s">
        <v>42</v>
      </c>
      <c r="D61" t="s">
        <v>168</v>
      </c>
      <c r="F61" t="s">
        <v>31</v>
      </c>
      <c r="G61" t="s">
        <v>169</v>
      </c>
      <c r="H61" t="s">
        <v>170</v>
      </c>
      <c r="I61" t="s">
        <v>20</v>
      </c>
      <c r="J61" t="s">
        <v>21</v>
      </c>
      <c r="M61" t="s">
        <v>29</v>
      </c>
    </row>
    <row r="62" spans="1:16" x14ac:dyDescent="0.2">
      <c r="A62" t="s">
        <v>13</v>
      </c>
      <c r="B62" t="s">
        <v>14</v>
      </c>
      <c r="C62" t="s">
        <v>36</v>
      </c>
      <c r="D62" t="s">
        <v>171</v>
      </c>
      <c r="F62" t="s">
        <v>172</v>
      </c>
      <c r="G62" t="s">
        <v>146</v>
      </c>
      <c r="H62" t="s">
        <v>170</v>
      </c>
      <c r="I62" t="s">
        <v>20</v>
      </c>
      <c r="J62" t="s">
        <v>21</v>
      </c>
      <c r="M62" t="s">
        <v>29</v>
      </c>
    </row>
    <row r="63" spans="1:16" x14ac:dyDescent="0.2">
      <c r="A63" t="s">
        <v>13</v>
      </c>
      <c r="B63" t="s">
        <v>14</v>
      </c>
      <c r="C63" t="s">
        <v>23</v>
      </c>
      <c r="D63" t="s">
        <v>24</v>
      </c>
      <c r="F63" t="s">
        <v>173</v>
      </c>
      <c r="G63" t="s">
        <v>31</v>
      </c>
      <c r="H63" t="s">
        <v>170</v>
      </c>
      <c r="I63" t="s">
        <v>20</v>
      </c>
      <c r="J63" t="s">
        <v>21</v>
      </c>
      <c r="M63" t="s">
        <v>29</v>
      </c>
    </row>
    <row r="64" spans="1:16" x14ac:dyDescent="0.2">
      <c r="A64" t="s">
        <v>13</v>
      </c>
      <c r="B64" t="s">
        <v>14</v>
      </c>
      <c r="C64" t="s">
        <v>23</v>
      </c>
      <c r="D64" t="s">
        <v>174</v>
      </c>
      <c r="F64" t="s">
        <v>175</v>
      </c>
      <c r="G64" t="s">
        <v>176</v>
      </c>
      <c r="H64" t="s">
        <v>177</v>
      </c>
      <c r="I64" t="s">
        <v>33</v>
      </c>
      <c r="J64" t="s">
        <v>21</v>
      </c>
      <c r="M64" t="s">
        <v>34</v>
      </c>
    </row>
    <row r="65" spans="1:13" x14ac:dyDescent="0.2">
      <c r="A65" t="s">
        <v>13</v>
      </c>
      <c r="B65" t="s">
        <v>14</v>
      </c>
      <c r="C65" t="s">
        <v>23</v>
      </c>
      <c r="D65" t="s">
        <v>24</v>
      </c>
      <c r="F65" t="s">
        <v>178</v>
      </c>
      <c r="G65" t="s">
        <v>179</v>
      </c>
      <c r="H65" t="s">
        <v>177</v>
      </c>
      <c r="I65" t="s">
        <v>33</v>
      </c>
      <c r="J65" t="s">
        <v>21</v>
      </c>
      <c r="M65" t="s">
        <v>34</v>
      </c>
    </row>
    <row r="66" spans="1:13" x14ac:dyDescent="0.2">
      <c r="A66" t="s">
        <v>13</v>
      </c>
      <c r="B66" t="s">
        <v>14</v>
      </c>
      <c r="C66" t="s">
        <v>36</v>
      </c>
      <c r="D66" t="s">
        <v>46</v>
      </c>
      <c r="F66" t="s">
        <v>180</v>
      </c>
      <c r="G66" t="s">
        <v>181</v>
      </c>
      <c r="H66" t="s">
        <v>182</v>
      </c>
      <c r="I66" t="s">
        <v>20</v>
      </c>
      <c r="J66" t="s">
        <v>21</v>
      </c>
      <c r="M66" t="s">
        <v>34</v>
      </c>
    </row>
    <row r="67" spans="1:13" x14ac:dyDescent="0.2">
      <c r="A67" t="s">
        <v>13</v>
      </c>
      <c r="B67" t="s">
        <v>14</v>
      </c>
      <c r="C67" t="s">
        <v>23</v>
      </c>
      <c r="D67" t="s">
        <v>24</v>
      </c>
      <c r="F67" t="s">
        <v>183</v>
      </c>
      <c r="G67" t="s">
        <v>31</v>
      </c>
      <c r="H67" t="s">
        <v>182</v>
      </c>
      <c r="I67" t="s">
        <v>40</v>
      </c>
      <c r="J67" t="s">
        <v>21</v>
      </c>
      <c r="M67" t="s">
        <v>34</v>
      </c>
    </row>
    <row r="68" spans="1:13" x14ac:dyDescent="0.2">
      <c r="A68" t="s">
        <v>13</v>
      </c>
      <c r="B68" t="s">
        <v>14</v>
      </c>
      <c r="C68" t="s">
        <v>36</v>
      </c>
      <c r="D68" t="s">
        <v>184</v>
      </c>
      <c r="F68" t="s">
        <v>185</v>
      </c>
      <c r="G68" t="s">
        <v>186</v>
      </c>
      <c r="H68" t="s">
        <v>187</v>
      </c>
      <c r="I68" t="s">
        <v>33</v>
      </c>
      <c r="J68" t="s">
        <v>188</v>
      </c>
      <c r="M68" t="s">
        <v>34</v>
      </c>
    </row>
    <row r="69" spans="1:13" x14ac:dyDescent="0.2">
      <c r="A69" t="s">
        <v>13</v>
      </c>
      <c r="B69" t="s">
        <v>14</v>
      </c>
      <c r="C69" t="s">
        <v>42</v>
      </c>
      <c r="D69" t="s">
        <v>189</v>
      </c>
      <c r="F69" t="s">
        <v>190</v>
      </c>
      <c r="G69" t="s">
        <v>191</v>
      </c>
      <c r="H69" t="s">
        <v>187</v>
      </c>
      <c r="I69" t="s">
        <v>20</v>
      </c>
      <c r="J69" t="s">
        <v>41</v>
      </c>
      <c r="M69" t="s">
        <v>34</v>
      </c>
    </row>
    <row r="70" spans="1:13" x14ac:dyDescent="0.2">
      <c r="A70" t="s">
        <v>13</v>
      </c>
      <c r="B70" t="s">
        <v>14</v>
      </c>
      <c r="C70" t="s">
        <v>23</v>
      </c>
      <c r="D70" t="s">
        <v>192</v>
      </c>
      <c r="F70" t="s">
        <v>193</v>
      </c>
      <c r="G70" t="s">
        <v>31</v>
      </c>
      <c r="H70" t="s">
        <v>182</v>
      </c>
      <c r="I70" t="s">
        <v>40</v>
      </c>
      <c r="J70" t="s">
        <v>21</v>
      </c>
      <c r="M70" t="s">
        <v>34</v>
      </c>
    </row>
    <row r="71" spans="1:13" x14ac:dyDescent="0.2">
      <c r="A71" t="s">
        <v>13</v>
      </c>
      <c r="B71" t="s">
        <v>14</v>
      </c>
      <c r="C71" t="s">
        <v>23</v>
      </c>
      <c r="D71" t="s">
        <v>24</v>
      </c>
      <c r="F71" t="s">
        <v>194</v>
      </c>
      <c r="G71" t="s">
        <v>195</v>
      </c>
      <c r="H71" t="s">
        <v>182</v>
      </c>
      <c r="I71" t="s">
        <v>33</v>
      </c>
      <c r="J71" t="s">
        <v>21</v>
      </c>
      <c r="M71" t="s">
        <v>34</v>
      </c>
    </row>
    <row r="72" spans="1:13" x14ac:dyDescent="0.2">
      <c r="A72" t="s">
        <v>13</v>
      </c>
      <c r="B72" t="s">
        <v>14</v>
      </c>
      <c r="C72" t="s">
        <v>23</v>
      </c>
      <c r="D72" t="s">
        <v>196</v>
      </c>
      <c r="F72" t="s">
        <v>197</v>
      </c>
      <c r="G72" t="s">
        <v>198</v>
      </c>
      <c r="H72" t="s">
        <v>182</v>
      </c>
      <c r="I72" t="s">
        <v>20</v>
      </c>
      <c r="J72" t="s">
        <v>21</v>
      </c>
      <c r="M72" t="s">
        <v>29</v>
      </c>
    </row>
    <row r="73" spans="1:13" x14ac:dyDescent="0.2">
      <c r="A73" t="s">
        <v>13</v>
      </c>
      <c r="B73" t="s">
        <v>14</v>
      </c>
      <c r="C73" t="s">
        <v>36</v>
      </c>
      <c r="D73" t="s">
        <v>46</v>
      </c>
      <c r="F73" t="s">
        <v>199</v>
      </c>
      <c r="G73" t="s">
        <v>200</v>
      </c>
      <c r="H73" t="s">
        <v>182</v>
      </c>
      <c r="I73" t="s">
        <v>40</v>
      </c>
      <c r="J73" t="s">
        <v>21</v>
      </c>
      <c r="M73" t="s">
        <v>29</v>
      </c>
    </row>
    <row r="74" spans="1:13" x14ac:dyDescent="0.2">
      <c r="A74" t="s">
        <v>13</v>
      </c>
      <c r="B74" t="s">
        <v>14</v>
      </c>
      <c r="C74" t="s">
        <v>36</v>
      </c>
      <c r="D74" t="s">
        <v>46</v>
      </c>
      <c r="F74" t="s">
        <v>201</v>
      </c>
      <c r="G74" t="s">
        <v>202</v>
      </c>
      <c r="H74" t="s">
        <v>182</v>
      </c>
      <c r="I74" t="s">
        <v>40</v>
      </c>
      <c r="J74" t="s">
        <v>21</v>
      </c>
      <c r="M74" t="s">
        <v>29</v>
      </c>
    </row>
    <row r="75" spans="1:13" x14ac:dyDescent="0.2">
      <c r="A75" t="s">
        <v>13</v>
      </c>
      <c r="B75" t="s">
        <v>14</v>
      </c>
      <c r="C75" t="s">
        <v>23</v>
      </c>
      <c r="D75" t="s">
        <v>24</v>
      </c>
      <c r="F75" t="s">
        <v>203</v>
      </c>
      <c r="G75" t="s">
        <v>31</v>
      </c>
      <c r="H75" t="s">
        <v>204</v>
      </c>
      <c r="I75" t="s">
        <v>40</v>
      </c>
      <c r="J75" t="s">
        <v>21</v>
      </c>
      <c r="M75" t="s">
        <v>34</v>
      </c>
    </row>
    <row r="76" spans="1:13" x14ac:dyDescent="0.2">
      <c r="A76" t="s">
        <v>13</v>
      </c>
      <c r="B76" t="s">
        <v>14</v>
      </c>
      <c r="C76" t="s">
        <v>23</v>
      </c>
      <c r="D76" t="s">
        <v>205</v>
      </c>
      <c r="F76" t="s">
        <v>206</v>
      </c>
      <c r="G76" t="s">
        <v>31</v>
      </c>
      <c r="H76" t="s">
        <v>207</v>
      </c>
      <c r="I76" t="s">
        <v>40</v>
      </c>
      <c r="J76" t="s">
        <v>21</v>
      </c>
      <c r="M76" t="s">
        <v>29</v>
      </c>
    </row>
    <row r="77" spans="1:13" x14ac:dyDescent="0.2">
      <c r="A77" t="s">
        <v>13</v>
      </c>
      <c r="B77" t="s">
        <v>14</v>
      </c>
      <c r="C77" t="s">
        <v>23</v>
      </c>
      <c r="D77" t="s">
        <v>208</v>
      </c>
      <c r="F77" t="s">
        <v>209</v>
      </c>
      <c r="G77" t="s">
        <v>31</v>
      </c>
      <c r="H77" t="s">
        <v>210</v>
      </c>
      <c r="I77" t="s">
        <v>40</v>
      </c>
      <c r="J77" t="s">
        <v>21</v>
      </c>
      <c r="M77" t="s">
        <v>34</v>
      </c>
    </row>
    <row r="78" spans="1:13" x14ac:dyDescent="0.2">
      <c r="A78" t="s">
        <v>13</v>
      </c>
      <c r="B78" t="s">
        <v>14</v>
      </c>
      <c r="C78" t="s">
        <v>23</v>
      </c>
      <c r="D78" t="s">
        <v>211</v>
      </c>
      <c r="F78" t="s">
        <v>212</v>
      </c>
      <c r="G78" t="s">
        <v>213</v>
      </c>
      <c r="H78" t="s">
        <v>210</v>
      </c>
      <c r="I78" t="s">
        <v>40</v>
      </c>
      <c r="J78" t="s">
        <v>21</v>
      </c>
      <c r="M78" t="s">
        <v>34</v>
      </c>
    </row>
    <row r="79" spans="1:13" x14ac:dyDescent="0.2">
      <c r="A79" t="s">
        <v>13</v>
      </c>
      <c r="B79" t="s">
        <v>14</v>
      </c>
      <c r="C79" t="s">
        <v>36</v>
      </c>
      <c r="D79" t="s">
        <v>214</v>
      </c>
      <c r="F79" t="s">
        <v>215</v>
      </c>
      <c r="G79" t="s">
        <v>216</v>
      </c>
      <c r="H79" t="s">
        <v>210</v>
      </c>
      <c r="I79" t="s">
        <v>40</v>
      </c>
      <c r="J79" t="s">
        <v>21</v>
      </c>
      <c r="M79" t="s">
        <v>29</v>
      </c>
    </row>
    <row r="80" spans="1:13" x14ac:dyDescent="0.2">
      <c r="A80" t="s">
        <v>13</v>
      </c>
      <c r="B80" t="s">
        <v>14</v>
      </c>
      <c r="C80" t="s">
        <v>23</v>
      </c>
      <c r="D80" t="s">
        <v>217</v>
      </c>
      <c r="F80" t="s">
        <v>218</v>
      </c>
      <c r="G80" t="s">
        <v>219</v>
      </c>
      <c r="H80" t="s">
        <v>220</v>
      </c>
      <c r="I80" t="s">
        <v>20</v>
      </c>
      <c r="J80" t="s">
        <v>21</v>
      </c>
      <c r="M80" t="s">
        <v>34</v>
      </c>
    </row>
    <row r="81" spans="1:13" x14ac:dyDescent="0.2">
      <c r="A81" t="s">
        <v>13</v>
      </c>
      <c r="B81" t="s">
        <v>14</v>
      </c>
      <c r="C81" t="s">
        <v>23</v>
      </c>
      <c r="D81" t="s">
        <v>221</v>
      </c>
      <c r="F81" t="s">
        <v>222</v>
      </c>
      <c r="G81" t="s">
        <v>31</v>
      </c>
      <c r="H81" t="s">
        <v>207</v>
      </c>
      <c r="I81" t="s">
        <v>28</v>
      </c>
      <c r="J81" t="s">
        <v>41</v>
      </c>
      <c r="M81" t="s">
        <v>34</v>
      </c>
    </row>
    <row r="82" spans="1:13" x14ac:dyDescent="0.2">
      <c r="A82" t="s">
        <v>13</v>
      </c>
      <c r="B82" t="s">
        <v>14</v>
      </c>
      <c r="C82" t="s">
        <v>42</v>
      </c>
      <c r="D82" t="s">
        <v>223</v>
      </c>
      <c r="F82" t="s">
        <v>224</v>
      </c>
      <c r="G82" t="s">
        <v>225</v>
      </c>
      <c r="H82" t="s">
        <v>207</v>
      </c>
      <c r="I82" t="s">
        <v>40</v>
      </c>
      <c r="J82" t="s">
        <v>21</v>
      </c>
      <c r="M82" t="s">
        <v>34</v>
      </c>
    </row>
    <row r="83" spans="1:13" x14ac:dyDescent="0.2">
      <c r="A83" t="s">
        <v>13</v>
      </c>
      <c r="B83" t="s">
        <v>14</v>
      </c>
      <c r="C83" t="s">
        <v>36</v>
      </c>
      <c r="D83" t="s">
        <v>46</v>
      </c>
      <c r="F83" t="s">
        <v>226</v>
      </c>
      <c r="G83" t="s">
        <v>227</v>
      </c>
      <c r="H83" t="s">
        <v>207</v>
      </c>
      <c r="I83" t="s">
        <v>33</v>
      </c>
      <c r="J83" t="s">
        <v>21</v>
      </c>
      <c r="M83" t="s">
        <v>34</v>
      </c>
    </row>
    <row r="84" spans="1:13" x14ac:dyDescent="0.2">
      <c r="A84" t="s">
        <v>13</v>
      </c>
      <c r="B84" t="s">
        <v>14</v>
      </c>
      <c r="C84" t="s">
        <v>23</v>
      </c>
      <c r="D84" t="s">
        <v>228</v>
      </c>
      <c r="F84" t="s">
        <v>229</v>
      </c>
      <c r="G84" t="s">
        <v>31</v>
      </c>
      <c r="H84" t="s">
        <v>207</v>
      </c>
      <c r="I84" t="s">
        <v>40</v>
      </c>
      <c r="J84" t="s">
        <v>21</v>
      </c>
      <c r="M84" t="s">
        <v>34</v>
      </c>
    </row>
    <row r="85" spans="1:13" x14ac:dyDescent="0.2">
      <c r="A85" t="s">
        <v>13</v>
      </c>
      <c r="B85" t="s">
        <v>14</v>
      </c>
      <c r="C85" t="s">
        <v>23</v>
      </c>
      <c r="D85" t="s">
        <v>24</v>
      </c>
      <c r="F85" t="s">
        <v>230</v>
      </c>
      <c r="G85" t="s">
        <v>231</v>
      </c>
      <c r="H85" t="s">
        <v>207</v>
      </c>
      <c r="I85" t="s">
        <v>40</v>
      </c>
      <c r="J85" t="s">
        <v>21</v>
      </c>
      <c r="M85" t="s">
        <v>34</v>
      </c>
    </row>
    <row r="86" spans="1:13" x14ac:dyDescent="0.2">
      <c r="A86" t="s">
        <v>13</v>
      </c>
      <c r="B86" t="s">
        <v>14</v>
      </c>
      <c r="C86" t="s">
        <v>36</v>
      </c>
      <c r="D86" t="s">
        <v>46</v>
      </c>
      <c r="F86" t="s">
        <v>232</v>
      </c>
      <c r="G86" t="s">
        <v>233</v>
      </c>
      <c r="H86" t="s">
        <v>207</v>
      </c>
      <c r="I86" t="s">
        <v>40</v>
      </c>
      <c r="J86" t="s">
        <v>21</v>
      </c>
      <c r="M86" t="s">
        <v>34</v>
      </c>
    </row>
    <row r="87" spans="1:13" x14ac:dyDescent="0.2">
      <c r="A87" t="s">
        <v>13</v>
      </c>
      <c r="B87" t="s">
        <v>14</v>
      </c>
      <c r="C87" t="s">
        <v>36</v>
      </c>
      <c r="D87" t="s">
        <v>46</v>
      </c>
      <c r="F87" t="s">
        <v>234</v>
      </c>
      <c r="G87" t="s">
        <v>235</v>
      </c>
      <c r="H87" t="s">
        <v>207</v>
      </c>
      <c r="I87" t="s">
        <v>40</v>
      </c>
      <c r="J87" t="s">
        <v>21</v>
      </c>
      <c r="M87" t="s">
        <v>34</v>
      </c>
    </row>
    <row r="88" spans="1:13" x14ac:dyDescent="0.2">
      <c r="A88" t="s">
        <v>13</v>
      </c>
      <c r="B88" t="s">
        <v>14</v>
      </c>
      <c r="C88" t="s">
        <v>23</v>
      </c>
      <c r="D88" t="s">
        <v>24</v>
      </c>
      <c r="F88" t="s">
        <v>236</v>
      </c>
      <c r="G88" t="s">
        <v>237</v>
      </c>
      <c r="H88" t="s">
        <v>220</v>
      </c>
      <c r="I88" t="s">
        <v>40</v>
      </c>
      <c r="J88" t="s">
        <v>21</v>
      </c>
      <c r="M88" t="s">
        <v>34</v>
      </c>
    </row>
    <row r="89" spans="1:13" x14ac:dyDescent="0.2">
      <c r="A89" t="s">
        <v>13</v>
      </c>
      <c r="B89" t="s">
        <v>14</v>
      </c>
      <c r="C89" t="s">
        <v>23</v>
      </c>
      <c r="D89" t="s">
        <v>24</v>
      </c>
      <c r="F89" t="s">
        <v>31</v>
      </c>
      <c r="G89" t="s">
        <v>238</v>
      </c>
      <c r="H89" t="s">
        <v>220</v>
      </c>
      <c r="I89" t="s">
        <v>28</v>
      </c>
      <c r="J89" t="s">
        <v>21</v>
      </c>
      <c r="M89" t="s">
        <v>34</v>
      </c>
    </row>
    <row r="90" spans="1:13" x14ac:dyDescent="0.2">
      <c r="A90" t="s">
        <v>13</v>
      </c>
      <c r="B90" t="s">
        <v>14</v>
      </c>
      <c r="C90" t="s">
        <v>36</v>
      </c>
      <c r="D90" t="s">
        <v>46</v>
      </c>
      <c r="F90" t="s">
        <v>239</v>
      </c>
      <c r="G90" t="s">
        <v>31</v>
      </c>
      <c r="H90" t="s">
        <v>220</v>
      </c>
      <c r="I90" t="s">
        <v>33</v>
      </c>
      <c r="J90" t="s">
        <v>21</v>
      </c>
      <c r="M90" t="s">
        <v>34</v>
      </c>
    </row>
    <row r="91" spans="1:13" x14ac:dyDescent="0.2">
      <c r="A91" t="s">
        <v>13</v>
      </c>
      <c r="B91" t="s">
        <v>14</v>
      </c>
      <c r="C91" t="s">
        <v>36</v>
      </c>
      <c r="D91" t="s">
        <v>46</v>
      </c>
      <c r="F91" t="s">
        <v>240</v>
      </c>
      <c r="G91" t="s">
        <v>241</v>
      </c>
      <c r="H91" t="s">
        <v>220</v>
      </c>
      <c r="I91" t="s">
        <v>40</v>
      </c>
      <c r="J91" t="s">
        <v>21</v>
      </c>
      <c r="M91" t="s">
        <v>34</v>
      </c>
    </row>
    <row r="92" spans="1:13" x14ac:dyDescent="0.2">
      <c r="A92" t="s">
        <v>13</v>
      </c>
      <c r="B92" t="s">
        <v>14</v>
      </c>
      <c r="C92" t="s">
        <v>242</v>
      </c>
      <c r="D92" t="s">
        <v>46</v>
      </c>
      <c r="F92" t="s">
        <v>31</v>
      </c>
      <c r="G92" t="s">
        <v>243</v>
      </c>
      <c r="H92" t="s">
        <v>220</v>
      </c>
      <c r="I92" t="s">
        <v>33</v>
      </c>
      <c r="J92" t="s">
        <v>21</v>
      </c>
      <c r="M92" t="s">
        <v>34</v>
      </c>
    </row>
    <row r="93" spans="1:13" x14ac:dyDescent="0.2">
      <c r="A93" t="s">
        <v>13</v>
      </c>
      <c r="B93" t="s">
        <v>14</v>
      </c>
      <c r="C93" t="s">
        <v>42</v>
      </c>
      <c r="D93" t="s">
        <v>113</v>
      </c>
      <c r="F93" t="s">
        <v>244</v>
      </c>
      <c r="G93" t="s">
        <v>31</v>
      </c>
      <c r="H93" t="s">
        <v>220</v>
      </c>
      <c r="I93" t="s">
        <v>40</v>
      </c>
      <c r="J93" t="s">
        <v>21</v>
      </c>
      <c r="M93" t="s">
        <v>29</v>
      </c>
    </row>
    <row r="94" spans="1:13" x14ac:dyDescent="0.2">
      <c r="A94" t="s">
        <v>13</v>
      </c>
      <c r="B94" t="s">
        <v>14</v>
      </c>
      <c r="C94" t="s">
        <v>42</v>
      </c>
      <c r="D94" t="s">
        <v>245</v>
      </c>
      <c r="F94" t="s">
        <v>246</v>
      </c>
      <c r="G94" t="s">
        <v>247</v>
      </c>
      <c r="H94" t="s">
        <v>220</v>
      </c>
      <c r="I94" t="s">
        <v>20</v>
      </c>
      <c r="J94" t="s">
        <v>21</v>
      </c>
      <c r="M94" t="s">
        <v>29</v>
      </c>
    </row>
    <row r="95" spans="1:13" x14ac:dyDescent="0.2">
      <c r="A95" t="s">
        <v>13</v>
      </c>
      <c r="B95" t="s">
        <v>14</v>
      </c>
      <c r="C95" t="s">
        <v>42</v>
      </c>
      <c r="D95" t="s">
        <v>113</v>
      </c>
      <c r="F95" t="s">
        <v>248</v>
      </c>
      <c r="G95" t="s">
        <v>249</v>
      </c>
      <c r="H95" t="s">
        <v>220</v>
      </c>
      <c r="I95" t="s">
        <v>40</v>
      </c>
      <c r="J95" t="s">
        <v>21</v>
      </c>
      <c r="M95" t="s">
        <v>34</v>
      </c>
    </row>
    <row r="96" spans="1:13" x14ac:dyDescent="0.2">
      <c r="A96" t="s">
        <v>13</v>
      </c>
      <c r="B96" t="s">
        <v>14</v>
      </c>
      <c r="C96" t="s">
        <v>36</v>
      </c>
      <c r="D96" t="s">
        <v>250</v>
      </c>
      <c r="F96" t="s">
        <v>251</v>
      </c>
      <c r="G96" t="s">
        <v>252</v>
      </c>
      <c r="H96" t="s">
        <v>253</v>
      </c>
      <c r="I96" t="s">
        <v>40</v>
      </c>
      <c r="J96" t="s">
        <v>21</v>
      </c>
      <c r="M96" t="s">
        <v>34</v>
      </c>
    </row>
    <row r="97" spans="1:13" x14ac:dyDescent="0.2">
      <c r="A97" t="s">
        <v>13</v>
      </c>
      <c r="B97" t="s">
        <v>14</v>
      </c>
      <c r="C97" t="s">
        <v>36</v>
      </c>
      <c r="D97" t="s">
        <v>254</v>
      </c>
      <c r="F97" t="s">
        <v>255</v>
      </c>
      <c r="G97" t="s">
        <v>31</v>
      </c>
      <c r="H97" t="s">
        <v>256</v>
      </c>
      <c r="I97" t="s">
        <v>33</v>
      </c>
      <c r="J97" t="s">
        <v>21</v>
      </c>
      <c r="M97" t="s">
        <v>34</v>
      </c>
    </row>
    <row r="98" spans="1:13" x14ac:dyDescent="0.2">
      <c r="A98" t="s">
        <v>13</v>
      </c>
      <c r="B98" t="s">
        <v>14</v>
      </c>
      <c r="C98" t="s">
        <v>23</v>
      </c>
      <c r="D98" t="s">
        <v>257</v>
      </c>
      <c r="F98" t="s">
        <v>258</v>
      </c>
      <c r="G98" t="s">
        <v>259</v>
      </c>
      <c r="H98" t="s">
        <v>256</v>
      </c>
      <c r="I98" t="s">
        <v>40</v>
      </c>
      <c r="J98" t="s">
        <v>21</v>
      </c>
      <c r="M98" t="s">
        <v>34</v>
      </c>
    </row>
    <row r="99" spans="1:13" x14ac:dyDescent="0.2">
      <c r="A99" t="s">
        <v>13</v>
      </c>
      <c r="B99" t="s">
        <v>14</v>
      </c>
      <c r="C99" t="s">
        <v>36</v>
      </c>
      <c r="D99" t="s">
        <v>46</v>
      </c>
      <c r="F99" t="s">
        <v>260</v>
      </c>
      <c r="G99" t="s">
        <v>261</v>
      </c>
      <c r="H99" t="s">
        <v>253</v>
      </c>
      <c r="I99" t="s">
        <v>40</v>
      </c>
      <c r="J99" t="s">
        <v>21</v>
      </c>
      <c r="M99" t="s">
        <v>34</v>
      </c>
    </row>
    <row r="100" spans="1:13" x14ac:dyDescent="0.2">
      <c r="A100" t="s">
        <v>13</v>
      </c>
      <c r="B100" t="s">
        <v>14</v>
      </c>
      <c r="C100" t="s">
        <v>36</v>
      </c>
      <c r="D100" t="s">
        <v>262</v>
      </c>
      <c r="F100" t="s">
        <v>263</v>
      </c>
      <c r="G100" t="s">
        <v>264</v>
      </c>
      <c r="H100" t="s">
        <v>256</v>
      </c>
      <c r="I100" t="s">
        <v>40</v>
      </c>
      <c r="J100" t="s">
        <v>21</v>
      </c>
      <c r="M100" t="s">
        <v>34</v>
      </c>
    </row>
    <row r="101" spans="1:13" x14ac:dyDescent="0.2">
      <c r="A101" t="s">
        <v>13</v>
      </c>
      <c r="B101" t="s">
        <v>14</v>
      </c>
      <c r="C101" t="s">
        <v>23</v>
      </c>
      <c r="D101" t="s">
        <v>24</v>
      </c>
      <c r="F101" t="s">
        <v>265</v>
      </c>
      <c r="G101" t="s">
        <v>266</v>
      </c>
      <c r="H101" t="s">
        <v>256</v>
      </c>
      <c r="I101" t="s">
        <v>33</v>
      </c>
      <c r="J101" t="s">
        <v>21</v>
      </c>
      <c r="M101" t="s">
        <v>29</v>
      </c>
    </row>
    <row r="102" spans="1:13" x14ac:dyDescent="0.2">
      <c r="A102" t="s">
        <v>13</v>
      </c>
      <c r="B102" t="s">
        <v>14</v>
      </c>
      <c r="C102" t="s">
        <v>23</v>
      </c>
      <c r="D102" t="s">
        <v>267</v>
      </c>
      <c r="F102" t="s">
        <v>268</v>
      </c>
      <c r="G102" t="s">
        <v>146</v>
      </c>
      <c r="H102" t="s">
        <v>253</v>
      </c>
      <c r="I102" t="s">
        <v>20</v>
      </c>
      <c r="J102" t="s">
        <v>21</v>
      </c>
      <c r="M102" t="s">
        <v>34</v>
      </c>
    </row>
    <row r="103" spans="1:13" x14ac:dyDescent="0.2">
      <c r="A103" t="s">
        <v>13</v>
      </c>
      <c r="B103" t="s">
        <v>14</v>
      </c>
      <c r="C103" t="s">
        <v>36</v>
      </c>
      <c r="D103" t="s">
        <v>46</v>
      </c>
      <c r="F103" t="s">
        <v>269</v>
      </c>
      <c r="G103" t="s">
        <v>270</v>
      </c>
      <c r="H103" t="s">
        <v>253</v>
      </c>
      <c r="I103" t="s">
        <v>40</v>
      </c>
      <c r="J103" t="s">
        <v>21</v>
      </c>
      <c r="M103" t="s">
        <v>34</v>
      </c>
    </row>
    <row r="104" spans="1:13" x14ac:dyDescent="0.2">
      <c r="A104" t="s">
        <v>13</v>
      </c>
      <c r="B104" t="s">
        <v>14</v>
      </c>
      <c r="C104" t="s">
        <v>23</v>
      </c>
      <c r="D104" t="s">
        <v>24</v>
      </c>
      <c r="F104" t="s">
        <v>271</v>
      </c>
      <c r="G104" t="s">
        <v>31</v>
      </c>
      <c r="H104" t="s">
        <v>19</v>
      </c>
      <c r="I104" t="s">
        <v>40</v>
      </c>
      <c r="J104" t="s">
        <v>21</v>
      </c>
      <c r="M104" t="s">
        <v>34</v>
      </c>
    </row>
    <row r="105" spans="1:13" x14ac:dyDescent="0.2">
      <c r="A105" t="s">
        <v>13</v>
      </c>
      <c r="B105" t="s">
        <v>14</v>
      </c>
      <c r="C105" t="s">
        <v>23</v>
      </c>
      <c r="D105" t="s">
        <v>24</v>
      </c>
      <c r="F105" t="s">
        <v>272</v>
      </c>
      <c r="G105" t="s">
        <v>31</v>
      </c>
      <c r="H105" t="s">
        <v>253</v>
      </c>
      <c r="I105" t="s">
        <v>20</v>
      </c>
      <c r="J105" t="s">
        <v>21</v>
      </c>
      <c r="M105" t="s">
        <v>34</v>
      </c>
    </row>
    <row r="106" spans="1:13" x14ac:dyDescent="0.2">
      <c r="A106" t="s">
        <v>13</v>
      </c>
      <c r="B106" t="s">
        <v>14</v>
      </c>
      <c r="C106" t="s">
        <v>23</v>
      </c>
      <c r="D106" t="s">
        <v>24</v>
      </c>
      <c r="F106" t="s">
        <v>273</v>
      </c>
      <c r="G106" t="s">
        <v>31</v>
      </c>
      <c r="H106" t="s">
        <v>19</v>
      </c>
      <c r="I106" t="s">
        <v>40</v>
      </c>
      <c r="J106" t="s">
        <v>21</v>
      </c>
      <c r="M106" t="s">
        <v>34</v>
      </c>
    </row>
    <row r="107" spans="1:13" x14ac:dyDescent="0.2">
      <c r="A107" t="s">
        <v>13</v>
      </c>
      <c r="B107" t="s">
        <v>14</v>
      </c>
      <c r="C107" t="s">
        <v>36</v>
      </c>
      <c r="D107" t="s">
        <v>46</v>
      </c>
      <c r="F107" t="s">
        <v>274</v>
      </c>
      <c r="G107" t="s">
        <v>275</v>
      </c>
      <c r="H107" t="s">
        <v>253</v>
      </c>
      <c r="I107" t="s">
        <v>40</v>
      </c>
      <c r="J107" t="s">
        <v>21</v>
      </c>
      <c r="M107" t="s">
        <v>34</v>
      </c>
    </row>
    <row r="108" spans="1:13" x14ac:dyDescent="0.2">
      <c r="A108" t="s">
        <v>13</v>
      </c>
      <c r="B108" t="s">
        <v>14</v>
      </c>
      <c r="C108" t="s">
        <v>42</v>
      </c>
      <c r="D108" t="s">
        <v>113</v>
      </c>
      <c r="F108" t="s">
        <v>276</v>
      </c>
      <c r="G108" t="s">
        <v>277</v>
      </c>
      <c r="H108" t="s">
        <v>253</v>
      </c>
      <c r="I108" t="s">
        <v>40</v>
      </c>
      <c r="J108" t="s">
        <v>21</v>
      </c>
      <c r="M108" t="s">
        <v>34</v>
      </c>
    </row>
    <row r="109" spans="1:13" x14ac:dyDescent="0.2">
      <c r="A109" t="s">
        <v>13</v>
      </c>
      <c r="B109" t="s">
        <v>14</v>
      </c>
      <c r="C109" t="s">
        <v>23</v>
      </c>
      <c r="D109" t="s">
        <v>24</v>
      </c>
      <c r="F109" t="s">
        <v>278</v>
      </c>
      <c r="G109" t="s">
        <v>279</v>
      </c>
      <c r="H109" t="s">
        <v>253</v>
      </c>
      <c r="I109" t="s">
        <v>40</v>
      </c>
      <c r="J109" t="s">
        <v>21</v>
      </c>
      <c r="M109" t="s">
        <v>34</v>
      </c>
    </row>
    <row r="110" spans="1:13" x14ac:dyDescent="0.2">
      <c r="A110" t="s">
        <v>13</v>
      </c>
      <c r="B110" t="s">
        <v>14</v>
      </c>
      <c r="C110" t="s">
        <v>36</v>
      </c>
      <c r="D110" t="s">
        <v>46</v>
      </c>
      <c r="F110" t="s">
        <v>280</v>
      </c>
      <c r="G110" t="s">
        <v>281</v>
      </c>
      <c r="H110" t="s">
        <v>253</v>
      </c>
      <c r="I110" t="s">
        <v>20</v>
      </c>
      <c r="J110" t="s">
        <v>21</v>
      </c>
      <c r="M110" t="s">
        <v>34</v>
      </c>
    </row>
    <row r="111" spans="1:13" x14ac:dyDescent="0.2">
      <c r="A111" t="s">
        <v>13</v>
      </c>
      <c r="B111" t="s">
        <v>14</v>
      </c>
      <c r="C111" t="s">
        <v>23</v>
      </c>
      <c r="D111" t="s">
        <v>24</v>
      </c>
      <c r="F111" t="s">
        <v>282</v>
      </c>
      <c r="G111" t="s">
        <v>31</v>
      </c>
      <c r="H111" t="s">
        <v>253</v>
      </c>
      <c r="I111" t="s">
        <v>40</v>
      </c>
      <c r="J111" t="s">
        <v>21</v>
      </c>
      <c r="M111" t="s">
        <v>34</v>
      </c>
    </row>
    <row r="112" spans="1:13" x14ac:dyDescent="0.2">
      <c r="A112" t="s">
        <v>13</v>
      </c>
      <c r="B112" t="s">
        <v>14</v>
      </c>
      <c r="C112" t="s">
        <v>36</v>
      </c>
      <c r="D112" t="s">
        <v>46</v>
      </c>
      <c r="F112" t="s">
        <v>283</v>
      </c>
      <c r="G112" t="s">
        <v>284</v>
      </c>
      <c r="H112" t="s">
        <v>19</v>
      </c>
      <c r="I112" t="s">
        <v>40</v>
      </c>
      <c r="J112" t="s">
        <v>21</v>
      </c>
      <c r="M112" t="s">
        <v>34</v>
      </c>
    </row>
    <row r="113" spans="1:13" x14ac:dyDescent="0.2">
      <c r="A113" t="s">
        <v>13</v>
      </c>
      <c r="B113" t="s">
        <v>14</v>
      </c>
      <c r="C113" t="s">
        <v>36</v>
      </c>
      <c r="D113" t="s">
        <v>285</v>
      </c>
      <c r="F113" t="s">
        <v>286</v>
      </c>
      <c r="G113" t="s">
        <v>287</v>
      </c>
      <c r="H113" t="s">
        <v>19</v>
      </c>
      <c r="I113" t="s">
        <v>40</v>
      </c>
      <c r="J113" t="s">
        <v>21</v>
      </c>
      <c r="M113" t="s">
        <v>34</v>
      </c>
    </row>
    <row r="114" spans="1:13" x14ac:dyDescent="0.2">
      <c r="A114" t="s">
        <v>13</v>
      </c>
      <c r="B114" t="s">
        <v>14</v>
      </c>
      <c r="C114" t="s">
        <v>23</v>
      </c>
      <c r="D114" t="s">
        <v>288</v>
      </c>
      <c r="F114" t="s">
        <v>289</v>
      </c>
      <c r="G114" t="s">
        <v>146</v>
      </c>
      <c r="H114" t="s">
        <v>19</v>
      </c>
      <c r="I114" t="s">
        <v>40</v>
      </c>
      <c r="J114" t="s">
        <v>21</v>
      </c>
      <c r="M114" t="s">
        <v>34</v>
      </c>
    </row>
    <row r="115" spans="1:13" x14ac:dyDescent="0.2">
      <c r="A115" t="s">
        <v>13</v>
      </c>
      <c r="B115" t="s">
        <v>14</v>
      </c>
      <c r="C115" t="s">
        <v>36</v>
      </c>
      <c r="D115" t="s">
        <v>46</v>
      </c>
      <c r="F115" t="s">
        <v>290</v>
      </c>
      <c r="G115" t="s">
        <v>291</v>
      </c>
      <c r="H115" t="s">
        <v>19</v>
      </c>
      <c r="I115" t="s">
        <v>40</v>
      </c>
      <c r="J115" t="s">
        <v>21</v>
      </c>
      <c r="M115" t="s">
        <v>34</v>
      </c>
    </row>
    <row r="116" spans="1:13" x14ac:dyDescent="0.2">
      <c r="A116" t="s">
        <v>13</v>
      </c>
      <c r="B116" t="s">
        <v>14</v>
      </c>
      <c r="C116" t="s">
        <v>42</v>
      </c>
      <c r="D116" t="s">
        <v>292</v>
      </c>
      <c r="F116" t="s">
        <v>293</v>
      </c>
      <c r="G116" t="s">
        <v>294</v>
      </c>
      <c r="H116" t="s">
        <v>295</v>
      </c>
      <c r="I116" t="s">
        <v>40</v>
      </c>
      <c r="J116" t="s">
        <v>21</v>
      </c>
      <c r="M116" t="s">
        <v>29</v>
      </c>
    </row>
    <row r="117" spans="1:13" x14ac:dyDescent="0.2">
      <c r="A117" t="s">
        <v>13</v>
      </c>
      <c r="B117" t="s">
        <v>14</v>
      </c>
      <c r="C117" t="s">
        <v>36</v>
      </c>
      <c r="D117" t="s">
        <v>296</v>
      </c>
      <c r="F117" t="s">
        <v>272</v>
      </c>
      <c r="G117" t="s">
        <v>297</v>
      </c>
      <c r="H117" t="s">
        <v>19</v>
      </c>
      <c r="I117" t="s">
        <v>28</v>
      </c>
      <c r="J117" t="s">
        <v>21</v>
      </c>
      <c r="M117" t="s">
        <v>34</v>
      </c>
    </row>
    <row r="118" spans="1:13" x14ac:dyDescent="0.2">
      <c r="A118" t="s">
        <v>13</v>
      </c>
      <c r="B118" t="s">
        <v>14</v>
      </c>
      <c r="C118" t="s">
        <v>23</v>
      </c>
      <c r="D118" t="s">
        <v>24</v>
      </c>
      <c r="F118" t="s">
        <v>31</v>
      </c>
      <c r="G118" t="s">
        <v>298</v>
      </c>
      <c r="H118" t="s">
        <v>295</v>
      </c>
      <c r="I118" t="s">
        <v>40</v>
      </c>
      <c r="J118" t="s">
        <v>21</v>
      </c>
      <c r="M118" t="s">
        <v>34</v>
      </c>
    </row>
    <row r="119" spans="1:13" x14ac:dyDescent="0.2">
      <c r="A119" t="s">
        <v>13</v>
      </c>
      <c r="B119" t="s">
        <v>14</v>
      </c>
      <c r="C119" t="s">
        <v>23</v>
      </c>
      <c r="D119" t="s">
        <v>299</v>
      </c>
      <c r="F119" t="s">
        <v>300</v>
      </c>
      <c r="G119" t="s">
        <v>31</v>
      </c>
      <c r="H119" t="s">
        <v>295</v>
      </c>
      <c r="I119" t="s">
        <v>40</v>
      </c>
      <c r="J119" t="s">
        <v>21</v>
      </c>
      <c r="M119" t="s">
        <v>34</v>
      </c>
    </row>
    <row r="120" spans="1:13" x14ac:dyDescent="0.2">
      <c r="A120" t="s">
        <v>13</v>
      </c>
      <c r="B120" t="s">
        <v>14</v>
      </c>
      <c r="C120" t="s">
        <v>23</v>
      </c>
      <c r="D120" t="s">
        <v>24</v>
      </c>
      <c r="F120" t="s">
        <v>301</v>
      </c>
      <c r="G120" t="s">
        <v>302</v>
      </c>
      <c r="H120" t="s">
        <v>303</v>
      </c>
      <c r="I120" t="s">
        <v>20</v>
      </c>
      <c r="J120" t="s">
        <v>21</v>
      </c>
      <c r="M120" t="s">
        <v>34</v>
      </c>
    </row>
    <row r="121" spans="1:13" x14ac:dyDescent="0.2">
      <c r="A121" t="s">
        <v>13</v>
      </c>
      <c r="B121" t="s">
        <v>14</v>
      </c>
      <c r="C121" t="s">
        <v>36</v>
      </c>
      <c r="D121" t="s">
        <v>304</v>
      </c>
      <c r="F121" t="s">
        <v>305</v>
      </c>
      <c r="G121" t="s">
        <v>306</v>
      </c>
      <c r="H121" t="s">
        <v>307</v>
      </c>
      <c r="I121" t="s">
        <v>33</v>
      </c>
      <c r="J121" t="s">
        <v>21</v>
      </c>
      <c r="M121" t="s">
        <v>34</v>
      </c>
    </row>
    <row r="122" spans="1:13" x14ac:dyDescent="0.2">
      <c r="A122" t="s">
        <v>13</v>
      </c>
      <c r="B122" t="s">
        <v>14</v>
      </c>
      <c r="C122" t="s">
        <v>23</v>
      </c>
      <c r="D122" t="s">
        <v>24</v>
      </c>
      <c r="F122" t="s">
        <v>308</v>
      </c>
      <c r="G122" t="s">
        <v>309</v>
      </c>
      <c r="H122" t="s">
        <v>310</v>
      </c>
      <c r="I122" t="s">
        <v>40</v>
      </c>
      <c r="J122" t="s">
        <v>21</v>
      </c>
      <c r="M122" t="s">
        <v>34</v>
      </c>
    </row>
    <row r="123" spans="1:13" x14ac:dyDescent="0.2">
      <c r="A123" t="s">
        <v>13</v>
      </c>
      <c r="B123" t="s">
        <v>14</v>
      </c>
      <c r="C123" t="s">
        <v>23</v>
      </c>
      <c r="D123" t="s">
        <v>24</v>
      </c>
      <c r="F123" t="s">
        <v>311</v>
      </c>
      <c r="G123" t="s">
        <v>312</v>
      </c>
      <c r="H123" t="s">
        <v>313</v>
      </c>
      <c r="I123" t="s">
        <v>33</v>
      </c>
      <c r="J123" t="s">
        <v>21</v>
      </c>
      <c r="M123" t="s">
        <v>34</v>
      </c>
    </row>
    <row r="124" spans="1:13" x14ac:dyDescent="0.2">
      <c r="A124" t="s">
        <v>13</v>
      </c>
      <c r="B124" t="s">
        <v>14</v>
      </c>
      <c r="C124" t="s">
        <v>23</v>
      </c>
      <c r="D124" t="s">
        <v>314</v>
      </c>
      <c r="F124" t="s">
        <v>315</v>
      </c>
      <c r="G124" t="s">
        <v>316</v>
      </c>
      <c r="H124" t="s">
        <v>310</v>
      </c>
      <c r="I124" t="s">
        <v>40</v>
      </c>
      <c r="J124" t="s">
        <v>21</v>
      </c>
      <c r="M124" t="s">
        <v>34</v>
      </c>
    </row>
    <row r="125" spans="1:13" x14ac:dyDescent="0.2">
      <c r="A125" t="s">
        <v>13</v>
      </c>
      <c r="B125" t="s">
        <v>14</v>
      </c>
      <c r="C125" t="s">
        <v>23</v>
      </c>
      <c r="D125" t="s">
        <v>24</v>
      </c>
      <c r="F125" t="s">
        <v>317</v>
      </c>
      <c r="G125" t="s">
        <v>318</v>
      </c>
      <c r="H125" t="s">
        <v>313</v>
      </c>
      <c r="I125" t="s">
        <v>28</v>
      </c>
      <c r="J125" t="s">
        <v>21</v>
      </c>
      <c r="M125" t="s">
        <v>34</v>
      </c>
    </row>
    <row r="126" spans="1:13" x14ac:dyDescent="0.2">
      <c r="A126" t="s">
        <v>13</v>
      </c>
      <c r="B126" t="s">
        <v>14</v>
      </c>
      <c r="C126" t="s">
        <v>23</v>
      </c>
      <c r="D126" t="s">
        <v>319</v>
      </c>
      <c r="F126" t="s">
        <v>320</v>
      </c>
      <c r="G126" t="s">
        <v>321</v>
      </c>
      <c r="H126" t="s">
        <v>310</v>
      </c>
      <c r="I126" t="s">
        <v>28</v>
      </c>
      <c r="J126" t="s">
        <v>21</v>
      </c>
      <c r="M126" t="s">
        <v>34</v>
      </c>
    </row>
    <row r="127" spans="1:13" x14ac:dyDescent="0.2">
      <c r="A127" t="s">
        <v>13</v>
      </c>
      <c r="B127" t="s">
        <v>14</v>
      </c>
      <c r="C127" t="s">
        <v>36</v>
      </c>
      <c r="D127" t="s">
        <v>46</v>
      </c>
      <c r="F127" t="s">
        <v>322</v>
      </c>
      <c r="G127" t="s">
        <v>323</v>
      </c>
      <c r="H127" t="s">
        <v>313</v>
      </c>
      <c r="I127" t="s">
        <v>40</v>
      </c>
      <c r="J127" t="s">
        <v>41</v>
      </c>
      <c r="M127" t="s">
        <v>29</v>
      </c>
    </row>
    <row r="128" spans="1:13" x14ac:dyDescent="0.2">
      <c r="A128" t="s">
        <v>13</v>
      </c>
      <c r="B128" t="s">
        <v>14</v>
      </c>
      <c r="C128" t="s">
        <v>36</v>
      </c>
      <c r="D128" t="s">
        <v>324</v>
      </c>
      <c r="F128" t="s">
        <v>325</v>
      </c>
      <c r="G128" t="s">
        <v>326</v>
      </c>
      <c r="H128" t="s">
        <v>310</v>
      </c>
      <c r="I128" t="s">
        <v>20</v>
      </c>
      <c r="J128" t="s">
        <v>21</v>
      </c>
      <c r="M128" t="s">
        <v>34</v>
      </c>
    </row>
    <row r="129" spans="1:13" x14ac:dyDescent="0.2">
      <c r="A129" t="s">
        <v>13</v>
      </c>
      <c r="B129" t="s">
        <v>14</v>
      </c>
      <c r="C129" t="s">
        <v>36</v>
      </c>
      <c r="D129" t="s">
        <v>46</v>
      </c>
      <c r="F129" t="s">
        <v>327</v>
      </c>
      <c r="G129" t="s">
        <v>328</v>
      </c>
      <c r="H129" t="s">
        <v>310</v>
      </c>
      <c r="I129" t="s">
        <v>40</v>
      </c>
      <c r="J129" t="s">
        <v>41</v>
      </c>
      <c r="M129" t="s">
        <v>34</v>
      </c>
    </row>
    <row r="130" spans="1:13" x14ac:dyDescent="0.2">
      <c r="A130" t="s">
        <v>13</v>
      </c>
      <c r="B130" t="s">
        <v>14</v>
      </c>
      <c r="C130" t="s">
        <v>23</v>
      </c>
      <c r="D130" t="s">
        <v>24</v>
      </c>
      <c r="F130" t="s">
        <v>329</v>
      </c>
      <c r="G130" t="s">
        <v>330</v>
      </c>
      <c r="H130" t="s">
        <v>310</v>
      </c>
      <c r="I130" t="s">
        <v>40</v>
      </c>
      <c r="J130" t="s">
        <v>21</v>
      </c>
      <c r="M130" t="s">
        <v>331</v>
      </c>
    </row>
    <row r="131" spans="1:13" x14ac:dyDescent="0.2">
      <c r="A131" t="s">
        <v>13</v>
      </c>
      <c r="B131" t="s">
        <v>14</v>
      </c>
      <c r="C131" t="s">
        <v>23</v>
      </c>
      <c r="D131" t="s">
        <v>24</v>
      </c>
      <c r="F131" t="s">
        <v>332</v>
      </c>
      <c r="G131" t="s">
        <v>333</v>
      </c>
      <c r="H131" t="s">
        <v>310</v>
      </c>
      <c r="I131" t="s">
        <v>40</v>
      </c>
      <c r="J131" t="s">
        <v>21</v>
      </c>
      <c r="M131" t="s">
        <v>34</v>
      </c>
    </row>
    <row r="132" spans="1:13" x14ac:dyDescent="0.2">
      <c r="A132" t="s">
        <v>13</v>
      </c>
      <c r="B132" t="s">
        <v>14</v>
      </c>
      <c r="C132" t="s">
        <v>42</v>
      </c>
      <c r="D132" t="s">
        <v>113</v>
      </c>
      <c r="F132" t="s">
        <v>31</v>
      </c>
      <c r="G132" t="s">
        <v>334</v>
      </c>
      <c r="H132" t="s">
        <v>313</v>
      </c>
      <c r="I132" t="s">
        <v>20</v>
      </c>
      <c r="J132" t="s">
        <v>21</v>
      </c>
      <c r="M132" t="s">
        <v>34</v>
      </c>
    </row>
    <row r="133" spans="1:13" x14ac:dyDescent="0.2">
      <c r="A133" t="s">
        <v>13</v>
      </c>
      <c r="B133" t="s">
        <v>14</v>
      </c>
      <c r="C133" t="s">
        <v>36</v>
      </c>
      <c r="D133" t="s">
        <v>335</v>
      </c>
      <c r="F133" t="s">
        <v>336</v>
      </c>
      <c r="G133" t="s">
        <v>337</v>
      </c>
      <c r="H133" t="s">
        <v>313</v>
      </c>
      <c r="I133" t="s">
        <v>28</v>
      </c>
      <c r="J133" t="s">
        <v>41</v>
      </c>
      <c r="M133" t="s">
        <v>34</v>
      </c>
    </row>
    <row r="134" spans="1:13" x14ac:dyDescent="0.2">
      <c r="A134" t="s">
        <v>13</v>
      </c>
      <c r="B134" t="s">
        <v>14</v>
      </c>
      <c r="C134" t="s">
        <v>36</v>
      </c>
      <c r="D134" t="s">
        <v>46</v>
      </c>
      <c r="F134" t="s">
        <v>338</v>
      </c>
      <c r="G134" t="s">
        <v>339</v>
      </c>
      <c r="H134" t="s">
        <v>313</v>
      </c>
      <c r="I134" t="s">
        <v>40</v>
      </c>
      <c r="J134" t="s">
        <v>21</v>
      </c>
      <c r="M134" t="s">
        <v>29</v>
      </c>
    </row>
    <row r="135" spans="1:13" x14ac:dyDescent="0.2">
      <c r="A135" t="s">
        <v>13</v>
      </c>
      <c r="B135" t="s">
        <v>14</v>
      </c>
      <c r="C135" t="s">
        <v>42</v>
      </c>
      <c r="D135" t="s">
        <v>113</v>
      </c>
      <c r="F135" t="s">
        <v>340</v>
      </c>
      <c r="G135" t="s">
        <v>341</v>
      </c>
      <c r="H135" t="s">
        <v>313</v>
      </c>
      <c r="I135" t="s">
        <v>33</v>
      </c>
      <c r="J135" t="s">
        <v>21</v>
      </c>
      <c r="M135" t="s">
        <v>34</v>
      </c>
    </row>
    <row r="136" spans="1:13" x14ac:dyDescent="0.2">
      <c r="A136" t="s">
        <v>13</v>
      </c>
      <c r="B136" t="s">
        <v>14</v>
      </c>
      <c r="C136" t="s">
        <v>42</v>
      </c>
      <c r="D136" t="s">
        <v>113</v>
      </c>
      <c r="F136" t="s">
        <v>342</v>
      </c>
      <c r="G136" t="s">
        <v>343</v>
      </c>
      <c r="H136" t="s">
        <v>313</v>
      </c>
      <c r="I136" t="s">
        <v>33</v>
      </c>
      <c r="J136" t="s">
        <v>21</v>
      </c>
      <c r="M136" t="s">
        <v>34</v>
      </c>
    </row>
    <row r="137" spans="1:13" x14ac:dyDescent="0.2">
      <c r="A137" t="s">
        <v>13</v>
      </c>
      <c r="B137" t="s">
        <v>14</v>
      </c>
      <c r="C137" t="s">
        <v>23</v>
      </c>
      <c r="D137" t="s">
        <v>24</v>
      </c>
      <c r="F137" t="s">
        <v>344</v>
      </c>
      <c r="G137" t="s">
        <v>31</v>
      </c>
      <c r="H137" t="s">
        <v>313</v>
      </c>
      <c r="I137" t="s">
        <v>33</v>
      </c>
      <c r="J137" t="s">
        <v>21</v>
      </c>
      <c r="M137" t="s">
        <v>34</v>
      </c>
    </row>
    <row r="138" spans="1:13" x14ac:dyDescent="0.2">
      <c r="A138" t="s">
        <v>13</v>
      </c>
      <c r="B138" t="s">
        <v>14</v>
      </c>
      <c r="C138" t="s">
        <v>42</v>
      </c>
      <c r="D138" t="s">
        <v>345</v>
      </c>
      <c r="F138" t="s">
        <v>346</v>
      </c>
      <c r="G138" t="s">
        <v>347</v>
      </c>
      <c r="H138" t="s">
        <v>348</v>
      </c>
      <c r="I138" t="s">
        <v>33</v>
      </c>
      <c r="J138" t="s">
        <v>21</v>
      </c>
      <c r="M138" t="s">
        <v>34</v>
      </c>
    </row>
    <row r="139" spans="1:13" x14ac:dyDescent="0.2">
      <c r="A139" t="s">
        <v>13</v>
      </c>
      <c r="B139" t="s">
        <v>14</v>
      </c>
      <c r="C139" t="s">
        <v>23</v>
      </c>
      <c r="D139" t="s">
        <v>24</v>
      </c>
      <c r="F139" t="s">
        <v>349</v>
      </c>
      <c r="G139" t="s">
        <v>31</v>
      </c>
      <c r="H139" t="s">
        <v>348</v>
      </c>
      <c r="I139" t="s">
        <v>40</v>
      </c>
      <c r="J139" t="s">
        <v>21</v>
      </c>
      <c r="M139" t="s">
        <v>34</v>
      </c>
    </row>
    <row r="140" spans="1:13" x14ac:dyDescent="0.2">
      <c r="A140" t="s">
        <v>13</v>
      </c>
      <c r="B140" t="s">
        <v>14</v>
      </c>
      <c r="C140" t="s">
        <v>350</v>
      </c>
      <c r="D140" t="s">
        <v>351</v>
      </c>
      <c r="F140" t="s">
        <v>31</v>
      </c>
      <c r="G140" t="s">
        <v>352</v>
      </c>
      <c r="H140" t="s">
        <v>353</v>
      </c>
      <c r="I140" t="s">
        <v>33</v>
      </c>
      <c r="J140" t="s">
        <v>188</v>
      </c>
      <c r="M140" t="s">
        <v>34</v>
      </c>
    </row>
    <row r="141" spans="1:13" x14ac:dyDescent="0.2">
      <c r="A141" t="s">
        <v>13</v>
      </c>
      <c r="B141" t="s">
        <v>14</v>
      </c>
      <c r="C141" t="s">
        <v>354</v>
      </c>
      <c r="D141" t="s">
        <v>355</v>
      </c>
      <c r="F141" t="s">
        <v>356</v>
      </c>
      <c r="G141" t="s">
        <v>357</v>
      </c>
      <c r="H141" t="s">
        <v>32</v>
      </c>
      <c r="I141" t="s">
        <v>40</v>
      </c>
      <c r="J141" t="s">
        <v>21</v>
      </c>
      <c r="M141" t="s">
        <v>34</v>
      </c>
    </row>
    <row r="142" spans="1:13" x14ac:dyDescent="0.2">
      <c r="A142" t="s">
        <v>13</v>
      </c>
      <c r="B142" t="s">
        <v>14</v>
      </c>
      <c r="C142" t="s">
        <v>358</v>
      </c>
      <c r="D142" t="s">
        <v>359</v>
      </c>
      <c r="F142" t="s">
        <v>360</v>
      </c>
      <c r="G142" t="s">
        <v>361</v>
      </c>
      <c r="H142" t="s">
        <v>32</v>
      </c>
      <c r="I142" t="s">
        <v>20</v>
      </c>
      <c r="J142" t="s">
        <v>21</v>
      </c>
      <c r="M142" t="s">
        <v>34</v>
      </c>
    </row>
    <row r="143" spans="1:13" x14ac:dyDescent="0.2">
      <c r="A143" t="s">
        <v>13</v>
      </c>
      <c r="B143" t="s">
        <v>14</v>
      </c>
      <c r="C143" t="s">
        <v>362</v>
      </c>
      <c r="D143" t="s">
        <v>363</v>
      </c>
      <c r="F143" t="s">
        <v>364</v>
      </c>
      <c r="G143" t="s">
        <v>31</v>
      </c>
      <c r="H143" t="s">
        <v>32</v>
      </c>
      <c r="I143" t="s">
        <v>33</v>
      </c>
      <c r="J143" t="s">
        <v>21</v>
      </c>
      <c r="M143" t="s">
        <v>34</v>
      </c>
    </row>
    <row r="144" spans="1:13" x14ac:dyDescent="0.2">
      <c r="A144" t="s">
        <v>13</v>
      </c>
      <c r="B144" t="s">
        <v>14</v>
      </c>
      <c r="C144" t="s">
        <v>350</v>
      </c>
      <c r="D144" t="s">
        <v>351</v>
      </c>
      <c r="F144" t="s">
        <v>365</v>
      </c>
      <c r="G144" t="s">
        <v>366</v>
      </c>
      <c r="H144" t="s">
        <v>32</v>
      </c>
      <c r="I144" t="s">
        <v>40</v>
      </c>
      <c r="J144" t="s">
        <v>21</v>
      </c>
      <c r="M144" t="s">
        <v>34</v>
      </c>
    </row>
    <row r="145" spans="1:13" x14ac:dyDescent="0.2">
      <c r="A145" t="s">
        <v>13</v>
      </c>
      <c r="B145" t="s">
        <v>14</v>
      </c>
      <c r="C145" t="s">
        <v>358</v>
      </c>
      <c r="D145" t="s">
        <v>367</v>
      </c>
      <c r="F145" t="s">
        <v>368</v>
      </c>
      <c r="G145" t="s">
        <v>369</v>
      </c>
      <c r="H145" t="s">
        <v>353</v>
      </c>
      <c r="I145" t="s">
        <v>20</v>
      </c>
      <c r="J145" t="s">
        <v>21</v>
      </c>
      <c r="M145" t="s">
        <v>34</v>
      </c>
    </row>
    <row r="146" spans="1:13" x14ac:dyDescent="0.2">
      <c r="A146" t="s">
        <v>13</v>
      </c>
      <c r="B146" t="s">
        <v>14</v>
      </c>
      <c r="C146" t="s">
        <v>350</v>
      </c>
      <c r="D146" t="s">
        <v>367</v>
      </c>
      <c r="F146" t="s">
        <v>370</v>
      </c>
      <c r="G146" t="s">
        <v>371</v>
      </c>
      <c r="H146" t="s">
        <v>353</v>
      </c>
      <c r="I146" t="s">
        <v>40</v>
      </c>
      <c r="J146" t="s">
        <v>21</v>
      </c>
      <c r="M146" t="s">
        <v>34</v>
      </c>
    </row>
    <row r="147" spans="1:13" x14ac:dyDescent="0.2">
      <c r="A147" t="s">
        <v>13</v>
      </c>
      <c r="B147" t="s">
        <v>14</v>
      </c>
      <c r="C147" t="s">
        <v>362</v>
      </c>
      <c r="D147" t="s">
        <v>363</v>
      </c>
      <c r="F147" t="s">
        <v>372</v>
      </c>
      <c r="G147" t="s">
        <v>31</v>
      </c>
      <c r="H147" t="s">
        <v>49</v>
      </c>
      <c r="I147" t="s">
        <v>20</v>
      </c>
      <c r="J147" t="s">
        <v>21</v>
      </c>
      <c r="M147" t="s">
        <v>29</v>
      </c>
    </row>
    <row r="148" spans="1:13" x14ac:dyDescent="0.2">
      <c r="A148" t="s">
        <v>13</v>
      </c>
      <c r="B148" t="s">
        <v>14</v>
      </c>
      <c r="C148" t="s">
        <v>362</v>
      </c>
      <c r="D148" t="s">
        <v>373</v>
      </c>
      <c r="F148" t="s">
        <v>374</v>
      </c>
      <c r="G148" t="s">
        <v>31</v>
      </c>
      <c r="H148" t="s">
        <v>61</v>
      </c>
      <c r="I148" t="s">
        <v>28</v>
      </c>
      <c r="J148" t="s">
        <v>21</v>
      </c>
      <c r="M148" t="s">
        <v>34</v>
      </c>
    </row>
    <row r="149" spans="1:13" x14ac:dyDescent="0.2">
      <c r="A149" t="s">
        <v>13</v>
      </c>
      <c r="B149" t="s">
        <v>14</v>
      </c>
      <c r="C149" t="s">
        <v>362</v>
      </c>
      <c r="D149" t="s">
        <v>375</v>
      </c>
      <c r="F149" t="s">
        <v>376</v>
      </c>
      <c r="G149" t="s">
        <v>31</v>
      </c>
      <c r="H149" t="s">
        <v>55</v>
      </c>
      <c r="I149" t="s">
        <v>40</v>
      </c>
      <c r="J149" t="s">
        <v>21</v>
      </c>
      <c r="M149" t="s">
        <v>34</v>
      </c>
    </row>
    <row r="150" spans="1:13" x14ac:dyDescent="0.2">
      <c r="A150" t="s">
        <v>13</v>
      </c>
      <c r="B150" t="s">
        <v>14</v>
      </c>
      <c r="C150" t="s">
        <v>15</v>
      </c>
      <c r="D150" t="s">
        <v>377</v>
      </c>
      <c r="F150" t="s">
        <v>378</v>
      </c>
      <c r="G150" t="s">
        <v>379</v>
      </c>
      <c r="H150" t="s">
        <v>55</v>
      </c>
      <c r="I150" t="s">
        <v>20</v>
      </c>
      <c r="J150" t="s">
        <v>21</v>
      </c>
      <c r="M150" t="s">
        <v>34</v>
      </c>
    </row>
    <row r="151" spans="1:13" x14ac:dyDescent="0.2">
      <c r="A151" t="s">
        <v>13</v>
      </c>
      <c r="B151" t="s">
        <v>14</v>
      </c>
      <c r="C151" t="s">
        <v>380</v>
      </c>
      <c r="D151" t="s">
        <v>381</v>
      </c>
      <c r="F151" t="s">
        <v>382</v>
      </c>
      <c r="G151" t="s">
        <v>383</v>
      </c>
      <c r="H151" t="s">
        <v>55</v>
      </c>
      <c r="I151" t="s">
        <v>40</v>
      </c>
      <c r="J151" t="s">
        <v>21</v>
      </c>
      <c r="M151" t="s">
        <v>34</v>
      </c>
    </row>
    <row r="152" spans="1:13" x14ac:dyDescent="0.2">
      <c r="A152" t="s">
        <v>13</v>
      </c>
      <c r="B152" t="s">
        <v>14</v>
      </c>
      <c r="C152" t="s">
        <v>380</v>
      </c>
      <c r="D152" t="s">
        <v>384</v>
      </c>
      <c r="F152" t="s">
        <v>385</v>
      </c>
      <c r="G152" t="s">
        <v>45</v>
      </c>
      <c r="H152" t="s">
        <v>55</v>
      </c>
      <c r="I152" t="s">
        <v>40</v>
      </c>
      <c r="J152" t="s">
        <v>21</v>
      </c>
      <c r="M152" t="s">
        <v>34</v>
      </c>
    </row>
    <row r="153" spans="1:13" x14ac:dyDescent="0.2">
      <c r="A153" t="s">
        <v>13</v>
      </c>
      <c r="B153" t="s">
        <v>14</v>
      </c>
      <c r="C153" t="s">
        <v>362</v>
      </c>
      <c r="D153" t="s">
        <v>386</v>
      </c>
      <c r="F153" t="s">
        <v>387</v>
      </c>
      <c r="G153" t="s">
        <v>31</v>
      </c>
      <c r="H153" t="s">
        <v>55</v>
      </c>
      <c r="I153" t="s">
        <v>40</v>
      </c>
      <c r="J153" t="s">
        <v>21</v>
      </c>
      <c r="M153" t="s">
        <v>34</v>
      </c>
    </row>
    <row r="154" spans="1:13" x14ac:dyDescent="0.2">
      <c r="A154" t="s">
        <v>13</v>
      </c>
      <c r="B154" t="s">
        <v>14</v>
      </c>
      <c r="C154" t="s">
        <v>380</v>
      </c>
      <c r="D154" t="s">
        <v>388</v>
      </c>
      <c r="F154" t="s">
        <v>389</v>
      </c>
      <c r="G154" t="s">
        <v>390</v>
      </c>
      <c r="H154" t="s">
        <v>55</v>
      </c>
      <c r="I154" t="s">
        <v>20</v>
      </c>
      <c r="J154" t="s">
        <v>21</v>
      </c>
      <c r="M154" t="s">
        <v>34</v>
      </c>
    </row>
    <row r="155" spans="1:13" x14ac:dyDescent="0.2">
      <c r="A155" t="s">
        <v>13</v>
      </c>
      <c r="B155" t="s">
        <v>14</v>
      </c>
      <c r="C155" t="s">
        <v>362</v>
      </c>
      <c r="D155" t="s">
        <v>363</v>
      </c>
      <c r="F155" t="s">
        <v>391</v>
      </c>
      <c r="G155" t="s">
        <v>31</v>
      </c>
      <c r="H155" t="s">
        <v>55</v>
      </c>
      <c r="I155" t="s">
        <v>40</v>
      </c>
      <c r="J155" t="s">
        <v>21</v>
      </c>
      <c r="M155" t="s">
        <v>34</v>
      </c>
    </row>
    <row r="156" spans="1:13" x14ac:dyDescent="0.2">
      <c r="A156" t="s">
        <v>13</v>
      </c>
      <c r="B156" t="s">
        <v>14</v>
      </c>
      <c r="C156" t="s">
        <v>15</v>
      </c>
      <c r="D156" t="s">
        <v>392</v>
      </c>
      <c r="F156" t="s">
        <v>393</v>
      </c>
      <c r="G156" t="s">
        <v>31</v>
      </c>
      <c r="H156" t="s">
        <v>72</v>
      </c>
      <c r="I156" t="s">
        <v>40</v>
      </c>
      <c r="J156" t="s">
        <v>41</v>
      </c>
      <c r="M156" t="s">
        <v>34</v>
      </c>
    </row>
    <row r="157" spans="1:13" x14ac:dyDescent="0.2">
      <c r="A157" t="s">
        <v>13</v>
      </c>
      <c r="B157" t="s">
        <v>14</v>
      </c>
      <c r="C157" t="s">
        <v>380</v>
      </c>
      <c r="D157" t="s">
        <v>394</v>
      </c>
      <c r="F157" t="s">
        <v>31</v>
      </c>
      <c r="G157" t="s">
        <v>395</v>
      </c>
      <c r="H157" t="s">
        <v>72</v>
      </c>
      <c r="I157" t="s">
        <v>40</v>
      </c>
      <c r="J157" t="s">
        <v>21</v>
      </c>
      <c r="M157" t="s">
        <v>34</v>
      </c>
    </row>
    <row r="158" spans="1:13" x14ac:dyDescent="0.2">
      <c r="A158" t="s">
        <v>13</v>
      </c>
      <c r="B158" t="s">
        <v>14</v>
      </c>
      <c r="C158" t="s">
        <v>354</v>
      </c>
      <c r="D158" t="s">
        <v>396</v>
      </c>
      <c r="F158" t="s">
        <v>397</v>
      </c>
      <c r="G158" t="s">
        <v>398</v>
      </c>
      <c r="H158" t="s">
        <v>72</v>
      </c>
      <c r="I158" t="s">
        <v>40</v>
      </c>
      <c r="J158" t="s">
        <v>21</v>
      </c>
      <c r="M158" t="s">
        <v>34</v>
      </c>
    </row>
    <row r="159" spans="1:13" x14ac:dyDescent="0.2">
      <c r="A159" t="s">
        <v>13</v>
      </c>
      <c r="B159" t="s">
        <v>14</v>
      </c>
      <c r="C159" t="s">
        <v>358</v>
      </c>
      <c r="D159" t="s">
        <v>367</v>
      </c>
      <c r="F159" t="s">
        <v>399</v>
      </c>
      <c r="G159" t="s">
        <v>400</v>
      </c>
      <c r="H159" t="s">
        <v>72</v>
      </c>
      <c r="I159" t="s">
        <v>28</v>
      </c>
      <c r="J159" t="s">
        <v>21</v>
      </c>
      <c r="M159" t="s">
        <v>34</v>
      </c>
    </row>
    <row r="160" spans="1:13" x14ac:dyDescent="0.2">
      <c r="A160" t="s">
        <v>13</v>
      </c>
      <c r="B160" t="s">
        <v>14</v>
      </c>
      <c r="C160" t="s">
        <v>362</v>
      </c>
      <c r="D160" t="s">
        <v>401</v>
      </c>
      <c r="F160" t="s">
        <v>402</v>
      </c>
      <c r="G160" t="s">
        <v>31</v>
      </c>
      <c r="H160" t="s">
        <v>72</v>
      </c>
      <c r="I160" t="s">
        <v>28</v>
      </c>
      <c r="J160" t="s">
        <v>21</v>
      </c>
      <c r="M160" t="s">
        <v>34</v>
      </c>
    </row>
    <row r="161" spans="1:13" x14ac:dyDescent="0.2">
      <c r="A161" t="s">
        <v>13</v>
      </c>
      <c r="B161" t="s">
        <v>14</v>
      </c>
      <c r="C161" t="s">
        <v>358</v>
      </c>
      <c r="D161" t="s">
        <v>403</v>
      </c>
      <c r="F161" t="s">
        <v>404</v>
      </c>
      <c r="G161" t="s">
        <v>405</v>
      </c>
      <c r="H161" t="s">
        <v>72</v>
      </c>
      <c r="I161" t="s">
        <v>20</v>
      </c>
      <c r="J161" t="s">
        <v>21</v>
      </c>
      <c r="M161" t="s">
        <v>29</v>
      </c>
    </row>
    <row r="162" spans="1:13" x14ac:dyDescent="0.2">
      <c r="A162" t="s">
        <v>13</v>
      </c>
      <c r="B162" t="s">
        <v>14</v>
      </c>
      <c r="C162" t="s">
        <v>380</v>
      </c>
      <c r="D162" t="s">
        <v>394</v>
      </c>
      <c r="F162" t="s">
        <v>406</v>
      </c>
      <c r="G162" t="s">
        <v>407</v>
      </c>
      <c r="H162" t="s">
        <v>77</v>
      </c>
      <c r="I162" t="s">
        <v>40</v>
      </c>
      <c r="J162" t="s">
        <v>21</v>
      </c>
      <c r="M162" t="s">
        <v>34</v>
      </c>
    </row>
    <row r="163" spans="1:13" x14ac:dyDescent="0.2">
      <c r="A163" t="s">
        <v>13</v>
      </c>
      <c r="B163" t="s">
        <v>14</v>
      </c>
      <c r="C163" t="s">
        <v>362</v>
      </c>
      <c r="D163" t="s">
        <v>363</v>
      </c>
      <c r="F163" t="s">
        <v>408</v>
      </c>
      <c r="G163" t="s">
        <v>409</v>
      </c>
      <c r="H163" t="s">
        <v>77</v>
      </c>
      <c r="I163" t="s">
        <v>40</v>
      </c>
      <c r="J163" t="s">
        <v>21</v>
      </c>
      <c r="M163" t="s">
        <v>34</v>
      </c>
    </row>
    <row r="164" spans="1:13" x14ac:dyDescent="0.2">
      <c r="A164" t="s">
        <v>13</v>
      </c>
      <c r="B164" t="s">
        <v>14</v>
      </c>
      <c r="C164" t="s">
        <v>380</v>
      </c>
      <c r="D164" t="s">
        <v>394</v>
      </c>
      <c r="F164" t="s">
        <v>410</v>
      </c>
      <c r="G164" t="s">
        <v>411</v>
      </c>
      <c r="H164" t="s">
        <v>77</v>
      </c>
      <c r="I164" t="s">
        <v>33</v>
      </c>
      <c r="J164" t="s">
        <v>21</v>
      </c>
      <c r="M164" t="s">
        <v>22</v>
      </c>
    </row>
    <row r="165" spans="1:13" x14ac:dyDescent="0.2">
      <c r="A165" t="s">
        <v>13</v>
      </c>
      <c r="B165" t="s">
        <v>14</v>
      </c>
      <c r="C165" t="s">
        <v>350</v>
      </c>
      <c r="D165" t="s">
        <v>351</v>
      </c>
      <c r="F165" t="s">
        <v>31</v>
      </c>
      <c r="G165" t="s">
        <v>412</v>
      </c>
      <c r="H165" t="s">
        <v>77</v>
      </c>
      <c r="I165" t="s">
        <v>40</v>
      </c>
      <c r="J165" t="s">
        <v>21</v>
      </c>
      <c r="M165" t="s">
        <v>34</v>
      </c>
    </row>
    <row r="166" spans="1:13" x14ac:dyDescent="0.2">
      <c r="A166" t="s">
        <v>13</v>
      </c>
      <c r="B166" t="s">
        <v>14</v>
      </c>
      <c r="C166" t="s">
        <v>380</v>
      </c>
      <c r="D166" t="s">
        <v>413</v>
      </c>
      <c r="F166" t="s">
        <v>414</v>
      </c>
      <c r="G166" t="s">
        <v>415</v>
      </c>
      <c r="H166" t="s">
        <v>77</v>
      </c>
      <c r="I166" t="s">
        <v>33</v>
      </c>
      <c r="J166" t="s">
        <v>21</v>
      </c>
      <c r="M166" t="s">
        <v>34</v>
      </c>
    </row>
    <row r="167" spans="1:13" x14ac:dyDescent="0.2">
      <c r="A167" t="s">
        <v>13</v>
      </c>
      <c r="B167" t="s">
        <v>14</v>
      </c>
      <c r="C167" t="s">
        <v>362</v>
      </c>
      <c r="D167" t="s">
        <v>416</v>
      </c>
      <c r="F167" t="s">
        <v>417</v>
      </c>
      <c r="G167" t="s">
        <v>418</v>
      </c>
      <c r="H167" t="s">
        <v>77</v>
      </c>
      <c r="I167" t="s">
        <v>33</v>
      </c>
      <c r="J167" t="s">
        <v>21</v>
      </c>
      <c r="M167" t="s">
        <v>419</v>
      </c>
    </row>
    <row r="168" spans="1:13" x14ac:dyDescent="0.2">
      <c r="A168" t="s">
        <v>13</v>
      </c>
      <c r="B168" t="s">
        <v>14</v>
      </c>
      <c r="C168" t="s">
        <v>15</v>
      </c>
      <c r="D168" t="s">
        <v>420</v>
      </c>
      <c r="F168" t="s">
        <v>421</v>
      </c>
      <c r="G168" t="s">
        <v>31</v>
      </c>
      <c r="H168" t="s">
        <v>77</v>
      </c>
      <c r="I168" t="s">
        <v>40</v>
      </c>
      <c r="J168" t="s">
        <v>21</v>
      </c>
      <c r="M168" t="s">
        <v>34</v>
      </c>
    </row>
    <row r="169" spans="1:13" x14ac:dyDescent="0.2">
      <c r="A169" t="s">
        <v>13</v>
      </c>
      <c r="B169" t="s">
        <v>14</v>
      </c>
      <c r="C169" t="s">
        <v>380</v>
      </c>
      <c r="D169" t="s">
        <v>422</v>
      </c>
      <c r="F169" t="s">
        <v>423</v>
      </c>
      <c r="G169" t="s">
        <v>424</v>
      </c>
      <c r="H169" t="s">
        <v>77</v>
      </c>
      <c r="I169" t="s">
        <v>33</v>
      </c>
      <c r="J169" t="s">
        <v>21</v>
      </c>
      <c r="M169" t="s">
        <v>34</v>
      </c>
    </row>
    <row r="170" spans="1:13" x14ac:dyDescent="0.2">
      <c r="A170" t="s">
        <v>13</v>
      </c>
      <c r="B170" t="s">
        <v>14</v>
      </c>
      <c r="C170" t="s">
        <v>362</v>
      </c>
      <c r="D170" t="s">
        <v>425</v>
      </c>
      <c r="F170" t="s">
        <v>426</v>
      </c>
      <c r="G170" t="s">
        <v>31</v>
      </c>
      <c r="H170" t="s">
        <v>155</v>
      </c>
      <c r="I170" t="s">
        <v>40</v>
      </c>
      <c r="J170" t="s">
        <v>21</v>
      </c>
      <c r="M170" t="s">
        <v>34</v>
      </c>
    </row>
    <row r="171" spans="1:13" x14ac:dyDescent="0.2">
      <c r="A171" t="s">
        <v>13</v>
      </c>
      <c r="B171" t="s">
        <v>14</v>
      </c>
      <c r="C171" t="s">
        <v>362</v>
      </c>
      <c r="D171" t="s">
        <v>363</v>
      </c>
      <c r="F171" t="s">
        <v>427</v>
      </c>
      <c r="G171" t="s">
        <v>31</v>
      </c>
      <c r="H171" t="s">
        <v>131</v>
      </c>
      <c r="I171" t="s">
        <v>28</v>
      </c>
      <c r="J171" t="s">
        <v>41</v>
      </c>
      <c r="M171" t="s">
        <v>29</v>
      </c>
    </row>
    <row r="172" spans="1:13" x14ac:dyDescent="0.2">
      <c r="A172" t="s">
        <v>13</v>
      </c>
      <c r="B172" t="s">
        <v>14</v>
      </c>
      <c r="C172" t="s">
        <v>15</v>
      </c>
      <c r="D172" t="s">
        <v>16</v>
      </c>
      <c r="F172" t="s">
        <v>428</v>
      </c>
      <c r="G172" t="s">
        <v>31</v>
      </c>
      <c r="H172" t="s">
        <v>131</v>
      </c>
      <c r="I172" t="s">
        <v>20</v>
      </c>
      <c r="J172" t="s">
        <v>21</v>
      </c>
      <c r="M172" t="s">
        <v>34</v>
      </c>
    </row>
    <row r="173" spans="1:13" x14ac:dyDescent="0.2">
      <c r="A173" t="s">
        <v>13</v>
      </c>
      <c r="B173" t="s">
        <v>14</v>
      </c>
      <c r="C173" t="s">
        <v>429</v>
      </c>
      <c r="D173" t="s">
        <v>430</v>
      </c>
      <c r="F173" t="s">
        <v>31</v>
      </c>
      <c r="G173" t="s">
        <v>431</v>
      </c>
      <c r="H173" t="s">
        <v>131</v>
      </c>
      <c r="I173" t="s">
        <v>40</v>
      </c>
      <c r="J173" t="s">
        <v>21</v>
      </c>
      <c r="M173" t="s">
        <v>29</v>
      </c>
    </row>
    <row r="174" spans="1:13" x14ac:dyDescent="0.2">
      <c r="A174" t="s">
        <v>13</v>
      </c>
      <c r="B174" t="s">
        <v>14</v>
      </c>
      <c r="C174" t="s">
        <v>429</v>
      </c>
      <c r="D174" t="s">
        <v>430</v>
      </c>
      <c r="F174" t="s">
        <v>31</v>
      </c>
      <c r="G174" t="s">
        <v>432</v>
      </c>
      <c r="H174" t="s">
        <v>131</v>
      </c>
      <c r="I174" t="s">
        <v>40</v>
      </c>
      <c r="J174" t="s">
        <v>21</v>
      </c>
      <c r="M174" t="s">
        <v>34</v>
      </c>
    </row>
    <row r="175" spans="1:13" x14ac:dyDescent="0.2">
      <c r="A175" t="s">
        <v>13</v>
      </c>
      <c r="B175" t="s">
        <v>14</v>
      </c>
      <c r="C175" t="s">
        <v>350</v>
      </c>
      <c r="D175" t="s">
        <v>433</v>
      </c>
      <c r="F175" t="s">
        <v>434</v>
      </c>
      <c r="G175" t="s">
        <v>31</v>
      </c>
      <c r="H175" t="s">
        <v>131</v>
      </c>
      <c r="I175" t="s">
        <v>40</v>
      </c>
      <c r="J175" t="s">
        <v>21</v>
      </c>
      <c r="M175" t="s">
        <v>34</v>
      </c>
    </row>
    <row r="176" spans="1:13" x14ac:dyDescent="0.2">
      <c r="A176" t="s">
        <v>13</v>
      </c>
      <c r="B176" t="s">
        <v>14</v>
      </c>
      <c r="C176" t="s">
        <v>380</v>
      </c>
      <c r="D176" t="s">
        <v>394</v>
      </c>
      <c r="F176" t="s">
        <v>435</v>
      </c>
      <c r="G176" t="s">
        <v>436</v>
      </c>
      <c r="H176" t="s">
        <v>131</v>
      </c>
      <c r="I176" t="s">
        <v>40</v>
      </c>
      <c r="J176" t="s">
        <v>21</v>
      </c>
      <c r="M176" t="s">
        <v>34</v>
      </c>
    </row>
    <row r="177" spans="1:13" x14ac:dyDescent="0.2">
      <c r="A177" t="s">
        <v>13</v>
      </c>
      <c r="B177" t="s">
        <v>14</v>
      </c>
      <c r="C177" t="s">
        <v>350</v>
      </c>
      <c r="D177" t="s">
        <v>437</v>
      </c>
      <c r="F177" t="s">
        <v>438</v>
      </c>
      <c r="G177" t="s">
        <v>439</v>
      </c>
      <c r="H177" t="s">
        <v>131</v>
      </c>
      <c r="I177" t="s">
        <v>40</v>
      </c>
      <c r="J177" t="s">
        <v>21</v>
      </c>
      <c r="M177" t="s">
        <v>34</v>
      </c>
    </row>
    <row r="178" spans="1:13" x14ac:dyDescent="0.2">
      <c r="A178" t="s">
        <v>13</v>
      </c>
      <c r="B178" t="s">
        <v>14</v>
      </c>
      <c r="C178" t="s">
        <v>15</v>
      </c>
      <c r="D178" t="s">
        <v>16</v>
      </c>
      <c r="F178" t="s">
        <v>440</v>
      </c>
      <c r="G178" t="s">
        <v>31</v>
      </c>
      <c r="H178" t="s">
        <v>131</v>
      </c>
      <c r="I178" t="s">
        <v>40</v>
      </c>
      <c r="J178" t="s">
        <v>21</v>
      </c>
      <c r="M178" t="s">
        <v>34</v>
      </c>
    </row>
    <row r="179" spans="1:13" x14ac:dyDescent="0.2">
      <c r="A179" t="s">
        <v>13</v>
      </c>
      <c r="B179" t="s">
        <v>14</v>
      </c>
      <c r="C179" t="s">
        <v>362</v>
      </c>
      <c r="D179" t="s">
        <v>363</v>
      </c>
      <c r="F179" t="s">
        <v>441</v>
      </c>
      <c r="G179" t="s">
        <v>442</v>
      </c>
      <c r="H179" t="s">
        <v>131</v>
      </c>
      <c r="I179" t="s">
        <v>40</v>
      </c>
      <c r="J179" t="s">
        <v>21</v>
      </c>
      <c r="M179" t="s">
        <v>34</v>
      </c>
    </row>
    <row r="180" spans="1:13" x14ac:dyDescent="0.2">
      <c r="A180" t="s">
        <v>13</v>
      </c>
      <c r="B180" t="s">
        <v>14</v>
      </c>
      <c r="C180" t="s">
        <v>380</v>
      </c>
      <c r="D180" t="s">
        <v>443</v>
      </c>
      <c r="F180" t="s">
        <v>444</v>
      </c>
      <c r="G180" t="s">
        <v>445</v>
      </c>
      <c r="H180" t="s">
        <v>131</v>
      </c>
      <c r="I180" t="s">
        <v>33</v>
      </c>
      <c r="J180" t="s">
        <v>21</v>
      </c>
      <c r="M180" t="s">
        <v>34</v>
      </c>
    </row>
    <row r="181" spans="1:13" x14ac:dyDescent="0.2">
      <c r="A181" t="s">
        <v>13</v>
      </c>
      <c r="B181" t="s">
        <v>14</v>
      </c>
      <c r="C181" t="s">
        <v>429</v>
      </c>
      <c r="D181" t="s">
        <v>446</v>
      </c>
      <c r="F181" t="s">
        <v>447</v>
      </c>
      <c r="G181" t="s">
        <v>448</v>
      </c>
      <c r="H181" t="s">
        <v>155</v>
      </c>
      <c r="I181" t="s">
        <v>28</v>
      </c>
      <c r="J181" t="s">
        <v>21</v>
      </c>
      <c r="M181" t="s">
        <v>34</v>
      </c>
    </row>
    <row r="182" spans="1:13" x14ac:dyDescent="0.2">
      <c r="A182" t="s">
        <v>13</v>
      </c>
      <c r="B182" t="s">
        <v>14</v>
      </c>
      <c r="C182" t="s">
        <v>15</v>
      </c>
      <c r="D182" t="s">
        <v>449</v>
      </c>
      <c r="F182" t="s">
        <v>450</v>
      </c>
      <c r="G182" t="s">
        <v>31</v>
      </c>
      <c r="H182" t="s">
        <v>155</v>
      </c>
      <c r="I182" t="s">
        <v>28</v>
      </c>
      <c r="J182" t="s">
        <v>21</v>
      </c>
      <c r="M182" t="s">
        <v>29</v>
      </c>
    </row>
    <row r="183" spans="1:13" x14ac:dyDescent="0.2">
      <c r="A183" t="s">
        <v>13</v>
      </c>
      <c r="B183" t="s">
        <v>14</v>
      </c>
      <c r="C183" t="s">
        <v>380</v>
      </c>
      <c r="D183" t="s">
        <v>451</v>
      </c>
      <c r="F183" t="s">
        <v>452</v>
      </c>
      <c r="G183" t="s">
        <v>453</v>
      </c>
      <c r="H183" t="s">
        <v>155</v>
      </c>
      <c r="I183" t="s">
        <v>40</v>
      </c>
      <c r="J183" t="s">
        <v>21</v>
      </c>
      <c r="M183" t="s">
        <v>34</v>
      </c>
    </row>
    <row r="184" spans="1:13" x14ac:dyDescent="0.2">
      <c r="A184" t="s">
        <v>13</v>
      </c>
      <c r="B184" t="s">
        <v>14</v>
      </c>
      <c r="C184" t="s">
        <v>15</v>
      </c>
      <c r="D184" t="s">
        <v>454</v>
      </c>
      <c r="F184" t="s">
        <v>455</v>
      </c>
      <c r="G184" t="s">
        <v>31</v>
      </c>
      <c r="H184" t="s">
        <v>155</v>
      </c>
      <c r="I184" t="s">
        <v>40</v>
      </c>
      <c r="J184" t="s">
        <v>21</v>
      </c>
      <c r="M184" t="s">
        <v>29</v>
      </c>
    </row>
    <row r="185" spans="1:13" x14ac:dyDescent="0.2">
      <c r="A185" t="s">
        <v>13</v>
      </c>
      <c r="B185" t="s">
        <v>14</v>
      </c>
      <c r="C185" t="s">
        <v>429</v>
      </c>
      <c r="D185" t="s">
        <v>456</v>
      </c>
      <c r="F185" t="s">
        <v>457</v>
      </c>
      <c r="G185" t="s">
        <v>458</v>
      </c>
      <c r="H185" t="s">
        <v>165</v>
      </c>
      <c r="I185" t="s">
        <v>33</v>
      </c>
      <c r="J185" t="s">
        <v>21</v>
      </c>
      <c r="M185" t="s">
        <v>34</v>
      </c>
    </row>
    <row r="186" spans="1:13" x14ac:dyDescent="0.2">
      <c r="A186" t="s">
        <v>13</v>
      </c>
      <c r="B186" t="s">
        <v>14</v>
      </c>
      <c r="C186" t="s">
        <v>380</v>
      </c>
      <c r="D186" t="s">
        <v>459</v>
      </c>
      <c r="F186" t="s">
        <v>460</v>
      </c>
      <c r="G186" t="s">
        <v>461</v>
      </c>
      <c r="H186" t="s">
        <v>165</v>
      </c>
      <c r="I186" t="s">
        <v>20</v>
      </c>
      <c r="J186" t="s">
        <v>21</v>
      </c>
      <c r="M186" t="s">
        <v>34</v>
      </c>
    </row>
    <row r="187" spans="1:13" x14ac:dyDescent="0.2">
      <c r="A187" t="s">
        <v>13</v>
      </c>
      <c r="B187" t="s">
        <v>14</v>
      </c>
      <c r="C187" t="s">
        <v>380</v>
      </c>
      <c r="D187" t="s">
        <v>462</v>
      </c>
      <c r="F187" t="s">
        <v>31</v>
      </c>
      <c r="G187" t="s">
        <v>463</v>
      </c>
      <c r="H187" t="s">
        <v>170</v>
      </c>
      <c r="I187" t="s">
        <v>40</v>
      </c>
      <c r="J187" t="s">
        <v>21</v>
      </c>
      <c r="M187" t="s">
        <v>34</v>
      </c>
    </row>
    <row r="188" spans="1:13" x14ac:dyDescent="0.2">
      <c r="A188" t="s">
        <v>13</v>
      </c>
      <c r="B188" t="s">
        <v>14</v>
      </c>
      <c r="C188" t="s">
        <v>362</v>
      </c>
      <c r="D188" t="s">
        <v>363</v>
      </c>
      <c r="F188" t="s">
        <v>464</v>
      </c>
      <c r="G188" t="s">
        <v>31</v>
      </c>
      <c r="H188" t="s">
        <v>177</v>
      </c>
      <c r="I188" t="s">
        <v>33</v>
      </c>
      <c r="J188" t="s">
        <v>21</v>
      </c>
      <c r="M188" t="s">
        <v>34</v>
      </c>
    </row>
    <row r="189" spans="1:13" x14ac:dyDescent="0.2">
      <c r="A189" t="s">
        <v>13</v>
      </c>
      <c r="B189" t="s">
        <v>14</v>
      </c>
      <c r="C189" t="s">
        <v>429</v>
      </c>
      <c r="D189" t="s">
        <v>465</v>
      </c>
      <c r="F189" t="s">
        <v>466</v>
      </c>
      <c r="G189" t="s">
        <v>467</v>
      </c>
      <c r="H189" t="s">
        <v>177</v>
      </c>
      <c r="I189" t="s">
        <v>28</v>
      </c>
      <c r="J189" t="s">
        <v>21</v>
      </c>
      <c r="M189" t="s">
        <v>34</v>
      </c>
    </row>
    <row r="190" spans="1:13" x14ac:dyDescent="0.2">
      <c r="A190" t="s">
        <v>13</v>
      </c>
      <c r="B190" t="s">
        <v>14</v>
      </c>
      <c r="C190" t="s">
        <v>362</v>
      </c>
      <c r="D190" t="s">
        <v>363</v>
      </c>
      <c r="F190" t="s">
        <v>468</v>
      </c>
      <c r="G190" t="s">
        <v>31</v>
      </c>
      <c r="H190" t="s">
        <v>177</v>
      </c>
      <c r="I190" t="s">
        <v>28</v>
      </c>
      <c r="J190" t="s">
        <v>21</v>
      </c>
      <c r="M190" t="s">
        <v>29</v>
      </c>
    </row>
    <row r="191" spans="1:13" x14ac:dyDescent="0.2">
      <c r="A191" t="s">
        <v>13</v>
      </c>
      <c r="B191" t="s">
        <v>14</v>
      </c>
      <c r="C191" t="s">
        <v>362</v>
      </c>
      <c r="D191" t="s">
        <v>469</v>
      </c>
      <c r="F191" t="s">
        <v>470</v>
      </c>
      <c r="G191" t="s">
        <v>471</v>
      </c>
      <c r="H191" t="s">
        <v>182</v>
      </c>
      <c r="I191" t="s">
        <v>40</v>
      </c>
      <c r="J191" t="s">
        <v>21</v>
      </c>
      <c r="M191" t="s">
        <v>29</v>
      </c>
    </row>
    <row r="192" spans="1:13" x14ac:dyDescent="0.2">
      <c r="A192" t="s">
        <v>13</v>
      </c>
      <c r="B192" t="s">
        <v>14</v>
      </c>
      <c r="C192" t="s">
        <v>354</v>
      </c>
      <c r="D192" t="s">
        <v>472</v>
      </c>
      <c r="F192" t="s">
        <v>31</v>
      </c>
      <c r="G192" t="s">
        <v>473</v>
      </c>
      <c r="H192" t="s">
        <v>187</v>
      </c>
      <c r="I192" t="s">
        <v>40</v>
      </c>
      <c r="J192" t="s">
        <v>21</v>
      </c>
      <c r="M192" t="s">
        <v>34</v>
      </c>
    </row>
    <row r="193" spans="1:13" x14ac:dyDescent="0.2">
      <c r="A193" t="s">
        <v>13</v>
      </c>
      <c r="B193" t="s">
        <v>14</v>
      </c>
      <c r="C193" t="s">
        <v>380</v>
      </c>
      <c r="D193" t="s">
        <v>474</v>
      </c>
      <c r="F193" t="s">
        <v>475</v>
      </c>
      <c r="G193" t="s">
        <v>476</v>
      </c>
      <c r="H193" t="s">
        <v>187</v>
      </c>
      <c r="I193" t="s">
        <v>40</v>
      </c>
      <c r="J193" t="s">
        <v>21</v>
      </c>
      <c r="M193" t="s">
        <v>34</v>
      </c>
    </row>
    <row r="194" spans="1:13" x14ac:dyDescent="0.2">
      <c r="A194" t="s">
        <v>13</v>
      </c>
      <c r="B194" t="s">
        <v>14</v>
      </c>
      <c r="C194" t="s">
        <v>380</v>
      </c>
      <c r="D194" t="s">
        <v>477</v>
      </c>
      <c r="F194" t="s">
        <v>478</v>
      </c>
      <c r="G194" t="s">
        <v>479</v>
      </c>
      <c r="H194" t="s">
        <v>182</v>
      </c>
      <c r="I194" t="s">
        <v>33</v>
      </c>
      <c r="J194" t="s">
        <v>21</v>
      </c>
      <c r="M194" t="s">
        <v>34</v>
      </c>
    </row>
    <row r="195" spans="1:13" x14ac:dyDescent="0.2">
      <c r="A195" t="s">
        <v>13</v>
      </c>
      <c r="B195" t="s">
        <v>14</v>
      </c>
      <c r="C195" t="s">
        <v>362</v>
      </c>
      <c r="D195" t="s">
        <v>480</v>
      </c>
      <c r="F195" t="s">
        <v>481</v>
      </c>
      <c r="G195" t="s">
        <v>482</v>
      </c>
      <c r="H195" t="s">
        <v>204</v>
      </c>
      <c r="I195" t="s">
        <v>40</v>
      </c>
      <c r="J195" t="s">
        <v>21</v>
      </c>
      <c r="M195" t="s">
        <v>34</v>
      </c>
    </row>
    <row r="196" spans="1:13" x14ac:dyDescent="0.2">
      <c r="A196" t="s">
        <v>13</v>
      </c>
      <c r="B196" t="s">
        <v>14</v>
      </c>
      <c r="C196" t="s">
        <v>362</v>
      </c>
      <c r="D196" t="s">
        <v>483</v>
      </c>
      <c r="F196" t="s">
        <v>484</v>
      </c>
      <c r="G196" t="s">
        <v>31</v>
      </c>
      <c r="H196" t="s">
        <v>220</v>
      </c>
      <c r="I196" t="s">
        <v>20</v>
      </c>
      <c r="J196" t="s">
        <v>21</v>
      </c>
      <c r="M196" t="s">
        <v>34</v>
      </c>
    </row>
    <row r="197" spans="1:13" x14ac:dyDescent="0.2">
      <c r="A197" t="s">
        <v>13</v>
      </c>
      <c r="B197" t="s">
        <v>14</v>
      </c>
      <c r="C197" t="s">
        <v>380</v>
      </c>
      <c r="D197" t="s">
        <v>485</v>
      </c>
      <c r="F197" t="s">
        <v>486</v>
      </c>
      <c r="G197" t="s">
        <v>487</v>
      </c>
      <c r="H197" t="s">
        <v>210</v>
      </c>
      <c r="I197" t="s">
        <v>28</v>
      </c>
      <c r="J197" t="s">
        <v>21</v>
      </c>
      <c r="M197" t="s">
        <v>34</v>
      </c>
    </row>
    <row r="198" spans="1:13" x14ac:dyDescent="0.2">
      <c r="A198" t="s">
        <v>13</v>
      </c>
      <c r="B198" t="s">
        <v>14</v>
      </c>
      <c r="C198" t="s">
        <v>362</v>
      </c>
      <c r="D198" t="s">
        <v>488</v>
      </c>
      <c r="F198" t="s">
        <v>489</v>
      </c>
      <c r="G198" t="s">
        <v>490</v>
      </c>
      <c r="H198" t="s">
        <v>220</v>
      </c>
      <c r="I198" t="s">
        <v>20</v>
      </c>
      <c r="J198" t="s">
        <v>21</v>
      </c>
      <c r="M198" t="s">
        <v>34</v>
      </c>
    </row>
    <row r="199" spans="1:13" x14ac:dyDescent="0.2">
      <c r="A199" t="s">
        <v>13</v>
      </c>
      <c r="B199" t="s">
        <v>14</v>
      </c>
      <c r="C199" t="s">
        <v>350</v>
      </c>
      <c r="D199" t="s">
        <v>491</v>
      </c>
      <c r="F199" t="s">
        <v>492</v>
      </c>
      <c r="G199" t="s">
        <v>45</v>
      </c>
      <c r="H199" t="s">
        <v>207</v>
      </c>
      <c r="I199" t="s">
        <v>20</v>
      </c>
      <c r="J199" t="s">
        <v>21</v>
      </c>
      <c r="M199" t="s">
        <v>34</v>
      </c>
    </row>
    <row r="200" spans="1:13" x14ac:dyDescent="0.2">
      <c r="A200" t="s">
        <v>13</v>
      </c>
      <c r="B200" t="s">
        <v>14</v>
      </c>
      <c r="C200" t="s">
        <v>380</v>
      </c>
      <c r="D200" t="s">
        <v>493</v>
      </c>
      <c r="F200" t="s">
        <v>494</v>
      </c>
      <c r="G200" t="s">
        <v>495</v>
      </c>
      <c r="H200" t="s">
        <v>207</v>
      </c>
      <c r="I200" t="s">
        <v>20</v>
      </c>
      <c r="J200" t="s">
        <v>21</v>
      </c>
      <c r="M200" t="s">
        <v>34</v>
      </c>
    </row>
    <row r="201" spans="1:13" x14ac:dyDescent="0.2">
      <c r="A201" t="s">
        <v>13</v>
      </c>
      <c r="B201" t="s">
        <v>14</v>
      </c>
      <c r="C201" t="s">
        <v>15</v>
      </c>
      <c r="D201" t="s">
        <v>496</v>
      </c>
      <c r="F201" t="s">
        <v>497</v>
      </c>
      <c r="G201" t="s">
        <v>498</v>
      </c>
      <c r="H201" t="s">
        <v>207</v>
      </c>
      <c r="I201" t="s">
        <v>33</v>
      </c>
      <c r="J201" t="s">
        <v>21</v>
      </c>
      <c r="M201" t="s">
        <v>34</v>
      </c>
    </row>
    <row r="202" spans="1:13" x14ac:dyDescent="0.2">
      <c r="A202" t="s">
        <v>13</v>
      </c>
      <c r="B202" t="s">
        <v>14</v>
      </c>
      <c r="C202" t="s">
        <v>362</v>
      </c>
      <c r="D202" t="s">
        <v>363</v>
      </c>
      <c r="F202" t="s">
        <v>499</v>
      </c>
      <c r="G202" t="s">
        <v>31</v>
      </c>
      <c r="H202" t="s">
        <v>207</v>
      </c>
      <c r="I202" t="s">
        <v>20</v>
      </c>
      <c r="J202" t="s">
        <v>21</v>
      </c>
      <c r="M202" t="s">
        <v>34</v>
      </c>
    </row>
    <row r="203" spans="1:13" x14ac:dyDescent="0.2">
      <c r="A203" t="s">
        <v>13</v>
      </c>
      <c r="B203" t="s">
        <v>14</v>
      </c>
      <c r="C203" t="s">
        <v>358</v>
      </c>
      <c r="D203" t="s">
        <v>500</v>
      </c>
      <c r="F203" t="s">
        <v>501</v>
      </c>
      <c r="G203" t="s">
        <v>502</v>
      </c>
      <c r="H203" t="s">
        <v>220</v>
      </c>
      <c r="I203" t="s">
        <v>40</v>
      </c>
      <c r="J203" t="s">
        <v>21</v>
      </c>
      <c r="M203" t="s">
        <v>34</v>
      </c>
    </row>
    <row r="204" spans="1:13" x14ac:dyDescent="0.2">
      <c r="A204" t="s">
        <v>13</v>
      </c>
      <c r="B204" t="s">
        <v>14</v>
      </c>
      <c r="C204" t="s">
        <v>362</v>
      </c>
      <c r="D204" t="s">
        <v>503</v>
      </c>
      <c r="F204" t="s">
        <v>504</v>
      </c>
      <c r="G204" t="s">
        <v>31</v>
      </c>
      <c r="H204" t="s">
        <v>207</v>
      </c>
      <c r="I204" t="s">
        <v>40</v>
      </c>
      <c r="J204" t="s">
        <v>21</v>
      </c>
      <c r="M204" t="s">
        <v>34</v>
      </c>
    </row>
    <row r="205" spans="1:13" x14ac:dyDescent="0.2">
      <c r="A205" t="s">
        <v>13</v>
      </c>
      <c r="B205" t="s">
        <v>14</v>
      </c>
      <c r="C205" t="s">
        <v>15</v>
      </c>
      <c r="D205" t="s">
        <v>16</v>
      </c>
      <c r="F205" t="s">
        <v>505</v>
      </c>
      <c r="G205" t="s">
        <v>31</v>
      </c>
      <c r="H205" t="s">
        <v>207</v>
      </c>
      <c r="I205" t="s">
        <v>40</v>
      </c>
      <c r="J205" t="s">
        <v>21</v>
      </c>
      <c r="M205" t="s">
        <v>34</v>
      </c>
    </row>
    <row r="206" spans="1:13" x14ac:dyDescent="0.2">
      <c r="A206" t="s">
        <v>13</v>
      </c>
      <c r="B206" t="s">
        <v>14</v>
      </c>
      <c r="C206" t="s">
        <v>362</v>
      </c>
      <c r="D206" t="s">
        <v>363</v>
      </c>
      <c r="F206" t="s">
        <v>506</v>
      </c>
      <c r="G206" t="s">
        <v>507</v>
      </c>
      <c r="H206" t="s">
        <v>220</v>
      </c>
      <c r="I206" t="s">
        <v>33</v>
      </c>
      <c r="J206" t="s">
        <v>21</v>
      </c>
      <c r="M206" t="s">
        <v>34</v>
      </c>
    </row>
    <row r="207" spans="1:13" x14ac:dyDescent="0.2">
      <c r="A207" t="s">
        <v>13</v>
      </c>
      <c r="B207" t="s">
        <v>14</v>
      </c>
      <c r="C207" t="s">
        <v>358</v>
      </c>
      <c r="D207" t="s">
        <v>508</v>
      </c>
      <c r="F207" t="s">
        <v>509</v>
      </c>
      <c r="G207" t="s">
        <v>510</v>
      </c>
      <c r="H207" t="s">
        <v>207</v>
      </c>
      <c r="I207" t="s">
        <v>40</v>
      </c>
      <c r="J207" t="s">
        <v>21</v>
      </c>
      <c r="M207" t="s">
        <v>34</v>
      </c>
    </row>
    <row r="208" spans="1:13" x14ac:dyDescent="0.2">
      <c r="A208" t="s">
        <v>13</v>
      </c>
      <c r="B208" t="s">
        <v>14</v>
      </c>
      <c r="C208" t="s">
        <v>15</v>
      </c>
      <c r="D208" t="s">
        <v>16</v>
      </c>
      <c r="F208" t="s">
        <v>511</v>
      </c>
      <c r="G208" t="s">
        <v>31</v>
      </c>
      <c r="H208" t="s">
        <v>220</v>
      </c>
      <c r="I208" t="s">
        <v>20</v>
      </c>
      <c r="J208" t="s">
        <v>21</v>
      </c>
      <c r="M208" t="s">
        <v>34</v>
      </c>
    </row>
    <row r="209" spans="1:13" x14ac:dyDescent="0.2">
      <c r="A209" t="s">
        <v>13</v>
      </c>
      <c r="B209" t="s">
        <v>14</v>
      </c>
      <c r="C209" t="s">
        <v>380</v>
      </c>
      <c r="D209" t="s">
        <v>512</v>
      </c>
      <c r="F209" t="s">
        <v>513</v>
      </c>
      <c r="G209" t="s">
        <v>514</v>
      </c>
      <c r="H209" t="s">
        <v>220</v>
      </c>
      <c r="I209" t="s">
        <v>40</v>
      </c>
      <c r="J209" t="s">
        <v>21</v>
      </c>
      <c r="M209" t="s">
        <v>34</v>
      </c>
    </row>
    <row r="210" spans="1:13" x14ac:dyDescent="0.2">
      <c r="A210" t="s">
        <v>13</v>
      </c>
      <c r="B210" t="s">
        <v>14</v>
      </c>
      <c r="C210" t="s">
        <v>380</v>
      </c>
      <c r="D210" t="s">
        <v>394</v>
      </c>
      <c r="F210" t="s">
        <v>515</v>
      </c>
      <c r="G210" t="s">
        <v>516</v>
      </c>
      <c r="H210" t="s">
        <v>220</v>
      </c>
      <c r="I210" t="s">
        <v>40</v>
      </c>
      <c r="J210" t="s">
        <v>21</v>
      </c>
      <c r="M210" t="s">
        <v>34</v>
      </c>
    </row>
    <row r="211" spans="1:13" x14ac:dyDescent="0.2">
      <c r="A211" t="s">
        <v>13</v>
      </c>
      <c r="B211" t="s">
        <v>14</v>
      </c>
      <c r="C211" t="s">
        <v>350</v>
      </c>
      <c r="D211" t="s">
        <v>517</v>
      </c>
      <c r="F211" t="s">
        <v>518</v>
      </c>
      <c r="G211" t="s">
        <v>519</v>
      </c>
      <c r="H211" t="s">
        <v>220</v>
      </c>
      <c r="I211" t="s">
        <v>40</v>
      </c>
      <c r="J211" t="s">
        <v>21</v>
      </c>
      <c r="M211" t="s">
        <v>29</v>
      </c>
    </row>
    <row r="212" spans="1:13" x14ac:dyDescent="0.2">
      <c r="A212" t="s">
        <v>13</v>
      </c>
      <c r="B212" t="s">
        <v>14</v>
      </c>
      <c r="C212" t="s">
        <v>429</v>
      </c>
      <c r="D212" t="s">
        <v>430</v>
      </c>
      <c r="F212" t="s">
        <v>31</v>
      </c>
      <c r="G212" t="s">
        <v>520</v>
      </c>
      <c r="H212" t="s">
        <v>220</v>
      </c>
      <c r="I212" t="s">
        <v>33</v>
      </c>
      <c r="J212" t="s">
        <v>21</v>
      </c>
      <c r="M212" t="s">
        <v>34</v>
      </c>
    </row>
    <row r="213" spans="1:13" x14ac:dyDescent="0.2">
      <c r="A213" t="s">
        <v>13</v>
      </c>
      <c r="B213" t="s">
        <v>14</v>
      </c>
      <c r="C213" t="s">
        <v>380</v>
      </c>
      <c r="D213" t="s">
        <v>521</v>
      </c>
      <c r="F213" t="s">
        <v>522</v>
      </c>
      <c r="G213" t="s">
        <v>523</v>
      </c>
      <c r="H213" t="s">
        <v>220</v>
      </c>
      <c r="I213" t="s">
        <v>28</v>
      </c>
      <c r="J213" t="s">
        <v>21</v>
      </c>
      <c r="M213" t="s">
        <v>34</v>
      </c>
    </row>
    <row r="214" spans="1:13" x14ac:dyDescent="0.2">
      <c r="A214" t="s">
        <v>13</v>
      </c>
      <c r="B214" t="s">
        <v>14</v>
      </c>
      <c r="C214" t="s">
        <v>362</v>
      </c>
      <c r="D214" t="s">
        <v>363</v>
      </c>
      <c r="F214" t="s">
        <v>524</v>
      </c>
      <c r="G214" t="s">
        <v>525</v>
      </c>
      <c r="H214" t="s">
        <v>220</v>
      </c>
      <c r="I214" t="s">
        <v>40</v>
      </c>
      <c r="J214" t="s">
        <v>21</v>
      </c>
      <c r="M214" t="s">
        <v>29</v>
      </c>
    </row>
    <row r="215" spans="1:13" x14ac:dyDescent="0.2">
      <c r="A215" t="s">
        <v>13</v>
      </c>
      <c r="B215" t="s">
        <v>14</v>
      </c>
      <c r="C215" t="s">
        <v>429</v>
      </c>
      <c r="D215" t="s">
        <v>526</v>
      </c>
      <c r="F215" t="s">
        <v>31</v>
      </c>
      <c r="G215" t="s">
        <v>527</v>
      </c>
      <c r="H215" t="s">
        <v>256</v>
      </c>
      <c r="I215" t="s">
        <v>33</v>
      </c>
      <c r="J215" t="s">
        <v>21</v>
      </c>
      <c r="M215" t="s">
        <v>34</v>
      </c>
    </row>
    <row r="216" spans="1:13" x14ac:dyDescent="0.2">
      <c r="A216" t="s">
        <v>13</v>
      </c>
      <c r="B216" t="s">
        <v>14</v>
      </c>
      <c r="C216" t="s">
        <v>354</v>
      </c>
      <c r="D216" t="s">
        <v>528</v>
      </c>
      <c r="F216" t="s">
        <v>447</v>
      </c>
      <c r="G216" t="s">
        <v>529</v>
      </c>
      <c r="H216" t="s">
        <v>256</v>
      </c>
      <c r="I216" t="s">
        <v>28</v>
      </c>
      <c r="J216" t="s">
        <v>21</v>
      </c>
      <c r="M216" t="s">
        <v>34</v>
      </c>
    </row>
    <row r="217" spans="1:13" x14ac:dyDescent="0.2">
      <c r="A217" t="s">
        <v>13</v>
      </c>
      <c r="B217" t="s">
        <v>14</v>
      </c>
      <c r="C217" t="s">
        <v>380</v>
      </c>
      <c r="D217" t="s">
        <v>394</v>
      </c>
      <c r="F217" t="s">
        <v>530</v>
      </c>
      <c r="G217" t="s">
        <v>531</v>
      </c>
      <c r="H217" t="s">
        <v>253</v>
      </c>
      <c r="I217" t="s">
        <v>28</v>
      </c>
      <c r="J217" t="s">
        <v>21</v>
      </c>
      <c r="M217" t="s">
        <v>34</v>
      </c>
    </row>
    <row r="218" spans="1:13" x14ac:dyDescent="0.2">
      <c r="A218" t="s">
        <v>13</v>
      </c>
      <c r="B218" t="s">
        <v>14</v>
      </c>
      <c r="C218" t="s">
        <v>380</v>
      </c>
      <c r="D218" t="s">
        <v>532</v>
      </c>
      <c r="F218" t="s">
        <v>533</v>
      </c>
      <c r="G218" t="s">
        <v>534</v>
      </c>
      <c r="H218" t="s">
        <v>256</v>
      </c>
      <c r="I218" t="s">
        <v>40</v>
      </c>
      <c r="J218" t="s">
        <v>21</v>
      </c>
      <c r="M218" t="s">
        <v>34</v>
      </c>
    </row>
    <row r="219" spans="1:13" x14ac:dyDescent="0.2">
      <c r="A219" t="s">
        <v>13</v>
      </c>
      <c r="B219" t="s">
        <v>14</v>
      </c>
      <c r="C219" t="s">
        <v>350</v>
      </c>
      <c r="D219" t="s">
        <v>535</v>
      </c>
      <c r="F219" t="s">
        <v>31</v>
      </c>
      <c r="G219" t="s">
        <v>536</v>
      </c>
      <c r="H219" t="s">
        <v>253</v>
      </c>
      <c r="I219" t="s">
        <v>40</v>
      </c>
      <c r="J219" t="s">
        <v>21</v>
      </c>
      <c r="M219" t="s">
        <v>34</v>
      </c>
    </row>
    <row r="220" spans="1:13" x14ac:dyDescent="0.2">
      <c r="A220" t="s">
        <v>13</v>
      </c>
      <c r="B220" t="s">
        <v>14</v>
      </c>
      <c r="C220" t="s">
        <v>15</v>
      </c>
      <c r="D220" t="s">
        <v>537</v>
      </c>
      <c r="F220" t="s">
        <v>538</v>
      </c>
      <c r="G220" t="s">
        <v>31</v>
      </c>
      <c r="H220" t="s">
        <v>253</v>
      </c>
      <c r="I220" t="s">
        <v>40</v>
      </c>
      <c r="J220" t="s">
        <v>21</v>
      </c>
      <c r="M220" t="s">
        <v>34</v>
      </c>
    </row>
    <row r="221" spans="1:13" x14ac:dyDescent="0.2">
      <c r="A221" t="s">
        <v>13</v>
      </c>
      <c r="B221" t="s">
        <v>14</v>
      </c>
      <c r="C221" t="s">
        <v>362</v>
      </c>
      <c r="D221" t="s">
        <v>363</v>
      </c>
      <c r="F221" t="s">
        <v>539</v>
      </c>
      <c r="G221" t="s">
        <v>540</v>
      </c>
      <c r="H221" t="s">
        <v>253</v>
      </c>
      <c r="I221" t="s">
        <v>40</v>
      </c>
      <c r="J221" t="s">
        <v>21</v>
      </c>
      <c r="M221" t="s">
        <v>34</v>
      </c>
    </row>
    <row r="222" spans="1:13" x14ac:dyDescent="0.2">
      <c r="A222" t="s">
        <v>13</v>
      </c>
      <c r="B222" t="s">
        <v>14</v>
      </c>
      <c r="C222" t="s">
        <v>380</v>
      </c>
      <c r="D222" t="s">
        <v>541</v>
      </c>
      <c r="F222" t="s">
        <v>542</v>
      </c>
      <c r="G222" t="s">
        <v>543</v>
      </c>
      <c r="H222" t="s">
        <v>253</v>
      </c>
      <c r="I222" t="s">
        <v>40</v>
      </c>
      <c r="J222" t="s">
        <v>21</v>
      </c>
      <c r="M222" t="s">
        <v>34</v>
      </c>
    </row>
    <row r="223" spans="1:13" x14ac:dyDescent="0.2">
      <c r="A223" t="s">
        <v>13</v>
      </c>
      <c r="B223" t="s">
        <v>14</v>
      </c>
      <c r="C223" t="s">
        <v>362</v>
      </c>
      <c r="D223" t="s">
        <v>544</v>
      </c>
      <c r="F223" t="s">
        <v>545</v>
      </c>
      <c r="G223" t="s">
        <v>31</v>
      </c>
      <c r="H223" t="s">
        <v>295</v>
      </c>
      <c r="I223" t="s">
        <v>40</v>
      </c>
      <c r="J223" t="s">
        <v>21</v>
      </c>
      <c r="M223" t="s">
        <v>34</v>
      </c>
    </row>
    <row r="224" spans="1:13" x14ac:dyDescent="0.2">
      <c r="A224" t="s">
        <v>13</v>
      </c>
      <c r="B224" t="s">
        <v>14</v>
      </c>
      <c r="C224" t="s">
        <v>362</v>
      </c>
      <c r="D224" t="s">
        <v>363</v>
      </c>
      <c r="F224" t="s">
        <v>546</v>
      </c>
      <c r="G224" t="s">
        <v>31</v>
      </c>
      <c r="H224" t="s">
        <v>313</v>
      </c>
      <c r="I224" t="s">
        <v>40</v>
      </c>
      <c r="J224" t="s">
        <v>21</v>
      </c>
      <c r="M224" t="s">
        <v>34</v>
      </c>
    </row>
    <row r="225" spans="1:13" x14ac:dyDescent="0.2">
      <c r="A225" t="s">
        <v>13</v>
      </c>
      <c r="B225" t="s">
        <v>14</v>
      </c>
      <c r="C225" t="s">
        <v>354</v>
      </c>
      <c r="D225" t="s">
        <v>472</v>
      </c>
      <c r="F225" t="s">
        <v>31</v>
      </c>
      <c r="G225" t="s">
        <v>547</v>
      </c>
      <c r="H225" t="s">
        <v>310</v>
      </c>
      <c r="I225" t="s">
        <v>33</v>
      </c>
      <c r="J225" t="s">
        <v>21</v>
      </c>
      <c r="M225" t="s">
        <v>34</v>
      </c>
    </row>
    <row r="226" spans="1:13" x14ac:dyDescent="0.2">
      <c r="A226" t="s">
        <v>13</v>
      </c>
      <c r="B226" t="s">
        <v>14</v>
      </c>
      <c r="C226" t="s">
        <v>380</v>
      </c>
      <c r="D226" t="s">
        <v>394</v>
      </c>
      <c r="F226" t="s">
        <v>548</v>
      </c>
      <c r="G226" t="s">
        <v>549</v>
      </c>
      <c r="H226" t="s">
        <v>310</v>
      </c>
      <c r="I226" t="s">
        <v>20</v>
      </c>
      <c r="J226" t="s">
        <v>21</v>
      </c>
      <c r="M226" t="s">
        <v>34</v>
      </c>
    </row>
    <row r="227" spans="1:13" x14ac:dyDescent="0.2">
      <c r="A227" t="s">
        <v>13</v>
      </c>
      <c r="B227" t="s">
        <v>14</v>
      </c>
      <c r="C227" t="s">
        <v>362</v>
      </c>
      <c r="D227" t="s">
        <v>363</v>
      </c>
      <c r="F227" t="s">
        <v>550</v>
      </c>
      <c r="G227" t="s">
        <v>219</v>
      </c>
      <c r="H227" t="s">
        <v>310</v>
      </c>
      <c r="I227" t="s">
        <v>20</v>
      </c>
      <c r="J227" t="s">
        <v>21</v>
      </c>
      <c r="M227" t="s">
        <v>29</v>
      </c>
    </row>
    <row r="228" spans="1:13" x14ac:dyDescent="0.2">
      <c r="A228" t="s">
        <v>13</v>
      </c>
      <c r="B228" t="s">
        <v>14</v>
      </c>
      <c r="C228" t="s">
        <v>15</v>
      </c>
      <c r="D228" t="s">
        <v>551</v>
      </c>
      <c r="F228" t="s">
        <v>552</v>
      </c>
      <c r="G228" t="s">
        <v>553</v>
      </c>
      <c r="H228" t="s">
        <v>313</v>
      </c>
      <c r="I228" t="s">
        <v>40</v>
      </c>
      <c r="J228" t="s">
        <v>21</v>
      </c>
      <c r="M228" t="s">
        <v>29</v>
      </c>
    </row>
    <row r="229" spans="1:13" x14ac:dyDescent="0.2">
      <c r="A229" t="s">
        <v>13</v>
      </c>
      <c r="B229" t="s">
        <v>14</v>
      </c>
      <c r="C229" t="s">
        <v>15</v>
      </c>
      <c r="D229" t="s">
        <v>16</v>
      </c>
      <c r="F229" t="s">
        <v>554</v>
      </c>
      <c r="G229" t="s">
        <v>31</v>
      </c>
      <c r="H229" t="s">
        <v>313</v>
      </c>
      <c r="I229" t="s">
        <v>33</v>
      </c>
      <c r="J229" t="s">
        <v>21</v>
      </c>
      <c r="M229" t="s">
        <v>34</v>
      </c>
    </row>
    <row r="230" spans="1:13" x14ac:dyDescent="0.2">
      <c r="A230" t="s">
        <v>13</v>
      </c>
      <c r="B230" t="s">
        <v>14</v>
      </c>
      <c r="C230" t="s">
        <v>358</v>
      </c>
      <c r="D230" t="s">
        <v>367</v>
      </c>
      <c r="F230" t="s">
        <v>555</v>
      </c>
      <c r="G230" t="s">
        <v>556</v>
      </c>
      <c r="H230" t="s">
        <v>313</v>
      </c>
      <c r="I230" t="s">
        <v>33</v>
      </c>
      <c r="J230" t="s">
        <v>41</v>
      </c>
      <c r="M230" t="s">
        <v>34</v>
      </c>
    </row>
    <row r="231" spans="1:13" x14ac:dyDescent="0.2">
      <c r="A231" t="s">
        <v>13</v>
      </c>
      <c r="B231" t="s">
        <v>14</v>
      </c>
      <c r="C231" t="s">
        <v>354</v>
      </c>
      <c r="D231" t="s">
        <v>557</v>
      </c>
      <c r="F231" t="s">
        <v>558</v>
      </c>
      <c r="G231" t="s">
        <v>559</v>
      </c>
      <c r="H231" t="s">
        <v>313</v>
      </c>
      <c r="I231" t="s">
        <v>40</v>
      </c>
      <c r="J231" t="s">
        <v>188</v>
      </c>
      <c r="M231" t="s">
        <v>34</v>
      </c>
    </row>
    <row r="232" spans="1:13" x14ac:dyDescent="0.2">
      <c r="A232" t="s">
        <v>13</v>
      </c>
      <c r="B232" t="s">
        <v>14</v>
      </c>
      <c r="C232" t="s">
        <v>429</v>
      </c>
      <c r="D232" t="s">
        <v>430</v>
      </c>
      <c r="F232" t="s">
        <v>146</v>
      </c>
      <c r="G232" t="s">
        <v>560</v>
      </c>
      <c r="H232" t="s">
        <v>313</v>
      </c>
      <c r="I232" t="s">
        <v>20</v>
      </c>
      <c r="J232" t="s">
        <v>21</v>
      </c>
      <c r="M232" t="s">
        <v>34</v>
      </c>
    </row>
    <row r="233" spans="1:13" x14ac:dyDescent="0.2">
      <c r="A233" t="s">
        <v>13</v>
      </c>
      <c r="B233" t="s">
        <v>14</v>
      </c>
      <c r="C233" t="s">
        <v>380</v>
      </c>
      <c r="D233" t="s">
        <v>394</v>
      </c>
      <c r="F233" t="s">
        <v>31</v>
      </c>
      <c r="G233" t="s">
        <v>561</v>
      </c>
      <c r="H233" t="s">
        <v>313</v>
      </c>
      <c r="I233" t="s">
        <v>20</v>
      </c>
      <c r="J233" t="s">
        <v>21</v>
      </c>
      <c r="M233" t="s">
        <v>34</v>
      </c>
    </row>
    <row r="234" spans="1:13" x14ac:dyDescent="0.2">
      <c r="A234" t="s">
        <v>13</v>
      </c>
      <c r="B234" t="s">
        <v>14</v>
      </c>
      <c r="C234" t="s">
        <v>362</v>
      </c>
      <c r="D234" t="s">
        <v>562</v>
      </c>
      <c r="F234" t="s">
        <v>563</v>
      </c>
      <c r="G234" t="s">
        <v>564</v>
      </c>
      <c r="H234" t="s">
        <v>348</v>
      </c>
      <c r="I234" t="s">
        <v>33</v>
      </c>
      <c r="J234" t="s">
        <v>21</v>
      </c>
      <c r="M234" t="s">
        <v>34</v>
      </c>
    </row>
    <row r="235" spans="1:13" x14ac:dyDescent="0.2">
      <c r="A235" t="s">
        <v>13</v>
      </c>
      <c r="B235" t="s">
        <v>14</v>
      </c>
      <c r="C235" t="s">
        <v>362</v>
      </c>
      <c r="D235" t="s">
        <v>363</v>
      </c>
      <c r="F235" t="s">
        <v>565</v>
      </c>
      <c r="G235" t="s">
        <v>566</v>
      </c>
      <c r="H235" t="s">
        <v>348</v>
      </c>
      <c r="I235" t="s">
        <v>33</v>
      </c>
      <c r="J235" t="s">
        <v>21</v>
      </c>
      <c r="M235" t="s">
        <v>34</v>
      </c>
    </row>
    <row r="236" spans="1:13" x14ac:dyDescent="0.2">
      <c r="A236" t="s">
        <v>13</v>
      </c>
      <c r="B236" t="s">
        <v>14</v>
      </c>
      <c r="C236" t="s">
        <v>358</v>
      </c>
      <c r="D236" t="s">
        <v>367</v>
      </c>
      <c r="F236" t="s">
        <v>567</v>
      </c>
      <c r="G236" t="s">
        <v>568</v>
      </c>
      <c r="H236" t="s">
        <v>348</v>
      </c>
      <c r="I236" t="s">
        <v>33</v>
      </c>
      <c r="J236" t="s">
        <v>21</v>
      </c>
      <c r="M236" t="s">
        <v>34</v>
      </c>
    </row>
    <row r="237" spans="1:13" x14ac:dyDescent="0.2">
      <c r="A237" t="s">
        <v>13</v>
      </c>
      <c r="B237" t="s">
        <v>14</v>
      </c>
      <c r="C237" t="s">
        <v>362</v>
      </c>
      <c r="D237" t="s">
        <v>569</v>
      </c>
      <c r="F237" t="s">
        <v>570</v>
      </c>
      <c r="G237" t="s">
        <v>571</v>
      </c>
      <c r="H237" t="s">
        <v>348</v>
      </c>
      <c r="I237" t="s">
        <v>40</v>
      </c>
      <c r="J237" t="s">
        <v>21</v>
      </c>
      <c r="M237" t="s">
        <v>34</v>
      </c>
    </row>
    <row r="238" spans="1:13" x14ac:dyDescent="0.2">
      <c r="A238" t="s">
        <v>13</v>
      </c>
      <c r="B238" t="s">
        <v>14</v>
      </c>
      <c r="C238" t="s">
        <v>36</v>
      </c>
      <c r="D238" t="s">
        <v>46</v>
      </c>
      <c r="F238" t="s">
        <v>31</v>
      </c>
      <c r="G238" t="s">
        <v>572</v>
      </c>
      <c r="H238" t="s">
        <v>187</v>
      </c>
      <c r="I238" t="s">
        <v>33</v>
      </c>
      <c r="J238" t="s">
        <v>41</v>
      </c>
      <c r="M238" t="s">
        <v>34</v>
      </c>
    </row>
    <row r="239" spans="1:13" x14ac:dyDescent="0.2">
      <c r="A239" t="s">
        <v>13</v>
      </c>
      <c r="B239" t="s">
        <v>14</v>
      </c>
      <c r="C239" t="s">
        <v>23</v>
      </c>
      <c r="D239" t="s">
        <v>573</v>
      </c>
      <c r="F239" t="s">
        <v>574</v>
      </c>
      <c r="G239" t="s">
        <v>575</v>
      </c>
      <c r="H239" t="s">
        <v>220</v>
      </c>
      <c r="I239" t="s">
        <v>28</v>
      </c>
      <c r="J239" t="s">
        <v>21</v>
      </c>
      <c r="M239" t="s">
        <v>34</v>
      </c>
    </row>
    <row r="240" spans="1:13" x14ac:dyDescent="0.2">
      <c r="A240" t="s">
        <v>13</v>
      </c>
      <c r="B240" t="s">
        <v>14</v>
      </c>
      <c r="C240" t="s">
        <v>42</v>
      </c>
      <c r="D240" t="s">
        <v>113</v>
      </c>
      <c r="F240" t="s">
        <v>576</v>
      </c>
      <c r="G240" t="s">
        <v>31</v>
      </c>
      <c r="H240" t="s">
        <v>313</v>
      </c>
      <c r="I240" t="s">
        <v>33</v>
      </c>
      <c r="J240" t="s">
        <v>21</v>
      </c>
      <c r="M240" t="s">
        <v>34</v>
      </c>
    </row>
    <row r="241" spans="1:13" x14ac:dyDescent="0.2">
      <c r="A241" t="s">
        <v>13</v>
      </c>
      <c r="B241" t="s">
        <v>14</v>
      </c>
      <c r="C241" t="s">
        <v>23</v>
      </c>
      <c r="D241" t="s">
        <v>24</v>
      </c>
      <c r="F241" t="s">
        <v>577</v>
      </c>
      <c r="G241" t="s">
        <v>578</v>
      </c>
      <c r="H241" t="s">
        <v>310</v>
      </c>
      <c r="I241" t="s">
        <v>28</v>
      </c>
      <c r="J241" t="s">
        <v>21</v>
      </c>
      <c r="M241" t="s">
        <v>34</v>
      </c>
    </row>
    <row r="242" spans="1:13" x14ac:dyDescent="0.2">
      <c r="A242" t="s">
        <v>13</v>
      </c>
      <c r="B242" t="s">
        <v>14</v>
      </c>
      <c r="C242" t="s">
        <v>42</v>
      </c>
      <c r="D242" t="s">
        <v>579</v>
      </c>
      <c r="F242" t="s">
        <v>580</v>
      </c>
      <c r="G242" t="s">
        <v>581</v>
      </c>
      <c r="H242" t="s">
        <v>313</v>
      </c>
      <c r="I242" t="s">
        <v>20</v>
      </c>
      <c r="J242" t="s">
        <v>21</v>
      </c>
      <c r="M242" t="s">
        <v>34</v>
      </c>
    </row>
    <row r="243" spans="1:13" x14ac:dyDescent="0.2">
      <c r="A243" t="s">
        <v>13</v>
      </c>
      <c r="B243" t="s">
        <v>14</v>
      </c>
      <c r="C243" t="s">
        <v>36</v>
      </c>
      <c r="D243" t="s">
        <v>582</v>
      </c>
      <c r="F243" t="s">
        <v>583</v>
      </c>
      <c r="G243" t="s">
        <v>584</v>
      </c>
      <c r="H243" t="s">
        <v>313</v>
      </c>
      <c r="I243" t="s">
        <v>33</v>
      </c>
      <c r="J243" t="s">
        <v>41</v>
      </c>
      <c r="M243" t="s">
        <v>29</v>
      </c>
    </row>
    <row r="244" spans="1:13" x14ac:dyDescent="0.2">
      <c r="A244" t="s">
        <v>13</v>
      </c>
      <c r="B244" t="s">
        <v>14</v>
      </c>
      <c r="C244" t="s">
        <v>36</v>
      </c>
      <c r="D244" t="s">
        <v>46</v>
      </c>
      <c r="F244" t="s">
        <v>31</v>
      </c>
      <c r="G244" t="s">
        <v>585</v>
      </c>
      <c r="H244" t="s">
        <v>348</v>
      </c>
      <c r="I244" t="s">
        <v>40</v>
      </c>
      <c r="J244" t="s">
        <v>21</v>
      </c>
      <c r="M244" t="s">
        <v>34</v>
      </c>
    </row>
    <row r="245" spans="1:13" x14ac:dyDescent="0.2">
      <c r="A245" t="s">
        <v>13</v>
      </c>
      <c r="B245" t="s">
        <v>14</v>
      </c>
      <c r="C245" t="s">
        <v>380</v>
      </c>
      <c r="D245" t="s">
        <v>394</v>
      </c>
      <c r="F245" t="s">
        <v>31</v>
      </c>
      <c r="G245" t="s">
        <v>586</v>
      </c>
      <c r="H245" t="s">
        <v>310</v>
      </c>
      <c r="I245" t="s">
        <v>40</v>
      </c>
      <c r="J245" t="s">
        <v>21</v>
      </c>
      <c r="M245" t="s">
        <v>331</v>
      </c>
    </row>
    <row r="246" spans="1:13" x14ac:dyDescent="0.2">
      <c r="A246" t="s">
        <v>13</v>
      </c>
      <c r="B246" t="s">
        <v>14</v>
      </c>
      <c r="C246" t="s">
        <v>358</v>
      </c>
      <c r="D246" t="s">
        <v>587</v>
      </c>
      <c r="F246" t="s">
        <v>588</v>
      </c>
      <c r="G246" t="s">
        <v>589</v>
      </c>
      <c r="H246" t="s">
        <v>313</v>
      </c>
      <c r="I246" t="s">
        <v>20</v>
      </c>
      <c r="J246" t="s">
        <v>21</v>
      </c>
      <c r="M246" t="s">
        <v>34</v>
      </c>
    </row>
    <row r="247" spans="1:13" x14ac:dyDescent="0.2">
      <c r="A247" t="s">
        <v>13</v>
      </c>
      <c r="B247" t="s">
        <v>14</v>
      </c>
      <c r="C247" t="s">
        <v>23</v>
      </c>
      <c r="D247" t="s">
        <v>590</v>
      </c>
      <c r="F247" t="s">
        <v>591</v>
      </c>
      <c r="G247" t="s">
        <v>592</v>
      </c>
      <c r="H247" t="s">
        <v>32</v>
      </c>
      <c r="I247" t="s">
        <v>40</v>
      </c>
      <c r="J247" t="s">
        <v>21</v>
      </c>
      <c r="M247" t="s">
        <v>593</v>
      </c>
    </row>
    <row r="248" spans="1:13" x14ac:dyDescent="0.2">
      <c r="A248" t="s">
        <v>13</v>
      </c>
      <c r="B248" t="s">
        <v>14</v>
      </c>
      <c r="C248" t="s">
        <v>36</v>
      </c>
      <c r="D248" t="s">
        <v>46</v>
      </c>
      <c r="F248" t="s">
        <v>594</v>
      </c>
      <c r="G248" t="s">
        <v>595</v>
      </c>
      <c r="H248" t="s">
        <v>32</v>
      </c>
      <c r="I248" t="s">
        <v>33</v>
      </c>
      <c r="J248" t="s">
        <v>41</v>
      </c>
      <c r="M248" t="s">
        <v>596</v>
      </c>
    </row>
    <row r="249" spans="1:13" x14ac:dyDescent="0.2">
      <c r="A249" t="s">
        <v>13</v>
      </c>
      <c r="B249" t="s">
        <v>14</v>
      </c>
      <c r="C249" t="s">
        <v>42</v>
      </c>
      <c r="D249" t="s">
        <v>113</v>
      </c>
      <c r="F249" t="s">
        <v>31</v>
      </c>
      <c r="G249" t="s">
        <v>597</v>
      </c>
      <c r="H249" t="s">
        <v>32</v>
      </c>
      <c r="I249" t="s">
        <v>40</v>
      </c>
      <c r="J249" t="s">
        <v>21</v>
      </c>
      <c r="M249" t="s">
        <v>598</v>
      </c>
    </row>
    <row r="250" spans="1:13" x14ac:dyDescent="0.2">
      <c r="A250" t="s">
        <v>13</v>
      </c>
      <c r="B250" t="s">
        <v>14</v>
      </c>
      <c r="C250" t="s">
        <v>36</v>
      </c>
      <c r="D250" t="s">
        <v>46</v>
      </c>
      <c r="F250" t="s">
        <v>599</v>
      </c>
      <c r="G250" t="s">
        <v>600</v>
      </c>
      <c r="H250" t="s">
        <v>49</v>
      </c>
      <c r="I250" t="s">
        <v>28</v>
      </c>
      <c r="J250" t="s">
        <v>21</v>
      </c>
      <c r="M250" t="s">
        <v>601</v>
      </c>
    </row>
    <row r="251" spans="1:13" x14ac:dyDescent="0.2">
      <c r="A251" t="s">
        <v>13</v>
      </c>
      <c r="B251" t="s">
        <v>14</v>
      </c>
      <c r="C251" t="s">
        <v>23</v>
      </c>
      <c r="D251" t="s">
        <v>602</v>
      </c>
      <c r="F251" t="s">
        <v>603</v>
      </c>
      <c r="G251" t="s">
        <v>604</v>
      </c>
      <c r="H251" t="s">
        <v>72</v>
      </c>
      <c r="I251" t="s">
        <v>33</v>
      </c>
      <c r="J251" t="s">
        <v>21</v>
      </c>
      <c r="M251" t="s">
        <v>605</v>
      </c>
    </row>
    <row r="252" spans="1:13" x14ac:dyDescent="0.2">
      <c r="A252" t="s">
        <v>13</v>
      </c>
      <c r="B252" t="s">
        <v>14</v>
      </c>
      <c r="C252" t="s">
        <v>36</v>
      </c>
      <c r="D252" t="s">
        <v>46</v>
      </c>
      <c r="F252" t="s">
        <v>606</v>
      </c>
      <c r="G252" t="s">
        <v>607</v>
      </c>
      <c r="H252" t="s">
        <v>72</v>
      </c>
      <c r="I252" t="s">
        <v>40</v>
      </c>
      <c r="J252" t="s">
        <v>21</v>
      </c>
      <c r="M252" t="s">
        <v>593</v>
      </c>
    </row>
    <row r="253" spans="1:13" x14ac:dyDescent="0.2">
      <c r="A253" t="s">
        <v>13</v>
      </c>
      <c r="B253" t="s">
        <v>14</v>
      </c>
      <c r="C253" t="s">
        <v>42</v>
      </c>
      <c r="D253" t="s">
        <v>113</v>
      </c>
      <c r="F253" t="s">
        <v>31</v>
      </c>
      <c r="G253" t="s">
        <v>608</v>
      </c>
      <c r="H253" t="s">
        <v>72</v>
      </c>
      <c r="I253" t="s">
        <v>28</v>
      </c>
      <c r="J253" t="s">
        <v>21</v>
      </c>
      <c r="M253" t="s">
        <v>609</v>
      </c>
    </row>
    <row r="254" spans="1:13" x14ac:dyDescent="0.2">
      <c r="A254" t="s">
        <v>13</v>
      </c>
      <c r="B254" t="s">
        <v>14</v>
      </c>
      <c r="C254" t="s">
        <v>23</v>
      </c>
      <c r="D254" t="s">
        <v>24</v>
      </c>
      <c r="F254" t="s">
        <v>610</v>
      </c>
      <c r="G254" t="s">
        <v>611</v>
      </c>
      <c r="H254" t="s">
        <v>77</v>
      </c>
      <c r="I254" t="s">
        <v>33</v>
      </c>
      <c r="J254" t="s">
        <v>21</v>
      </c>
      <c r="M254" t="s">
        <v>612</v>
      </c>
    </row>
    <row r="255" spans="1:13" x14ac:dyDescent="0.2">
      <c r="A255" t="s">
        <v>13</v>
      </c>
      <c r="B255" t="s">
        <v>14</v>
      </c>
      <c r="C255" t="s">
        <v>23</v>
      </c>
      <c r="D255" t="s">
        <v>613</v>
      </c>
      <c r="F255" t="s">
        <v>614</v>
      </c>
      <c r="G255" t="s">
        <v>31</v>
      </c>
      <c r="H255" t="s">
        <v>131</v>
      </c>
      <c r="I255" t="s">
        <v>33</v>
      </c>
      <c r="J255" t="s">
        <v>21</v>
      </c>
      <c r="M255" t="s">
        <v>615</v>
      </c>
    </row>
    <row r="256" spans="1:13" x14ac:dyDescent="0.2">
      <c r="A256" t="s">
        <v>13</v>
      </c>
      <c r="B256" t="s">
        <v>14</v>
      </c>
      <c r="C256" t="s">
        <v>36</v>
      </c>
      <c r="D256" t="s">
        <v>616</v>
      </c>
      <c r="F256" t="s">
        <v>617</v>
      </c>
      <c r="G256" t="s">
        <v>618</v>
      </c>
      <c r="H256" t="s">
        <v>77</v>
      </c>
      <c r="I256" t="s">
        <v>40</v>
      </c>
      <c r="J256" t="s">
        <v>21</v>
      </c>
      <c r="M256" t="s">
        <v>159</v>
      </c>
    </row>
    <row r="257" spans="1:13" x14ac:dyDescent="0.2">
      <c r="A257" t="s">
        <v>13</v>
      </c>
      <c r="B257" t="s">
        <v>14</v>
      </c>
      <c r="C257" t="s">
        <v>36</v>
      </c>
      <c r="D257" t="s">
        <v>619</v>
      </c>
      <c r="F257" t="s">
        <v>620</v>
      </c>
      <c r="G257" t="s">
        <v>621</v>
      </c>
      <c r="H257" t="s">
        <v>77</v>
      </c>
      <c r="I257" t="s">
        <v>28</v>
      </c>
      <c r="J257" t="s">
        <v>21</v>
      </c>
      <c r="M257" t="s">
        <v>419</v>
      </c>
    </row>
    <row r="258" spans="1:13" x14ac:dyDescent="0.2">
      <c r="A258" t="s">
        <v>13</v>
      </c>
      <c r="B258" t="s">
        <v>14</v>
      </c>
      <c r="C258" t="s">
        <v>36</v>
      </c>
      <c r="D258" t="s">
        <v>46</v>
      </c>
      <c r="F258" t="s">
        <v>622</v>
      </c>
      <c r="G258" t="s">
        <v>623</v>
      </c>
      <c r="H258" t="s">
        <v>77</v>
      </c>
      <c r="I258" t="s">
        <v>28</v>
      </c>
      <c r="J258" t="s">
        <v>21</v>
      </c>
      <c r="M258" t="s">
        <v>331</v>
      </c>
    </row>
    <row r="259" spans="1:13" x14ac:dyDescent="0.2">
      <c r="A259" t="s">
        <v>13</v>
      </c>
      <c r="B259" t="s">
        <v>14</v>
      </c>
      <c r="C259" t="s">
        <v>23</v>
      </c>
      <c r="D259" t="s">
        <v>24</v>
      </c>
      <c r="F259" t="s">
        <v>624</v>
      </c>
      <c r="G259" t="s">
        <v>625</v>
      </c>
      <c r="H259" t="s">
        <v>155</v>
      </c>
      <c r="I259" t="s">
        <v>33</v>
      </c>
      <c r="J259" t="s">
        <v>41</v>
      </c>
      <c r="M259" t="s">
        <v>626</v>
      </c>
    </row>
    <row r="260" spans="1:13" x14ac:dyDescent="0.2">
      <c r="A260" t="s">
        <v>13</v>
      </c>
      <c r="B260" t="s">
        <v>14</v>
      </c>
      <c r="C260" t="s">
        <v>42</v>
      </c>
      <c r="D260" t="s">
        <v>113</v>
      </c>
      <c r="F260" t="s">
        <v>31</v>
      </c>
      <c r="G260" t="s">
        <v>627</v>
      </c>
      <c r="H260" t="s">
        <v>182</v>
      </c>
      <c r="I260" t="s">
        <v>33</v>
      </c>
      <c r="J260" t="s">
        <v>21</v>
      </c>
      <c r="M260" t="s">
        <v>628</v>
      </c>
    </row>
    <row r="261" spans="1:13" x14ac:dyDescent="0.2">
      <c r="A261" t="s">
        <v>13</v>
      </c>
      <c r="B261" t="s">
        <v>14</v>
      </c>
      <c r="C261" t="s">
        <v>42</v>
      </c>
      <c r="D261" t="s">
        <v>629</v>
      </c>
      <c r="F261" t="s">
        <v>630</v>
      </c>
      <c r="G261" t="s">
        <v>631</v>
      </c>
      <c r="H261" t="s">
        <v>210</v>
      </c>
      <c r="I261" t="s">
        <v>33</v>
      </c>
      <c r="J261" t="s">
        <v>21</v>
      </c>
      <c r="M261" t="s">
        <v>632</v>
      </c>
    </row>
    <row r="262" spans="1:13" x14ac:dyDescent="0.2">
      <c r="A262" t="s">
        <v>13</v>
      </c>
      <c r="B262" t="s">
        <v>14</v>
      </c>
      <c r="C262" t="s">
        <v>23</v>
      </c>
      <c r="D262" t="s">
        <v>24</v>
      </c>
      <c r="F262" t="s">
        <v>633</v>
      </c>
      <c r="G262" t="s">
        <v>31</v>
      </c>
      <c r="H262" t="s">
        <v>210</v>
      </c>
      <c r="I262" t="s">
        <v>33</v>
      </c>
      <c r="J262" t="s">
        <v>21</v>
      </c>
      <c r="M262" t="s">
        <v>601</v>
      </c>
    </row>
    <row r="263" spans="1:13" x14ac:dyDescent="0.2">
      <c r="A263" t="s">
        <v>13</v>
      </c>
      <c r="B263" t="s">
        <v>14</v>
      </c>
      <c r="C263" t="s">
        <v>36</v>
      </c>
      <c r="D263" t="s">
        <v>634</v>
      </c>
      <c r="F263" t="s">
        <v>635</v>
      </c>
      <c r="G263" t="s">
        <v>636</v>
      </c>
      <c r="H263" t="s">
        <v>210</v>
      </c>
      <c r="I263" t="s">
        <v>33</v>
      </c>
      <c r="J263" t="s">
        <v>21</v>
      </c>
      <c r="M263" t="s">
        <v>637</v>
      </c>
    </row>
    <row r="264" spans="1:13" x14ac:dyDescent="0.2">
      <c r="A264" t="s">
        <v>13</v>
      </c>
      <c r="B264" t="s">
        <v>14</v>
      </c>
      <c r="C264" t="s">
        <v>23</v>
      </c>
      <c r="D264" t="s">
        <v>638</v>
      </c>
      <c r="F264" t="s">
        <v>639</v>
      </c>
      <c r="G264" t="s">
        <v>31</v>
      </c>
      <c r="H264" t="s">
        <v>207</v>
      </c>
      <c r="I264" t="s">
        <v>28</v>
      </c>
      <c r="J264" t="s">
        <v>21</v>
      </c>
      <c r="M264" t="s">
        <v>628</v>
      </c>
    </row>
    <row r="265" spans="1:13" x14ac:dyDescent="0.2">
      <c r="A265" t="s">
        <v>13</v>
      </c>
      <c r="B265" t="s">
        <v>14</v>
      </c>
      <c r="C265" t="s">
        <v>23</v>
      </c>
      <c r="D265" t="s">
        <v>640</v>
      </c>
      <c r="F265" t="s">
        <v>641</v>
      </c>
      <c r="G265" t="s">
        <v>553</v>
      </c>
      <c r="H265" t="s">
        <v>210</v>
      </c>
      <c r="I265" t="s">
        <v>28</v>
      </c>
      <c r="J265" t="s">
        <v>21</v>
      </c>
      <c r="M265" t="s">
        <v>593</v>
      </c>
    </row>
    <row r="266" spans="1:13" x14ac:dyDescent="0.2">
      <c r="A266" t="s">
        <v>13</v>
      </c>
      <c r="B266" t="s">
        <v>14</v>
      </c>
      <c r="C266" t="s">
        <v>36</v>
      </c>
      <c r="D266" t="s">
        <v>46</v>
      </c>
      <c r="F266" t="s">
        <v>642</v>
      </c>
      <c r="G266" t="s">
        <v>31</v>
      </c>
      <c r="H266" t="s">
        <v>253</v>
      </c>
      <c r="I266" t="s">
        <v>40</v>
      </c>
      <c r="J266" t="s">
        <v>21</v>
      </c>
      <c r="M266" t="s">
        <v>34</v>
      </c>
    </row>
    <row r="267" spans="1:13" x14ac:dyDescent="0.2">
      <c r="A267" t="s">
        <v>13</v>
      </c>
      <c r="B267" t="s">
        <v>14</v>
      </c>
      <c r="C267" t="s">
        <v>23</v>
      </c>
      <c r="D267" t="s">
        <v>24</v>
      </c>
      <c r="F267" t="s">
        <v>643</v>
      </c>
      <c r="G267" t="s">
        <v>644</v>
      </c>
      <c r="H267" t="s">
        <v>220</v>
      </c>
      <c r="I267" t="s">
        <v>40</v>
      </c>
      <c r="J267" t="s">
        <v>21</v>
      </c>
      <c r="M267" t="s">
        <v>593</v>
      </c>
    </row>
    <row r="268" spans="1:13" x14ac:dyDescent="0.2">
      <c r="A268" t="s">
        <v>13</v>
      </c>
      <c r="B268" t="s">
        <v>14</v>
      </c>
      <c r="C268" t="s">
        <v>23</v>
      </c>
      <c r="D268" t="s">
        <v>24</v>
      </c>
      <c r="F268" t="s">
        <v>645</v>
      </c>
      <c r="G268" t="s">
        <v>31</v>
      </c>
      <c r="H268" t="s">
        <v>220</v>
      </c>
      <c r="I268" t="s">
        <v>28</v>
      </c>
      <c r="J268" t="s">
        <v>21</v>
      </c>
      <c r="M268" t="s">
        <v>628</v>
      </c>
    </row>
    <row r="269" spans="1:13" x14ac:dyDescent="0.2">
      <c r="A269" t="s">
        <v>13</v>
      </c>
      <c r="B269" t="s">
        <v>14</v>
      </c>
      <c r="C269" t="s">
        <v>36</v>
      </c>
      <c r="D269" t="s">
        <v>46</v>
      </c>
      <c r="F269" t="s">
        <v>646</v>
      </c>
      <c r="G269" t="s">
        <v>647</v>
      </c>
      <c r="H269" t="s">
        <v>256</v>
      </c>
      <c r="I269" t="s">
        <v>33</v>
      </c>
      <c r="J269" t="s">
        <v>21</v>
      </c>
      <c r="M269" t="s">
        <v>628</v>
      </c>
    </row>
    <row r="270" spans="1:13" x14ac:dyDescent="0.2">
      <c r="A270" t="s">
        <v>13</v>
      </c>
      <c r="B270" t="s">
        <v>14</v>
      </c>
      <c r="C270" t="s">
        <v>36</v>
      </c>
      <c r="D270" t="s">
        <v>648</v>
      </c>
      <c r="F270" t="s">
        <v>649</v>
      </c>
      <c r="G270" t="s">
        <v>650</v>
      </c>
      <c r="H270" t="s">
        <v>253</v>
      </c>
      <c r="I270" t="s">
        <v>40</v>
      </c>
      <c r="J270" t="s">
        <v>21</v>
      </c>
      <c r="M270" t="s">
        <v>593</v>
      </c>
    </row>
    <row r="271" spans="1:13" x14ac:dyDescent="0.2">
      <c r="A271" t="s">
        <v>13</v>
      </c>
      <c r="B271" t="s">
        <v>14</v>
      </c>
      <c r="C271" t="s">
        <v>36</v>
      </c>
      <c r="D271" t="s">
        <v>46</v>
      </c>
      <c r="F271" t="s">
        <v>651</v>
      </c>
      <c r="G271" t="s">
        <v>31</v>
      </c>
      <c r="H271" t="s">
        <v>313</v>
      </c>
      <c r="I271" t="s">
        <v>40</v>
      </c>
      <c r="J271" t="s">
        <v>21</v>
      </c>
      <c r="M271" t="s">
        <v>615</v>
      </c>
    </row>
    <row r="272" spans="1:13" x14ac:dyDescent="0.2">
      <c r="A272" t="s">
        <v>13</v>
      </c>
      <c r="B272" t="s">
        <v>14</v>
      </c>
      <c r="C272" t="s">
        <v>36</v>
      </c>
      <c r="D272" t="s">
        <v>46</v>
      </c>
      <c r="F272" t="s">
        <v>31</v>
      </c>
      <c r="G272" t="s">
        <v>652</v>
      </c>
      <c r="H272" t="s">
        <v>313</v>
      </c>
      <c r="I272" t="s">
        <v>20</v>
      </c>
      <c r="J272" t="s">
        <v>41</v>
      </c>
      <c r="M272" t="s">
        <v>628</v>
      </c>
    </row>
    <row r="273" spans="1:13" x14ac:dyDescent="0.2">
      <c r="A273" t="s">
        <v>13</v>
      </c>
      <c r="B273" t="s">
        <v>14</v>
      </c>
      <c r="C273" t="s">
        <v>362</v>
      </c>
      <c r="D273" t="s">
        <v>363</v>
      </c>
      <c r="F273" t="s">
        <v>653</v>
      </c>
      <c r="G273" t="s">
        <v>31</v>
      </c>
      <c r="H273" t="s">
        <v>27</v>
      </c>
      <c r="I273" t="s">
        <v>28</v>
      </c>
      <c r="J273" t="s">
        <v>654</v>
      </c>
      <c r="M273" t="s">
        <v>628</v>
      </c>
    </row>
    <row r="274" spans="1:13" x14ac:dyDescent="0.2">
      <c r="A274" t="s">
        <v>13</v>
      </c>
      <c r="B274" t="s">
        <v>14</v>
      </c>
      <c r="C274" t="s">
        <v>362</v>
      </c>
      <c r="D274" t="s">
        <v>655</v>
      </c>
      <c r="F274" t="s">
        <v>656</v>
      </c>
      <c r="G274" t="s">
        <v>270</v>
      </c>
      <c r="H274" t="s">
        <v>32</v>
      </c>
      <c r="I274" t="s">
        <v>40</v>
      </c>
      <c r="J274" t="s">
        <v>21</v>
      </c>
      <c r="M274" t="s">
        <v>657</v>
      </c>
    </row>
    <row r="275" spans="1:13" x14ac:dyDescent="0.2">
      <c r="A275" t="s">
        <v>13</v>
      </c>
      <c r="B275" t="s">
        <v>14</v>
      </c>
      <c r="C275" t="s">
        <v>362</v>
      </c>
      <c r="D275" t="s">
        <v>658</v>
      </c>
      <c r="F275" t="s">
        <v>659</v>
      </c>
      <c r="G275" t="s">
        <v>31</v>
      </c>
      <c r="H275" t="s">
        <v>49</v>
      </c>
      <c r="I275" t="s">
        <v>33</v>
      </c>
      <c r="J275" t="s">
        <v>21</v>
      </c>
      <c r="M275" t="s">
        <v>657</v>
      </c>
    </row>
    <row r="276" spans="1:13" x14ac:dyDescent="0.2">
      <c r="A276" t="s">
        <v>13</v>
      </c>
      <c r="B276" t="s">
        <v>14</v>
      </c>
      <c r="C276" t="s">
        <v>350</v>
      </c>
      <c r="D276" t="s">
        <v>660</v>
      </c>
      <c r="F276" t="s">
        <v>661</v>
      </c>
      <c r="G276" t="s">
        <v>662</v>
      </c>
      <c r="H276" t="s">
        <v>55</v>
      </c>
      <c r="I276" t="s">
        <v>40</v>
      </c>
      <c r="J276" t="s">
        <v>21</v>
      </c>
      <c r="M276" t="s">
        <v>637</v>
      </c>
    </row>
    <row r="277" spans="1:13" x14ac:dyDescent="0.2">
      <c r="A277" t="s">
        <v>13</v>
      </c>
      <c r="B277" t="s">
        <v>14</v>
      </c>
      <c r="C277" t="s">
        <v>362</v>
      </c>
      <c r="D277" t="s">
        <v>363</v>
      </c>
      <c r="F277" t="s">
        <v>663</v>
      </c>
      <c r="G277" t="s">
        <v>31</v>
      </c>
      <c r="H277" t="s">
        <v>72</v>
      </c>
      <c r="I277" t="s">
        <v>40</v>
      </c>
      <c r="J277" t="s">
        <v>21</v>
      </c>
      <c r="M277" t="s">
        <v>637</v>
      </c>
    </row>
    <row r="278" spans="1:13" x14ac:dyDescent="0.2">
      <c r="A278" t="s">
        <v>13</v>
      </c>
      <c r="B278" t="s">
        <v>14</v>
      </c>
      <c r="C278" t="s">
        <v>362</v>
      </c>
      <c r="D278" t="s">
        <v>363</v>
      </c>
      <c r="F278" t="s">
        <v>664</v>
      </c>
      <c r="G278" t="s">
        <v>665</v>
      </c>
      <c r="H278" t="s">
        <v>72</v>
      </c>
      <c r="I278" t="s">
        <v>33</v>
      </c>
      <c r="J278" t="s">
        <v>21</v>
      </c>
      <c r="M278" t="s">
        <v>637</v>
      </c>
    </row>
    <row r="279" spans="1:13" x14ac:dyDescent="0.2">
      <c r="A279" t="s">
        <v>13</v>
      </c>
      <c r="B279" t="s">
        <v>14</v>
      </c>
      <c r="C279" t="s">
        <v>362</v>
      </c>
      <c r="D279" t="s">
        <v>363</v>
      </c>
      <c r="F279" t="s">
        <v>666</v>
      </c>
      <c r="G279" t="s">
        <v>31</v>
      </c>
      <c r="H279" t="s">
        <v>77</v>
      </c>
      <c r="I279" t="s">
        <v>33</v>
      </c>
      <c r="J279" t="s">
        <v>21</v>
      </c>
      <c r="M279" t="s">
        <v>593</v>
      </c>
    </row>
    <row r="280" spans="1:13" x14ac:dyDescent="0.2">
      <c r="A280" t="s">
        <v>13</v>
      </c>
      <c r="B280" t="s">
        <v>14</v>
      </c>
      <c r="C280" t="s">
        <v>362</v>
      </c>
      <c r="D280" t="s">
        <v>667</v>
      </c>
      <c r="F280" t="s">
        <v>668</v>
      </c>
      <c r="G280" t="s">
        <v>31</v>
      </c>
      <c r="H280" t="s">
        <v>72</v>
      </c>
      <c r="I280" t="s">
        <v>28</v>
      </c>
      <c r="J280" t="s">
        <v>21</v>
      </c>
      <c r="M280" t="s">
        <v>637</v>
      </c>
    </row>
    <row r="281" spans="1:13" x14ac:dyDescent="0.2">
      <c r="A281" t="s">
        <v>13</v>
      </c>
      <c r="B281" t="s">
        <v>14</v>
      </c>
      <c r="C281" t="s">
        <v>15</v>
      </c>
      <c r="D281" t="s">
        <v>16</v>
      </c>
      <c r="F281" t="s">
        <v>669</v>
      </c>
      <c r="G281" t="s">
        <v>31</v>
      </c>
      <c r="H281" t="s">
        <v>131</v>
      </c>
      <c r="I281" t="s">
        <v>40</v>
      </c>
      <c r="J281" t="s">
        <v>41</v>
      </c>
      <c r="M281" t="s">
        <v>593</v>
      </c>
    </row>
    <row r="282" spans="1:13" x14ac:dyDescent="0.2">
      <c r="A282" t="s">
        <v>13</v>
      </c>
      <c r="B282" t="s">
        <v>14</v>
      </c>
      <c r="C282" t="s">
        <v>15</v>
      </c>
      <c r="D282" t="s">
        <v>670</v>
      </c>
      <c r="F282" t="s">
        <v>671</v>
      </c>
      <c r="G282" t="s">
        <v>146</v>
      </c>
      <c r="H282" t="s">
        <v>131</v>
      </c>
      <c r="I282" t="s">
        <v>28</v>
      </c>
      <c r="J282" t="s">
        <v>21</v>
      </c>
      <c r="M282" t="s">
        <v>62</v>
      </c>
    </row>
    <row r="283" spans="1:13" x14ac:dyDescent="0.2">
      <c r="A283" t="s">
        <v>13</v>
      </c>
      <c r="B283" t="s">
        <v>14</v>
      </c>
      <c r="C283" t="s">
        <v>362</v>
      </c>
      <c r="D283" t="s">
        <v>363</v>
      </c>
      <c r="F283" t="s">
        <v>672</v>
      </c>
      <c r="G283" t="s">
        <v>673</v>
      </c>
      <c r="H283" t="s">
        <v>131</v>
      </c>
      <c r="I283" t="s">
        <v>28</v>
      </c>
      <c r="J283" t="s">
        <v>41</v>
      </c>
      <c r="M283" t="s">
        <v>674</v>
      </c>
    </row>
    <row r="284" spans="1:13" x14ac:dyDescent="0.2">
      <c r="A284" t="s">
        <v>13</v>
      </c>
      <c r="B284" t="s">
        <v>14</v>
      </c>
      <c r="C284" t="s">
        <v>15</v>
      </c>
      <c r="D284" t="s">
        <v>675</v>
      </c>
      <c r="F284" t="s">
        <v>676</v>
      </c>
      <c r="G284" t="s">
        <v>677</v>
      </c>
      <c r="H284" t="s">
        <v>131</v>
      </c>
      <c r="I284" t="s">
        <v>40</v>
      </c>
      <c r="J284" t="s">
        <v>21</v>
      </c>
      <c r="M284" t="s">
        <v>678</v>
      </c>
    </row>
    <row r="285" spans="1:13" x14ac:dyDescent="0.2">
      <c r="A285" t="s">
        <v>13</v>
      </c>
      <c r="B285" t="s">
        <v>14</v>
      </c>
      <c r="C285" t="s">
        <v>429</v>
      </c>
      <c r="D285" t="s">
        <v>679</v>
      </c>
      <c r="F285" t="s">
        <v>680</v>
      </c>
      <c r="G285" t="s">
        <v>681</v>
      </c>
      <c r="H285" t="s">
        <v>165</v>
      </c>
      <c r="I285" t="s">
        <v>33</v>
      </c>
      <c r="J285" t="s">
        <v>21</v>
      </c>
      <c r="M285" t="s">
        <v>628</v>
      </c>
    </row>
    <row r="286" spans="1:13" x14ac:dyDescent="0.2">
      <c r="A286" t="s">
        <v>13</v>
      </c>
      <c r="B286" t="s">
        <v>14</v>
      </c>
      <c r="C286" t="s">
        <v>380</v>
      </c>
      <c r="D286" t="s">
        <v>682</v>
      </c>
      <c r="F286" t="s">
        <v>683</v>
      </c>
      <c r="G286" t="s">
        <v>684</v>
      </c>
      <c r="H286" t="s">
        <v>165</v>
      </c>
      <c r="I286" t="s">
        <v>40</v>
      </c>
      <c r="J286" t="s">
        <v>21</v>
      </c>
      <c r="M286" t="s">
        <v>626</v>
      </c>
    </row>
    <row r="287" spans="1:13" x14ac:dyDescent="0.2">
      <c r="A287" t="s">
        <v>13</v>
      </c>
      <c r="B287" t="s">
        <v>14</v>
      </c>
      <c r="C287" t="s">
        <v>362</v>
      </c>
      <c r="D287" t="s">
        <v>685</v>
      </c>
      <c r="F287" t="s">
        <v>686</v>
      </c>
      <c r="G287" t="s">
        <v>146</v>
      </c>
      <c r="H287" t="s">
        <v>177</v>
      </c>
      <c r="I287" t="s">
        <v>40</v>
      </c>
      <c r="J287" t="s">
        <v>21</v>
      </c>
      <c r="M287" t="s">
        <v>637</v>
      </c>
    </row>
    <row r="288" spans="1:13" x14ac:dyDescent="0.2">
      <c r="A288" t="s">
        <v>13</v>
      </c>
      <c r="B288" t="s">
        <v>14</v>
      </c>
      <c r="C288" t="s">
        <v>380</v>
      </c>
      <c r="D288" t="s">
        <v>394</v>
      </c>
      <c r="F288" t="s">
        <v>31</v>
      </c>
      <c r="G288" t="s">
        <v>687</v>
      </c>
      <c r="H288" t="s">
        <v>177</v>
      </c>
      <c r="I288" t="s">
        <v>40</v>
      </c>
      <c r="J288" t="s">
        <v>21</v>
      </c>
      <c r="M288" t="s">
        <v>657</v>
      </c>
    </row>
    <row r="289" spans="1:13" x14ac:dyDescent="0.2">
      <c r="A289" t="s">
        <v>13</v>
      </c>
      <c r="B289" t="s">
        <v>14</v>
      </c>
      <c r="C289" t="s">
        <v>362</v>
      </c>
      <c r="D289" t="s">
        <v>363</v>
      </c>
      <c r="F289" t="s">
        <v>688</v>
      </c>
      <c r="G289" t="s">
        <v>31</v>
      </c>
      <c r="H289" t="s">
        <v>210</v>
      </c>
      <c r="I289" t="s">
        <v>33</v>
      </c>
      <c r="J289" t="s">
        <v>21</v>
      </c>
      <c r="M289" t="s">
        <v>628</v>
      </c>
    </row>
    <row r="290" spans="1:13" x14ac:dyDescent="0.2">
      <c r="A290" t="s">
        <v>13</v>
      </c>
      <c r="B290" t="s">
        <v>14</v>
      </c>
      <c r="C290" t="s">
        <v>15</v>
      </c>
      <c r="D290" t="s">
        <v>16</v>
      </c>
      <c r="F290" t="s">
        <v>689</v>
      </c>
      <c r="G290" t="s">
        <v>31</v>
      </c>
      <c r="H290" t="s">
        <v>204</v>
      </c>
      <c r="I290" t="s">
        <v>28</v>
      </c>
      <c r="J290" t="s">
        <v>21</v>
      </c>
      <c r="M290" t="s">
        <v>34</v>
      </c>
    </row>
    <row r="291" spans="1:13" x14ac:dyDescent="0.2">
      <c r="A291" t="s">
        <v>13</v>
      </c>
      <c r="B291" t="s">
        <v>14</v>
      </c>
      <c r="C291" t="s">
        <v>362</v>
      </c>
      <c r="D291" t="s">
        <v>363</v>
      </c>
      <c r="F291" t="s">
        <v>690</v>
      </c>
      <c r="G291" t="s">
        <v>691</v>
      </c>
      <c r="H291" t="s">
        <v>207</v>
      </c>
      <c r="I291" t="s">
        <v>40</v>
      </c>
      <c r="J291" t="s">
        <v>21</v>
      </c>
      <c r="M291" t="s">
        <v>593</v>
      </c>
    </row>
    <row r="292" spans="1:13" x14ac:dyDescent="0.2">
      <c r="A292" t="s">
        <v>13</v>
      </c>
      <c r="B292" t="s">
        <v>14</v>
      </c>
      <c r="C292" t="s">
        <v>15</v>
      </c>
      <c r="D292" t="s">
        <v>16</v>
      </c>
      <c r="F292" t="s">
        <v>692</v>
      </c>
      <c r="G292" t="s">
        <v>693</v>
      </c>
      <c r="H292" t="s">
        <v>207</v>
      </c>
      <c r="I292" t="s">
        <v>40</v>
      </c>
      <c r="J292" t="s">
        <v>21</v>
      </c>
      <c r="M292" t="s">
        <v>637</v>
      </c>
    </row>
    <row r="293" spans="1:13" x14ac:dyDescent="0.2">
      <c r="A293" t="s">
        <v>13</v>
      </c>
      <c r="B293" t="s">
        <v>14</v>
      </c>
      <c r="C293" t="s">
        <v>15</v>
      </c>
      <c r="D293" t="s">
        <v>694</v>
      </c>
      <c r="F293" t="s">
        <v>695</v>
      </c>
      <c r="G293" t="s">
        <v>696</v>
      </c>
      <c r="H293" t="s">
        <v>220</v>
      </c>
      <c r="I293" t="s">
        <v>40</v>
      </c>
      <c r="J293" t="s">
        <v>21</v>
      </c>
      <c r="M293" t="s">
        <v>697</v>
      </c>
    </row>
    <row r="294" spans="1:13" x14ac:dyDescent="0.2">
      <c r="A294" t="s">
        <v>13</v>
      </c>
      <c r="B294" t="s">
        <v>14</v>
      </c>
      <c r="C294" t="s">
        <v>362</v>
      </c>
      <c r="D294" t="s">
        <v>698</v>
      </c>
      <c r="F294" t="s">
        <v>699</v>
      </c>
      <c r="G294" t="s">
        <v>31</v>
      </c>
      <c r="H294" t="s">
        <v>220</v>
      </c>
      <c r="I294" t="s">
        <v>20</v>
      </c>
      <c r="J294" t="s">
        <v>21</v>
      </c>
      <c r="M294" t="s">
        <v>29</v>
      </c>
    </row>
    <row r="295" spans="1:13" x14ac:dyDescent="0.2">
      <c r="A295" t="s">
        <v>13</v>
      </c>
      <c r="B295" t="s">
        <v>14</v>
      </c>
      <c r="C295" t="s">
        <v>380</v>
      </c>
      <c r="D295" t="s">
        <v>394</v>
      </c>
      <c r="F295" t="s">
        <v>700</v>
      </c>
      <c r="G295" t="s">
        <v>701</v>
      </c>
      <c r="H295" t="s">
        <v>256</v>
      </c>
      <c r="I295" t="s">
        <v>33</v>
      </c>
      <c r="J295" t="s">
        <v>21</v>
      </c>
      <c r="M295" t="s">
        <v>31</v>
      </c>
    </row>
    <row r="296" spans="1:13" x14ac:dyDescent="0.2">
      <c r="A296" t="s">
        <v>13</v>
      </c>
      <c r="B296" t="s">
        <v>14</v>
      </c>
      <c r="C296" t="s">
        <v>350</v>
      </c>
      <c r="D296" t="s">
        <v>702</v>
      </c>
      <c r="F296" t="s">
        <v>703</v>
      </c>
      <c r="G296" t="s">
        <v>704</v>
      </c>
      <c r="H296" t="s">
        <v>253</v>
      </c>
      <c r="I296" t="s">
        <v>40</v>
      </c>
      <c r="J296" t="s">
        <v>21</v>
      </c>
      <c r="M296" t="s">
        <v>34</v>
      </c>
    </row>
    <row r="297" spans="1:13" x14ac:dyDescent="0.2">
      <c r="A297" t="s">
        <v>13</v>
      </c>
      <c r="B297" t="s">
        <v>14</v>
      </c>
      <c r="C297" t="s">
        <v>380</v>
      </c>
      <c r="D297" t="s">
        <v>394</v>
      </c>
      <c r="F297" t="s">
        <v>31</v>
      </c>
      <c r="G297" t="s">
        <v>705</v>
      </c>
      <c r="H297" t="s">
        <v>253</v>
      </c>
      <c r="I297" t="s">
        <v>40</v>
      </c>
      <c r="J297" t="s">
        <v>21</v>
      </c>
      <c r="M297" t="s">
        <v>612</v>
      </c>
    </row>
    <row r="298" spans="1:13" x14ac:dyDescent="0.2">
      <c r="A298" t="s">
        <v>13</v>
      </c>
      <c r="B298" t="s">
        <v>14</v>
      </c>
      <c r="C298" t="s">
        <v>15</v>
      </c>
      <c r="D298" t="s">
        <v>16</v>
      </c>
      <c r="F298" t="s">
        <v>706</v>
      </c>
      <c r="G298" t="s">
        <v>707</v>
      </c>
      <c r="H298" t="s">
        <v>303</v>
      </c>
      <c r="I298" t="s">
        <v>33</v>
      </c>
      <c r="J298" t="s">
        <v>21</v>
      </c>
      <c r="M298" t="s">
        <v>697</v>
      </c>
    </row>
    <row r="299" spans="1:13" x14ac:dyDescent="0.2">
      <c r="A299" t="s">
        <v>13</v>
      </c>
      <c r="B299" t="s">
        <v>14</v>
      </c>
      <c r="C299" t="s">
        <v>362</v>
      </c>
      <c r="D299" t="s">
        <v>708</v>
      </c>
      <c r="F299" t="s">
        <v>709</v>
      </c>
      <c r="G299" t="s">
        <v>710</v>
      </c>
      <c r="H299" t="s">
        <v>310</v>
      </c>
      <c r="I299" t="s">
        <v>40</v>
      </c>
      <c r="J299" t="s">
        <v>21</v>
      </c>
      <c r="M299" t="s">
        <v>711</v>
      </c>
    </row>
    <row r="300" spans="1:13" x14ac:dyDescent="0.2">
      <c r="A300" t="s">
        <v>13</v>
      </c>
      <c r="B300" t="s">
        <v>14</v>
      </c>
      <c r="C300" t="s">
        <v>362</v>
      </c>
      <c r="D300" t="s">
        <v>712</v>
      </c>
      <c r="F300" t="s">
        <v>713</v>
      </c>
      <c r="G300" t="s">
        <v>31</v>
      </c>
      <c r="H300" t="s">
        <v>313</v>
      </c>
      <c r="I300" t="s">
        <v>33</v>
      </c>
      <c r="J300" t="s">
        <v>41</v>
      </c>
      <c r="M300" t="s">
        <v>34</v>
      </c>
    </row>
    <row r="301" spans="1:13" x14ac:dyDescent="0.2">
      <c r="A301" t="s">
        <v>13</v>
      </c>
      <c r="B301" t="s">
        <v>14</v>
      </c>
      <c r="C301" t="s">
        <v>42</v>
      </c>
      <c r="D301" t="s">
        <v>113</v>
      </c>
      <c r="F301" t="s">
        <v>714</v>
      </c>
      <c r="G301" t="s">
        <v>715</v>
      </c>
      <c r="H301" t="s">
        <v>32</v>
      </c>
      <c r="I301" t="s">
        <v>20</v>
      </c>
      <c r="J301" t="s">
        <v>21</v>
      </c>
      <c r="M301" t="s">
        <v>637</v>
      </c>
    </row>
    <row r="302" spans="1:13" x14ac:dyDescent="0.2">
      <c r="A302" t="s">
        <v>13</v>
      </c>
      <c r="B302" t="s">
        <v>14</v>
      </c>
      <c r="C302" t="s">
        <v>36</v>
      </c>
      <c r="D302" t="s">
        <v>716</v>
      </c>
      <c r="F302" t="s">
        <v>717</v>
      </c>
      <c r="G302" t="s">
        <v>31</v>
      </c>
      <c r="H302" t="s">
        <v>353</v>
      </c>
      <c r="I302" t="s">
        <v>33</v>
      </c>
      <c r="J302" t="s">
        <v>21</v>
      </c>
      <c r="M302" t="s">
        <v>637</v>
      </c>
    </row>
    <row r="303" spans="1:13" x14ac:dyDescent="0.2">
      <c r="A303" t="s">
        <v>13</v>
      </c>
      <c r="B303" t="s">
        <v>14</v>
      </c>
      <c r="C303" t="s">
        <v>36</v>
      </c>
      <c r="D303" t="s">
        <v>718</v>
      </c>
      <c r="F303" t="s">
        <v>719</v>
      </c>
      <c r="G303" t="s">
        <v>720</v>
      </c>
      <c r="H303" t="s">
        <v>32</v>
      </c>
      <c r="I303" t="s">
        <v>40</v>
      </c>
      <c r="J303" t="s">
        <v>21</v>
      </c>
      <c r="M303" t="s">
        <v>637</v>
      </c>
    </row>
    <row r="304" spans="1:13" x14ac:dyDescent="0.2">
      <c r="A304" t="s">
        <v>13</v>
      </c>
      <c r="B304" t="s">
        <v>14</v>
      </c>
      <c r="C304" t="s">
        <v>42</v>
      </c>
      <c r="D304" t="s">
        <v>721</v>
      </c>
      <c r="F304" t="s">
        <v>722</v>
      </c>
      <c r="G304" t="s">
        <v>723</v>
      </c>
      <c r="H304" t="s">
        <v>32</v>
      </c>
      <c r="I304" t="s">
        <v>40</v>
      </c>
      <c r="J304" t="s">
        <v>41</v>
      </c>
      <c r="M304" t="s">
        <v>724</v>
      </c>
    </row>
    <row r="305" spans="1:13" x14ac:dyDescent="0.2">
      <c r="A305" t="s">
        <v>13</v>
      </c>
      <c r="B305" t="s">
        <v>14</v>
      </c>
      <c r="C305" t="s">
        <v>23</v>
      </c>
      <c r="D305" t="s">
        <v>24</v>
      </c>
      <c r="F305" t="s">
        <v>725</v>
      </c>
      <c r="G305" t="s">
        <v>726</v>
      </c>
      <c r="H305" t="s">
        <v>353</v>
      </c>
      <c r="I305" t="s">
        <v>40</v>
      </c>
      <c r="J305" t="s">
        <v>21</v>
      </c>
      <c r="M305" t="s">
        <v>727</v>
      </c>
    </row>
    <row r="306" spans="1:13" x14ac:dyDescent="0.2">
      <c r="A306" t="s">
        <v>13</v>
      </c>
      <c r="B306" t="s">
        <v>14</v>
      </c>
      <c r="C306" t="s">
        <v>23</v>
      </c>
      <c r="D306" t="s">
        <v>728</v>
      </c>
      <c r="F306" t="s">
        <v>729</v>
      </c>
      <c r="G306" t="s">
        <v>730</v>
      </c>
      <c r="H306" t="s">
        <v>61</v>
      </c>
      <c r="I306" t="s">
        <v>33</v>
      </c>
      <c r="J306" t="s">
        <v>21</v>
      </c>
      <c r="M306" t="s">
        <v>731</v>
      </c>
    </row>
    <row r="307" spans="1:13" x14ac:dyDescent="0.2">
      <c r="A307" t="s">
        <v>13</v>
      </c>
      <c r="B307" t="s">
        <v>14</v>
      </c>
      <c r="C307" t="s">
        <v>36</v>
      </c>
      <c r="D307" t="s">
        <v>732</v>
      </c>
      <c r="F307" t="s">
        <v>733</v>
      </c>
      <c r="G307" t="s">
        <v>734</v>
      </c>
      <c r="H307" t="s">
        <v>61</v>
      </c>
      <c r="I307" t="s">
        <v>40</v>
      </c>
      <c r="J307" t="s">
        <v>21</v>
      </c>
      <c r="M307" t="s">
        <v>735</v>
      </c>
    </row>
    <row r="308" spans="1:13" x14ac:dyDescent="0.2">
      <c r="A308" t="s">
        <v>13</v>
      </c>
      <c r="B308" t="s">
        <v>14</v>
      </c>
      <c r="C308" t="s">
        <v>23</v>
      </c>
      <c r="D308" t="s">
        <v>736</v>
      </c>
      <c r="F308" t="s">
        <v>737</v>
      </c>
      <c r="G308" t="s">
        <v>738</v>
      </c>
      <c r="H308" t="s">
        <v>55</v>
      </c>
      <c r="I308" t="s">
        <v>40</v>
      </c>
      <c r="J308" t="s">
        <v>21</v>
      </c>
      <c r="M308" t="s">
        <v>739</v>
      </c>
    </row>
    <row r="309" spans="1:13" x14ac:dyDescent="0.2">
      <c r="A309" t="s">
        <v>13</v>
      </c>
      <c r="B309" t="s">
        <v>14</v>
      </c>
      <c r="C309" t="s">
        <v>36</v>
      </c>
      <c r="D309" t="s">
        <v>740</v>
      </c>
      <c r="F309" t="s">
        <v>741</v>
      </c>
      <c r="G309" t="s">
        <v>742</v>
      </c>
      <c r="H309" t="s">
        <v>72</v>
      </c>
      <c r="I309" t="s">
        <v>33</v>
      </c>
      <c r="J309" t="s">
        <v>21</v>
      </c>
      <c r="M309" t="s">
        <v>743</v>
      </c>
    </row>
    <row r="310" spans="1:13" x14ac:dyDescent="0.2">
      <c r="A310" t="s">
        <v>13</v>
      </c>
      <c r="B310" t="s">
        <v>14</v>
      </c>
      <c r="C310" t="s">
        <v>36</v>
      </c>
      <c r="D310" t="s">
        <v>744</v>
      </c>
      <c r="F310" t="s">
        <v>745</v>
      </c>
      <c r="G310" t="s">
        <v>746</v>
      </c>
      <c r="H310" t="s">
        <v>55</v>
      </c>
      <c r="I310" t="s">
        <v>28</v>
      </c>
      <c r="J310" t="s">
        <v>21</v>
      </c>
      <c r="M310" t="s">
        <v>747</v>
      </c>
    </row>
    <row r="311" spans="1:13" x14ac:dyDescent="0.2">
      <c r="A311" t="s">
        <v>13</v>
      </c>
      <c r="B311" t="s">
        <v>14</v>
      </c>
      <c r="C311" t="s">
        <v>23</v>
      </c>
      <c r="D311" t="s">
        <v>24</v>
      </c>
      <c r="F311" t="s">
        <v>748</v>
      </c>
      <c r="G311" t="s">
        <v>31</v>
      </c>
      <c r="H311" t="s">
        <v>61</v>
      </c>
      <c r="I311" t="s">
        <v>40</v>
      </c>
      <c r="J311" t="s">
        <v>21</v>
      </c>
      <c r="M311" t="s">
        <v>628</v>
      </c>
    </row>
    <row r="312" spans="1:13" x14ac:dyDescent="0.2">
      <c r="A312" t="s">
        <v>13</v>
      </c>
      <c r="B312" t="s">
        <v>14</v>
      </c>
      <c r="C312" t="s">
        <v>23</v>
      </c>
      <c r="D312" t="s">
        <v>24</v>
      </c>
      <c r="F312" t="s">
        <v>749</v>
      </c>
      <c r="G312" t="s">
        <v>750</v>
      </c>
      <c r="H312" t="s">
        <v>61</v>
      </c>
      <c r="I312" t="s">
        <v>33</v>
      </c>
      <c r="J312" t="s">
        <v>21</v>
      </c>
      <c r="M312" t="s">
        <v>637</v>
      </c>
    </row>
    <row r="313" spans="1:13" x14ac:dyDescent="0.2">
      <c r="A313" t="s">
        <v>13</v>
      </c>
      <c r="B313" t="s">
        <v>14</v>
      </c>
      <c r="C313" t="s">
        <v>36</v>
      </c>
      <c r="D313" t="s">
        <v>46</v>
      </c>
      <c r="F313" t="s">
        <v>751</v>
      </c>
      <c r="G313" t="s">
        <v>31</v>
      </c>
      <c r="H313" t="s">
        <v>55</v>
      </c>
      <c r="I313" t="s">
        <v>40</v>
      </c>
      <c r="J313" t="s">
        <v>21</v>
      </c>
      <c r="M313" t="s">
        <v>159</v>
      </c>
    </row>
    <row r="314" spans="1:13" x14ac:dyDescent="0.2">
      <c r="A314" t="s">
        <v>13</v>
      </c>
      <c r="B314" t="s">
        <v>14</v>
      </c>
      <c r="C314" t="s">
        <v>36</v>
      </c>
      <c r="D314" t="s">
        <v>46</v>
      </c>
      <c r="F314" t="s">
        <v>700</v>
      </c>
      <c r="G314" t="s">
        <v>752</v>
      </c>
      <c r="H314" t="s">
        <v>55</v>
      </c>
      <c r="I314" t="s">
        <v>33</v>
      </c>
      <c r="J314" t="s">
        <v>21</v>
      </c>
      <c r="M314" t="s">
        <v>753</v>
      </c>
    </row>
    <row r="315" spans="1:13" x14ac:dyDescent="0.2">
      <c r="A315" t="s">
        <v>13</v>
      </c>
      <c r="B315" t="s">
        <v>14</v>
      </c>
      <c r="C315" t="s">
        <v>42</v>
      </c>
      <c r="D315" t="s">
        <v>754</v>
      </c>
      <c r="F315" t="s">
        <v>755</v>
      </c>
      <c r="G315" t="s">
        <v>756</v>
      </c>
      <c r="H315" t="s">
        <v>55</v>
      </c>
      <c r="I315" t="s">
        <v>40</v>
      </c>
      <c r="J315" t="s">
        <v>21</v>
      </c>
      <c r="M315" t="s">
        <v>637</v>
      </c>
    </row>
    <row r="316" spans="1:13" x14ac:dyDescent="0.2">
      <c r="A316" t="s">
        <v>13</v>
      </c>
      <c r="B316" t="s">
        <v>14</v>
      </c>
      <c r="C316" t="s">
        <v>36</v>
      </c>
      <c r="D316" t="s">
        <v>46</v>
      </c>
      <c r="F316" t="s">
        <v>757</v>
      </c>
      <c r="G316" t="s">
        <v>758</v>
      </c>
      <c r="H316" t="s">
        <v>55</v>
      </c>
      <c r="I316" t="s">
        <v>28</v>
      </c>
      <c r="J316" t="s">
        <v>21</v>
      </c>
      <c r="M316" t="s">
        <v>628</v>
      </c>
    </row>
    <row r="317" spans="1:13" x14ac:dyDescent="0.2">
      <c r="A317" t="s">
        <v>13</v>
      </c>
      <c r="B317" t="s">
        <v>14</v>
      </c>
      <c r="C317" t="s">
        <v>23</v>
      </c>
      <c r="D317" t="s">
        <v>24</v>
      </c>
      <c r="F317" t="s">
        <v>759</v>
      </c>
      <c r="G317" t="s">
        <v>31</v>
      </c>
      <c r="H317" t="s">
        <v>72</v>
      </c>
      <c r="I317" t="s">
        <v>40</v>
      </c>
      <c r="J317" t="s">
        <v>21</v>
      </c>
      <c r="M317" t="s">
        <v>724</v>
      </c>
    </row>
    <row r="318" spans="1:13" x14ac:dyDescent="0.2">
      <c r="A318" t="s">
        <v>13</v>
      </c>
      <c r="B318" t="s">
        <v>14</v>
      </c>
      <c r="C318" t="s">
        <v>42</v>
      </c>
      <c r="D318" t="s">
        <v>760</v>
      </c>
      <c r="F318" t="s">
        <v>761</v>
      </c>
      <c r="G318" t="s">
        <v>762</v>
      </c>
      <c r="H318" t="s">
        <v>77</v>
      </c>
      <c r="I318" t="s">
        <v>40</v>
      </c>
      <c r="J318" t="s">
        <v>21</v>
      </c>
      <c r="M318" t="s">
        <v>637</v>
      </c>
    </row>
    <row r="319" spans="1:13" x14ac:dyDescent="0.2">
      <c r="A319" t="s">
        <v>13</v>
      </c>
      <c r="B319" t="s">
        <v>14</v>
      </c>
      <c r="C319" t="s">
        <v>36</v>
      </c>
      <c r="D319" t="s">
        <v>46</v>
      </c>
      <c r="F319" t="s">
        <v>763</v>
      </c>
      <c r="G319" t="s">
        <v>764</v>
      </c>
      <c r="H319" t="s">
        <v>77</v>
      </c>
      <c r="I319" t="s">
        <v>33</v>
      </c>
      <c r="J319" t="s">
        <v>21</v>
      </c>
      <c r="M319" t="s">
        <v>628</v>
      </c>
    </row>
    <row r="320" spans="1:13" x14ac:dyDescent="0.2">
      <c r="A320" t="s">
        <v>13</v>
      </c>
      <c r="B320" t="s">
        <v>14</v>
      </c>
      <c r="C320" t="s">
        <v>23</v>
      </c>
      <c r="D320" t="s">
        <v>24</v>
      </c>
      <c r="F320" t="s">
        <v>765</v>
      </c>
      <c r="G320" t="s">
        <v>766</v>
      </c>
      <c r="H320" t="s">
        <v>72</v>
      </c>
      <c r="I320" t="s">
        <v>33</v>
      </c>
      <c r="J320" t="s">
        <v>21</v>
      </c>
      <c r="M320" t="s">
        <v>767</v>
      </c>
    </row>
    <row r="321" spans="1:13" x14ac:dyDescent="0.2">
      <c r="A321" t="s">
        <v>13</v>
      </c>
      <c r="B321" t="s">
        <v>14</v>
      </c>
      <c r="C321" t="s">
        <v>42</v>
      </c>
      <c r="D321" t="s">
        <v>768</v>
      </c>
      <c r="F321" t="s">
        <v>769</v>
      </c>
      <c r="G321" t="s">
        <v>770</v>
      </c>
      <c r="H321" t="s">
        <v>72</v>
      </c>
      <c r="I321" t="s">
        <v>33</v>
      </c>
      <c r="J321" t="s">
        <v>21</v>
      </c>
      <c r="M321" t="s">
        <v>637</v>
      </c>
    </row>
    <row r="322" spans="1:13" x14ac:dyDescent="0.2">
      <c r="A322" t="s">
        <v>13</v>
      </c>
      <c r="B322" t="s">
        <v>14</v>
      </c>
      <c r="C322" t="s">
        <v>42</v>
      </c>
      <c r="D322" t="s">
        <v>113</v>
      </c>
      <c r="F322" t="s">
        <v>771</v>
      </c>
      <c r="G322" t="s">
        <v>772</v>
      </c>
      <c r="H322" t="s">
        <v>72</v>
      </c>
      <c r="I322" t="s">
        <v>40</v>
      </c>
      <c r="J322" t="s">
        <v>21</v>
      </c>
      <c r="M322" t="s">
        <v>697</v>
      </c>
    </row>
    <row r="323" spans="1:13" x14ac:dyDescent="0.2">
      <c r="A323" t="s">
        <v>13</v>
      </c>
      <c r="B323" t="s">
        <v>14</v>
      </c>
      <c r="C323" t="s">
        <v>23</v>
      </c>
      <c r="D323" t="s">
        <v>773</v>
      </c>
      <c r="F323" t="s">
        <v>774</v>
      </c>
      <c r="G323" t="s">
        <v>31</v>
      </c>
      <c r="H323" t="s">
        <v>77</v>
      </c>
      <c r="I323" t="s">
        <v>33</v>
      </c>
      <c r="J323" t="s">
        <v>21</v>
      </c>
      <c r="M323" t="s">
        <v>727</v>
      </c>
    </row>
    <row r="324" spans="1:13" x14ac:dyDescent="0.2">
      <c r="A324" t="s">
        <v>13</v>
      </c>
      <c r="B324" t="s">
        <v>14</v>
      </c>
      <c r="C324" t="s">
        <v>23</v>
      </c>
      <c r="D324" t="s">
        <v>775</v>
      </c>
      <c r="F324" t="s">
        <v>776</v>
      </c>
      <c r="G324" t="s">
        <v>777</v>
      </c>
      <c r="H324" t="s">
        <v>77</v>
      </c>
      <c r="I324" t="s">
        <v>40</v>
      </c>
      <c r="J324" t="s">
        <v>21</v>
      </c>
      <c r="M324" t="s">
        <v>637</v>
      </c>
    </row>
    <row r="325" spans="1:13" x14ac:dyDescent="0.2">
      <c r="A325" t="s">
        <v>13</v>
      </c>
      <c r="B325" t="s">
        <v>14</v>
      </c>
      <c r="C325" t="s">
        <v>36</v>
      </c>
      <c r="D325" t="s">
        <v>778</v>
      </c>
      <c r="F325" t="s">
        <v>779</v>
      </c>
      <c r="G325" t="s">
        <v>780</v>
      </c>
      <c r="H325" t="s">
        <v>77</v>
      </c>
      <c r="I325" t="s">
        <v>28</v>
      </c>
      <c r="J325" t="s">
        <v>21</v>
      </c>
      <c r="M325" t="s">
        <v>628</v>
      </c>
    </row>
    <row r="326" spans="1:13" x14ac:dyDescent="0.2">
      <c r="A326" t="s">
        <v>13</v>
      </c>
      <c r="B326" t="s">
        <v>14</v>
      </c>
      <c r="C326" t="s">
        <v>23</v>
      </c>
      <c r="D326" t="s">
        <v>144</v>
      </c>
      <c r="F326" t="s">
        <v>781</v>
      </c>
      <c r="G326" t="s">
        <v>782</v>
      </c>
      <c r="H326" t="s">
        <v>77</v>
      </c>
      <c r="I326" t="s">
        <v>28</v>
      </c>
      <c r="J326" t="s">
        <v>21</v>
      </c>
      <c r="M326" t="s">
        <v>637</v>
      </c>
    </row>
    <row r="327" spans="1:13" x14ac:dyDescent="0.2">
      <c r="A327" t="s">
        <v>13</v>
      </c>
      <c r="B327" t="s">
        <v>14</v>
      </c>
      <c r="C327" t="s">
        <v>36</v>
      </c>
      <c r="D327" t="s">
        <v>783</v>
      </c>
      <c r="F327" t="s">
        <v>784</v>
      </c>
      <c r="G327" t="s">
        <v>785</v>
      </c>
      <c r="H327" t="s">
        <v>77</v>
      </c>
      <c r="I327" t="s">
        <v>33</v>
      </c>
      <c r="J327" t="s">
        <v>21</v>
      </c>
      <c r="M327" t="s">
        <v>612</v>
      </c>
    </row>
    <row r="328" spans="1:13" x14ac:dyDescent="0.2">
      <c r="A328" t="s">
        <v>13</v>
      </c>
      <c r="B328" t="s">
        <v>14</v>
      </c>
      <c r="C328" t="s">
        <v>36</v>
      </c>
      <c r="D328" t="s">
        <v>786</v>
      </c>
      <c r="F328" t="s">
        <v>787</v>
      </c>
      <c r="G328" t="s">
        <v>788</v>
      </c>
      <c r="H328" t="s">
        <v>77</v>
      </c>
      <c r="I328" t="s">
        <v>33</v>
      </c>
      <c r="J328" t="s">
        <v>21</v>
      </c>
      <c r="M328" t="s">
        <v>637</v>
      </c>
    </row>
    <row r="329" spans="1:13" x14ac:dyDescent="0.2">
      <c r="A329" t="s">
        <v>13</v>
      </c>
      <c r="B329" t="s">
        <v>14</v>
      </c>
      <c r="C329" t="s">
        <v>42</v>
      </c>
      <c r="D329" t="s">
        <v>113</v>
      </c>
      <c r="F329" t="s">
        <v>789</v>
      </c>
      <c r="G329" t="s">
        <v>790</v>
      </c>
      <c r="H329" t="s">
        <v>77</v>
      </c>
      <c r="I329" t="s">
        <v>28</v>
      </c>
      <c r="J329" t="s">
        <v>21</v>
      </c>
      <c r="M329" t="s">
        <v>632</v>
      </c>
    </row>
    <row r="330" spans="1:13" x14ac:dyDescent="0.2">
      <c r="A330" t="s">
        <v>13</v>
      </c>
      <c r="B330" t="s">
        <v>14</v>
      </c>
      <c r="C330" t="s">
        <v>42</v>
      </c>
      <c r="D330" t="s">
        <v>113</v>
      </c>
      <c r="F330" t="s">
        <v>791</v>
      </c>
      <c r="G330" t="s">
        <v>792</v>
      </c>
      <c r="H330" t="s">
        <v>77</v>
      </c>
      <c r="I330" t="s">
        <v>33</v>
      </c>
      <c r="J330" t="s">
        <v>21</v>
      </c>
      <c r="M330" t="s">
        <v>628</v>
      </c>
    </row>
    <row r="331" spans="1:13" x14ac:dyDescent="0.2">
      <c r="A331" t="s">
        <v>13</v>
      </c>
      <c r="B331" t="s">
        <v>14</v>
      </c>
      <c r="C331" t="s">
        <v>36</v>
      </c>
      <c r="D331" t="s">
        <v>46</v>
      </c>
      <c r="F331" t="s">
        <v>793</v>
      </c>
      <c r="G331" t="s">
        <v>794</v>
      </c>
      <c r="H331" t="s">
        <v>131</v>
      </c>
      <c r="I331" t="s">
        <v>28</v>
      </c>
      <c r="J331" t="s">
        <v>21</v>
      </c>
      <c r="M331" t="s">
        <v>159</v>
      </c>
    </row>
    <row r="332" spans="1:13" x14ac:dyDescent="0.2">
      <c r="A332" t="s">
        <v>13</v>
      </c>
      <c r="B332" t="s">
        <v>14</v>
      </c>
      <c r="C332" t="s">
        <v>23</v>
      </c>
      <c r="D332" t="s">
        <v>795</v>
      </c>
      <c r="F332" t="s">
        <v>796</v>
      </c>
      <c r="G332" t="s">
        <v>797</v>
      </c>
      <c r="H332" t="s">
        <v>131</v>
      </c>
      <c r="I332" t="s">
        <v>40</v>
      </c>
      <c r="J332" t="s">
        <v>21</v>
      </c>
      <c r="M332" t="s">
        <v>637</v>
      </c>
    </row>
    <row r="333" spans="1:13" x14ac:dyDescent="0.2">
      <c r="A333" t="s">
        <v>13</v>
      </c>
      <c r="B333" t="s">
        <v>14</v>
      </c>
      <c r="C333" t="s">
        <v>36</v>
      </c>
      <c r="D333" t="s">
        <v>46</v>
      </c>
      <c r="F333" t="s">
        <v>798</v>
      </c>
      <c r="G333" t="s">
        <v>799</v>
      </c>
      <c r="H333" t="s">
        <v>131</v>
      </c>
      <c r="I333" t="s">
        <v>40</v>
      </c>
      <c r="J333" t="s">
        <v>21</v>
      </c>
      <c r="M333" t="s">
        <v>753</v>
      </c>
    </row>
    <row r="334" spans="1:13" x14ac:dyDescent="0.2">
      <c r="A334" t="s">
        <v>13</v>
      </c>
      <c r="B334" t="s">
        <v>14</v>
      </c>
      <c r="C334" t="s">
        <v>23</v>
      </c>
      <c r="D334" t="s">
        <v>800</v>
      </c>
      <c r="F334" t="s">
        <v>31</v>
      </c>
      <c r="G334" t="s">
        <v>801</v>
      </c>
      <c r="H334" t="s">
        <v>131</v>
      </c>
      <c r="I334" t="s">
        <v>33</v>
      </c>
      <c r="J334" t="s">
        <v>21</v>
      </c>
      <c r="M334" t="s">
        <v>727</v>
      </c>
    </row>
    <row r="335" spans="1:13" x14ac:dyDescent="0.2">
      <c r="A335" t="s">
        <v>13</v>
      </c>
      <c r="B335" t="s">
        <v>14</v>
      </c>
      <c r="C335" t="s">
        <v>23</v>
      </c>
      <c r="D335" t="s">
        <v>802</v>
      </c>
      <c r="F335" t="s">
        <v>803</v>
      </c>
      <c r="G335" t="s">
        <v>804</v>
      </c>
      <c r="H335" t="s">
        <v>131</v>
      </c>
      <c r="I335" t="s">
        <v>40</v>
      </c>
      <c r="J335" t="s">
        <v>21</v>
      </c>
      <c r="M335" t="s">
        <v>34</v>
      </c>
    </row>
    <row r="336" spans="1:13" x14ac:dyDescent="0.2">
      <c r="A336" t="s">
        <v>13</v>
      </c>
      <c r="B336" t="s">
        <v>14</v>
      </c>
      <c r="C336" t="s">
        <v>23</v>
      </c>
      <c r="D336" t="s">
        <v>24</v>
      </c>
      <c r="F336" t="s">
        <v>805</v>
      </c>
      <c r="G336" t="s">
        <v>806</v>
      </c>
      <c r="H336" t="s">
        <v>131</v>
      </c>
      <c r="I336" t="s">
        <v>40</v>
      </c>
      <c r="J336" t="s">
        <v>41</v>
      </c>
      <c r="M336" t="s">
        <v>724</v>
      </c>
    </row>
    <row r="337" spans="1:13" x14ac:dyDescent="0.2">
      <c r="A337" t="s">
        <v>13</v>
      </c>
      <c r="B337" t="s">
        <v>14</v>
      </c>
      <c r="C337" t="s">
        <v>23</v>
      </c>
      <c r="D337" t="s">
        <v>24</v>
      </c>
      <c r="F337" t="s">
        <v>807</v>
      </c>
      <c r="G337" t="s">
        <v>808</v>
      </c>
      <c r="H337" t="s">
        <v>155</v>
      </c>
      <c r="I337" t="s">
        <v>28</v>
      </c>
      <c r="J337" t="s">
        <v>21</v>
      </c>
      <c r="M337" t="s">
        <v>159</v>
      </c>
    </row>
    <row r="338" spans="1:13" x14ac:dyDescent="0.2">
      <c r="A338" t="s">
        <v>13</v>
      </c>
      <c r="B338" t="s">
        <v>14</v>
      </c>
      <c r="C338" t="s">
        <v>23</v>
      </c>
      <c r="D338" t="s">
        <v>809</v>
      </c>
      <c r="F338" t="s">
        <v>810</v>
      </c>
      <c r="G338" t="s">
        <v>811</v>
      </c>
      <c r="H338" t="s">
        <v>155</v>
      </c>
      <c r="I338" t="s">
        <v>40</v>
      </c>
      <c r="J338" t="s">
        <v>21</v>
      </c>
      <c r="M338" t="s">
        <v>29</v>
      </c>
    </row>
    <row r="339" spans="1:13" x14ac:dyDescent="0.2">
      <c r="A339" t="s">
        <v>13</v>
      </c>
      <c r="B339" t="s">
        <v>14</v>
      </c>
      <c r="C339" t="s">
        <v>36</v>
      </c>
      <c r="D339" t="s">
        <v>46</v>
      </c>
      <c r="F339" t="s">
        <v>812</v>
      </c>
      <c r="G339" t="s">
        <v>31</v>
      </c>
      <c r="H339" t="s">
        <v>155</v>
      </c>
      <c r="I339" t="s">
        <v>28</v>
      </c>
      <c r="J339" t="s">
        <v>21</v>
      </c>
      <c r="M339" t="s">
        <v>628</v>
      </c>
    </row>
    <row r="340" spans="1:13" x14ac:dyDescent="0.2">
      <c r="A340" t="s">
        <v>13</v>
      </c>
      <c r="B340" t="s">
        <v>14</v>
      </c>
      <c r="C340" t="s">
        <v>36</v>
      </c>
      <c r="D340" t="s">
        <v>46</v>
      </c>
      <c r="F340" t="s">
        <v>813</v>
      </c>
      <c r="G340" t="s">
        <v>814</v>
      </c>
      <c r="H340" t="s">
        <v>165</v>
      </c>
      <c r="I340" t="s">
        <v>33</v>
      </c>
      <c r="J340" t="s">
        <v>21</v>
      </c>
      <c r="M340" t="s">
        <v>628</v>
      </c>
    </row>
    <row r="341" spans="1:13" x14ac:dyDescent="0.2">
      <c r="A341" t="s">
        <v>13</v>
      </c>
      <c r="B341" t="s">
        <v>14</v>
      </c>
      <c r="C341" t="s">
        <v>23</v>
      </c>
      <c r="D341" t="s">
        <v>815</v>
      </c>
      <c r="F341" t="s">
        <v>816</v>
      </c>
      <c r="G341" t="s">
        <v>817</v>
      </c>
      <c r="H341" t="s">
        <v>170</v>
      </c>
      <c r="I341" t="s">
        <v>28</v>
      </c>
      <c r="J341" t="s">
        <v>21</v>
      </c>
      <c r="M341" t="s">
        <v>419</v>
      </c>
    </row>
    <row r="342" spans="1:13" x14ac:dyDescent="0.2">
      <c r="A342" t="s">
        <v>13</v>
      </c>
      <c r="B342" t="s">
        <v>14</v>
      </c>
      <c r="C342" t="s">
        <v>23</v>
      </c>
      <c r="D342" t="s">
        <v>24</v>
      </c>
      <c r="F342" t="s">
        <v>818</v>
      </c>
      <c r="G342" t="s">
        <v>31</v>
      </c>
      <c r="H342" t="s">
        <v>165</v>
      </c>
      <c r="I342" t="s">
        <v>40</v>
      </c>
      <c r="J342" t="s">
        <v>21</v>
      </c>
      <c r="M342" t="s">
        <v>419</v>
      </c>
    </row>
    <row r="343" spans="1:13" x14ac:dyDescent="0.2">
      <c r="A343" t="s">
        <v>13</v>
      </c>
      <c r="B343" t="s">
        <v>14</v>
      </c>
      <c r="C343" t="s">
        <v>23</v>
      </c>
      <c r="D343" t="s">
        <v>819</v>
      </c>
      <c r="F343" t="s">
        <v>820</v>
      </c>
      <c r="G343" t="s">
        <v>821</v>
      </c>
      <c r="H343" t="s">
        <v>165</v>
      </c>
      <c r="I343" t="s">
        <v>33</v>
      </c>
      <c r="J343" t="s">
        <v>21</v>
      </c>
      <c r="M343" t="s">
        <v>34</v>
      </c>
    </row>
    <row r="344" spans="1:13" x14ac:dyDescent="0.2">
      <c r="A344" t="s">
        <v>13</v>
      </c>
      <c r="B344" t="s">
        <v>14</v>
      </c>
      <c r="C344" t="s">
        <v>23</v>
      </c>
      <c r="D344" t="s">
        <v>24</v>
      </c>
      <c r="F344" t="s">
        <v>822</v>
      </c>
      <c r="G344" t="s">
        <v>31</v>
      </c>
      <c r="H344" t="s">
        <v>177</v>
      </c>
      <c r="I344" t="s">
        <v>40</v>
      </c>
      <c r="J344" t="s">
        <v>21</v>
      </c>
      <c r="M344" t="s">
        <v>657</v>
      </c>
    </row>
    <row r="345" spans="1:13" x14ac:dyDescent="0.2">
      <c r="A345" t="s">
        <v>13</v>
      </c>
      <c r="B345" t="s">
        <v>14</v>
      </c>
      <c r="C345" t="s">
        <v>23</v>
      </c>
      <c r="D345" t="s">
        <v>24</v>
      </c>
      <c r="F345" t="s">
        <v>823</v>
      </c>
      <c r="G345" t="s">
        <v>824</v>
      </c>
      <c r="H345" t="s">
        <v>170</v>
      </c>
      <c r="I345" t="s">
        <v>40</v>
      </c>
      <c r="J345" t="s">
        <v>21</v>
      </c>
      <c r="M345" t="s">
        <v>637</v>
      </c>
    </row>
    <row r="346" spans="1:13" x14ac:dyDescent="0.2">
      <c r="A346" t="s">
        <v>13</v>
      </c>
      <c r="B346" t="s">
        <v>14</v>
      </c>
      <c r="C346" t="s">
        <v>23</v>
      </c>
      <c r="D346" t="s">
        <v>825</v>
      </c>
      <c r="F346" t="s">
        <v>826</v>
      </c>
      <c r="G346" t="s">
        <v>827</v>
      </c>
      <c r="H346" t="s">
        <v>170</v>
      </c>
      <c r="I346" t="s">
        <v>40</v>
      </c>
      <c r="J346" t="s">
        <v>21</v>
      </c>
      <c r="M346" t="s">
        <v>637</v>
      </c>
    </row>
    <row r="347" spans="1:13" x14ac:dyDescent="0.2">
      <c r="A347" t="s">
        <v>13</v>
      </c>
      <c r="B347" t="s">
        <v>14</v>
      </c>
      <c r="C347" t="s">
        <v>36</v>
      </c>
      <c r="D347" t="s">
        <v>46</v>
      </c>
      <c r="F347" t="s">
        <v>828</v>
      </c>
      <c r="G347" t="s">
        <v>829</v>
      </c>
      <c r="H347" t="s">
        <v>177</v>
      </c>
      <c r="I347" t="s">
        <v>33</v>
      </c>
      <c r="J347" t="s">
        <v>21</v>
      </c>
      <c r="M347" t="s">
        <v>637</v>
      </c>
    </row>
    <row r="348" spans="1:13" x14ac:dyDescent="0.2">
      <c r="A348" t="s">
        <v>13</v>
      </c>
      <c r="B348" t="s">
        <v>14</v>
      </c>
      <c r="C348" t="s">
        <v>23</v>
      </c>
      <c r="D348" t="s">
        <v>24</v>
      </c>
      <c r="F348" t="s">
        <v>830</v>
      </c>
      <c r="G348" t="s">
        <v>31</v>
      </c>
      <c r="H348" t="s">
        <v>177</v>
      </c>
      <c r="I348" t="s">
        <v>33</v>
      </c>
      <c r="J348" t="s">
        <v>21</v>
      </c>
      <c r="M348" t="s">
        <v>419</v>
      </c>
    </row>
    <row r="349" spans="1:13" x14ac:dyDescent="0.2">
      <c r="A349" t="s">
        <v>13</v>
      </c>
      <c r="B349" t="s">
        <v>14</v>
      </c>
      <c r="C349" t="s">
        <v>23</v>
      </c>
      <c r="D349" t="s">
        <v>24</v>
      </c>
      <c r="F349" t="s">
        <v>831</v>
      </c>
      <c r="G349" t="s">
        <v>832</v>
      </c>
      <c r="H349" t="s">
        <v>177</v>
      </c>
      <c r="I349" t="s">
        <v>33</v>
      </c>
      <c r="J349" t="s">
        <v>21</v>
      </c>
      <c r="M349" t="s">
        <v>637</v>
      </c>
    </row>
    <row r="350" spans="1:13" x14ac:dyDescent="0.2">
      <c r="A350" t="s">
        <v>13</v>
      </c>
      <c r="B350" t="s">
        <v>14</v>
      </c>
      <c r="C350" t="s">
        <v>42</v>
      </c>
      <c r="D350" t="s">
        <v>113</v>
      </c>
      <c r="F350" t="s">
        <v>31</v>
      </c>
      <c r="G350" t="s">
        <v>833</v>
      </c>
      <c r="H350" t="s">
        <v>177</v>
      </c>
      <c r="I350" t="s">
        <v>33</v>
      </c>
      <c r="J350" t="s">
        <v>21</v>
      </c>
      <c r="M350" t="s">
        <v>615</v>
      </c>
    </row>
    <row r="351" spans="1:13" x14ac:dyDescent="0.2">
      <c r="A351" t="s">
        <v>13</v>
      </c>
      <c r="B351" t="s">
        <v>14</v>
      </c>
      <c r="C351" t="s">
        <v>23</v>
      </c>
      <c r="D351" t="s">
        <v>834</v>
      </c>
      <c r="F351" t="s">
        <v>835</v>
      </c>
      <c r="G351" t="s">
        <v>31</v>
      </c>
      <c r="H351" t="s">
        <v>187</v>
      </c>
      <c r="I351" t="s">
        <v>40</v>
      </c>
      <c r="J351" t="s">
        <v>21</v>
      </c>
      <c r="M351" t="s">
        <v>612</v>
      </c>
    </row>
    <row r="352" spans="1:13" x14ac:dyDescent="0.2">
      <c r="A352" t="s">
        <v>13</v>
      </c>
      <c r="B352" t="s">
        <v>14</v>
      </c>
      <c r="C352" t="s">
        <v>36</v>
      </c>
      <c r="D352" t="s">
        <v>46</v>
      </c>
      <c r="F352" t="s">
        <v>836</v>
      </c>
      <c r="G352" t="s">
        <v>837</v>
      </c>
      <c r="H352" t="s">
        <v>187</v>
      </c>
      <c r="I352" t="s">
        <v>40</v>
      </c>
      <c r="J352" t="s">
        <v>654</v>
      </c>
      <c r="M352" t="s">
        <v>724</v>
      </c>
    </row>
    <row r="353" spans="1:13" x14ac:dyDescent="0.2">
      <c r="A353" t="s">
        <v>13</v>
      </c>
      <c r="B353" t="s">
        <v>14</v>
      </c>
      <c r="C353" t="s">
        <v>42</v>
      </c>
      <c r="D353" t="s">
        <v>838</v>
      </c>
      <c r="F353" t="s">
        <v>31</v>
      </c>
      <c r="G353" t="s">
        <v>839</v>
      </c>
      <c r="H353" t="s">
        <v>207</v>
      </c>
      <c r="I353" t="s">
        <v>40</v>
      </c>
      <c r="J353" t="s">
        <v>21</v>
      </c>
      <c r="M353" t="s">
        <v>419</v>
      </c>
    </row>
    <row r="354" spans="1:13" x14ac:dyDescent="0.2">
      <c r="A354" t="s">
        <v>13</v>
      </c>
      <c r="B354" t="s">
        <v>14</v>
      </c>
      <c r="C354" t="s">
        <v>36</v>
      </c>
      <c r="D354" t="s">
        <v>46</v>
      </c>
      <c r="F354" t="s">
        <v>840</v>
      </c>
      <c r="G354" t="s">
        <v>841</v>
      </c>
      <c r="H354" t="s">
        <v>220</v>
      </c>
      <c r="I354" t="s">
        <v>28</v>
      </c>
      <c r="J354" t="s">
        <v>21</v>
      </c>
      <c r="M354" t="s">
        <v>628</v>
      </c>
    </row>
    <row r="355" spans="1:13" x14ac:dyDescent="0.2">
      <c r="A355" t="s">
        <v>13</v>
      </c>
      <c r="B355" t="s">
        <v>14</v>
      </c>
      <c r="C355" t="s">
        <v>42</v>
      </c>
      <c r="D355" t="s">
        <v>113</v>
      </c>
      <c r="F355" t="s">
        <v>842</v>
      </c>
      <c r="G355" t="s">
        <v>843</v>
      </c>
      <c r="H355" t="s">
        <v>207</v>
      </c>
      <c r="I355" t="s">
        <v>40</v>
      </c>
      <c r="J355" t="s">
        <v>21</v>
      </c>
      <c r="M355" t="s">
        <v>419</v>
      </c>
    </row>
    <row r="356" spans="1:13" x14ac:dyDescent="0.2">
      <c r="A356" t="s">
        <v>13</v>
      </c>
      <c r="B356" t="s">
        <v>14</v>
      </c>
      <c r="C356" t="s">
        <v>36</v>
      </c>
      <c r="D356" t="s">
        <v>844</v>
      </c>
      <c r="F356" t="s">
        <v>31</v>
      </c>
      <c r="G356" t="s">
        <v>844</v>
      </c>
      <c r="H356" t="s">
        <v>207</v>
      </c>
      <c r="I356" t="s">
        <v>40</v>
      </c>
      <c r="J356" t="s">
        <v>21</v>
      </c>
      <c r="M356" t="s">
        <v>34</v>
      </c>
    </row>
    <row r="357" spans="1:13" x14ac:dyDescent="0.2">
      <c r="A357" t="s">
        <v>13</v>
      </c>
      <c r="B357" t="s">
        <v>14</v>
      </c>
      <c r="C357" t="s">
        <v>36</v>
      </c>
      <c r="D357" t="s">
        <v>46</v>
      </c>
      <c r="F357" t="s">
        <v>845</v>
      </c>
      <c r="G357" t="s">
        <v>31</v>
      </c>
      <c r="H357" t="s">
        <v>207</v>
      </c>
      <c r="I357" t="s">
        <v>40</v>
      </c>
      <c r="J357" t="s">
        <v>21</v>
      </c>
      <c r="M357" t="s">
        <v>657</v>
      </c>
    </row>
    <row r="358" spans="1:13" x14ac:dyDescent="0.2">
      <c r="A358" t="s">
        <v>13</v>
      </c>
      <c r="B358" t="s">
        <v>14</v>
      </c>
      <c r="C358" t="s">
        <v>36</v>
      </c>
      <c r="D358" t="s">
        <v>846</v>
      </c>
      <c r="F358" t="s">
        <v>847</v>
      </c>
      <c r="G358" t="s">
        <v>848</v>
      </c>
      <c r="H358" t="s">
        <v>207</v>
      </c>
      <c r="I358" t="s">
        <v>40</v>
      </c>
      <c r="J358" t="s">
        <v>21</v>
      </c>
      <c r="M358" t="s">
        <v>724</v>
      </c>
    </row>
    <row r="359" spans="1:13" x14ac:dyDescent="0.2">
      <c r="A359" t="s">
        <v>13</v>
      </c>
      <c r="B359" t="s">
        <v>14</v>
      </c>
      <c r="C359" t="s">
        <v>23</v>
      </c>
      <c r="D359" t="s">
        <v>849</v>
      </c>
      <c r="F359" t="s">
        <v>850</v>
      </c>
      <c r="G359" t="s">
        <v>851</v>
      </c>
      <c r="H359" t="s">
        <v>207</v>
      </c>
      <c r="I359" t="s">
        <v>40</v>
      </c>
      <c r="J359" t="s">
        <v>21</v>
      </c>
      <c r="M359" t="s">
        <v>612</v>
      </c>
    </row>
    <row r="360" spans="1:13" x14ac:dyDescent="0.2">
      <c r="A360" t="s">
        <v>13</v>
      </c>
      <c r="B360" t="s">
        <v>14</v>
      </c>
      <c r="C360" t="s">
        <v>42</v>
      </c>
      <c r="D360" t="s">
        <v>113</v>
      </c>
      <c r="F360" t="s">
        <v>852</v>
      </c>
      <c r="G360" t="s">
        <v>853</v>
      </c>
      <c r="H360" t="s">
        <v>220</v>
      </c>
      <c r="I360" t="s">
        <v>40</v>
      </c>
      <c r="J360" t="s">
        <v>21</v>
      </c>
      <c r="M360" t="s">
        <v>739</v>
      </c>
    </row>
    <row r="361" spans="1:13" x14ac:dyDescent="0.2">
      <c r="A361" t="s">
        <v>13</v>
      </c>
      <c r="B361" t="s">
        <v>14</v>
      </c>
      <c r="C361" t="s">
        <v>23</v>
      </c>
      <c r="D361" t="s">
        <v>854</v>
      </c>
      <c r="F361" t="s">
        <v>855</v>
      </c>
      <c r="G361" t="s">
        <v>856</v>
      </c>
      <c r="H361" t="s">
        <v>220</v>
      </c>
      <c r="I361" t="s">
        <v>40</v>
      </c>
      <c r="J361" t="s">
        <v>41</v>
      </c>
      <c r="M361" t="s">
        <v>637</v>
      </c>
    </row>
    <row r="362" spans="1:13" x14ac:dyDescent="0.2">
      <c r="A362" t="s">
        <v>13</v>
      </c>
      <c r="B362" t="s">
        <v>14</v>
      </c>
      <c r="C362" t="s">
        <v>23</v>
      </c>
      <c r="D362" t="s">
        <v>857</v>
      </c>
      <c r="F362" t="s">
        <v>858</v>
      </c>
      <c r="G362" t="s">
        <v>859</v>
      </c>
      <c r="H362" t="s">
        <v>220</v>
      </c>
      <c r="I362" t="s">
        <v>40</v>
      </c>
      <c r="J362" t="s">
        <v>21</v>
      </c>
      <c r="M362" t="s">
        <v>724</v>
      </c>
    </row>
    <row r="363" spans="1:13" x14ac:dyDescent="0.2">
      <c r="A363" t="s">
        <v>13</v>
      </c>
      <c r="B363" t="s">
        <v>14</v>
      </c>
      <c r="C363" t="s">
        <v>23</v>
      </c>
      <c r="D363" t="s">
        <v>860</v>
      </c>
      <c r="F363" t="s">
        <v>861</v>
      </c>
      <c r="G363" t="s">
        <v>862</v>
      </c>
      <c r="H363" t="s">
        <v>220</v>
      </c>
      <c r="I363" t="s">
        <v>33</v>
      </c>
      <c r="J363" t="s">
        <v>21</v>
      </c>
      <c r="M363" t="s">
        <v>632</v>
      </c>
    </row>
    <row r="364" spans="1:13" x14ac:dyDescent="0.2">
      <c r="A364" t="s">
        <v>13</v>
      </c>
      <c r="B364" t="s">
        <v>14</v>
      </c>
      <c r="C364" t="s">
        <v>42</v>
      </c>
      <c r="D364" t="s">
        <v>113</v>
      </c>
      <c r="F364" t="s">
        <v>863</v>
      </c>
      <c r="G364" t="s">
        <v>864</v>
      </c>
      <c r="H364" t="s">
        <v>220</v>
      </c>
      <c r="I364" t="s">
        <v>40</v>
      </c>
      <c r="J364" t="s">
        <v>21</v>
      </c>
      <c r="M364" t="s">
        <v>735</v>
      </c>
    </row>
    <row r="365" spans="1:13" x14ac:dyDescent="0.2">
      <c r="A365" t="s">
        <v>13</v>
      </c>
      <c r="B365" t="s">
        <v>14</v>
      </c>
      <c r="C365" t="s">
        <v>23</v>
      </c>
      <c r="D365" t="s">
        <v>24</v>
      </c>
      <c r="F365" t="s">
        <v>865</v>
      </c>
      <c r="G365" t="s">
        <v>866</v>
      </c>
      <c r="H365" t="s">
        <v>220</v>
      </c>
      <c r="I365" t="s">
        <v>28</v>
      </c>
      <c r="J365" t="s">
        <v>21</v>
      </c>
      <c r="M365" t="s">
        <v>724</v>
      </c>
    </row>
    <row r="366" spans="1:13" x14ac:dyDescent="0.2">
      <c r="A366" t="s">
        <v>13</v>
      </c>
      <c r="B366" t="s">
        <v>14</v>
      </c>
      <c r="C366" t="s">
        <v>23</v>
      </c>
      <c r="D366" t="s">
        <v>24</v>
      </c>
      <c r="F366" t="s">
        <v>867</v>
      </c>
      <c r="G366" t="s">
        <v>31</v>
      </c>
      <c r="H366" t="s">
        <v>220</v>
      </c>
      <c r="I366" t="s">
        <v>33</v>
      </c>
      <c r="J366" t="s">
        <v>21</v>
      </c>
      <c r="M366" t="s">
        <v>724</v>
      </c>
    </row>
    <row r="367" spans="1:13" x14ac:dyDescent="0.2">
      <c r="A367" t="s">
        <v>13</v>
      </c>
      <c r="B367" t="s">
        <v>14</v>
      </c>
      <c r="C367" t="s">
        <v>23</v>
      </c>
      <c r="D367" t="s">
        <v>795</v>
      </c>
      <c r="F367" t="s">
        <v>868</v>
      </c>
      <c r="G367" t="s">
        <v>869</v>
      </c>
      <c r="H367" t="s">
        <v>220</v>
      </c>
      <c r="I367" t="s">
        <v>33</v>
      </c>
      <c r="J367" t="s">
        <v>21</v>
      </c>
      <c r="M367" t="s">
        <v>637</v>
      </c>
    </row>
    <row r="368" spans="1:13" x14ac:dyDescent="0.2">
      <c r="A368" t="s">
        <v>13</v>
      </c>
      <c r="B368" t="s">
        <v>14</v>
      </c>
      <c r="C368" t="s">
        <v>42</v>
      </c>
      <c r="D368" t="s">
        <v>870</v>
      </c>
      <c r="F368" t="s">
        <v>871</v>
      </c>
      <c r="G368" t="s">
        <v>872</v>
      </c>
      <c r="H368" t="s">
        <v>256</v>
      </c>
      <c r="I368" t="s">
        <v>33</v>
      </c>
      <c r="J368" t="s">
        <v>21</v>
      </c>
      <c r="M368" t="s">
        <v>615</v>
      </c>
    </row>
    <row r="369" spans="1:13" x14ac:dyDescent="0.2">
      <c r="A369" t="s">
        <v>13</v>
      </c>
      <c r="B369" t="s">
        <v>14</v>
      </c>
      <c r="C369" t="s">
        <v>36</v>
      </c>
      <c r="D369" t="s">
        <v>46</v>
      </c>
      <c r="F369" t="s">
        <v>873</v>
      </c>
      <c r="G369" t="s">
        <v>874</v>
      </c>
      <c r="H369" t="s">
        <v>256</v>
      </c>
      <c r="I369" t="s">
        <v>33</v>
      </c>
      <c r="J369" t="s">
        <v>21</v>
      </c>
      <c r="M369" t="s">
        <v>615</v>
      </c>
    </row>
    <row r="370" spans="1:13" x14ac:dyDescent="0.2">
      <c r="A370" t="s">
        <v>13</v>
      </c>
      <c r="B370" t="s">
        <v>14</v>
      </c>
      <c r="C370" t="s">
        <v>36</v>
      </c>
      <c r="D370" t="s">
        <v>46</v>
      </c>
      <c r="F370" t="s">
        <v>875</v>
      </c>
      <c r="G370" t="s">
        <v>876</v>
      </c>
      <c r="H370" t="s">
        <v>256</v>
      </c>
      <c r="I370" t="s">
        <v>33</v>
      </c>
      <c r="J370" t="s">
        <v>21</v>
      </c>
      <c r="M370" t="s">
        <v>637</v>
      </c>
    </row>
    <row r="371" spans="1:13" x14ac:dyDescent="0.2">
      <c r="A371" t="s">
        <v>13</v>
      </c>
      <c r="B371" t="s">
        <v>14</v>
      </c>
      <c r="C371" t="s">
        <v>23</v>
      </c>
      <c r="D371" t="s">
        <v>24</v>
      </c>
      <c r="F371" t="s">
        <v>877</v>
      </c>
      <c r="G371" t="s">
        <v>878</v>
      </c>
      <c r="H371" t="s">
        <v>256</v>
      </c>
      <c r="I371" t="s">
        <v>40</v>
      </c>
      <c r="J371" t="s">
        <v>21</v>
      </c>
      <c r="M371" t="s">
        <v>615</v>
      </c>
    </row>
    <row r="372" spans="1:13" x14ac:dyDescent="0.2">
      <c r="A372" t="s">
        <v>13</v>
      </c>
      <c r="B372" t="s">
        <v>14</v>
      </c>
      <c r="C372" t="s">
        <v>42</v>
      </c>
      <c r="D372" t="s">
        <v>113</v>
      </c>
      <c r="F372" t="s">
        <v>879</v>
      </c>
      <c r="G372" t="s">
        <v>880</v>
      </c>
      <c r="H372" t="s">
        <v>256</v>
      </c>
      <c r="I372" t="s">
        <v>33</v>
      </c>
      <c r="J372" t="s">
        <v>21</v>
      </c>
      <c r="M372" t="s">
        <v>753</v>
      </c>
    </row>
    <row r="373" spans="1:13" x14ac:dyDescent="0.2">
      <c r="A373" t="s">
        <v>13</v>
      </c>
      <c r="B373" t="s">
        <v>14</v>
      </c>
      <c r="C373" t="s">
        <v>36</v>
      </c>
      <c r="D373" t="s">
        <v>881</v>
      </c>
      <c r="F373" t="s">
        <v>882</v>
      </c>
      <c r="G373" t="s">
        <v>883</v>
      </c>
      <c r="H373" t="s">
        <v>256</v>
      </c>
      <c r="I373" t="s">
        <v>40</v>
      </c>
      <c r="J373" t="s">
        <v>21</v>
      </c>
      <c r="M373" t="s">
        <v>724</v>
      </c>
    </row>
    <row r="374" spans="1:13" x14ac:dyDescent="0.2">
      <c r="A374" t="s">
        <v>13</v>
      </c>
      <c r="B374" t="s">
        <v>14</v>
      </c>
      <c r="C374" t="s">
        <v>23</v>
      </c>
      <c r="D374" t="s">
        <v>884</v>
      </c>
      <c r="F374" t="s">
        <v>885</v>
      </c>
      <c r="G374" t="s">
        <v>31</v>
      </c>
      <c r="H374" t="s">
        <v>256</v>
      </c>
      <c r="I374" t="s">
        <v>40</v>
      </c>
      <c r="J374" t="s">
        <v>21</v>
      </c>
      <c r="M374" t="s">
        <v>159</v>
      </c>
    </row>
    <row r="375" spans="1:13" x14ac:dyDescent="0.2">
      <c r="A375" t="s">
        <v>13</v>
      </c>
      <c r="B375" t="s">
        <v>14</v>
      </c>
      <c r="C375" t="s">
        <v>23</v>
      </c>
      <c r="D375" t="s">
        <v>886</v>
      </c>
      <c r="F375" t="s">
        <v>887</v>
      </c>
      <c r="G375" t="s">
        <v>888</v>
      </c>
      <c r="H375" t="s">
        <v>256</v>
      </c>
      <c r="I375" t="s">
        <v>40</v>
      </c>
      <c r="J375" t="s">
        <v>21</v>
      </c>
      <c r="M375" t="s">
        <v>612</v>
      </c>
    </row>
    <row r="376" spans="1:13" x14ac:dyDescent="0.2">
      <c r="A376" t="s">
        <v>13</v>
      </c>
      <c r="B376" t="s">
        <v>14</v>
      </c>
      <c r="C376" t="s">
        <v>23</v>
      </c>
      <c r="D376" t="s">
        <v>24</v>
      </c>
      <c r="F376" t="s">
        <v>889</v>
      </c>
      <c r="G376" t="s">
        <v>31</v>
      </c>
      <c r="H376" t="s">
        <v>256</v>
      </c>
      <c r="I376" t="s">
        <v>33</v>
      </c>
      <c r="J376" t="s">
        <v>21</v>
      </c>
      <c r="M376" t="s">
        <v>628</v>
      </c>
    </row>
    <row r="377" spans="1:13" x14ac:dyDescent="0.2">
      <c r="A377" t="s">
        <v>13</v>
      </c>
      <c r="B377" t="s">
        <v>14</v>
      </c>
      <c r="C377" t="s">
        <v>23</v>
      </c>
      <c r="D377" t="s">
        <v>24</v>
      </c>
      <c r="F377" t="s">
        <v>890</v>
      </c>
      <c r="G377" t="s">
        <v>891</v>
      </c>
      <c r="H377" t="s">
        <v>256</v>
      </c>
      <c r="I377" t="s">
        <v>33</v>
      </c>
      <c r="J377" t="s">
        <v>21</v>
      </c>
      <c r="M377" t="s">
        <v>637</v>
      </c>
    </row>
    <row r="378" spans="1:13" x14ac:dyDescent="0.2">
      <c r="A378" t="s">
        <v>13</v>
      </c>
      <c r="B378" t="s">
        <v>14</v>
      </c>
      <c r="C378" t="s">
        <v>23</v>
      </c>
      <c r="D378" t="s">
        <v>24</v>
      </c>
      <c r="F378" t="s">
        <v>892</v>
      </c>
      <c r="G378" t="s">
        <v>893</v>
      </c>
      <c r="H378" t="s">
        <v>256</v>
      </c>
      <c r="I378" t="s">
        <v>40</v>
      </c>
      <c r="J378" t="s">
        <v>21</v>
      </c>
      <c r="M378" t="s">
        <v>628</v>
      </c>
    </row>
    <row r="379" spans="1:13" x14ac:dyDescent="0.2">
      <c r="A379" t="s">
        <v>13</v>
      </c>
      <c r="B379" t="s">
        <v>14</v>
      </c>
      <c r="C379" t="s">
        <v>36</v>
      </c>
      <c r="D379" t="s">
        <v>46</v>
      </c>
      <c r="F379" t="s">
        <v>894</v>
      </c>
      <c r="G379" t="s">
        <v>895</v>
      </c>
      <c r="H379" t="s">
        <v>256</v>
      </c>
      <c r="I379" t="s">
        <v>33</v>
      </c>
      <c r="J379" t="s">
        <v>21</v>
      </c>
      <c r="M379" t="s">
        <v>612</v>
      </c>
    </row>
    <row r="380" spans="1:13" x14ac:dyDescent="0.2">
      <c r="A380" t="s">
        <v>13</v>
      </c>
      <c r="B380" t="s">
        <v>14</v>
      </c>
      <c r="C380" t="s">
        <v>36</v>
      </c>
      <c r="D380" t="s">
        <v>46</v>
      </c>
      <c r="F380" t="s">
        <v>896</v>
      </c>
      <c r="G380" t="s">
        <v>897</v>
      </c>
      <c r="H380" t="s">
        <v>253</v>
      </c>
      <c r="I380" t="s">
        <v>33</v>
      </c>
      <c r="J380" t="s">
        <v>21</v>
      </c>
      <c r="M380" t="s">
        <v>898</v>
      </c>
    </row>
    <row r="381" spans="1:13" x14ac:dyDescent="0.2">
      <c r="A381" t="s">
        <v>13</v>
      </c>
      <c r="B381" t="s">
        <v>14</v>
      </c>
      <c r="C381" t="s">
        <v>42</v>
      </c>
      <c r="D381" t="s">
        <v>113</v>
      </c>
      <c r="F381" t="s">
        <v>899</v>
      </c>
      <c r="G381" t="s">
        <v>900</v>
      </c>
      <c r="H381" t="s">
        <v>253</v>
      </c>
      <c r="I381" t="s">
        <v>28</v>
      </c>
      <c r="J381" t="s">
        <v>21</v>
      </c>
      <c r="M381" t="s">
        <v>637</v>
      </c>
    </row>
    <row r="382" spans="1:13" x14ac:dyDescent="0.2">
      <c r="A382" t="s">
        <v>13</v>
      </c>
      <c r="B382" t="s">
        <v>14</v>
      </c>
      <c r="C382" t="s">
        <v>42</v>
      </c>
      <c r="D382" t="s">
        <v>113</v>
      </c>
      <c r="F382" t="s">
        <v>31</v>
      </c>
      <c r="G382" t="s">
        <v>901</v>
      </c>
      <c r="H382" t="s">
        <v>253</v>
      </c>
      <c r="I382" t="s">
        <v>28</v>
      </c>
      <c r="J382" t="s">
        <v>21</v>
      </c>
      <c r="M382" t="s">
        <v>628</v>
      </c>
    </row>
    <row r="383" spans="1:13" x14ac:dyDescent="0.2">
      <c r="A383" t="s">
        <v>13</v>
      </c>
      <c r="B383" t="s">
        <v>14</v>
      </c>
      <c r="C383" t="s">
        <v>23</v>
      </c>
      <c r="D383" t="s">
        <v>24</v>
      </c>
      <c r="F383" t="s">
        <v>902</v>
      </c>
      <c r="G383" t="s">
        <v>903</v>
      </c>
      <c r="H383" t="s">
        <v>253</v>
      </c>
      <c r="I383" t="s">
        <v>40</v>
      </c>
      <c r="J383" t="s">
        <v>21</v>
      </c>
      <c r="M383" t="s">
        <v>637</v>
      </c>
    </row>
    <row r="384" spans="1:13" x14ac:dyDescent="0.2">
      <c r="A384" t="s">
        <v>13</v>
      </c>
      <c r="B384" t="s">
        <v>14</v>
      </c>
      <c r="C384" t="s">
        <v>42</v>
      </c>
      <c r="D384" t="s">
        <v>904</v>
      </c>
      <c r="F384" t="s">
        <v>905</v>
      </c>
      <c r="G384" t="s">
        <v>906</v>
      </c>
      <c r="H384" t="s">
        <v>19</v>
      </c>
      <c r="I384" t="s">
        <v>40</v>
      </c>
      <c r="J384" t="s">
        <v>21</v>
      </c>
      <c r="M384" t="s">
        <v>419</v>
      </c>
    </row>
    <row r="385" spans="1:13" x14ac:dyDescent="0.2">
      <c r="A385" t="s">
        <v>13</v>
      </c>
      <c r="B385" t="s">
        <v>14</v>
      </c>
      <c r="C385" t="s">
        <v>36</v>
      </c>
      <c r="D385" t="s">
        <v>907</v>
      </c>
      <c r="F385" t="s">
        <v>908</v>
      </c>
      <c r="G385" t="s">
        <v>909</v>
      </c>
      <c r="H385" t="s">
        <v>303</v>
      </c>
      <c r="I385" t="s">
        <v>33</v>
      </c>
      <c r="J385" t="s">
        <v>21</v>
      </c>
      <c r="M385" t="s">
        <v>735</v>
      </c>
    </row>
    <row r="386" spans="1:13" x14ac:dyDescent="0.2">
      <c r="A386" t="s">
        <v>13</v>
      </c>
      <c r="B386" t="s">
        <v>14</v>
      </c>
      <c r="C386" t="s">
        <v>36</v>
      </c>
      <c r="D386" t="s">
        <v>910</v>
      </c>
      <c r="F386" t="s">
        <v>911</v>
      </c>
      <c r="G386" t="s">
        <v>912</v>
      </c>
      <c r="H386" t="s">
        <v>913</v>
      </c>
      <c r="I386" t="s">
        <v>33</v>
      </c>
      <c r="J386" t="s">
        <v>21</v>
      </c>
      <c r="M386" t="s">
        <v>637</v>
      </c>
    </row>
    <row r="387" spans="1:13" x14ac:dyDescent="0.2">
      <c r="A387" t="s">
        <v>13</v>
      </c>
      <c r="B387" t="s">
        <v>14</v>
      </c>
      <c r="C387" t="s">
        <v>23</v>
      </c>
      <c r="D387" t="s">
        <v>24</v>
      </c>
      <c r="F387" t="s">
        <v>914</v>
      </c>
      <c r="G387" t="s">
        <v>146</v>
      </c>
      <c r="H387" t="s">
        <v>915</v>
      </c>
      <c r="I387" t="s">
        <v>40</v>
      </c>
      <c r="J387" t="s">
        <v>21</v>
      </c>
      <c r="M387" t="s">
        <v>637</v>
      </c>
    </row>
    <row r="388" spans="1:13" x14ac:dyDescent="0.2">
      <c r="A388" t="s">
        <v>13</v>
      </c>
      <c r="B388" t="s">
        <v>14</v>
      </c>
      <c r="C388" t="s">
        <v>23</v>
      </c>
      <c r="D388" t="s">
        <v>24</v>
      </c>
      <c r="F388" t="s">
        <v>916</v>
      </c>
      <c r="G388" t="s">
        <v>917</v>
      </c>
      <c r="H388" t="s">
        <v>913</v>
      </c>
      <c r="I388" t="s">
        <v>40</v>
      </c>
      <c r="J388" t="s">
        <v>21</v>
      </c>
      <c r="M388" t="s">
        <v>637</v>
      </c>
    </row>
    <row r="389" spans="1:13" x14ac:dyDescent="0.2">
      <c r="A389" t="s">
        <v>13</v>
      </c>
      <c r="B389" t="s">
        <v>14</v>
      </c>
      <c r="C389" t="s">
        <v>23</v>
      </c>
      <c r="D389" t="s">
        <v>918</v>
      </c>
      <c r="F389" t="s">
        <v>919</v>
      </c>
      <c r="G389" t="s">
        <v>920</v>
      </c>
      <c r="H389" t="s">
        <v>303</v>
      </c>
      <c r="I389" t="s">
        <v>40</v>
      </c>
      <c r="J389" t="s">
        <v>21</v>
      </c>
      <c r="M389" t="s">
        <v>615</v>
      </c>
    </row>
    <row r="390" spans="1:13" x14ac:dyDescent="0.2">
      <c r="A390" t="s">
        <v>13</v>
      </c>
      <c r="B390" t="s">
        <v>14</v>
      </c>
      <c r="C390" t="s">
        <v>23</v>
      </c>
      <c r="D390" t="s">
        <v>921</v>
      </c>
      <c r="F390" t="s">
        <v>922</v>
      </c>
      <c r="G390" t="s">
        <v>923</v>
      </c>
      <c r="H390" t="s">
        <v>310</v>
      </c>
      <c r="I390" t="s">
        <v>33</v>
      </c>
      <c r="J390" t="s">
        <v>21</v>
      </c>
      <c r="M390" t="s">
        <v>735</v>
      </c>
    </row>
    <row r="391" spans="1:13" x14ac:dyDescent="0.2">
      <c r="A391" t="s">
        <v>13</v>
      </c>
      <c r="B391" t="s">
        <v>14</v>
      </c>
      <c r="C391" t="s">
        <v>23</v>
      </c>
      <c r="D391" t="s">
        <v>924</v>
      </c>
      <c r="F391" t="s">
        <v>925</v>
      </c>
      <c r="G391" t="s">
        <v>31</v>
      </c>
      <c r="H391" t="s">
        <v>313</v>
      </c>
      <c r="I391" t="s">
        <v>33</v>
      </c>
      <c r="J391" t="s">
        <v>21</v>
      </c>
      <c r="M391" t="s">
        <v>739</v>
      </c>
    </row>
    <row r="392" spans="1:13" x14ac:dyDescent="0.2">
      <c r="A392" t="s">
        <v>13</v>
      </c>
      <c r="B392" t="s">
        <v>14</v>
      </c>
      <c r="C392" t="s">
        <v>36</v>
      </c>
      <c r="D392" t="s">
        <v>926</v>
      </c>
      <c r="F392" t="s">
        <v>927</v>
      </c>
      <c r="G392" t="s">
        <v>928</v>
      </c>
      <c r="H392" t="s">
        <v>310</v>
      </c>
      <c r="I392" t="s">
        <v>33</v>
      </c>
      <c r="J392" t="s">
        <v>41</v>
      </c>
      <c r="M392" t="s">
        <v>637</v>
      </c>
    </row>
    <row r="393" spans="1:13" x14ac:dyDescent="0.2">
      <c r="A393" t="s">
        <v>13</v>
      </c>
      <c r="B393" t="s">
        <v>14</v>
      </c>
      <c r="C393" t="s">
        <v>23</v>
      </c>
      <c r="D393" t="s">
        <v>24</v>
      </c>
      <c r="F393" t="s">
        <v>929</v>
      </c>
      <c r="G393" t="s">
        <v>930</v>
      </c>
      <c r="H393" t="s">
        <v>310</v>
      </c>
      <c r="I393" t="s">
        <v>33</v>
      </c>
      <c r="J393" t="s">
        <v>21</v>
      </c>
      <c r="M393" t="s">
        <v>931</v>
      </c>
    </row>
    <row r="394" spans="1:13" x14ac:dyDescent="0.2">
      <c r="A394" t="s">
        <v>13</v>
      </c>
      <c r="B394" t="s">
        <v>14</v>
      </c>
      <c r="C394" t="s">
        <v>23</v>
      </c>
      <c r="D394" t="s">
        <v>24</v>
      </c>
      <c r="F394" t="s">
        <v>31</v>
      </c>
      <c r="G394" t="s">
        <v>932</v>
      </c>
      <c r="H394" t="s">
        <v>310</v>
      </c>
      <c r="I394" t="s">
        <v>40</v>
      </c>
      <c r="J394" t="s">
        <v>21</v>
      </c>
      <c r="M394" t="s">
        <v>419</v>
      </c>
    </row>
    <row r="395" spans="1:13" x14ac:dyDescent="0.2">
      <c r="A395" t="s">
        <v>13</v>
      </c>
      <c r="B395" t="s">
        <v>14</v>
      </c>
      <c r="C395" t="s">
        <v>23</v>
      </c>
      <c r="D395" t="s">
        <v>933</v>
      </c>
      <c r="F395" t="s">
        <v>934</v>
      </c>
      <c r="G395" t="s">
        <v>935</v>
      </c>
      <c r="H395" t="s">
        <v>310</v>
      </c>
      <c r="I395" t="s">
        <v>40</v>
      </c>
      <c r="J395" t="s">
        <v>21</v>
      </c>
      <c r="M395" t="s">
        <v>637</v>
      </c>
    </row>
    <row r="396" spans="1:13" x14ac:dyDescent="0.2">
      <c r="A396" t="s">
        <v>13</v>
      </c>
      <c r="B396" t="s">
        <v>14</v>
      </c>
      <c r="C396" t="s">
        <v>23</v>
      </c>
      <c r="D396" t="s">
        <v>24</v>
      </c>
      <c r="F396" t="s">
        <v>46</v>
      </c>
      <c r="G396" t="s">
        <v>936</v>
      </c>
      <c r="H396" t="s">
        <v>310</v>
      </c>
      <c r="I396" t="s">
        <v>40</v>
      </c>
      <c r="J396" t="s">
        <v>41</v>
      </c>
      <c r="M396" t="s">
        <v>637</v>
      </c>
    </row>
    <row r="397" spans="1:13" x14ac:dyDescent="0.2">
      <c r="A397" t="s">
        <v>13</v>
      </c>
      <c r="B397" t="s">
        <v>14</v>
      </c>
      <c r="C397" t="s">
        <v>23</v>
      </c>
      <c r="D397" t="s">
        <v>937</v>
      </c>
      <c r="F397" t="s">
        <v>938</v>
      </c>
      <c r="G397" t="s">
        <v>939</v>
      </c>
      <c r="H397" t="s">
        <v>313</v>
      </c>
      <c r="I397" t="s">
        <v>40</v>
      </c>
      <c r="J397" t="s">
        <v>21</v>
      </c>
      <c r="M397" t="s">
        <v>637</v>
      </c>
    </row>
    <row r="398" spans="1:13" x14ac:dyDescent="0.2">
      <c r="A398" t="s">
        <v>13</v>
      </c>
      <c r="B398" t="s">
        <v>14</v>
      </c>
      <c r="C398" t="s">
        <v>36</v>
      </c>
      <c r="D398" t="s">
        <v>940</v>
      </c>
      <c r="F398" t="s">
        <v>941</v>
      </c>
      <c r="G398" t="s">
        <v>942</v>
      </c>
      <c r="H398" t="s">
        <v>313</v>
      </c>
      <c r="I398" t="s">
        <v>40</v>
      </c>
      <c r="J398" t="s">
        <v>21</v>
      </c>
      <c r="M398" t="s">
        <v>637</v>
      </c>
    </row>
    <row r="399" spans="1:13" x14ac:dyDescent="0.2">
      <c r="A399" t="s">
        <v>13</v>
      </c>
      <c r="B399" t="s">
        <v>14</v>
      </c>
      <c r="C399" t="s">
        <v>23</v>
      </c>
      <c r="D399" t="s">
        <v>943</v>
      </c>
      <c r="F399" t="s">
        <v>944</v>
      </c>
      <c r="G399" t="s">
        <v>945</v>
      </c>
      <c r="H399" t="s">
        <v>313</v>
      </c>
      <c r="I399" t="s">
        <v>28</v>
      </c>
      <c r="J399" t="s">
        <v>41</v>
      </c>
      <c r="M399" t="s">
        <v>637</v>
      </c>
    </row>
    <row r="400" spans="1:13" x14ac:dyDescent="0.2">
      <c r="A400" t="s">
        <v>13</v>
      </c>
      <c r="B400" t="s">
        <v>14</v>
      </c>
      <c r="C400" t="s">
        <v>42</v>
      </c>
      <c r="D400" t="s">
        <v>113</v>
      </c>
      <c r="F400" t="s">
        <v>946</v>
      </c>
      <c r="G400" t="s">
        <v>947</v>
      </c>
      <c r="H400" t="s">
        <v>313</v>
      </c>
      <c r="I400" t="s">
        <v>33</v>
      </c>
      <c r="J400" t="s">
        <v>41</v>
      </c>
      <c r="M400" t="s">
        <v>628</v>
      </c>
    </row>
    <row r="401" spans="1:13" x14ac:dyDescent="0.2">
      <c r="A401" t="s">
        <v>13</v>
      </c>
      <c r="B401" t="s">
        <v>14</v>
      </c>
      <c r="C401" t="s">
        <v>42</v>
      </c>
      <c r="D401" t="s">
        <v>948</v>
      </c>
      <c r="F401" t="s">
        <v>949</v>
      </c>
      <c r="G401" t="s">
        <v>950</v>
      </c>
      <c r="H401" t="s">
        <v>313</v>
      </c>
      <c r="I401" t="s">
        <v>33</v>
      </c>
      <c r="J401" t="s">
        <v>21</v>
      </c>
      <c r="M401" t="s">
        <v>637</v>
      </c>
    </row>
    <row r="402" spans="1:13" x14ac:dyDescent="0.2">
      <c r="A402" t="s">
        <v>13</v>
      </c>
      <c r="B402" t="s">
        <v>14</v>
      </c>
      <c r="C402" t="s">
        <v>42</v>
      </c>
      <c r="D402" t="s">
        <v>951</v>
      </c>
      <c r="F402" t="s">
        <v>952</v>
      </c>
      <c r="G402" t="s">
        <v>953</v>
      </c>
      <c r="H402" t="s">
        <v>313</v>
      </c>
      <c r="I402" t="s">
        <v>33</v>
      </c>
      <c r="J402" t="s">
        <v>21</v>
      </c>
      <c r="M402" t="s">
        <v>637</v>
      </c>
    </row>
    <row r="403" spans="1:13" x14ac:dyDescent="0.2">
      <c r="A403" t="s">
        <v>13</v>
      </c>
      <c r="B403" t="s">
        <v>14</v>
      </c>
      <c r="C403" t="s">
        <v>36</v>
      </c>
      <c r="D403" t="s">
        <v>954</v>
      </c>
      <c r="F403" t="s">
        <v>955</v>
      </c>
      <c r="G403" t="s">
        <v>31</v>
      </c>
      <c r="H403" t="s">
        <v>348</v>
      </c>
      <c r="I403" t="s">
        <v>33</v>
      </c>
      <c r="J403" t="s">
        <v>21</v>
      </c>
      <c r="M403" t="s">
        <v>615</v>
      </c>
    </row>
    <row r="404" spans="1:13" x14ac:dyDescent="0.2">
      <c r="A404" t="s">
        <v>13</v>
      </c>
      <c r="B404" t="s">
        <v>14</v>
      </c>
      <c r="C404" t="s">
        <v>42</v>
      </c>
      <c r="D404" t="s">
        <v>113</v>
      </c>
      <c r="F404" t="s">
        <v>956</v>
      </c>
      <c r="G404" t="s">
        <v>31</v>
      </c>
      <c r="H404" t="s">
        <v>313</v>
      </c>
      <c r="I404" t="s">
        <v>40</v>
      </c>
      <c r="J404" t="s">
        <v>21</v>
      </c>
      <c r="M404" t="s">
        <v>637</v>
      </c>
    </row>
    <row r="405" spans="1:13" x14ac:dyDescent="0.2">
      <c r="A405" t="s">
        <v>13</v>
      </c>
      <c r="B405" t="s">
        <v>14</v>
      </c>
      <c r="C405" t="s">
        <v>42</v>
      </c>
      <c r="D405" t="s">
        <v>957</v>
      </c>
      <c r="F405" t="s">
        <v>958</v>
      </c>
      <c r="G405" t="s">
        <v>959</v>
      </c>
      <c r="H405" t="s">
        <v>313</v>
      </c>
      <c r="I405" t="s">
        <v>33</v>
      </c>
      <c r="J405" t="s">
        <v>21</v>
      </c>
      <c r="M405" t="s">
        <v>637</v>
      </c>
    </row>
    <row r="406" spans="1:13" x14ac:dyDescent="0.2">
      <c r="A406" t="s">
        <v>13</v>
      </c>
      <c r="B406" t="s">
        <v>14</v>
      </c>
      <c r="C406" t="s">
        <v>36</v>
      </c>
      <c r="D406" t="s">
        <v>960</v>
      </c>
      <c r="F406" t="s">
        <v>961</v>
      </c>
      <c r="G406" t="s">
        <v>962</v>
      </c>
      <c r="H406" t="s">
        <v>313</v>
      </c>
      <c r="I406" t="s">
        <v>33</v>
      </c>
      <c r="J406" t="s">
        <v>21</v>
      </c>
      <c r="M406" t="s">
        <v>637</v>
      </c>
    </row>
    <row r="407" spans="1:13" x14ac:dyDescent="0.2">
      <c r="A407" t="s">
        <v>13</v>
      </c>
      <c r="B407" t="s">
        <v>14</v>
      </c>
      <c r="C407" t="s">
        <v>42</v>
      </c>
      <c r="D407" t="s">
        <v>963</v>
      </c>
      <c r="F407" t="s">
        <v>964</v>
      </c>
      <c r="G407" t="s">
        <v>965</v>
      </c>
      <c r="H407" t="s">
        <v>313</v>
      </c>
      <c r="I407" t="s">
        <v>40</v>
      </c>
      <c r="J407" t="s">
        <v>21</v>
      </c>
      <c r="M407" t="s">
        <v>637</v>
      </c>
    </row>
    <row r="408" spans="1:13" x14ac:dyDescent="0.2">
      <c r="A408" t="s">
        <v>13</v>
      </c>
      <c r="B408" t="s">
        <v>14</v>
      </c>
      <c r="C408" t="s">
        <v>36</v>
      </c>
      <c r="D408" t="s">
        <v>966</v>
      </c>
      <c r="F408" t="s">
        <v>967</v>
      </c>
      <c r="G408" t="s">
        <v>968</v>
      </c>
      <c r="H408" t="s">
        <v>348</v>
      </c>
      <c r="I408" t="s">
        <v>33</v>
      </c>
      <c r="J408" t="s">
        <v>21</v>
      </c>
      <c r="M408" t="s">
        <v>637</v>
      </c>
    </row>
    <row r="409" spans="1:13" x14ac:dyDescent="0.2">
      <c r="A409" t="s">
        <v>13</v>
      </c>
      <c r="B409" t="s">
        <v>14</v>
      </c>
      <c r="C409" t="s">
        <v>36</v>
      </c>
      <c r="D409" t="s">
        <v>46</v>
      </c>
      <c r="F409" t="s">
        <v>969</v>
      </c>
      <c r="G409" t="s">
        <v>31</v>
      </c>
      <c r="H409" t="s">
        <v>348</v>
      </c>
      <c r="I409" t="s">
        <v>33</v>
      </c>
      <c r="J409" t="s">
        <v>21</v>
      </c>
      <c r="M409" t="s">
        <v>637</v>
      </c>
    </row>
    <row r="410" spans="1:13" x14ac:dyDescent="0.2">
      <c r="A410" t="s">
        <v>13</v>
      </c>
      <c r="B410" t="s">
        <v>14</v>
      </c>
      <c r="C410" t="s">
        <v>23</v>
      </c>
      <c r="D410" t="s">
        <v>24</v>
      </c>
      <c r="F410" t="s">
        <v>970</v>
      </c>
      <c r="G410" t="s">
        <v>971</v>
      </c>
      <c r="H410" t="s">
        <v>348</v>
      </c>
      <c r="I410" t="s">
        <v>40</v>
      </c>
      <c r="J410" t="s">
        <v>21</v>
      </c>
      <c r="M410" t="s">
        <v>628</v>
      </c>
    </row>
    <row r="411" spans="1:13" x14ac:dyDescent="0.2">
      <c r="A411" t="s">
        <v>13</v>
      </c>
      <c r="B411" t="s">
        <v>14</v>
      </c>
      <c r="C411" t="s">
        <v>23</v>
      </c>
      <c r="D411" t="s">
        <v>24</v>
      </c>
      <c r="F411" t="s">
        <v>972</v>
      </c>
      <c r="G411" t="s">
        <v>146</v>
      </c>
      <c r="H411" t="s">
        <v>348</v>
      </c>
      <c r="I411" t="s">
        <v>33</v>
      </c>
      <c r="J411" t="s">
        <v>21</v>
      </c>
      <c r="M411" t="s">
        <v>637</v>
      </c>
    </row>
    <row r="412" spans="1:13" x14ac:dyDescent="0.2">
      <c r="A412" t="s">
        <v>13</v>
      </c>
      <c r="B412" t="s">
        <v>14</v>
      </c>
      <c r="C412" t="s">
        <v>362</v>
      </c>
      <c r="D412" t="s">
        <v>363</v>
      </c>
      <c r="F412" t="s">
        <v>973</v>
      </c>
      <c r="G412" t="s">
        <v>974</v>
      </c>
      <c r="H412" t="s">
        <v>32</v>
      </c>
      <c r="I412" t="s">
        <v>33</v>
      </c>
      <c r="J412" t="s">
        <v>21</v>
      </c>
      <c r="M412" t="s">
        <v>637</v>
      </c>
    </row>
    <row r="413" spans="1:13" x14ac:dyDescent="0.2">
      <c r="A413" t="s">
        <v>13</v>
      </c>
      <c r="B413" t="s">
        <v>14</v>
      </c>
      <c r="C413" t="s">
        <v>15</v>
      </c>
      <c r="D413" t="s">
        <v>16</v>
      </c>
      <c r="F413" t="s">
        <v>975</v>
      </c>
      <c r="G413" t="s">
        <v>31</v>
      </c>
      <c r="H413" t="s">
        <v>353</v>
      </c>
      <c r="I413" t="s">
        <v>20</v>
      </c>
      <c r="J413" t="s">
        <v>21</v>
      </c>
      <c r="M413" t="s">
        <v>159</v>
      </c>
    </row>
    <row r="414" spans="1:13" x14ac:dyDescent="0.2">
      <c r="A414" t="s">
        <v>13</v>
      </c>
      <c r="B414" t="s">
        <v>14</v>
      </c>
      <c r="C414" t="s">
        <v>362</v>
      </c>
      <c r="D414" t="s">
        <v>976</v>
      </c>
      <c r="F414" t="s">
        <v>977</v>
      </c>
      <c r="G414" t="s">
        <v>219</v>
      </c>
      <c r="H414" t="s">
        <v>32</v>
      </c>
      <c r="I414" t="s">
        <v>40</v>
      </c>
      <c r="J414" t="s">
        <v>21</v>
      </c>
      <c r="M414" t="s">
        <v>637</v>
      </c>
    </row>
    <row r="415" spans="1:13" x14ac:dyDescent="0.2">
      <c r="A415" t="s">
        <v>13</v>
      </c>
      <c r="B415" t="s">
        <v>14</v>
      </c>
      <c r="C415" t="s">
        <v>350</v>
      </c>
      <c r="D415" t="s">
        <v>351</v>
      </c>
      <c r="F415" t="s">
        <v>31</v>
      </c>
      <c r="G415" t="s">
        <v>978</v>
      </c>
      <c r="H415" t="s">
        <v>32</v>
      </c>
      <c r="I415" t="s">
        <v>40</v>
      </c>
      <c r="J415" t="s">
        <v>21</v>
      </c>
      <c r="M415" t="s">
        <v>628</v>
      </c>
    </row>
    <row r="416" spans="1:13" x14ac:dyDescent="0.2">
      <c r="A416" t="s">
        <v>13</v>
      </c>
      <c r="B416" t="s">
        <v>14</v>
      </c>
      <c r="C416" t="s">
        <v>15</v>
      </c>
      <c r="D416" t="s">
        <v>16</v>
      </c>
      <c r="F416" t="s">
        <v>979</v>
      </c>
      <c r="G416" t="s">
        <v>980</v>
      </c>
      <c r="H416" t="s">
        <v>32</v>
      </c>
      <c r="I416" t="s">
        <v>28</v>
      </c>
      <c r="J416" t="s">
        <v>41</v>
      </c>
      <c r="M416" t="s">
        <v>739</v>
      </c>
    </row>
    <row r="417" spans="1:13" x14ac:dyDescent="0.2">
      <c r="A417" t="s">
        <v>13</v>
      </c>
      <c r="B417" t="s">
        <v>14</v>
      </c>
      <c r="C417" t="s">
        <v>358</v>
      </c>
      <c r="D417" t="s">
        <v>981</v>
      </c>
      <c r="F417" t="s">
        <v>982</v>
      </c>
      <c r="G417" t="s">
        <v>983</v>
      </c>
      <c r="H417" t="s">
        <v>353</v>
      </c>
      <c r="I417" t="s">
        <v>33</v>
      </c>
      <c r="J417" t="s">
        <v>21</v>
      </c>
      <c r="M417" t="s">
        <v>637</v>
      </c>
    </row>
    <row r="418" spans="1:13" x14ac:dyDescent="0.2">
      <c r="A418" t="s">
        <v>13</v>
      </c>
      <c r="B418" t="s">
        <v>14</v>
      </c>
      <c r="C418" t="s">
        <v>362</v>
      </c>
      <c r="D418" t="s">
        <v>984</v>
      </c>
      <c r="F418" t="s">
        <v>985</v>
      </c>
      <c r="G418" t="s">
        <v>986</v>
      </c>
      <c r="H418" t="s">
        <v>32</v>
      </c>
      <c r="I418" t="s">
        <v>33</v>
      </c>
      <c r="J418" t="s">
        <v>41</v>
      </c>
      <c r="M418" t="s">
        <v>724</v>
      </c>
    </row>
    <row r="419" spans="1:13" x14ac:dyDescent="0.2">
      <c r="A419" t="s">
        <v>13</v>
      </c>
      <c r="B419" t="s">
        <v>14</v>
      </c>
      <c r="C419" t="s">
        <v>429</v>
      </c>
      <c r="D419" t="s">
        <v>987</v>
      </c>
      <c r="F419" t="s">
        <v>988</v>
      </c>
      <c r="G419" t="s">
        <v>989</v>
      </c>
      <c r="H419" t="s">
        <v>61</v>
      </c>
      <c r="I419" t="s">
        <v>40</v>
      </c>
      <c r="J419" t="s">
        <v>21</v>
      </c>
      <c r="M419" t="s">
        <v>637</v>
      </c>
    </row>
    <row r="420" spans="1:13" x14ac:dyDescent="0.2">
      <c r="A420" t="s">
        <v>13</v>
      </c>
      <c r="B420" t="s">
        <v>14</v>
      </c>
      <c r="C420" t="s">
        <v>380</v>
      </c>
      <c r="D420" t="s">
        <v>990</v>
      </c>
      <c r="F420" t="s">
        <v>991</v>
      </c>
      <c r="G420" t="s">
        <v>992</v>
      </c>
      <c r="H420" t="s">
        <v>49</v>
      </c>
      <c r="I420" t="s">
        <v>28</v>
      </c>
      <c r="J420" t="s">
        <v>21</v>
      </c>
      <c r="M420" t="s">
        <v>739</v>
      </c>
    </row>
    <row r="421" spans="1:13" x14ac:dyDescent="0.2">
      <c r="A421" t="s">
        <v>13</v>
      </c>
      <c r="B421" t="s">
        <v>14</v>
      </c>
      <c r="C421" t="s">
        <v>362</v>
      </c>
      <c r="D421" t="s">
        <v>993</v>
      </c>
      <c r="F421" t="s">
        <v>994</v>
      </c>
      <c r="G421" t="s">
        <v>31</v>
      </c>
      <c r="H421" t="s">
        <v>61</v>
      </c>
      <c r="I421" t="s">
        <v>33</v>
      </c>
      <c r="J421" t="s">
        <v>41</v>
      </c>
      <c r="M421" t="s">
        <v>628</v>
      </c>
    </row>
    <row r="422" spans="1:13" x14ac:dyDescent="0.2">
      <c r="A422" t="s">
        <v>13</v>
      </c>
      <c r="B422" t="s">
        <v>14</v>
      </c>
      <c r="C422" t="s">
        <v>362</v>
      </c>
      <c r="D422" t="s">
        <v>363</v>
      </c>
      <c r="F422" t="s">
        <v>995</v>
      </c>
      <c r="G422" t="s">
        <v>996</v>
      </c>
      <c r="H422" t="s">
        <v>61</v>
      </c>
      <c r="I422" t="s">
        <v>33</v>
      </c>
      <c r="J422" t="s">
        <v>21</v>
      </c>
      <c r="M422" t="s">
        <v>727</v>
      </c>
    </row>
    <row r="423" spans="1:13" x14ac:dyDescent="0.2">
      <c r="A423" t="s">
        <v>13</v>
      </c>
      <c r="B423" t="s">
        <v>14</v>
      </c>
      <c r="C423" t="s">
        <v>380</v>
      </c>
      <c r="D423" t="s">
        <v>997</v>
      </c>
      <c r="F423" t="s">
        <v>31</v>
      </c>
      <c r="G423" t="s">
        <v>998</v>
      </c>
      <c r="H423" t="s">
        <v>55</v>
      </c>
      <c r="I423" t="s">
        <v>28</v>
      </c>
      <c r="J423" t="s">
        <v>21</v>
      </c>
      <c r="M423" t="s">
        <v>999</v>
      </c>
    </row>
    <row r="424" spans="1:13" x14ac:dyDescent="0.2">
      <c r="A424" t="s">
        <v>13</v>
      </c>
      <c r="B424" t="s">
        <v>14</v>
      </c>
      <c r="C424" t="s">
        <v>362</v>
      </c>
      <c r="D424" t="s">
        <v>363</v>
      </c>
      <c r="F424" t="s">
        <v>1000</v>
      </c>
      <c r="G424" t="s">
        <v>31</v>
      </c>
      <c r="H424" t="s">
        <v>55</v>
      </c>
      <c r="I424" t="s">
        <v>40</v>
      </c>
      <c r="J424" t="s">
        <v>21</v>
      </c>
      <c r="M424" t="s">
        <v>628</v>
      </c>
    </row>
    <row r="425" spans="1:13" x14ac:dyDescent="0.2">
      <c r="A425" t="s">
        <v>13</v>
      </c>
      <c r="B425" t="s">
        <v>14</v>
      </c>
      <c r="C425" t="s">
        <v>429</v>
      </c>
      <c r="D425" t="s">
        <v>430</v>
      </c>
      <c r="F425" t="s">
        <v>1001</v>
      </c>
      <c r="G425" t="s">
        <v>31</v>
      </c>
      <c r="H425" t="s">
        <v>55</v>
      </c>
      <c r="I425" t="s">
        <v>40</v>
      </c>
      <c r="J425" t="s">
        <v>21</v>
      </c>
      <c r="M425" t="s">
        <v>727</v>
      </c>
    </row>
    <row r="426" spans="1:13" x14ac:dyDescent="0.2">
      <c r="A426" t="s">
        <v>13</v>
      </c>
      <c r="B426" t="s">
        <v>14</v>
      </c>
      <c r="C426" t="s">
        <v>15</v>
      </c>
      <c r="D426" t="s">
        <v>16</v>
      </c>
      <c r="F426" t="s">
        <v>1002</v>
      </c>
      <c r="G426" t="s">
        <v>1003</v>
      </c>
      <c r="H426" t="s">
        <v>55</v>
      </c>
      <c r="I426" t="s">
        <v>40</v>
      </c>
      <c r="J426" t="s">
        <v>21</v>
      </c>
      <c r="M426" t="s">
        <v>419</v>
      </c>
    </row>
    <row r="427" spans="1:13" x14ac:dyDescent="0.2">
      <c r="A427" t="s">
        <v>13</v>
      </c>
      <c r="B427" t="s">
        <v>14</v>
      </c>
      <c r="C427" t="s">
        <v>380</v>
      </c>
      <c r="D427" t="s">
        <v>367</v>
      </c>
      <c r="F427" t="s">
        <v>1004</v>
      </c>
      <c r="G427" t="s">
        <v>1005</v>
      </c>
      <c r="H427" t="s">
        <v>55</v>
      </c>
      <c r="I427" t="s">
        <v>40</v>
      </c>
      <c r="J427" t="s">
        <v>21</v>
      </c>
      <c r="M427" t="s">
        <v>419</v>
      </c>
    </row>
    <row r="428" spans="1:13" x14ac:dyDescent="0.2">
      <c r="A428" t="s">
        <v>13</v>
      </c>
      <c r="B428" t="s">
        <v>14</v>
      </c>
      <c r="C428" t="s">
        <v>358</v>
      </c>
      <c r="D428" t="s">
        <v>1006</v>
      </c>
      <c r="F428" t="s">
        <v>1007</v>
      </c>
      <c r="G428" t="s">
        <v>1008</v>
      </c>
      <c r="H428" t="s">
        <v>72</v>
      </c>
      <c r="I428" t="s">
        <v>40</v>
      </c>
      <c r="J428" t="s">
        <v>21</v>
      </c>
      <c r="M428" t="s">
        <v>931</v>
      </c>
    </row>
    <row r="429" spans="1:13" x14ac:dyDescent="0.2">
      <c r="A429" t="s">
        <v>13</v>
      </c>
      <c r="B429" t="s">
        <v>14</v>
      </c>
      <c r="C429" t="s">
        <v>380</v>
      </c>
      <c r="D429" t="s">
        <v>394</v>
      </c>
      <c r="F429" t="s">
        <v>31</v>
      </c>
      <c r="G429" t="s">
        <v>1009</v>
      </c>
      <c r="H429" t="s">
        <v>72</v>
      </c>
      <c r="I429" t="s">
        <v>33</v>
      </c>
      <c r="J429" t="s">
        <v>21</v>
      </c>
      <c r="M429" t="s">
        <v>724</v>
      </c>
    </row>
    <row r="430" spans="1:13" x14ac:dyDescent="0.2">
      <c r="A430" t="s">
        <v>13</v>
      </c>
      <c r="B430" t="s">
        <v>14</v>
      </c>
      <c r="C430" t="s">
        <v>380</v>
      </c>
      <c r="D430" t="s">
        <v>1010</v>
      </c>
      <c r="F430" t="s">
        <v>1011</v>
      </c>
      <c r="G430" t="s">
        <v>1012</v>
      </c>
      <c r="H430" t="s">
        <v>77</v>
      </c>
      <c r="I430" t="s">
        <v>40</v>
      </c>
      <c r="J430" t="s">
        <v>21</v>
      </c>
      <c r="M430" t="s">
        <v>637</v>
      </c>
    </row>
    <row r="431" spans="1:13" x14ac:dyDescent="0.2">
      <c r="A431" t="s">
        <v>13</v>
      </c>
      <c r="B431" t="s">
        <v>14</v>
      </c>
      <c r="C431" t="s">
        <v>15</v>
      </c>
      <c r="D431" t="s">
        <v>16</v>
      </c>
      <c r="F431" t="s">
        <v>1013</v>
      </c>
      <c r="G431" t="s">
        <v>1014</v>
      </c>
      <c r="H431" t="s">
        <v>72</v>
      </c>
      <c r="I431" t="s">
        <v>33</v>
      </c>
      <c r="J431" t="s">
        <v>21</v>
      </c>
      <c r="M431" t="s">
        <v>727</v>
      </c>
    </row>
    <row r="432" spans="1:13" x14ac:dyDescent="0.2">
      <c r="A432" t="s">
        <v>13</v>
      </c>
      <c r="B432" t="s">
        <v>14</v>
      </c>
      <c r="C432" t="s">
        <v>358</v>
      </c>
      <c r="D432" t="s">
        <v>367</v>
      </c>
      <c r="F432" t="s">
        <v>1015</v>
      </c>
      <c r="G432" t="s">
        <v>1016</v>
      </c>
      <c r="H432" t="s">
        <v>77</v>
      </c>
      <c r="I432" t="s">
        <v>40</v>
      </c>
      <c r="J432" t="s">
        <v>21</v>
      </c>
      <c r="M432" t="s">
        <v>419</v>
      </c>
    </row>
    <row r="433" spans="1:13" x14ac:dyDescent="0.2">
      <c r="A433" t="s">
        <v>13</v>
      </c>
      <c r="B433" t="s">
        <v>14</v>
      </c>
      <c r="C433" t="s">
        <v>380</v>
      </c>
      <c r="D433" t="s">
        <v>1017</v>
      </c>
      <c r="F433" t="s">
        <v>1018</v>
      </c>
      <c r="G433" t="s">
        <v>1019</v>
      </c>
      <c r="H433" t="s">
        <v>77</v>
      </c>
      <c r="I433" t="s">
        <v>33</v>
      </c>
      <c r="J433" t="s">
        <v>21</v>
      </c>
      <c r="M433" t="s">
        <v>419</v>
      </c>
    </row>
    <row r="434" spans="1:13" x14ac:dyDescent="0.2">
      <c r="A434" t="s">
        <v>13</v>
      </c>
      <c r="B434" t="s">
        <v>14</v>
      </c>
      <c r="C434" t="s">
        <v>15</v>
      </c>
      <c r="D434" t="s">
        <v>1020</v>
      </c>
      <c r="F434" t="s">
        <v>1021</v>
      </c>
      <c r="G434" t="s">
        <v>1022</v>
      </c>
      <c r="H434" t="s">
        <v>77</v>
      </c>
      <c r="I434" t="s">
        <v>33</v>
      </c>
      <c r="J434" t="s">
        <v>21</v>
      </c>
      <c r="M434" t="s">
        <v>637</v>
      </c>
    </row>
    <row r="435" spans="1:13" x14ac:dyDescent="0.2">
      <c r="A435" t="s">
        <v>13</v>
      </c>
      <c r="B435" t="s">
        <v>14</v>
      </c>
      <c r="C435" t="s">
        <v>362</v>
      </c>
      <c r="D435" t="s">
        <v>363</v>
      </c>
      <c r="F435" t="s">
        <v>1023</v>
      </c>
      <c r="G435" t="s">
        <v>31</v>
      </c>
      <c r="H435" t="s">
        <v>77</v>
      </c>
      <c r="I435" t="s">
        <v>28</v>
      </c>
      <c r="J435" t="s">
        <v>21</v>
      </c>
      <c r="M435" t="s">
        <v>628</v>
      </c>
    </row>
    <row r="436" spans="1:13" x14ac:dyDescent="0.2">
      <c r="A436" t="s">
        <v>13</v>
      </c>
      <c r="B436" t="s">
        <v>14</v>
      </c>
      <c r="C436" t="s">
        <v>15</v>
      </c>
      <c r="D436" t="s">
        <v>16</v>
      </c>
      <c r="F436" t="s">
        <v>1024</v>
      </c>
      <c r="G436" t="s">
        <v>31</v>
      </c>
      <c r="H436" t="s">
        <v>77</v>
      </c>
      <c r="I436" t="s">
        <v>33</v>
      </c>
      <c r="J436" t="s">
        <v>21</v>
      </c>
      <c r="M436" t="s">
        <v>724</v>
      </c>
    </row>
    <row r="437" spans="1:13" x14ac:dyDescent="0.2">
      <c r="A437" t="s">
        <v>13</v>
      </c>
      <c r="B437" t="s">
        <v>14</v>
      </c>
      <c r="C437" t="s">
        <v>15</v>
      </c>
      <c r="D437" t="s">
        <v>16</v>
      </c>
      <c r="F437" t="s">
        <v>1025</v>
      </c>
      <c r="G437" t="s">
        <v>31</v>
      </c>
      <c r="H437" t="s">
        <v>131</v>
      </c>
      <c r="I437" t="s">
        <v>40</v>
      </c>
      <c r="J437" t="s">
        <v>21</v>
      </c>
      <c r="M437" t="s">
        <v>1026</v>
      </c>
    </row>
    <row r="438" spans="1:13" x14ac:dyDescent="0.2">
      <c r="A438" t="s">
        <v>13</v>
      </c>
      <c r="B438" t="s">
        <v>14</v>
      </c>
      <c r="C438" t="s">
        <v>15</v>
      </c>
      <c r="D438" t="s">
        <v>1027</v>
      </c>
      <c r="F438" t="s">
        <v>1028</v>
      </c>
      <c r="G438" t="s">
        <v>1029</v>
      </c>
      <c r="H438" t="s">
        <v>131</v>
      </c>
      <c r="I438" t="s">
        <v>40</v>
      </c>
      <c r="J438" t="s">
        <v>21</v>
      </c>
      <c r="M438" t="s">
        <v>637</v>
      </c>
    </row>
    <row r="439" spans="1:13" x14ac:dyDescent="0.2">
      <c r="A439" t="s">
        <v>13</v>
      </c>
      <c r="B439" t="s">
        <v>14</v>
      </c>
      <c r="C439" t="s">
        <v>429</v>
      </c>
      <c r="D439" t="s">
        <v>430</v>
      </c>
      <c r="F439" t="s">
        <v>31</v>
      </c>
      <c r="G439" t="s">
        <v>1030</v>
      </c>
      <c r="H439" t="s">
        <v>131</v>
      </c>
      <c r="I439" t="s">
        <v>40</v>
      </c>
      <c r="J439" t="s">
        <v>21</v>
      </c>
      <c r="M439" t="s">
        <v>1031</v>
      </c>
    </row>
    <row r="440" spans="1:13" x14ac:dyDescent="0.2">
      <c r="A440" t="s">
        <v>13</v>
      </c>
      <c r="B440" t="s">
        <v>14</v>
      </c>
      <c r="C440" t="s">
        <v>362</v>
      </c>
      <c r="D440" t="s">
        <v>363</v>
      </c>
      <c r="F440" t="s">
        <v>1032</v>
      </c>
      <c r="G440" t="s">
        <v>1033</v>
      </c>
      <c r="H440" t="s">
        <v>155</v>
      </c>
      <c r="I440" t="s">
        <v>40</v>
      </c>
      <c r="J440" t="s">
        <v>21</v>
      </c>
      <c r="M440" t="s">
        <v>34</v>
      </c>
    </row>
    <row r="441" spans="1:13" x14ac:dyDescent="0.2">
      <c r="A441" t="s">
        <v>13</v>
      </c>
      <c r="B441" t="s">
        <v>14</v>
      </c>
      <c r="C441" t="s">
        <v>15</v>
      </c>
      <c r="D441" t="s">
        <v>16</v>
      </c>
      <c r="F441" t="s">
        <v>1034</v>
      </c>
      <c r="G441" t="s">
        <v>31</v>
      </c>
      <c r="H441" t="s">
        <v>155</v>
      </c>
      <c r="I441" t="s">
        <v>40</v>
      </c>
      <c r="J441" t="s">
        <v>21</v>
      </c>
      <c r="M441" t="s">
        <v>727</v>
      </c>
    </row>
    <row r="442" spans="1:13" x14ac:dyDescent="0.2">
      <c r="A442" t="s">
        <v>13</v>
      </c>
      <c r="B442" t="s">
        <v>14</v>
      </c>
      <c r="C442" t="s">
        <v>362</v>
      </c>
      <c r="D442" t="s">
        <v>363</v>
      </c>
      <c r="F442" t="s">
        <v>1035</v>
      </c>
      <c r="G442" t="s">
        <v>1036</v>
      </c>
      <c r="H442" t="s">
        <v>155</v>
      </c>
      <c r="I442" t="s">
        <v>28</v>
      </c>
      <c r="J442" t="s">
        <v>21</v>
      </c>
      <c r="M442" t="s">
        <v>628</v>
      </c>
    </row>
    <row r="443" spans="1:13" x14ac:dyDescent="0.2">
      <c r="A443" t="s">
        <v>13</v>
      </c>
      <c r="B443" t="s">
        <v>14</v>
      </c>
      <c r="C443" t="s">
        <v>15</v>
      </c>
      <c r="D443" t="s">
        <v>16</v>
      </c>
      <c r="F443" t="s">
        <v>1037</v>
      </c>
      <c r="G443" t="s">
        <v>1038</v>
      </c>
      <c r="H443" t="s">
        <v>155</v>
      </c>
      <c r="I443" t="s">
        <v>20</v>
      </c>
      <c r="J443" t="s">
        <v>21</v>
      </c>
      <c r="M443" t="s">
        <v>739</v>
      </c>
    </row>
    <row r="444" spans="1:13" x14ac:dyDescent="0.2">
      <c r="A444" t="s">
        <v>13</v>
      </c>
      <c r="B444" t="s">
        <v>14</v>
      </c>
      <c r="C444" t="s">
        <v>15</v>
      </c>
      <c r="D444" t="s">
        <v>16</v>
      </c>
      <c r="F444" t="s">
        <v>1039</v>
      </c>
      <c r="G444" t="s">
        <v>1040</v>
      </c>
      <c r="H444" t="s">
        <v>155</v>
      </c>
      <c r="I444" t="s">
        <v>33</v>
      </c>
      <c r="J444" t="s">
        <v>21</v>
      </c>
      <c r="M444" t="s">
        <v>628</v>
      </c>
    </row>
    <row r="445" spans="1:13" x14ac:dyDescent="0.2">
      <c r="A445" t="s">
        <v>13</v>
      </c>
      <c r="B445" t="s">
        <v>14</v>
      </c>
      <c r="C445" t="s">
        <v>15</v>
      </c>
      <c r="D445" t="s">
        <v>16</v>
      </c>
      <c r="F445" t="s">
        <v>1041</v>
      </c>
      <c r="G445" t="s">
        <v>31</v>
      </c>
      <c r="H445" t="s">
        <v>165</v>
      </c>
      <c r="I445" t="s">
        <v>28</v>
      </c>
      <c r="J445" t="s">
        <v>21</v>
      </c>
      <c r="M445" t="s">
        <v>727</v>
      </c>
    </row>
    <row r="446" spans="1:13" x14ac:dyDescent="0.2">
      <c r="A446" t="s">
        <v>13</v>
      </c>
      <c r="B446" t="s">
        <v>14</v>
      </c>
      <c r="C446" t="s">
        <v>380</v>
      </c>
      <c r="D446" t="s">
        <v>1042</v>
      </c>
      <c r="F446" t="s">
        <v>1043</v>
      </c>
      <c r="G446" t="s">
        <v>1044</v>
      </c>
      <c r="H446" t="s">
        <v>165</v>
      </c>
      <c r="I446" t="s">
        <v>28</v>
      </c>
      <c r="J446" t="s">
        <v>21</v>
      </c>
      <c r="M446" t="s">
        <v>34</v>
      </c>
    </row>
    <row r="447" spans="1:13" x14ac:dyDescent="0.2">
      <c r="A447" t="s">
        <v>13</v>
      </c>
      <c r="B447" t="s">
        <v>14</v>
      </c>
      <c r="C447" t="s">
        <v>380</v>
      </c>
      <c r="D447" t="s">
        <v>394</v>
      </c>
      <c r="F447" t="s">
        <v>1045</v>
      </c>
      <c r="G447" t="s">
        <v>1046</v>
      </c>
      <c r="H447" t="s">
        <v>165</v>
      </c>
      <c r="I447" t="s">
        <v>40</v>
      </c>
      <c r="J447" t="s">
        <v>21</v>
      </c>
      <c r="M447" t="s">
        <v>724</v>
      </c>
    </row>
    <row r="448" spans="1:13" x14ac:dyDescent="0.2">
      <c r="A448" t="s">
        <v>13</v>
      </c>
      <c r="B448" t="s">
        <v>14</v>
      </c>
      <c r="C448" t="s">
        <v>15</v>
      </c>
      <c r="D448" t="s">
        <v>16</v>
      </c>
      <c r="F448" t="s">
        <v>1047</v>
      </c>
      <c r="G448" t="s">
        <v>1048</v>
      </c>
      <c r="H448" t="s">
        <v>170</v>
      </c>
      <c r="I448" t="s">
        <v>33</v>
      </c>
      <c r="J448" t="s">
        <v>21</v>
      </c>
      <c r="M448" t="s">
        <v>739</v>
      </c>
    </row>
    <row r="449" spans="1:13" x14ac:dyDescent="0.2">
      <c r="A449" t="s">
        <v>13</v>
      </c>
      <c r="B449" t="s">
        <v>14</v>
      </c>
      <c r="C449" t="s">
        <v>362</v>
      </c>
      <c r="D449" t="s">
        <v>363</v>
      </c>
      <c r="F449" t="s">
        <v>1049</v>
      </c>
      <c r="G449" t="s">
        <v>146</v>
      </c>
      <c r="H449" t="s">
        <v>170</v>
      </c>
      <c r="I449" t="s">
        <v>40</v>
      </c>
      <c r="J449" t="s">
        <v>21</v>
      </c>
      <c r="M449" t="s">
        <v>637</v>
      </c>
    </row>
    <row r="450" spans="1:13" x14ac:dyDescent="0.2">
      <c r="A450" t="s">
        <v>13</v>
      </c>
      <c r="B450" t="s">
        <v>14</v>
      </c>
      <c r="C450" t="s">
        <v>362</v>
      </c>
      <c r="D450" t="s">
        <v>363</v>
      </c>
      <c r="F450" t="s">
        <v>1050</v>
      </c>
      <c r="G450" t="s">
        <v>31</v>
      </c>
      <c r="H450" t="s">
        <v>187</v>
      </c>
      <c r="I450" t="s">
        <v>40</v>
      </c>
      <c r="J450" t="s">
        <v>21</v>
      </c>
      <c r="M450" t="s">
        <v>628</v>
      </c>
    </row>
    <row r="451" spans="1:13" x14ac:dyDescent="0.2">
      <c r="A451" t="s">
        <v>13</v>
      </c>
      <c r="B451" t="s">
        <v>14</v>
      </c>
      <c r="C451" t="s">
        <v>350</v>
      </c>
      <c r="D451" t="s">
        <v>1051</v>
      </c>
      <c r="F451" t="s">
        <v>1052</v>
      </c>
      <c r="G451" t="s">
        <v>1053</v>
      </c>
      <c r="H451" t="s">
        <v>182</v>
      </c>
      <c r="I451" t="s">
        <v>33</v>
      </c>
      <c r="J451" t="s">
        <v>21</v>
      </c>
      <c r="M451" t="s">
        <v>628</v>
      </c>
    </row>
    <row r="452" spans="1:13" x14ac:dyDescent="0.2">
      <c r="A452" t="s">
        <v>13</v>
      </c>
      <c r="B452" t="s">
        <v>14</v>
      </c>
      <c r="C452" t="s">
        <v>380</v>
      </c>
      <c r="D452" t="s">
        <v>1054</v>
      </c>
      <c r="F452" t="s">
        <v>1055</v>
      </c>
      <c r="G452" t="s">
        <v>1056</v>
      </c>
      <c r="H452" t="s">
        <v>187</v>
      </c>
      <c r="I452" t="s">
        <v>28</v>
      </c>
      <c r="J452" t="s">
        <v>41</v>
      </c>
      <c r="M452" t="s">
        <v>159</v>
      </c>
    </row>
    <row r="453" spans="1:13" x14ac:dyDescent="0.2">
      <c r="A453" t="s">
        <v>13</v>
      </c>
      <c r="B453" t="s">
        <v>14</v>
      </c>
      <c r="C453" t="s">
        <v>362</v>
      </c>
      <c r="D453" t="s">
        <v>363</v>
      </c>
      <c r="F453" t="s">
        <v>1057</v>
      </c>
      <c r="G453" t="s">
        <v>1058</v>
      </c>
      <c r="H453" t="s">
        <v>187</v>
      </c>
      <c r="I453" t="s">
        <v>40</v>
      </c>
      <c r="J453" t="s">
        <v>1059</v>
      </c>
      <c r="M453" t="s">
        <v>697</v>
      </c>
    </row>
    <row r="454" spans="1:13" x14ac:dyDescent="0.2">
      <c r="A454" t="s">
        <v>13</v>
      </c>
      <c r="B454" t="s">
        <v>14</v>
      </c>
      <c r="C454" t="s">
        <v>362</v>
      </c>
      <c r="D454" t="s">
        <v>363</v>
      </c>
      <c r="F454" t="s">
        <v>1060</v>
      </c>
      <c r="G454" t="s">
        <v>1061</v>
      </c>
      <c r="H454" t="s">
        <v>182</v>
      </c>
      <c r="I454" t="s">
        <v>40</v>
      </c>
      <c r="J454" t="s">
        <v>21</v>
      </c>
      <c r="M454" t="s">
        <v>632</v>
      </c>
    </row>
    <row r="455" spans="1:13" x14ac:dyDescent="0.2">
      <c r="A455" t="s">
        <v>13</v>
      </c>
      <c r="B455" t="s">
        <v>14</v>
      </c>
      <c r="C455" t="s">
        <v>15</v>
      </c>
      <c r="D455" t="s">
        <v>16</v>
      </c>
      <c r="F455" t="s">
        <v>1062</v>
      </c>
      <c r="G455" t="s">
        <v>31</v>
      </c>
      <c r="H455" t="s">
        <v>210</v>
      </c>
      <c r="I455" t="s">
        <v>28</v>
      </c>
      <c r="J455" t="s">
        <v>21</v>
      </c>
      <c r="M455" t="s">
        <v>898</v>
      </c>
    </row>
    <row r="456" spans="1:13" x14ac:dyDescent="0.2">
      <c r="A456" t="s">
        <v>13</v>
      </c>
      <c r="B456" t="s">
        <v>14</v>
      </c>
      <c r="C456" t="s">
        <v>15</v>
      </c>
      <c r="D456" t="s">
        <v>1063</v>
      </c>
      <c r="F456" t="s">
        <v>1064</v>
      </c>
      <c r="G456" t="s">
        <v>1065</v>
      </c>
      <c r="H456" t="s">
        <v>207</v>
      </c>
      <c r="I456" t="s">
        <v>40</v>
      </c>
      <c r="J456" t="s">
        <v>21</v>
      </c>
      <c r="M456" t="s">
        <v>612</v>
      </c>
    </row>
    <row r="457" spans="1:13" x14ac:dyDescent="0.2">
      <c r="A457" t="s">
        <v>13</v>
      </c>
      <c r="B457" t="s">
        <v>14</v>
      </c>
      <c r="C457" t="s">
        <v>362</v>
      </c>
      <c r="D457" t="s">
        <v>1066</v>
      </c>
      <c r="F457" t="s">
        <v>1067</v>
      </c>
      <c r="G457" t="s">
        <v>1068</v>
      </c>
      <c r="H457" t="s">
        <v>207</v>
      </c>
      <c r="I457" t="s">
        <v>33</v>
      </c>
      <c r="J457" t="s">
        <v>21</v>
      </c>
      <c r="M457" t="s">
        <v>628</v>
      </c>
    </row>
    <row r="458" spans="1:13" x14ac:dyDescent="0.2">
      <c r="A458" t="s">
        <v>13</v>
      </c>
      <c r="B458" t="s">
        <v>14</v>
      </c>
      <c r="C458" t="s">
        <v>362</v>
      </c>
      <c r="D458" t="s">
        <v>363</v>
      </c>
      <c r="F458" t="s">
        <v>31</v>
      </c>
      <c r="G458" t="s">
        <v>1069</v>
      </c>
      <c r="H458" t="s">
        <v>220</v>
      </c>
      <c r="I458" t="s">
        <v>40</v>
      </c>
      <c r="J458" t="s">
        <v>21</v>
      </c>
      <c r="M458" t="s">
        <v>739</v>
      </c>
    </row>
    <row r="459" spans="1:13" x14ac:dyDescent="0.2">
      <c r="A459" t="s">
        <v>13</v>
      </c>
      <c r="B459" t="s">
        <v>14</v>
      </c>
      <c r="C459" t="s">
        <v>15</v>
      </c>
      <c r="D459" t="s">
        <v>16</v>
      </c>
      <c r="F459" t="s">
        <v>1070</v>
      </c>
      <c r="G459" t="s">
        <v>1071</v>
      </c>
      <c r="H459" t="s">
        <v>207</v>
      </c>
      <c r="I459" t="s">
        <v>33</v>
      </c>
      <c r="J459" t="s">
        <v>21</v>
      </c>
      <c r="M459" t="s">
        <v>34</v>
      </c>
    </row>
    <row r="460" spans="1:13" x14ac:dyDescent="0.2">
      <c r="A460" t="s">
        <v>13</v>
      </c>
      <c r="B460" t="s">
        <v>14</v>
      </c>
      <c r="C460" t="s">
        <v>362</v>
      </c>
      <c r="D460" t="s">
        <v>363</v>
      </c>
      <c r="F460" t="s">
        <v>1072</v>
      </c>
      <c r="G460" t="s">
        <v>1073</v>
      </c>
      <c r="H460" t="s">
        <v>207</v>
      </c>
      <c r="I460" t="s">
        <v>40</v>
      </c>
      <c r="J460" t="s">
        <v>21</v>
      </c>
      <c r="M460" t="s">
        <v>628</v>
      </c>
    </row>
    <row r="461" spans="1:13" x14ac:dyDescent="0.2">
      <c r="A461" t="s">
        <v>13</v>
      </c>
      <c r="B461" t="s">
        <v>14</v>
      </c>
      <c r="C461" t="s">
        <v>362</v>
      </c>
      <c r="D461" t="s">
        <v>363</v>
      </c>
      <c r="F461" t="s">
        <v>1074</v>
      </c>
      <c r="G461" t="s">
        <v>1075</v>
      </c>
      <c r="H461" t="s">
        <v>207</v>
      </c>
      <c r="I461" t="s">
        <v>33</v>
      </c>
      <c r="J461" t="s">
        <v>41</v>
      </c>
      <c r="M461" t="s">
        <v>739</v>
      </c>
    </row>
    <row r="462" spans="1:13" x14ac:dyDescent="0.2">
      <c r="A462" t="s">
        <v>13</v>
      </c>
      <c r="B462" t="s">
        <v>14</v>
      </c>
      <c r="C462" t="s">
        <v>15</v>
      </c>
      <c r="D462" t="s">
        <v>16</v>
      </c>
      <c r="F462" t="s">
        <v>1076</v>
      </c>
      <c r="G462" t="s">
        <v>1077</v>
      </c>
      <c r="H462" t="s">
        <v>220</v>
      </c>
      <c r="I462" t="s">
        <v>33</v>
      </c>
      <c r="J462" t="s">
        <v>21</v>
      </c>
      <c r="M462" t="s">
        <v>628</v>
      </c>
    </row>
    <row r="463" spans="1:13" x14ac:dyDescent="0.2">
      <c r="A463" t="s">
        <v>13</v>
      </c>
      <c r="B463" t="s">
        <v>14</v>
      </c>
      <c r="C463" t="s">
        <v>15</v>
      </c>
      <c r="D463" t="s">
        <v>16</v>
      </c>
      <c r="F463" t="s">
        <v>1078</v>
      </c>
      <c r="G463" t="s">
        <v>31</v>
      </c>
      <c r="H463" t="s">
        <v>220</v>
      </c>
      <c r="I463" t="s">
        <v>33</v>
      </c>
      <c r="J463" t="s">
        <v>21</v>
      </c>
      <c r="M463" t="s">
        <v>34</v>
      </c>
    </row>
    <row r="464" spans="1:13" x14ac:dyDescent="0.2">
      <c r="A464" t="s">
        <v>13</v>
      </c>
      <c r="B464" t="s">
        <v>14</v>
      </c>
      <c r="C464" t="s">
        <v>380</v>
      </c>
      <c r="D464" t="s">
        <v>1079</v>
      </c>
      <c r="F464" t="s">
        <v>1080</v>
      </c>
      <c r="G464" t="s">
        <v>1081</v>
      </c>
      <c r="H464" t="s">
        <v>220</v>
      </c>
      <c r="I464" t="s">
        <v>40</v>
      </c>
      <c r="J464" t="s">
        <v>21</v>
      </c>
      <c r="M464" t="s">
        <v>419</v>
      </c>
    </row>
    <row r="465" spans="1:13" x14ac:dyDescent="0.2">
      <c r="A465" t="s">
        <v>13</v>
      </c>
      <c r="B465" t="s">
        <v>14</v>
      </c>
      <c r="C465" t="s">
        <v>362</v>
      </c>
      <c r="D465" t="s">
        <v>363</v>
      </c>
      <c r="F465" t="s">
        <v>1082</v>
      </c>
      <c r="G465" t="s">
        <v>1083</v>
      </c>
      <c r="H465" t="s">
        <v>220</v>
      </c>
      <c r="I465" t="s">
        <v>33</v>
      </c>
      <c r="J465" t="s">
        <v>21</v>
      </c>
      <c r="M465" t="s">
        <v>697</v>
      </c>
    </row>
    <row r="466" spans="1:13" x14ac:dyDescent="0.2">
      <c r="A466" t="s">
        <v>13</v>
      </c>
      <c r="B466" t="s">
        <v>14</v>
      </c>
      <c r="C466" t="s">
        <v>358</v>
      </c>
      <c r="D466" t="s">
        <v>1084</v>
      </c>
      <c r="F466" t="s">
        <v>1015</v>
      </c>
      <c r="G466" t="s">
        <v>1085</v>
      </c>
      <c r="H466" t="s">
        <v>220</v>
      </c>
      <c r="I466" t="s">
        <v>28</v>
      </c>
      <c r="J466" t="s">
        <v>21</v>
      </c>
      <c r="M466" t="s">
        <v>637</v>
      </c>
    </row>
    <row r="467" spans="1:13" x14ac:dyDescent="0.2">
      <c r="A467" t="s">
        <v>13</v>
      </c>
      <c r="B467" t="s">
        <v>14</v>
      </c>
      <c r="C467" t="s">
        <v>15</v>
      </c>
      <c r="D467" t="s">
        <v>1086</v>
      </c>
      <c r="F467" t="s">
        <v>1087</v>
      </c>
      <c r="G467" t="s">
        <v>1088</v>
      </c>
      <c r="H467" t="s">
        <v>220</v>
      </c>
      <c r="I467" t="s">
        <v>40</v>
      </c>
      <c r="J467" t="s">
        <v>41</v>
      </c>
      <c r="M467" t="s">
        <v>724</v>
      </c>
    </row>
    <row r="468" spans="1:13" x14ac:dyDescent="0.2">
      <c r="A468" t="s">
        <v>13</v>
      </c>
      <c r="B468" t="s">
        <v>14</v>
      </c>
      <c r="C468" t="s">
        <v>380</v>
      </c>
      <c r="D468" t="s">
        <v>1089</v>
      </c>
      <c r="F468" t="s">
        <v>1090</v>
      </c>
      <c r="G468" t="s">
        <v>1091</v>
      </c>
      <c r="H468" t="s">
        <v>220</v>
      </c>
      <c r="I468" t="s">
        <v>33</v>
      </c>
      <c r="J468" t="s">
        <v>21</v>
      </c>
      <c r="M468" t="s">
        <v>637</v>
      </c>
    </row>
    <row r="469" spans="1:13" x14ac:dyDescent="0.2">
      <c r="A469" t="s">
        <v>13</v>
      </c>
      <c r="B469" t="s">
        <v>14</v>
      </c>
      <c r="C469" t="s">
        <v>350</v>
      </c>
      <c r="D469" t="s">
        <v>1092</v>
      </c>
      <c r="F469" t="s">
        <v>31</v>
      </c>
      <c r="G469" t="s">
        <v>1093</v>
      </c>
      <c r="H469" t="s">
        <v>256</v>
      </c>
      <c r="I469" t="s">
        <v>40</v>
      </c>
      <c r="J469" t="s">
        <v>21</v>
      </c>
      <c r="M469" t="s">
        <v>615</v>
      </c>
    </row>
    <row r="470" spans="1:13" x14ac:dyDescent="0.2">
      <c r="A470" t="s">
        <v>13</v>
      </c>
      <c r="B470" t="s">
        <v>14</v>
      </c>
      <c r="C470" t="s">
        <v>362</v>
      </c>
      <c r="D470" t="s">
        <v>1094</v>
      </c>
      <c r="F470" t="s">
        <v>1095</v>
      </c>
      <c r="G470" t="s">
        <v>31</v>
      </c>
      <c r="H470" t="s">
        <v>256</v>
      </c>
      <c r="I470" t="s">
        <v>20</v>
      </c>
      <c r="J470" t="s">
        <v>21</v>
      </c>
      <c r="M470" t="s">
        <v>1096</v>
      </c>
    </row>
    <row r="471" spans="1:13" x14ac:dyDescent="0.2">
      <c r="A471" t="s">
        <v>13</v>
      </c>
      <c r="B471" t="s">
        <v>14</v>
      </c>
      <c r="C471" t="s">
        <v>429</v>
      </c>
      <c r="D471" t="s">
        <v>430</v>
      </c>
      <c r="F471" t="s">
        <v>1097</v>
      </c>
      <c r="G471" t="s">
        <v>1097</v>
      </c>
      <c r="H471" t="s">
        <v>256</v>
      </c>
      <c r="I471" t="s">
        <v>33</v>
      </c>
      <c r="J471" t="s">
        <v>21</v>
      </c>
      <c r="M471" t="s">
        <v>637</v>
      </c>
    </row>
    <row r="472" spans="1:13" x14ac:dyDescent="0.2">
      <c r="A472" t="s">
        <v>13</v>
      </c>
      <c r="B472" t="s">
        <v>14</v>
      </c>
      <c r="C472" t="s">
        <v>15</v>
      </c>
      <c r="D472" t="s">
        <v>1098</v>
      </c>
      <c r="F472" t="s">
        <v>1099</v>
      </c>
      <c r="G472" t="s">
        <v>553</v>
      </c>
      <c r="H472" t="s">
        <v>256</v>
      </c>
      <c r="I472" t="s">
        <v>33</v>
      </c>
      <c r="J472" t="s">
        <v>21</v>
      </c>
      <c r="M472" t="s">
        <v>419</v>
      </c>
    </row>
    <row r="473" spans="1:13" x14ac:dyDescent="0.2">
      <c r="A473" t="s">
        <v>13</v>
      </c>
      <c r="B473" t="s">
        <v>14</v>
      </c>
      <c r="C473" t="s">
        <v>354</v>
      </c>
      <c r="D473" t="s">
        <v>1100</v>
      </c>
      <c r="F473" t="s">
        <v>1101</v>
      </c>
      <c r="G473" t="s">
        <v>1102</v>
      </c>
      <c r="H473" t="s">
        <v>253</v>
      </c>
      <c r="I473" t="s">
        <v>40</v>
      </c>
      <c r="J473" t="s">
        <v>21</v>
      </c>
      <c r="M473" t="s">
        <v>931</v>
      </c>
    </row>
    <row r="474" spans="1:13" x14ac:dyDescent="0.2">
      <c r="A474" t="s">
        <v>13</v>
      </c>
      <c r="B474" t="s">
        <v>14</v>
      </c>
      <c r="C474" t="s">
        <v>362</v>
      </c>
      <c r="D474" t="s">
        <v>363</v>
      </c>
      <c r="F474" t="s">
        <v>1103</v>
      </c>
      <c r="G474" t="s">
        <v>31</v>
      </c>
      <c r="H474" t="s">
        <v>253</v>
      </c>
      <c r="I474" t="s">
        <v>40</v>
      </c>
      <c r="J474" t="s">
        <v>21</v>
      </c>
      <c r="M474" t="s">
        <v>628</v>
      </c>
    </row>
    <row r="475" spans="1:13" x14ac:dyDescent="0.2">
      <c r="A475" t="s">
        <v>13</v>
      </c>
      <c r="B475" t="s">
        <v>14</v>
      </c>
      <c r="C475" t="s">
        <v>380</v>
      </c>
      <c r="D475" t="s">
        <v>394</v>
      </c>
      <c r="F475" t="s">
        <v>1104</v>
      </c>
      <c r="G475" t="s">
        <v>1105</v>
      </c>
      <c r="H475" t="s">
        <v>253</v>
      </c>
      <c r="I475" t="s">
        <v>28</v>
      </c>
      <c r="J475" t="s">
        <v>21</v>
      </c>
      <c r="M475" t="s">
        <v>628</v>
      </c>
    </row>
    <row r="476" spans="1:13" x14ac:dyDescent="0.2">
      <c r="A476" t="s">
        <v>13</v>
      </c>
      <c r="B476" t="s">
        <v>14</v>
      </c>
      <c r="C476" t="s">
        <v>362</v>
      </c>
      <c r="D476" t="s">
        <v>363</v>
      </c>
      <c r="F476" t="s">
        <v>1106</v>
      </c>
      <c r="G476" t="s">
        <v>1107</v>
      </c>
      <c r="H476" t="s">
        <v>19</v>
      </c>
      <c r="I476" t="s">
        <v>40</v>
      </c>
      <c r="J476" t="s">
        <v>41</v>
      </c>
      <c r="M476" t="s">
        <v>697</v>
      </c>
    </row>
    <row r="477" spans="1:13" x14ac:dyDescent="0.2">
      <c r="A477" t="s">
        <v>13</v>
      </c>
      <c r="B477" t="s">
        <v>14</v>
      </c>
      <c r="C477" t="s">
        <v>362</v>
      </c>
      <c r="D477" t="s">
        <v>1108</v>
      </c>
      <c r="F477" t="s">
        <v>1109</v>
      </c>
      <c r="G477" t="s">
        <v>1110</v>
      </c>
      <c r="H477" t="s">
        <v>295</v>
      </c>
      <c r="I477" t="s">
        <v>28</v>
      </c>
      <c r="J477" t="s">
        <v>21</v>
      </c>
      <c r="M477" t="s">
        <v>29</v>
      </c>
    </row>
    <row r="478" spans="1:13" x14ac:dyDescent="0.2">
      <c r="A478" t="s">
        <v>13</v>
      </c>
      <c r="B478" t="s">
        <v>14</v>
      </c>
      <c r="C478" t="s">
        <v>15</v>
      </c>
      <c r="D478" t="s">
        <v>16</v>
      </c>
      <c r="F478" t="s">
        <v>1111</v>
      </c>
      <c r="G478" t="s">
        <v>146</v>
      </c>
      <c r="H478" t="s">
        <v>295</v>
      </c>
      <c r="I478" t="s">
        <v>28</v>
      </c>
      <c r="J478" t="s">
        <v>21</v>
      </c>
      <c r="M478" t="s">
        <v>628</v>
      </c>
    </row>
    <row r="479" spans="1:13" x14ac:dyDescent="0.2">
      <c r="A479" t="s">
        <v>13</v>
      </c>
      <c r="B479" t="s">
        <v>14</v>
      </c>
      <c r="C479" t="s">
        <v>362</v>
      </c>
      <c r="D479" t="s">
        <v>46</v>
      </c>
      <c r="F479" t="s">
        <v>1112</v>
      </c>
      <c r="G479" t="s">
        <v>1113</v>
      </c>
      <c r="H479" t="s">
        <v>295</v>
      </c>
      <c r="I479" t="s">
        <v>28</v>
      </c>
      <c r="J479" t="s">
        <v>21</v>
      </c>
      <c r="M479" t="s">
        <v>159</v>
      </c>
    </row>
    <row r="480" spans="1:13" x14ac:dyDescent="0.2">
      <c r="A480" t="s">
        <v>13</v>
      </c>
      <c r="B480" t="s">
        <v>14</v>
      </c>
      <c r="C480" t="s">
        <v>15</v>
      </c>
      <c r="D480" t="s">
        <v>16</v>
      </c>
      <c r="F480" t="s">
        <v>1114</v>
      </c>
      <c r="G480" t="s">
        <v>31</v>
      </c>
      <c r="H480" t="s">
        <v>915</v>
      </c>
      <c r="I480" t="s">
        <v>40</v>
      </c>
      <c r="J480" t="s">
        <v>21</v>
      </c>
      <c r="M480" t="s">
        <v>612</v>
      </c>
    </row>
    <row r="481" spans="1:13" x14ac:dyDescent="0.2">
      <c r="A481" t="s">
        <v>13</v>
      </c>
      <c r="B481" t="s">
        <v>14</v>
      </c>
      <c r="C481" t="s">
        <v>354</v>
      </c>
      <c r="D481" t="s">
        <v>1115</v>
      </c>
      <c r="F481" t="s">
        <v>1116</v>
      </c>
      <c r="G481" t="s">
        <v>1117</v>
      </c>
      <c r="H481" t="s">
        <v>913</v>
      </c>
      <c r="I481" t="s">
        <v>33</v>
      </c>
      <c r="J481" t="s">
        <v>21</v>
      </c>
      <c r="M481" t="s">
        <v>637</v>
      </c>
    </row>
    <row r="482" spans="1:13" x14ac:dyDescent="0.2">
      <c r="A482" t="s">
        <v>13</v>
      </c>
      <c r="B482" t="s">
        <v>14</v>
      </c>
      <c r="C482" t="s">
        <v>358</v>
      </c>
      <c r="D482" t="s">
        <v>367</v>
      </c>
      <c r="F482" t="s">
        <v>1118</v>
      </c>
      <c r="G482" t="s">
        <v>1119</v>
      </c>
      <c r="H482" t="s">
        <v>313</v>
      </c>
      <c r="I482" t="s">
        <v>40</v>
      </c>
      <c r="J482" t="s">
        <v>21</v>
      </c>
      <c r="M482" t="s">
        <v>727</v>
      </c>
    </row>
    <row r="483" spans="1:13" x14ac:dyDescent="0.2">
      <c r="A483" t="s">
        <v>13</v>
      </c>
      <c r="B483" t="s">
        <v>14</v>
      </c>
      <c r="C483" t="s">
        <v>350</v>
      </c>
      <c r="D483" t="s">
        <v>146</v>
      </c>
      <c r="F483" t="s">
        <v>146</v>
      </c>
      <c r="G483" t="s">
        <v>818</v>
      </c>
      <c r="H483" t="s">
        <v>313</v>
      </c>
      <c r="I483" t="s">
        <v>33</v>
      </c>
      <c r="J483" t="s">
        <v>21</v>
      </c>
      <c r="M483" t="s">
        <v>637</v>
      </c>
    </row>
    <row r="484" spans="1:13" x14ac:dyDescent="0.2">
      <c r="A484" t="s">
        <v>13</v>
      </c>
      <c r="B484" t="s">
        <v>14</v>
      </c>
      <c r="C484" t="s">
        <v>429</v>
      </c>
      <c r="D484" t="s">
        <v>1120</v>
      </c>
      <c r="F484" t="s">
        <v>1121</v>
      </c>
      <c r="G484" t="s">
        <v>1122</v>
      </c>
      <c r="H484" t="s">
        <v>310</v>
      </c>
      <c r="I484" t="s">
        <v>40</v>
      </c>
      <c r="J484" t="s">
        <v>41</v>
      </c>
      <c r="M484" t="s">
        <v>724</v>
      </c>
    </row>
    <row r="485" spans="1:13" x14ac:dyDescent="0.2">
      <c r="A485" t="s">
        <v>13</v>
      </c>
      <c r="B485" t="s">
        <v>14</v>
      </c>
      <c r="C485" t="s">
        <v>358</v>
      </c>
      <c r="D485" t="s">
        <v>1123</v>
      </c>
      <c r="F485" t="s">
        <v>1124</v>
      </c>
      <c r="G485" t="s">
        <v>1125</v>
      </c>
      <c r="H485" t="s">
        <v>313</v>
      </c>
      <c r="I485" t="s">
        <v>33</v>
      </c>
      <c r="J485" t="s">
        <v>21</v>
      </c>
      <c r="M485" t="s">
        <v>637</v>
      </c>
    </row>
    <row r="486" spans="1:13" x14ac:dyDescent="0.2">
      <c r="A486" t="s">
        <v>13</v>
      </c>
      <c r="B486" t="s">
        <v>14</v>
      </c>
      <c r="C486" t="s">
        <v>362</v>
      </c>
      <c r="D486" t="s">
        <v>363</v>
      </c>
      <c r="F486" t="s">
        <v>1126</v>
      </c>
      <c r="G486" t="s">
        <v>31</v>
      </c>
      <c r="H486" t="s">
        <v>313</v>
      </c>
      <c r="I486" t="s">
        <v>40</v>
      </c>
      <c r="J486" t="s">
        <v>41</v>
      </c>
      <c r="M486" t="s">
        <v>419</v>
      </c>
    </row>
    <row r="487" spans="1:13" x14ac:dyDescent="0.2">
      <c r="A487" t="s">
        <v>13</v>
      </c>
      <c r="B487" t="s">
        <v>14</v>
      </c>
      <c r="C487" t="s">
        <v>358</v>
      </c>
      <c r="D487" t="s">
        <v>367</v>
      </c>
      <c r="F487" t="s">
        <v>1127</v>
      </c>
      <c r="G487" t="s">
        <v>1128</v>
      </c>
      <c r="H487" t="s">
        <v>313</v>
      </c>
      <c r="I487" t="s">
        <v>40</v>
      </c>
      <c r="J487" t="s">
        <v>21</v>
      </c>
      <c r="M487" t="s">
        <v>724</v>
      </c>
    </row>
    <row r="488" spans="1:13" x14ac:dyDescent="0.2">
      <c r="A488" t="s">
        <v>13</v>
      </c>
      <c r="B488" t="s">
        <v>14</v>
      </c>
      <c r="C488" t="s">
        <v>362</v>
      </c>
      <c r="D488" t="s">
        <v>363</v>
      </c>
      <c r="F488" t="s">
        <v>1129</v>
      </c>
      <c r="G488" t="s">
        <v>1130</v>
      </c>
      <c r="H488" t="s">
        <v>313</v>
      </c>
      <c r="I488" t="s">
        <v>33</v>
      </c>
      <c r="J488" t="s">
        <v>21</v>
      </c>
      <c r="M488" t="s">
        <v>637</v>
      </c>
    </row>
    <row r="489" spans="1:13" x14ac:dyDescent="0.2">
      <c r="A489" t="s">
        <v>13</v>
      </c>
      <c r="B489" t="s">
        <v>14</v>
      </c>
      <c r="C489" t="s">
        <v>358</v>
      </c>
      <c r="D489" t="s">
        <v>367</v>
      </c>
      <c r="F489" t="s">
        <v>31</v>
      </c>
      <c r="G489" t="s">
        <v>1131</v>
      </c>
      <c r="H489" t="s">
        <v>313</v>
      </c>
      <c r="I489" t="s">
        <v>33</v>
      </c>
      <c r="J489" t="s">
        <v>21</v>
      </c>
      <c r="M489" t="s">
        <v>34</v>
      </c>
    </row>
    <row r="490" spans="1:13" x14ac:dyDescent="0.2">
      <c r="A490" t="s">
        <v>13</v>
      </c>
      <c r="B490" t="s">
        <v>14</v>
      </c>
      <c r="C490" t="s">
        <v>354</v>
      </c>
      <c r="D490" t="s">
        <v>1132</v>
      </c>
      <c r="F490" t="s">
        <v>1133</v>
      </c>
      <c r="G490" t="s">
        <v>1134</v>
      </c>
      <c r="H490" t="s">
        <v>348</v>
      </c>
      <c r="I490" t="s">
        <v>40</v>
      </c>
      <c r="J490" t="s">
        <v>21</v>
      </c>
      <c r="M490" t="s">
        <v>637</v>
      </c>
    </row>
    <row r="491" spans="1:13" x14ac:dyDescent="0.2">
      <c r="A491" t="s">
        <v>13</v>
      </c>
      <c r="B491" t="s">
        <v>14</v>
      </c>
      <c r="C491" t="s">
        <v>362</v>
      </c>
      <c r="D491" t="s">
        <v>363</v>
      </c>
      <c r="F491" t="s">
        <v>1135</v>
      </c>
      <c r="G491" t="s">
        <v>1136</v>
      </c>
      <c r="H491" t="s">
        <v>313</v>
      </c>
      <c r="I491" t="s">
        <v>33</v>
      </c>
      <c r="J491" t="s">
        <v>21</v>
      </c>
      <c r="M491" t="s">
        <v>727</v>
      </c>
    </row>
    <row r="492" spans="1:13" x14ac:dyDescent="0.2">
      <c r="A492" t="s">
        <v>13</v>
      </c>
      <c r="B492" t="s">
        <v>14</v>
      </c>
      <c r="C492" t="s">
        <v>15</v>
      </c>
      <c r="D492" t="s">
        <v>16</v>
      </c>
      <c r="F492" t="s">
        <v>1137</v>
      </c>
      <c r="G492" t="s">
        <v>31</v>
      </c>
      <c r="H492" t="s">
        <v>348</v>
      </c>
      <c r="I492" t="s">
        <v>40</v>
      </c>
      <c r="J492" t="s">
        <v>21</v>
      </c>
      <c r="M492" t="s">
        <v>628</v>
      </c>
    </row>
    <row r="493" spans="1:13" x14ac:dyDescent="0.2">
      <c r="A493" t="s">
        <v>13</v>
      </c>
      <c r="B493" t="s">
        <v>14</v>
      </c>
      <c r="C493" t="s">
        <v>362</v>
      </c>
      <c r="D493" t="s">
        <v>1138</v>
      </c>
      <c r="F493" t="s">
        <v>1139</v>
      </c>
      <c r="G493" t="s">
        <v>1140</v>
      </c>
      <c r="H493" t="s">
        <v>348</v>
      </c>
      <c r="I493" t="s">
        <v>33</v>
      </c>
      <c r="J493" t="s">
        <v>21</v>
      </c>
      <c r="M493" t="s">
        <v>419</v>
      </c>
    </row>
    <row r="494" spans="1:13" x14ac:dyDescent="0.2">
      <c r="A494" t="s">
        <v>13</v>
      </c>
      <c r="B494" t="s">
        <v>14</v>
      </c>
      <c r="C494" t="s">
        <v>362</v>
      </c>
      <c r="D494" t="s">
        <v>363</v>
      </c>
      <c r="F494" t="s">
        <v>1141</v>
      </c>
      <c r="G494" t="s">
        <v>1142</v>
      </c>
      <c r="H494" t="s">
        <v>1143</v>
      </c>
      <c r="I494" t="s">
        <v>20</v>
      </c>
      <c r="J494" t="s">
        <v>21</v>
      </c>
      <c r="M494" t="s">
        <v>753</v>
      </c>
    </row>
    <row r="495" spans="1:13" x14ac:dyDescent="0.2">
      <c r="A495" t="s">
        <v>13</v>
      </c>
      <c r="B495" t="s">
        <v>14</v>
      </c>
      <c r="C495" t="s">
        <v>23</v>
      </c>
      <c r="D495" t="s">
        <v>24</v>
      </c>
      <c r="F495" t="s">
        <v>31</v>
      </c>
      <c r="G495" t="s">
        <v>31</v>
      </c>
      <c r="H495" t="s">
        <v>27</v>
      </c>
      <c r="I495" t="s">
        <v>28</v>
      </c>
      <c r="J495" t="s">
        <v>21</v>
      </c>
      <c r="M495" t="s">
        <v>29</v>
      </c>
    </row>
    <row r="496" spans="1:13" x14ac:dyDescent="0.2">
      <c r="A496" t="s">
        <v>13</v>
      </c>
      <c r="B496" t="s">
        <v>14</v>
      </c>
      <c r="C496" t="s">
        <v>36</v>
      </c>
      <c r="D496" t="s">
        <v>46</v>
      </c>
      <c r="F496" t="s">
        <v>31</v>
      </c>
      <c r="G496" t="s">
        <v>31</v>
      </c>
      <c r="H496" t="s">
        <v>27</v>
      </c>
      <c r="I496" t="s">
        <v>33</v>
      </c>
      <c r="J496" t="s">
        <v>21</v>
      </c>
      <c r="M496" t="s">
        <v>34</v>
      </c>
    </row>
    <row r="497" spans="1:13" x14ac:dyDescent="0.2">
      <c r="A497" t="s">
        <v>13</v>
      </c>
      <c r="B497" t="s">
        <v>14</v>
      </c>
      <c r="C497" t="s">
        <v>36</v>
      </c>
      <c r="D497" t="s">
        <v>46</v>
      </c>
      <c r="F497" t="s">
        <v>31</v>
      </c>
      <c r="G497" t="s">
        <v>31</v>
      </c>
      <c r="H497" t="s">
        <v>27</v>
      </c>
      <c r="I497" t="s">
        <v>20</v>
      </c>
      <c r="J497" t="s">
        <v>21</v>
      </c>
      <c r="M497" t="s">
        <v>29</v>
      </c>
    </row>
    <row r="498" spans="1:13" x14ac:dyDescent="0.2">
      <c r="A498" t="s">
        <v>13</v>
      </c>
      <c r="B498" t="s">
        <v>14</v>
      </c>
      <c r="C498" t="s">
        <v>23</v>
      </c>
      <c r="D498" t="s">
        <v>24</v>
      </c>
      <c r="F498" t="s">
        <v>31</v>
      </c>
      <c r="G498" t="s">
        <v>31</v>
      </c>
      <c r="H498" t="s">
        <v>32</v>
      </c>
      <c r="I498" t="s">
        <v>40</v>
      </c>
      <c r="J498" t="s">
        <v>21</v>
      </c>
      <c r="M498" t="s">
        <v>34</v>
      </c>
    </row>
    <row r="499" spans="1:13" x14ac:dyDescent="0.2">
      <c r="A499" t="s">
        <v>13</v>
      </c>
      <c r="B499" t="s">
        <v>14</v>
      </c>
      <c r="C499" t="s">
        <v>36</v>
      </c>
      <c r="D499" t="s">
        <v>46</v>
      </c>
      <c r="F499" t="s">
        <v>31</v>
      </c>
      <c r="G499" t="s">
        <v>31</v>
      </c>
      <c r="H499" t="s">
        <v>32</v>
      </c>
      <c r="I499" t="s">
        <v>28</v>
      </c>
      <c r="J499" t="s">
        <v>41</v>
      </c>
      <c r="M499" t="s">
        <v>34</v>
      </c>
    </row>
    <row r="500" spans="1:13" x14ac:dyDescent="0.2">
      <c r="A500" t="s">
        <v>13</v>
      </c>
      <c r="B500" t="s">
        <v>14</v>
      </c>
      <c r="C500" t="s">
        <v>36</v>
      </c>
      <c r="D500" t="s">
        <v>46</v>
      </c>
      <c r="F500" t="s">
        <v>31</v>
      </c>
      <c r="G500" t="s">
        <v>31</v>
      </c>
      <c r="H500" t="s">
        <v>32</v>
      </c>
      <c r="I500" t="s">
        <v>40</v>
      </c>
      <c r="J500" t="s">
        <v>21</v>
      </c>
      <c r="M500" t="s">
        <v>34</v>
      </c>
    </row>
    <row r="501" spans="1:13" x14ac:dyDescent="0.2">
      <c r="A501" t="s">
        <v>13</v>
      </c>
      <c r="B501" t="s">
        <v>14</v>
      </c>
      <c r="C501" t="s">
        <v>36</v>
      </c>
      <c r="D501" t="s">
        <v>46</v>
      </c>
      <c r="F501" t="s">
        <v>31</v>
      </c>
      <c r="G501" t="s">
        <v>31</v>
      </c>
      <c r="H501" t="s">
        <v>32</v>
      </c>
      <c r="I501" t="s">
        <v>40</v>
      </c>
      <c r="J501" t="s">
        <v>21</v>
      </c>
      <c r="M501" t="s">
        <v>605</v>
      </c>
    </row>
    <row r="502" spans="1:13" x14ac:dyDescent="0.2">
      <c r="A502" t="s">
        <v>13</v>
      </c>
      <c r="B502" t="s">
        <v>14</v>
      </c>
      <c r="C502" t="s">
        <v>36</v>
      </c>
      <c r="D502" t="s">
        <v>46</v>
      </c>
      <c r="F502" t="s">
        <v>31</v>
      </c>
      <c r="G502" t="s">
        <v>31</v>
      </c>
      <c r="H502" t="s">
        <v>32</v>
      </c>
      <c r="I502" t="s">
        <v>20</v>
      </c>
      <c r="J502" t="s">
        <v>21</v>
      </c>
      <c r="M502" t="s">
        <v>34</v>
      </c>
    </row>
    <row r="503" spans="1:13" x14ac:dyDescent="0.2">
      <c r="A503" t="s">
        <v>13</v>
      </c>
      <c r="B503" t="s">
        <v>14</v>
      </c>
      <c r="C503" t="s">
        <v>23</v>
      </c>
      <c r="D503" t="s">
        <v>24</v>
      </c>
      <c r="F503" t="s">
        <v>31</v>
      </c>
      <c r="G503" t="s">
        <v>31</v>
      </c>
      <c r="H503" t="s">
        <v>32</v>
      </c>
      <c r="I503" t="s">
        <v>40</v>
      </c>
      <c r="J503" t="s">
        <v>21</v>
      </c>
      <c r="M503" t="s">
        <v>34</v>
      </c>
    </row>
    <row r="504" spans="1:13" x14ac:dyDescent="0.2">
      <c r="A504" t="s">
        <v>13</v>
      </c>
      <c r="B504" t="s">
        <v>14</v>
      </c>
      <c r="C504" t="s">
        <v>23</v>
      </c>
      <c r="D504" t="s">
        <v>24</v>
      </c>
      <c r="F504" t="s">
        <v>31</v>
      </c>
      <c r="G504" t="s">
        <v>31</v>
      </c>
      <c r="H504" t="s">
        <v>32</v>
      </c>
      <c r="I504" t="s">
        <v>33</v>
      </c>
      <c r="J504" t="s">
        <v>21</v>
      </c>
      <c r="M504" t="s">
        <v>34</v>
      </c>
    </row>
    <row r="505" spans="1:13" x14ac:dyDescent="0.2">
      <c r="A505" t="s">
        <v>13</v>
      </c>
      <c r="B505" t="s">
        <v>14</v>
      </c>
      <c r="C505" t="s">
        <v>23</v>
      </c>
      <c r="D505" t="s">
        <v>24</v>
      </c>
      <c r="F505" t="s">
        <v>31</v>
      </c>
      <c r="G505" t="s">
        <v>31</v>
      </c>
      <c r="H505" t="s">
        <v>32</v>
      </c>
      <c r="I505" t="s">
        <v>28</v>
      </c>
      <c r="J505" t="s">
        <v>21</v>
      </c>
      <c r="M505" t="s">
        <v>29</v>
      </c>
    </row>
    <row r="506" spans="1:13" x14ac:dyDescent="0.2">
      <c r="A506" t="s">
        <v>13</v>
      </c>
      <c r="B506" t="s">
        <v>14</v>
      </c>
      <c r="C506" t="s">
        <v>23</v>
      </c>
      <c r="D506" t="s">
        <v>24</v>
      </c>
      <c r="F506" t="s">
        <v>31</v>
      </c>
      <c r="G506" t="s">
        <v>31</v>
      </c>
      <c r="H506" t="s">
        <v>353</v>
      </c>
      <c r="I506" t="s">
        <v>40</v>
      </c>
      <c r="J506" t="s">
        <v>21</v>
      </c>
      <c r="M506" t="s">
        <v>29</v>
      </c>
    </row>
    <row r="507" spans="1:13" x14ac:dyDescent="0.2">
      <c r="A507" t="s">
        <v>13</v>
      </c>
      <c r="B507" t="s">
        <v>14</v>
      </c>
      <c r="C507" t="s">
        <v>23</v>
      </c>
      <c r="D507" t="s">
        <v>24</v>
      </c>
      <c r="F507" t="s">
        <v>31</v>
      </c>
      <c r="G507" t="s">
        <v>31</v>
      </c>
      <c r="H507" t="s">
        <v>353</v>
      </c>
      <c r="I507" t="s">
        <v>40</v>
      </c>
      <c r="J507" t="s">
        <v>21</v>
      </c>
      <c r="M507" t="s">
        <v>34</v>
      </c>
    </row>
    <row r="508" spans="1:13" x14ac:dyDescent="0.2">
      <c r="A508" t="s">
        <v>13</v>
      </c>
      <c r="B508" t="s">
        <v>14</v>
      </c>
      <c r="C508" t="s">
        <v>23</v>
      </c>
      <c r="D508" t="s">
        <v>24</v>
      </c>
      <c r="F508" t="s">
        <v>31</v>
      </c>
      <c r="G508" t="s">
        <v>31</v>
      </c>
      <c r="H508" t="s">
        <v>353</v>
      </c>
      <c r="I508" t="s">
        <v>33</v>
      </c>
      <c r="J508" t="s">
        <v>21</v>
      </c>
      <c r="M508" t="s">
        <v>34</v>
      </c>
    </row>
    <row r="509" spans="1:13" x14ac:dyDescent="0.2">
      <c r="A509" t="s">
        <v>13</v>
      </c>
      <c r="B509" t="s">
        <v>14</v>
      </c>
      <c r="C509" t="s">
        <v>23</v>
      </c>
      <c r="D509" t="s">
        <v>24</v>
      </c>
      <c r="F509" t="s">
        <v>31</v>
      </c>
      <c r="G509" t="s">
        <v>31</v>
      </c>
      <c r="H509" t="s">
        <v>353</v>
      </c>
      <c r="I509" t="s">
        <v>40</v>
      </c>
      <c r="J509" t="s">
        <v>21</v>
      </c>
      <c r="M509" t="s">
        <v>34</v>
      </c>
    </row>
    <row r="510" spans="1:13" x14ac:dyDescent="0.2">
      <c r="A510" t="s">
        <v>13</v>
      </c>
      <c r="B510" t="s">
        <v>14</v>
      </c>
      <c r="C510" t="s">
        <v>36</v>
      </c>
      <c r="D510" t="s">
        <v>46</v>
      </c>
      <c r="F510" t="s">
        <v>31</v>
      </c>
      <c r="G510" t="s">
        <v>31</v>
      </c>
      <c r="H510" t="s">
        <v>353</v>
      </c>
      <c r="I510" t="s">
        <v>20</v>
      </c>
      <c r="J510" t="s">
        <v>21</v>
      </c>
      <c r="M510" t="s">
        <v>29</v>
      </c>
    </row>
    <row r="511" spans="1:13" x14ac:dyDescent="0.2">
      <c r="A511" t="s">
        <v>13</v>
      </c>
      <c r="B511" t="s">
        <v>14</v>
      </c>
      <c r="C511" t="s">
        <v>23</v>
      </c>
      <c r="D511" t="s">
        <v>24</v>
      </c>
      <c r="F511" t="s">
        <v>31</v>
      </c>
      <c r="G511" t="s">
        <v>31</v>
      </c>
      <c r="H511" t="s">
        <v>353</v>
      </c>
      <c r="I511" t="s">
        <v>40</v>
      </c>
      <c r="J511" t="s">
        <v>21</v>
      </c>
      <c r="M511" t="s">
        <v>29</v>
      </c>
    </row>
    <row r="512" spans="1:13" x14ac:dyDescent="0.2">
      <c r="A512" t="s">
        <v>13</v>
      </c>
      <c r="B512" t="s">
        <v>14</v>
      </c>
      <c r="C512" t="s">
        <v>36</v>
      </c>
      <c r="D512" t="s">
        <v>46</v>
      </c>
      <c r="F512" t="s">
        <v>31</v>
      </c>
      <c r="G512" t="s">
        <v>31</v>
      </c>
      <c r="H512" t="s">
        <v>49</v>
      </c>
      <c r="I512" t="s">
        <v>40</v>
      </c>
      <c r="J512" t="s">
        <v>21</v>
      </c>
      <c r="M512" t="s">
        <v>34</v>
      </c>
    </row>
    <row r="513" spans="1:13" x14ac:dyDescent="0.2">
      <c r="A513" t="s">
        <v>13</v>
      </c>
      <c r="B513" t="s">
        <v>14</v>
      </c>
      <c r="C513" t="s">
        <v>23</v>
      </c>
      <c r="D513" t="s">
        <v>24</v>
      </c>
      <c r="F513" t="s">
        <v>31</v>
      </c>
      <c r="G513" t="s">
        <v>31</v>
      </c>
      <c r="H513" t="s">
        <v>49</v>
      </c>
      <c r="I513" t="s">
        <v>40</v>
      </c>
      <c r="J513" t="s">
        <v>21</v>
      </c>
      <c r="M513" t="s">
        <v>29</v>
      </c>
    </row>
    <row r="514" spans="1:13" x14ac:dyDescent="0.2">
      <c r="A514" t="s">
        <v>13</v>
      </c>
      <c r="B514" t="s">
        <v>14</v>
      </c>
      <c r="C514" t="s">
        <v>36</v>
      </c>
      <c r="D514" t="s">
        <v>46</v>
      </c>
      <c r="F514" t="s">
        <v>31</v>
      </c>
      <c r="G514" t="s">
        <v>31</v>
      </c>
      <c r="H514" t="s">
        <v>55</v>
      </c>
      <c r="I514" t="s">
        <v>28</v>
      </c>
      <c r="J514" t="s">
        <v>21</v>
      </c>
      <c r="M514" t="s">
        <v>626</v>
      </c>
    </row>
    <row r="515" spans="1:13" x14ac:dyDescent="0.2">
      <c r="A515" t="s">
        <v>13</v>
      </c>
      <c r="B515" t="s">
        <v>14</v>
      </c>
      <c r="C515" t="s">
        <v>23</v>
      </c>
      <c r="D515" t="s">
        <v>24</v>
      </c>
      <c r="F515" t="s">
        <v>31</v>
      </c>
      <c r="G515" t="s">
        <v>31</v>
      </c>
      <c r="H515" t="s">
        <v>72</v>
      </c>
      <c r="I515" t="s">
        <v>33</v>
      </c>
      <c r="J515" t="s">
        <v>41</v>
      </c>
      <c r="M515" t="s">
        <v>34</v>
      </c>
    </row>
    <row r="516" spans="1:13" x14ac:dyDescent="0.2">
      <c r="A516" t="s">
        <v>13</v>
      </c>
      <c r="B516" t="s">
        <v>14</v>
      </c>
      <c r="C516" t="s">
        <v>23</v>
      </c>
      <c r="D516" t="s">
        <v>24</v>
      </c>
      <c r="F516" t="s">
        <v>31</v>
      </c>
      <c r="G516" t="s">
        <v>31</v>
      </c>
      <c r="H516" t="s">
        <v>55</v>
      </c>
      <c r="I516" t="s">
        <v>40</v>
      </c>
      <c r="J516" t="s">
        <v>21</v>
      </c>
      <c r="M516" t="s">
        <v>34</v>
      </c>
    </row>
    <row r="517" spans="1:13" x14ac:dyDescent="0.2">
      <c r="A517" t="s">
        <v>13</v>
      </c>
      <c r="B517" t="s">
        <v>14</v>
      </c>
      <c r="C517" t="s">
        <v>23</v>
      </c>
      <c r="D517" t="s">
        <v>24</v>
      </c>
      <c r="F517" t="s">
        <v>31</v>
      </c>
      <c r="G517" t="s">
        <v>31</v>
      </c>
      <c r="H517" t="s">
        <v>55</v>
      </c>
      <c r="I517" t="s">
        <v>40</v>
      </c>
      <c r="J517" t="s">
        <v>21</v>
      </c>
      <c r="M517" t="s">
        <v>34</v>
      </c>
    </row>
    <row r="518" spans="1:13" x14ac:dyDescent="0.2">
      <c r="A518" t="s">
        <v>13</v>
      </c>
      <c r="B518" t="s">
        <v>14</v>
      </c>
      <c r="C518" t="s">
        <v>42</v>
      </c>
      <c r="D518" t="s">
        <v>113</v>
      </c>
      <c r="F518" t="s">
        <v>31</v>
      </c>
      <c r="G518" t="s">
        <v>31</v>
      </c>
      <c r="H518" t="s">
        <v>55</v>
      </c>
      <c r="I518" t="s">
        <v>40</v>
      </c>
      <c r="J518" t="s">
        <v>41</v>
      </c>
      <c r="M518" t="s">
        <v>34</v>
      </c>
    </row>
    <row r="519" spans="1:13" x14ac:dyDescent="0.2">
      <c r="A519" t="s">
        <v>13</v>
      </c>
      <c r="B519" t="s">
        <v>14</v>
      </c>
      <c r="C519" t="s">
        <v>23</v>
      </c>
      <c r="D519" t="s">
        <v>24</v>
      </c>
      <c r="F519" t="s">
        <v>31</v>
      </c>
      <c r="G519" t="s">
        <v>31</v>
      </c>
      <c r="H519" t="s">
        <v>61</v>
      </c>
      <c r="I519" t="s">
        <v>33</v>
      </c>
      <c r="J519" t="s">
        <v>21</v>
      </c>
      <c r="M519" t="s">
        <v>34</v>
      </c>
    </row>
    <row r="520" spans="1:13" x14ac:dyDescent="0.2">
      <c r="A520" t="s">
        <v>13</v>
      </c>
      <c r="B520" t="s">
        <v>14</v>
      </c>
      <c r="C520" t="s">
        <v>23</v>
      </c>
      <c r="D520" t="s">
        <v>24</v>
      </c>
      <c r="F520" t="s">
        <v>31</v>
      </c>
      <c r="G520" t="s">
        <v>31</v>
      </c>
      <c r="H520" t="s">
        <v>72</v>
      </c>
      <c r="I520" t="s">
        <v>40</v>
      </c>
      <c r="J520" t="s">
        <v>21</v>
      </c>
      <c r="M520" t="s">
        <v>29</v>
      </c>
    </row>
    <row r="521" spans="1:13" x14ac:dyDescent="0.2">
      <c r="A521" t="s">
        <v>13</v>
      </c>
      <c r="B521" t="s">
        <v>14</v>
      </c>
      <c r="C521" t="s">
        <v>36</v>
      </c>
      <c r="D521" t="s">
        <v>46</v>
      </c>
      <c r="F521" t="s">
        <v>31</v>
      </c>
      <c r="G521" t="s">
        <v>31</v>
      </c>
      <c r="H521" t="s">
        <v>61</v>
      </c>
      <c r="I521" t="s">
        <v>40</v>
      </c>
      <c r="J521" t="s">
        <v>21</v>
      </c>
      <c r="M521" t="s">
        <v>34</v>
      </c>
    </row>
    <row r="522" spans="1:13" x14ac:dyDescent="0.2">
      <c r="A522" t="s">
        <v>13</v>
      </c>
      <c r="B522" t="s">
        <v>14</v>
      </c>
      <c r="C522" t="s">
        <v>23</v>
      </c>
      <c r="D522" t="s">
        <v>24</v>
      </c>
      <c r="F522" t="s">
        <v>31</v>
      </c>
      <c r="G522" t="s">
        <v>31</v>
      </c>
      <c r="H522" t="s">
        <v>55</v>
      </c>
      <c r="I522" t="s">
        <v>28</v>
      </c>
      <c r="J522" t="s">
        <v>21</v>
      </c>
      <c r="M522" t="s">
        <v>34</v>
      </c>
    </row>
    <row r="523" spans="1:13" x14ac:dyDescent="0.2">
      <c r="A523" t="s">
        <v>13</v>
      </c>
      <c r="B523" t="s">
        <v>14</v>
      </c>
      <c r="C523" t="s">
        <v>23</v>
      </c>
      <c r="D523" t="s">
        <v>24</v>
      </c>
      <c r="F523" t="s">
        <v>31</v>
      </c>
      <c r="G523" t="s">
        <v>31</v>
      </c>
      <c r="H523" t="s">
        <v>55</v>
      </c>
      <c r="I523" t="s">
        <v>40</v>
      </c>
      <c r="J523" t="s">
        <v>21</v>
      </c>
      <c r="M523" t="s">
        <v>34</v>
      </c>
    </row>
    <row r="524" spans="1:13" x14ac:dyDescent="0.2">
      <c r="A524" t="s">
        <v>13</v>
      </c>
      <c r="B524" t="s">
        <v>14</v>
      </c>
      <c r="C524" t="s">
        <v>23</v>
      </c>
      <c r="D524" t="s">
        <v>24</v>
      </c>
      <c r="F524" t="s">
        <v>31</v>
      </c>
      <c r="G524" t="s">
        <v>31</v>
      </c>
      <c r="H524" t="s">
        <v>72</v>
      </c>
      <c r="I524" t="s">
        <v>33</v>
      </c>
      <c r="J524" t="s">
        <v>21</v>
      </c>
      <c r="M524" t="s">
        <v>34</v>
      </c>
    </row>
    <row r="525" spans="1:13" x14ac:dyDescent="0.2">
      <c r="A525" t="s">
        <v>13</v>
      </c>
      <c r="B525" t="s">
        <v>14</v>
      </c>
      <c r="C525" t="s">
        <v>23</v>
      </c>
      <c r="D525" t="s">
        <v>24</v>
      </c>
      <c r="F525" t="s">
        <v>31</v>
      </c>
      <c r="G525" t="s">
        <v>31</v>
      </c>
      <c r="H525" t="s">
        <v>72</v>
      </c>
      <c r="I525" t="s">
        <v>20</v>
      </c>
      <c r="J525" t="s">
        <v>21</v>
      </c>
      <c r="M525" t="s">
        <v>34</v>
      </c>
    </row>
    <row r="526" spans="1:13" x14ac:dyDescent="0.2">
      <c r="A526" t="s">
        <v>13</v>
      </c>
      <c r="B526" t="s">
        <v>14</v>
      </c>
      <c r="C526" t="s">
        <v>36</v>
      </c>
      <c r="D526" t="s">
        <v>46</v>
      </c>
      <c r="F526" t="s">
        <v>31</v>
      </c>
      <c r="G526" t="s">
        <v>31</v>
      </c>
      <c r="H526" t="s">
        <v>72</v>
      </c>
      <c r="I526" t="s">
        <v>20</v>
      </c>
      <c r="J526" t="s">
        <v>21</v>
      </c>
      <c r="M526" t="s">
        <v>34</v>
      </c>
    </row>
    <row r="527" spans="1:13" x14ac:dyDescent="0.2">
      <c r="A527" t="s">
        <v>13</v>
      </c>
      <c r="B527" t="s">
        <v>14</v>
      </c>
      <c r="C527" t="s">
        <v>36</v>
      </c>
      <c r="D527" t="s">
        <v>46</v>
      </c>
      <c r="F527" t="s">
        <v>31</v>
      </c>
      <c r="G527" t="s">
        <v>31</v>
      </c>
      <c r="H527" t="s">
        <v>72</v>
      </c>
      <c r="I527" t="s">
        <v>33</v>
      </c>
      <c r="J527" t="s">
        <v>21</v>
      </c>
      <c r="M527" t="s">
        <v>34</v>
      </c>
    </row>
    <row r="528" spans="1:13" x14ac:dyDescent="0.2">
      <c r="A528" t="s">
        <v>13</v>
      </c>
      <c r="B528" t="s">
        <v>14</v>
      </c>
      <c r="C528" t="s">
        <v>23</v>
      </c>
      <c r="D528" t="s">
        <v>24</v>
      </c>
      <c r="F528" t="s">
        <v>31</v>
      </c>
      <c r="G528" t="s">
        <v>31</v>
      </c>
      <c r="H528" t="s">
        <v>77</v>
      </c>
      <c r="I528" t="s">
        <v>40</v>
      </c>
      <c r="J528" t="s">
        <v>21</v>
      </c>
      <c r="M528" t="s">
        <v>34</v>
      </c>
    </row>
    <row r="529" spans="1:13" x14ac:dyDescent="0.2">
      <c r="A529" t="s">
        <v>13</v>
      </c>
      <c r="B529" t="s">
        <v>14</v>
      </c>
      <c r="C529" t="s">
        <v>36</v>
      </c>
      <c r="D529" t="s">
        <v>46</v>
      </c>
      <c r="F529" t="s">
        <v>31</v>
      </c>
      <c r="G529" t="s">
        <v>31</v>
      </c>
      <c r="H529" t="s">
        <v>77</v>
      </c>
      <c r="I529" t="s">
        <v>33</v>
      </c>
      <c r="J529" t="s">
        <v>21</v>
      </c>
      <c r="M529" t="s">
        <v>34</v>
      </c>
    </row>
    <row r="530" spans="1:13" x14ac:dyDescent="0.2">
      <c r="A530" t="s">
        <v>13</v>
      </c>
      <c r="B530" t="s">
        <v>14</v>
      </c>
      <c r="C530" t="s">
        <v>36</v>
      </c>
      <c r="D530" t="s">
        <v>46</v>
      </c>
      <c r="F530" t="s">
        <v>31</v>
      </c>
      <c r="G530" t="s">
        <v>31</v>
      </c>
      <c r="H530" t="s">
        <v>72</v>
      </c>
      <c r="I530" t="s">
        <v>40</v>
      </c>
      <c r="J530" t="s">
        <v>21</v>
      </c>
      <c r="M530" t="s">
        <v>34</v>
      </c>
    </row>
    <row r="531" spans="1:13" x14ac:dyDescent="0.2">
      <c r="A531" t="s">
        <v>13</v>
      </c>
      <c r="B531" t="s">
        <v>14</v>
      </c>
      <c r="C531" t="s">
        <v>23</v>
      </c>
      <c r="D531" t="s">
        <v>24</v>
      </c>
      <c r="F531" t="s">
        <v>31</v>
      </c>
      <c r="G531" t="s">
        <v>31</v>
      </c>
      <c r="H531" t="s">
        <v>72</v>
      </c>
      <c r="I531" t="s">
        <v>33</v>
      </c>
      <c r="J531" t="s">
        <v>21</v>
      </c>
      <c r="M531" t="s">
        <v>34</v>
      </c>
    </row>
    <row r="532" spans="1:13" x14ac:dyDescent="0.2">
      <c r="A532" t="s">
        <v>13</v>
      </c>
      <c r="B532" t="s">
        <v>14</v>
      </c>
      <c r="C532" t="s">
        <v>42</v>
      </c>
      <c r="D532" t="s">
        <v>113</v>
      </c>
      <c r="F532" t="s">
        <v>31</v>
      </c>
      <c r="G532" t="s">
        <v>31</v>
      </c>
      <c r="H532" t="s">
        <v>72</v>
      </c>
      <c r="I532" t="s">
        <v>40</v>
      </c>
      <c r="J532" t="s">
        <v>21</v>
      </c>
      <c r="M532" t="s">
        <v>34</v>
      </c>
    </row>
    <row r="533" spans="1:13" x14ac:dyDescent="0.2">
      <c r="A533" t="s">
        <v>13</v>
      </c>
      <c r="B533" t="s">
        <v>14</v>
      </c>
      <c r="C533" t="s">
        <v>36</v>
      </c>
      <c r="D533" t="s">
        <v>46</v>
      </c>
      <c r="F533" t="s">
        <v>31</v>
      </c>
      <c r="G533" t="s">
        <v>31</v>
      </c>
      <c r="H533" t="s">
        <v>72</v>
      </c>
      <c r="I533" t="s">
        <v>20</v>
      </c>
      <c r="J533" t="s">
        <v>21</v>
      </c>
      <c r="M533" t="s">
        <v>34</v>
      </c>
    </row>
    <row r="534" spans="1:13" x14ac:dyDescent="0.2">
      <c r="A534" t="s">
        <v>13</v>
      </c>
      <c r="B534" t="s">
        <v>14</v>
      </c>
      <c r="C534" t="s">
        <v>23</v>
      </c>
      <c r="D534" t="s">
        <v>24</v>
      </c>
      <c r="F534" t="s">
        <v>31</v>
      </c>
      <c r="G534" t="s">
        <v>31</v>
      </c>
      <c r="H534" t="s">
        <v>77</v>
      </c>
      <c r="I534" t="s">
        <v>40</v>
      </c>
      <c r="J534" t="s">
        <v>21</v>
      </c>
      <c r="M534" t="s">
        <v>34</v>
      </c>
    </row>
    <row r="535" spans="1:13" x14ac:dyDescent="0.2">
      <c r="A535" t="s">
        <v>13</v>
      </c>
      <c r="B535" t="s">
        <v>14</v>
      </c>
      <c r="C535" t="s">
        <v>23</v>
      </c>
      <c r="D535" t="s">
        <v>24</v>
      </c>
      <c r="F535" t="s">
        <v>31</v>
      </c>
      <c r="G535" t="s">
        <v>31</v>
      </c>
      <c r="H535" t="s">
        <v>77</v>
      </c>
      <c r="I535" t="s">
        <v>40</v>
      </c>
      <c r="J535" t="s">
        <v>21</v>
      </c>
      <c r="M535" t="s">
        <v>34</v>
      </c>
    </row>
    <row r="536" spans="1:13" x14ac:dyDescent="0.2">
      <c r="A536" t="s">
        <v>13</v>
      </c>
      <c r="B536" t="s">
        <v>14</v>
      </c>
      <c r="C536" t="s">
        <v>23</v>
      </c>
      <c r="D536" t="s">
        <v>24</v>
      </c>
      <c r="F536" t="s">
        <v>31</v>
      </c>
      <c r="G536" t="s">
        <v>31</v>
      </c>
      <c r="H536" t="s">
        <v>77</v>
      </c>
      <c r="I536" t="s">
        <v>40</v>
      </c>
      <c r="J536" t="s">
        <v>21</v>
      </c>
      <c r="M536" t="s">
        <v>34</v>
      </c>
    </row>
    <row r="537" spans="1:13" x14ac:dyDescent="0.2">
      <c r="A537" t="s">
        <v>13</v>
      </c>
      <c r="B537" t="s">
        <v>14</v>
      </c>
      <c r="C537" t="s">
        <v>23</v>
      </c>
      <c r="D537" t="s">
        <v>24</v>
      </c>
      <c r="F537" t="s">
        <v>31</v>
      </c>
      <c r="G537" t="s">
        <v>31</v>
      </c>
      <c r="H537" t="s">
        <v>77</v>
      </c>
      <c r="I537" t="s">
        <v>40</v>
      </c>
      <c r="J537" t="s">
        <v>21</v>
      </c>
      <c r="M537" t="s">
        <v>29</v>
      </c>
    </row>
    <row r="538" spans="1:13" x14ac:dyDescent="0.2">
      <c r="A538" t="s">
        <v>13</v>
      </c>
      <c r="B538" t="s">
        <v>14</v>
      </c>
      <c r="C538" t="s">
        <v>36</v>
      </c>
      <c r="D538" t="s">
        <v>46</v>
      </c>
      <c r="F538" t="s">
        <v>31</v>
      </c>
      <c r="G538" t="s">
        <v>31</v>
      </c>
      <c r="H538" t="s">
        <v>77</v>
      </c>
      <c r="I538" t="s">
        <v>40</v>
      </c>
      <c r="J538" t="s">
        <v>21</v>
      </c>
      <c r="M538" t="s">
        <v>34</v>
      </c>
    </row>
    <row r="539" spans="1:13" x14ac:dyDescent="0.2">
      <c r="A539" t="s">
        <v>13</v>
      </c>
      <c r="B539" t="s">
        <v>14</v>
      </c>
      <c r="C539" t="s">
        <v>23</v>
      </c>
      <c r="D539" t="s">
        <v>24</v>
      </c>
      <c r="F539" t="s">
        <v>31</v>
      </c>
      <c r="G539" t="s">
        <v>31</v>
      </c>
      <c r="H539" t="s">
        <v>131</v>
      </c>
      <c r="I539" t="s">
        <v>40</v>
      </c>
      <c r="J539" t="s">
        <v>21</v>
      </c>
      <c r="M539" t="s">
        <v>34</v>
      </c>
    </row>
    <row r="540" spans="1:13" x14ac:dyDescent="0.2">
      <c r="A540" t="s">
        <v>13</v>
      </c>
      <c r="B540" t="s">
        <v>14</v>
      </c>
      <c r="C540" t="s">
        <v>36</v>
      </c>
      <c r="D540" t="s">
        <v>46</v>
      </c>
      <c r="F540" t="s">
        <v>31</v>
      </c>
      <c r="G540" t="s">
        <v>31</v>
      </c>
      <c r="H540" t="s">
        <v>77</v>
      </c>
      <c r="I540" t="s">
        <v>40</v>
      </c>
      <c r="J540" t="s">
        <v>21</v>
      </c>
      <c r="M540" t="s">
        <v>29</v>
      </c>
    </row>
    <row r="541" spans="1:13" x14ac:dyDescent="0.2">
      <c r="A541" t="s">
        <v>13</v>
      </c>
      <c r="B541" t="s">
        <v>14</v>
      </c>
      <c r="C541" t="s">
        <v>23</v>
      </c>
      <c r="D541" t="s">
        <v>24</v>
      </c>
      <c r="F541" t="s">
        <v>31</v>
      </c>
      <c r="G541" t="s">
        <v>31</v>
      </c>
      <c r="H541" t="s">
        <v>77</v>
      </c>
      <c r="I541" t="s">
        <v>28</v>
      </c>
      <c r="J541" t="s">
        <v>654</v>
      </c>
      <c r="M541" t="s">
        <v>34</v>
      </c>
    </row>
    <row r="542" spans="1:13" x14ac:dyDescent="0.2">
      <c r="A542" t="s">
        <v>13</v>
      </c>
      <c r="B542" t="s">
        <v>14</v>
      </c>
      <c r="C542" t="s">
        <v>23</v>
      </c>
      <c r="D542" t="s">
        <v>24</v>
      </c>
      <c r="F542" t="s">
        <v>31</v>
      </c>
      <c r="G542" t="s">
        <v>31</v>
      </c>
      <c r="H542" t="s">
        <v>77</v>
      </c>
      <c r="I542" t="s">
        <v>28</v>
      </c>
      <c r="J542" t="s">
        <v>21</v>
      </c>
      <c r="M542" t="s">
        <v>34</v>
      </c>
    </row>
    <row r="543" spans="1:13" x14ac:dyDescent="0.2">
      <c r="A543" t="s">
        <v>13</v>
      </c>
      <c r="B543" t="s">
        <v>14</v>
      </c>
      <c r="C543" t="s">
        <v>23</v>
      </c>
      <c r="D543" t="s">
        <v>24</v>
      </c>
      <c r="F543" t="s">
        <v>31</v>
      </c>
      <c r="G543" t="s">
        <v>31</v>
      </c>
      <c r="H543" t="s">
        <v>77</v>
      </c>
      <c r="I543" t="s">
        <v>20</v>
      </c>
      <c r="J543" t="s">
        <v>21</v>
      </c>
      <c r="M543" t="s">
        <v>29</v>
      </c>
    </row>
    <row r="544" spans="1:13" x14ac:dyDescent="0.2">
      <c r="A544" t="s">
        <v>13</v>
      </c>
      <c r="B544" t="s">
        <v>14</v>
      </c>
      <c r="C544" t="s">
        <v>23</v>
      </c>
      <c r="D544" t="s">
        <v>24</v>
      </c>
      <c r="F544" t="s">
        <v>31</v>
      </c>
      <c r="G544" t="s">
        <v>31</v>
      </c>
      <c r="H544" t="s">
        <v>77</v>
      </c>
      <c r="I544" t="s">
        <v>33</v>
      </c>
      <c r="J544" t="s">
        <v>21</v>
      </c>
      <c r="M544" t="s">
        <v>34</v>
      </c>
    </row>
    <row r="545" spans="1:13" x14ac:dyDescent="0.2">
      <c r="A545" t="s">
        <v>13</v>
      </c>
      <c r="B545" t="s">
        <v>14</v>
      </c>
      <c r="C545" t="s">
        <v>23</v>
      </c>
      <c r="D545" t="s">
        <v>24</v>
      </c>
      <c r="F545" t="s">
        <v>31</v>
      </c>
      <c r="G545" t="s">
        <v>31</v>
      </c>
      <c r="H545" t="s">
        <v>131</v>
      </c>
      <c r="I545" t="s">
        <v>40</v>
      </c>
      <c r="J545" t="s">
        <v>21</v>
      </c>
      <c r="M545" t="s">
        <v>34</v>
      </c>
    </row>
    <row r="546" spans="1:13" x14ac:dyDescent="0.2">
      <c r="A546" t="s">
        <v>13</v>
      </c>
      <c r="B546" t="s">
        <v>14</v>
      </c>
      <c r="C546" t="s">
        <v>23</v>
      </c>
      <c r="D546" t="s">
        <v>24</v>
      </c>
      <c r="F546" t="s">
        <v>31</v>
      </c>
      <c r="G546" t="s">
        <v>31</v>
      </c>
      <c r="H546" t="s">
        <v>131</v>
      </c>
      <c r="I546" t="s">
        <v>28</v>
      </c>
      <c r="J546" t="s">
        <v>21</v>
      </c>
      <c r="M546" t="s">
        <v>34</v>
      </c>
    </row>
    <row r="547" spans="1:13" x14ac:dyDescent="0.2">
      <c r="A547" t="s">
        <v>13</v>
      </c>
      <c r="B547" t="s">
        <v>14</v>
      </c>
      <c r="C547" t="s">
        <v>23</v>
      </c>
      <c r="D547" t="s">
        <v>24</v>
      </c>
      <c r="F547" t="s">
        <v>31</v>
      </c>
      <c r="G547" t="s">
        <v>31</v>
      </c>
      <c r="H547" t="s">
        <v>131</v>
      </c>
      <c r="I547" t="s">
        <v>20</v>
      </c>
      <c r="J547" t="s">
        <v>21</v>
      </c>
      <c r="M547" t="s">
        <v>34</v>
      </c>
    </row>
    <row r="548" spans="1:13" x14ac:dyDescent="0.2">
      <c r="A548" t="s">
        <v>13</v>
      </c>
      <c r="B548" t="s">
        <v>14</v>
      </c>
      <c r="C548" t="s">
        <v>42</v>
      </c>
      <c r="D548" t="s">
        <v>113</v>
      </c>
      <c r="F548" t="s">
        <v>31</v>
      </c>
      <c r="G548" t="s">
        <v>31</v>
      </c>
      <c r="H548" t="s">
        <v>131</v>
      </c>
      <c r="I548" t="s">
        <v>40</v>
      </c>
      <c r="J548" t="s">
        <v>21</v>
      </c>
      <c r="M548" t="s">
        <v>34</v>
      </c>
    </row>
    <row r="549" spans="1:13" x14ac:dyDescent="0.2">
      <c r="A549" t="s">
        <v>13</v>
      </c>
      <c r="B549" t="s">
        <v>14</v>
      </c>
      <c r="C549" t="s">
        <v>36</v>
      </c>
      <c r="D549" t="s">
        <v>46</v>
      </c>
      <c r="F549" t="s">
        <v>31</v>
      </c>
      <c r="G549" t="s">
        <v>31</v>
      </c>
      <c r="H549" t="s">
        <v>131</v>
      </c>
      <c r="I549" t="s">
        <v>40</v>
      </c>
      <c r="J549" t="s">
        <v>21</v>
      </c>
      <c r="M549" t="s">
        <v>34</v>
      </c>
    </row>
    <row r="550" spans="1:13" x14ac:dyDescent="0.2">
      <c r="A550" t="s">
        <v>13</v>
      </c>
      <c r="B550" t="s">
        <v>14</v>
      </c>
      <c r="C550" t="s">
        <v>42</v>
      </c>
      <c r="D550" t="s">
        <v>113</v>
      </c>
      <c r="F550" t="s">
        <v>31</v>
      </c>
      <c r="G550" t="s">
        <v>31</v>
      </c>
      <c r="H550" t="s">
        <v>131</v>
      </c>
      <c r="I550" t="s">
        <v>40</v>
      </c>
      <c r="J550" t="s">
        <v>21</v>
      </c>
      <c r="M550" t="s">
        <v>34</v>
      </c>
    </row>
    <row r="551" spans="1:13" x14ac:dyDescent="0.2">
      <c r="A551" t="s">
        <v>13</v>
      </c>
      <c r="B551" t="s">
        <v>14</v>
      </c>
      <c r="C551" t="s">
        <v>23</v>
      </c>
      <c r="D551" t="s">
        <v>24</v>
      </c>
      <c r="F551" t="s">
        <v>31</v>
      </c>
      <c r="G551" t="s">
        <v>31</v>
      </c>
      <c r="H551" t="s">
        <v>155</v>
      </c>
      <c r="I551" t="s">
        <v>40</v>
      </c>
      <c r="J551" t="s">
        <v>21</v>
      </c>
      <c r="M551" t="s">
        <v>34</v>
      </c>
    </row>
    <row r="552" spans="1:13" x14ac:dyDescent="0.2">
      <c r="A552" t="s">
        <v>13</v>
      </c>
      <c r="B552" t="s">
        <v>14</v>
      </c>
      <c r="C552" t="s">
        <v>23</v>
      </c>
      <c r="D552" t="s">
        <v>24</v>
      </c>
      <c r="F552" t="s">
        <v>31</v>
      </c>
      <c r="G552" t="s">
        <v>31</v>
      </c>
      <c r="H552" t="s">
        <v>131</v>
      </c>
      <c r="I552" t="s">
        <v>40</v>
      </c>
      <c r="J552" t="s">
        <v>21</v>
      </c>
      <c r="M552" t="s">
        <v>34</v>
      </c>
    </row>
    <row r="553" spans="1:13" x14ac:dyDescent="0.2">
      <c r="A553" t="s">
        <v>13</v>
      </c>
      <c r="B553" t="s">
        <v>14</v>
      </c>
      <c r="C553" t="s">
        <v>42</v>
      </c>
      <c r="D553" t="s">
        <v>1144</v>
      </c>
      <c r="F553" t="s">
        <v>31</v>
      </c>
      <c r="G553" t="s">
        <v>31</v>
      </c>
      <c r="H553" t="s">
        <v>131</v>
      </c>
      <c r="I553" t="s">
        <v>20</v>
      </c>
      <c r="J553" t="s">
        <v>21</v>
      </c>
      <c r="M553" t="s">
        <v>29</v>
      </c>
    </row>
    <row r="554" spans="1:13" x14ac:dyDescent="0.2">
      <c r="A554" t="s">
        <v>13</v>
      </c>
      <c r="B554" t="s">
        <v>14</v>
      </c>
      <c r="C554" t="s">
        <v>36</v>
      </c>
      <c r="D554" t="s">
        <v>46</v>
      </c>
      <c r="F554" t="s">
        <v>31</v>
      </c>
      <c r="G554" t="s">
        <v>31</v>
      </c>
      <c r="H554" t="s">
        <v>131</v>
      </c>
      <c r="I554" t="s">
        <v>20</v>
      </c>
      <c r="J554" t="s">
        <v>21</v>
      </c>
      <c r="M554" t="s">
        <v>34</v>
      </c>
    </row>
    <row r="555" spans="1:13" x14ac:dyDescent="0.2">
      <c r="A555" t="s">
        <v>13</v>
      </c>
      <c r="B555" t="s">
        <v>14</v>
      </c>
      <c r="C555" t="s">
        <v>36</v>
      </c>
      <c r="D555" t="s">
        <v>46</v>
      </c>
      <c r="F555" t="s">
        <v>31</v>
      </c>
      <c r="G555" t="s">
        <v>31</v>
      </c>
      <c r="H555" t="s">
        <v>155</v>
      </c>
      <c r="I555" t="s">
        <v>28</v>
      </c>
      <c r="J555" t="s">
        <v>21</v>
      </c>
      <c r="M555" t="s">
        <v>34</v>
      </c>
    </row>
    <row r="556" spans="1:13" x14ac:dyDescent="0.2">
      <c r="A556" t="s">
        <v>13</v>
      </c>
      <c r="B556" t="s">
        <v>14</v>
      </c>
      <c r="C556" t="s">
        <v>23</v>
      </c>
      <c r="D556" t="s">
        <v>24</v>
      </c>
      <c r="F556" t="s">
        <v>31</v>
      </c>
      <c r="G556" t="s">
        <v>31</v>
      </c>
      <c r="H556" t="s">
        <v>131</v>
      </c>
      <c r="I556" t="s">
        <v>40</v>
      </c>
      <c r="J556" t="s">
        <v>21</v>
      </c>
      <c r="M556" t="s">
        <v>34</v>
      </c>
    </row>
    <row r="557" spans="1:13" x14ac:dyDescent="0.2">
      <c r="A557" t="s">
        <v>13</v>
      </c>
      <c r="B557" t="s">
        <v>14</v>
      </c>
      <c r="C557" t="s">
        <v>23</v>
      </c>
      <c r="D557" t="s">
        <v>24</v>
      </c>
      <c r="F557" t="s">
        <v>31</v>
      </c>
      <c r="G557" t="s">
        <v>31</v>
      </c>
      <c r="H557" t="s">
        <v>131</v>
      </c>
      <c r="I557" t="s">
        <v>20</v>
      </c>
      <c r="J557" t="s">
        <v>21</v>
      </c>
      <c r="M557" t="s">
        <v>34</v>
      </c>
    </row>
    <row r="558" spans="1:13" x14ac:dyDescent="0.2">
      <c r="A558" t="s">
        <v>13</v>
      </c>
      <c r="B558" t="s">
        <v>14</v>
      </c>
      <c r="C558" t="s">
        <v>23</v>
      </c>
      <c r="D558" t="s">
        <v>24</v>
      </c>
      <c r="F558" t="s">
        <v>31</v>
      </c>
      <c r="G558" t="s">
        <v>31</v>
      </c>
      <c r="H558" t="s">
        <v>155</v>
      </c>
      <c r="I558" t="s">
        <v>40</v>
      </c>
      <c r="J558" t="s">
        <v>21</v>
      </c>
      <c r="M558" t="s">
        <v>29</v>
      </c>
    </row>
    <row r="559" spans="1:13" x14ac:dyDescent="0.2">
      <c r="A559" t="s">
        <v>13</v>
      </c>
      <c r="B559" t="s">
        <v>14</v>
      </c>
      <c r="C559" t="s">
        <v>36</v>
      </c>
      <c r="D559" t="s">
        <v>46</v>
      </c>
      <c r="F559" t="s">
        <v>31</v>
      </c>
      <c r="G559" t="s">
        <v>31</v>
      </c>
      <c r="H559" t="s">
        <v>155</v>
      </c>
      <c r="I559" t="s">
        <v>40</v>
      </c>
      <c r="J559" t="s">
        <v>21</v>
      </c>
      <c r="M559" t="s">
        <v>34</v>
      </c>
    </row>
    <row r="560" spans="1:13" x14ac:dyDescent="0.2">
      <c r="A560" t="s">
        <v>13</v>
      </c>
      <c r="B560" t="s">
        <v>14</v>
      </c>
      <c r="C560" t="s">
        <v>23</v>
      </c>
      <c r="D560" t="s">
        <v>24</v>
      </c>
      <c r="F560" t="s">
        <v>31</v>
      </c>
      <c r="G560" t="s">
        <v>31</v>
      </c>
      <c r="H560" t="s">
        <v>165</v>
      </c>
      <c r="I560" t="s">
        <v>40</v>
      </c>
      <c r="J560" t="s">
        <v>654</v>
      </c>
      <c r="M560" t="s">
        <v>29</v>
      </c>
    </row>
    <row r="561" spans="1:13" x14ac:dyDescent="0.2">
      <c r="A561" t="s">
        <v>13</v>
      </c>
      <c r="B561" t="s">
        <v>14</v>
      </c>
      <c r="C561" t="s">
        <v>23</v>
      </c>
      <c r="D561" t="s">
        <v>24</v>
      </c>
      <c r="F561" t="s">
        <v>31</v>
      </c>
      <c r="G561" t="s">
        <v>31</v>
      </c>
      <c r="H561" t="s">
        <v>155</v>
      </c>
      <c r="I561" t="s">
        <v>40</v>
      </c>
      <c r="J561" t="s">
        <v>21</v>
      </c>
      <c r="M561" t="s">
        <v>34</v>
      </c>
    </row>
    <row r="562" spans="1:13" x14ac:dyDescent="0.2">
      <c r="A562" t="s">
        <v>13</v>
      </c>
      <c r="B562" t="s">
        <v>14</v>
      </c>
      <c r="C562" t="s">
        <v>23</v>
      </c>
      <c r="D562" t="s">
        <v>24</v>
      </c>
      <c r="F562" t="s">
        <v>31</v>
      </c>
      <c r="G562" t="s">
        <v>31</v>
      </c>
      <c r="H562" t="s">
        <v>155</v>
      </c>
      <c r="I562" t="s">
        <v>40</v>
      </c>
      <c r="J562" t="s">
        <v>21</v>
      </c>
      <c r="M562" t="s">
        <v>34</v>
      </c>
    </row>
    <row r="563" spans="1:13" x14ac:dyDescent="0.2">
      <c r="A563" t="s">
        <v>13</v>
      </c>
      <c r="B563" t="s">
        <v>14</v>
      </c>
      <c r="C563" t="s">
        <v>23</v>
      </c>
      <c r="D563" t="s">
        <v>24</v>
      </c>
      <c r="F563" t="s">
        <v>31</v>
      </c>
      <c r="G563" t="s">
        <v>31</v>
      </c>
      <c r="H563" t="s">
        <v>165</v>
      </c>
      <c r="I563" t="s">
        <v>20</v>
      </c>
      <c r="J563" t="s">
        <v>21</v>
      </c>
      <c r="M563" t="s">
        <v>34</v>
      </c>
    </row>
    <row r="564" spans="1:13" x14ac:dyDescent="0.2">
      <c r="A564" t="s">
        <v>13</v>
      </c>
      <c r="B564" t="s">
        <v>14</v>
      </c>
      <c r="C564" t="s">
        <v>36</v>
      </c>
      <c r="D564" t="s">
        <v>46</v>
      </c>
      <c r="F564" t="s">
        <v>31</v>
      </c>
      <c r="G564" t="s">
        <v>31</v>
      </c>
      <c r="H564" t="s">
        <v>165</v>
      </c>
      <c r="I564" t="s">
        <v>40</v>
      </c>
      <c r="J564" t="s">
        <v>21</v>
      </c>
      <c r="M564" t="s">
        <v>159</v>
      </c>
    </row>
    <row r="565" spans="1:13" x14ac:dyDescent="0.2">
      <c r="A565" t="s">
        <v>13</v>
      </c>
      <c r="B565" t="s">
        <v>14</v>
      </c>
      <c r="C565" t="s">
        <v>23</v>
      </c>
      <c r="D565" t="s">
        <v>24</v>
      </c>
      <c r="F565" t="s">
        <v>31</v>
      </c>
      <c r="G565" t="s">
        <v>31</v>
      </c>
      <c r="H565" t="s">
        <v>165</v>
      </c>
      <c r="I565" t="s">
        <v>33</v>
      </c>
      <c r="J565" t="s">
        <v>21</v>
      </c>
      <c r="M565" t="s">
        <v>34</v>
      </c>
    </row>
    <row r="566" spans="1:13" x14ac:dyDescent="0.2">
      <c r="A566" t="s">
        <v>13</v>
      </c>
      <c r="B566" t="s">
        <v>14</v>
      </c>
      <c r="C566" t="s">
        <v>23</v>
      </c>
      <c r="D566" t="s">
        <v>24</v>
      </c>
      <c r="F566" t="s">
        <v>31</v>
      </c>
      <c r="G566" t="s">
        <v>31</v>
      </c>
      <c r="H566" t="s">
        <v>165</v>
      </c>
      <c r="I566" t="s">
        <v>20</v>
      </c>
      <c r="J566" t="s">
        <v>21</v>
      </c>
      <c r="M566" t="s">
        <v>34</v>
      </c>
    </row>
    <row r="567" spans="1:13" x14ac:dyDescent="0.2">
      <c r="A567" t="s">
        <v>13</v>
      </c>
      <c r="B567" t="s">
        <v>14</v>
      </c>
      <c r="C567" t="s">
        <v>23</v>
      </c>
      <c r="D567" t="s">
        <v>24</v>
      </c>
      <c r="F567" t="s">
        <v>31</v>
      </c>
      <c r="G567" t="s">
        <v>31</v>
      </c>
      <c r="H567" t="s">
        <v>165</v>
      </c>
      <c r="I567" t="s">
        <v>28</v>
      </c>
      <c r="J567" t="s">
        <v>21</v>
      </c>
      <c r="M567" t="s">
        <v>29</v>
      </c>
    </row>
    <row r="568" spans="1:13" x14ac:dyDescent="0.2">
      <c r="A568" t="s">
        <v>13</v>
      </c>
      <c r="B568" t="s">
        <v>14</v>
      </c>
      <c r="C568" t="s">
        <v>23</v>
      </c>
      <c r="D568" t="s">
        <v>24</v>
      </c>
      <c r="F568" t="s">
        <v>31</v>
      </c>
      <c r="G568" t="s">
        <v>31</v>
      </c>
      <c r="H568" t="s">
        <v>165</v>
      </c>
      <c r="I568" t="s">
        <v>40</v>
      </c>
      <c r="J568" t="s">
        <v>21</v>
      </c>
      <c r="M568" t="s">
        <v>29</v>
      </c>
    </row>
    <row r="569" spans="1:13" x14ac:dyDescent="0.2">
      <c r="A569" t="s">
        <v>13</v>
      </c>
      <c r="B569" t="s">
        <v>14</v>
      </c>
      <c r="C569" t="s">
        <v>42</v>
      </c>
      <c r="D569" t="s">
        <v>113</v>
      </c>
      <c r="F569" t="s">
        <v>31</v>
      </c>
      <c r="G569" t="s">
        <v>31</v>
      </c>
      <c r="H569" t="s">
        <v>170</v>
      </c>
      <c r="I569" t="s">
        <v>40</v>
      </c>
      <c r="J569" t="s">
        <v>21</v>
      </c>
      <c r="M569" t="s">
        <v>34</v>
      </c>
    </row>
    <row r="570" spans="1:13" x14ac:dyDescent="0.2">
      <c r="A570" t="s">
        <v>13</v>
      </c>
      <c r="B570" t="s">
        <v>14</v>
      </c>
      <c r="C570" t="s">
        <v>23</v>
      </c>
      <c r="D570" t="s">
        <v>24</v>
      </c>
      <c r="F570" t="s">
        <v>31</v>
      </c>
      <c r="G570" t="s">
        <v>31</v>
      </c>
      <c r="H570" t="s">
        <v>165</v>
      </c>
      <c r="I570" t="s">
        <v>28</v>
      </c>
      <c r="J570" t="s">
        <v>21</v>
      </c>
      <c r="M570" t="s">
        <v>34</v>
      </c>
    </row>
    <row r="571" spans="1:13" x14ac:dyDescent="0.2">
      <c r="A571" t="s">
        <v>13</v>
      </c>
      <c r="B571" t="s">
        <v>14</v>
      </c>
      <c r="C571" t="s">
        <v>36</v>
      </c>
      <c r="D571" t="s">
        <v>46</v>
      </c>
      <c r="F571" t="s">
        <v>31</v>
      </c>
      <c r="G571" t="s">
        <v>31</v>
      </c>
      <c r="H571" t="s">
        <v>177</v>
      </c>
      <c r="I571" t="s">
        <v>40</v>
      </c>
      <c r="J571" t="s">
        <v>21</v>
      </c>
      <c r="M571" t="s">
        <v>34</v>
      </c>
    </row>
    <row r="572" spans="1:13" x14ac:dyDescent="0.2">
      <c r="A572" t="s">
        <v>13</v>
      </c>
      <c r="B572" t="s">
        <v>14</v>
      </c>
      <c r="C572" t="s">
        <v>36</v>
      </c>
      <c r="D572" t="s">
        <v>46</v>
      </c>
      <c r="F572" t="s">
        <v>31</v>
      </c>
      <c r="G572" t="s">
        <v>31</v>
      </c>
      <c r="H572" t="s">
        <v>177</v>
      </c>
      <c r="I572" t="s">
        <v>40</v>
      </c>
      <c r="J572" t="s">
        <v>21</v>
      </c>
      <c r="M572" t="s">
        <v>29</v>
      </c>
    </row>
    <row r="573" spans="1:13" x14ac:dyDescent="0.2">
      <c r="A573" t="s">
        <v>13</v>
      </c>
      <c r="B573" t="s">
        <v>14</v>
      </c>
      <c r="C573" t="s">
        <v>36</v>
      </c>
      <c r="D573" t="s">
        <v>46</v>
      </c>
      <c r="F573" t="s">
        <v>31</v>
      </c>
      <c r="G573" t="s">
        <v>31</v>
      </c>
      <c r="H573" t="s">
        <v>170</v>
      </c>
      <c r="I573" t="s">
        <v>28</v>
      </c>
      <c r="J573" t="s">
        <v>21</v>
      </c>
      <c r="M573" t="s">
        <v>34</v>
      </c>
    </row>
    <row r="574" spans="1:13" x14ac:dyDescent="0.2">
      <c r="A574" t="s">
        <v>13</v>
      </c>
      <c r="B574" t="s">
        <v>14</v>
      </c>
      <c r="C574" t="s">
        <v>23</v>
      </c>
      <c r="D574" t="s">
        <v>1145</v>
      </c>
      <c r="F574" t="s">
        <v>31</v>
      </c>
      <c r="G574" t="s">
        <v>31</v>
      </c>
      <c r="H574" t="s">
        <v>177</v>
      </c>
      <c r="I574" t="s">
        <v>33</v>
      </c>
      <c r="J574" t="s">
        <v>21</v>
      </c>
      <c r="M574" t="s">
        <v>34</v>
      </c>
    </row>
    <row r="575" spans="1:13" x14ac:dyDescent="0.2">
      <c r="A575" t="s">
        <v>13</v>
      </c>
      <c r="B575" t="s">
        <v>14</v>
      </c>
      <c r="C575" t="s">
        <v>23</v>
      </c>
      <c r="D575" t="s">
        <v>24</v>
      </c>
      <c r="F575" t="s">
        <v>31</v>
      </c>
      <c r="G575" t="s">
        <v>31</v>
      </c>
      <c r="H575" t="s">
        <v>187</v>
      </c>
      <c r="I575" t="s">
        <v>28</v>
      </c>
      <c r="J575" t="s">
        <v>21</v>
      </c>
      <c r="M575" t="s">
        <v>34</v>
      </c>
    </row>
    <row r="576" spans="1:13" x14ac:dyDescent="0.2">
      <c r="A576" t="s">
        <v>13</v>
      </c>
      <c r="B576" t="s">
        <v>14</v>
      </c>
      <c r="C576" t="s">
        <v>23</v>
      </c>
      <c r="D576" t="s">
        <v>24</v>
      </c>
      <c r="F576" t="s">
        <v>31</v>
      </c>
      <c r="G576" t="s">
        <v>31</v>
      </c>
      <c r="H576" t="s">
        <v>182</v>
      </c>
      <c r="I576" t="s">
        <v>40</v>
      </c>
      <c r="J576" t="s">
        <v>1146</v>
      </c>
      <c r="M576" t="s">
        <v>34</v>
      </c>
    </row>
    <row r="577" spans="1:13" x14ac:dyDescent="0.2">
      <c r="A577" t="s">
        <v>13</v>
      </c>
      <c r="B577" t="s">
        <v>14</v>
      </c>
      <c r="C577" t="s">
        <v>23</v>
      </c>
      <c r="D577" t="s">
        <v>24</v>
      </c>
      <c r="F577" t="s">
        <v>31</v>
      </c>
      <c r="G577" t="s">
        <v>31</v>
      </c>
      <c r="H577" t="s">
        <v>187</v>
      </c>
      <c r="I577" t="s">
        <v>28</v>
      </c>
      <c r="J577" t="s">
        <v>21</v>
      </c>
      <c r="M577" t="s">
        <v>34</v>
      </c>
    </row>
    <row r="578" spans="1:13" x14ac:dyDescent="0.2">
      <c r="A578" t="s">
        <v>13</v>
      </c>
      <c r="B578" t="s">
        <v>14</v>
      </c>
      <c r="C578" t="s">
        <v>23</v>
      </c>
      <c r="D578" t="s">
        <v>24</v>
      </c>
      <c r="F578" t="s">
        <v>31</v>
      </c>
      <c r="G578" t="s">
        <v>31</v>
      </c>
      <c r="H578" t="s">
        <v>182</v>
      </c>
      <c r="I578" t="s">
        <v>28</v>
      </c>
      <c r="J578" t="s">
        <v>41</v>
      </c>
      <c r="M578" t="s">
        <v>29</v>
      </c>
    </row>
    <row r="579" spans="1:13" x14ac:dyDescent="0.2">
      <c r="A579" t="s">
        <v>13</v>
      </c>
      <c r="B579" t="s">
        <v>14</v>
      </c>
      <c r="C579" t="s">
        <v>23</v>
      </c>
      <c r="D579" t="s">
        <v>24</v>
      </c>
      <c r="F579" t="s">
        <v>31</v>
      </c>
      <c r="G579" t="s">
        <v>31</v>
      </c>
      <c r="H579" t="s">
        <v>182</v>
      </c>
      <c r="I579" t="s">
        <v>28</v>
      </c>
      <c r="J579" t="s">
        <v>21</v>
      </c>
      <c r="M579" t="s">
        <v>34</v>
      </c>
    </row>
    <row r="580" spans="1:13" x14ac:dyDescent="0.2">
      <c r="A580" t="s">
        <v>13</v>
      </c>
      <c r="B580" t="s">
        <v>14</v>
      </c>
      <c r="C580" t="s">
        <v>36</v>
      </c>
      <c r="D580" t="s">
        <v>46</v>
      </c>
      <c r="F580" t="s">
        <v>31</v>
      </c>
      <c r="G580" t="s">
        <v>31</v>
      </c>
      <c r="H580" t="s">
        <v>182</v>
      </c>
      <c r="I580" t="s">
        <v>33</v>
      </c>
      <c r="J580" t="s">
        <v>21</v>
      </c>
      <c r="M580" t="s">
        <v>34</v>
      </c>
    </row>
    <row r="581" spans="1:13" x14ac:dyDescent="0.2">
      <c r="A581" t="s">
        <v>13</v>
      </c>
      <c r="B581" t="s">
        <v>14</v>
      </c>
      <c r="C581" t="s">
        <v>23</v>
      </c>
      <c r="D581" t="s">
        <v>24</v>
      </c>
      <c r="F581" t="s">
        <v>31</v>
      </c>
      <c r="G581" t="s">
        <v>31</v>
      </c>
      <c r="H581" t="s">
        <v>187</v>
      </c>
      <c r="I581" t="s">
        <v>20</v>
      </c>
      <c r="J581" t="s">
        <v>41</v>
      </c>
      <c r="M581" t="s">
        <v>29</v>
      </c>
    </row>
    <row r="582" spans="1:13" x14ac:dyDescent="0.2">
      <c r="A582" t="s">
        <v>13</v>
      </c>
      <c r="B582" t="s">
        <v>14</v>
      </c>
      <c r="C582" t="s">
        <v>23</v>
      </c>
      <c r="D582" t="s">
        <v>24</v>
      </c>
      <c r="F582" t="s">
        <v>31</v>
      </c>
      <c r="G582" t="s">
        <v>31</v>
      </c>
      <c r="H582" t="s">
        <v>182</v>
      </c>
      <c r="I582" t="s">
        <v>28</v>
      </c>
      <c r="J582" t="s">
        <v>41</v>
      </c>
      <c r="M582" t="s">
        <v>29</v>
      </c>
    </row>
    <row r="583" spans="1:13" x14ac:dyDescent="0.2">
      <c r="A583" t="s">
        <v>13</v>
      </c>
      <c r="B583" t="s">
        <v>14</v>
      </c>
      <c r="C583" t="s">
        <v>23</v>
      </c>
      <c r="D583" t="s">
        <v>24</v>
      </c>
      <c r="F583" t="s">
        <v>31</v>
      </c>
      <c r="G583" t="s">
        <v>31</v>
      </c>
      <c r="H583" t="s">
        <v>182</v>
      </c>
      <c r="I583" t="s">
        <v>28</v>
      </c>
      <c r="J583" t="s">
        <v>21</v>
      </c>
      <c r="M583" t="s">
        <v>29</v>
      </c>
    </row>
    <row r="584" spans="1:13" x14ac:dyDescent="0.2">
      <c r="A584" t="s">
        <v>13</v>
      </c>
      <c r="B584" t="s">
        <v>14</v>
      </c>
      <c r="C584" t="s">
        <v>23</v>
      </c>
      <c r="D584" t="s">
        <v>24</v>
      </c>
      <c r="F584" t="s">
        <v>31</v>
      </c>
      <c r="G584" t="s">
        <v>31</v>
      </c>
      <c r="H584" t="s">
        <v>182</v>
      </c>
      <c r="I584" t="s">
        <v>40</v>
      </c>
      <c r="J584" t="s">
        <v>21</v>
      </c>
      <c r="M584" t="s">
        <v>34</v>
      </c>
    </row>
    <row r="585" spans="1:13" x14ac:dyDescent="0.2">
      <c r="A585" t="s">
        <v>13</v>
      </c>
      <c r="B585" t="s">
        <v>14</v>
      </c>
      <c r="C585" t="s">
        <v>36</v>
      </c>
      <c r="D585" t="s">
        <v>46</v>
      </c>
      <c r="F585" t="s">
        <v>31</v>
      </c>
      <c r="G585" t="s">
        <v>31</v>
      </c>
      <c r="H585" t="s">
        <v>182</v>
      </c>
      <c r="I585" t="s">
        <v>33</v>
      </c>
      <c r="J585" t="s">
        <v>21</v>
      </c>
      <c r="M585" t="s">
        <v>34</v>
      </c>
    </row>
    <row r="586" spans="1:13" x14ac:dyDescent="0.2">
      <c r="A586" t="s">
        <v>13</v>
      </c>
      <c r="B586" t="s">
        <v>14</v>
      </c>
      <c r="C586" t="s">
        <v>42</v>
      </c>
      <c r="D586" t="s">
        <v>113</v>
      </c>
      <c r="F586" t="s">
        <v>31</v>
      </c>
      <c r="G586" t="s">
        <v>31</v>
      </c>
      <c r="H586" t="s">
        <v>182</v>
      </c>
      <c r="I586" t="s">
        <v>20</v>
      </c>
      <c r="J586" t="s">
        <v>21</v>
      </c>
      <c r="M586" t="s">
        <v>34</v>
      </c>
    </row>
    <row r="587" spans="1:13" x14ac:dyDescent="0.2">
      <c r="A587" t="s">
        <v>13</v>
      </c>
      <c r="B587" t="s">
        <v>14</v>
      </c>
      <c r="C587" t="s">
        <v>23</v>
      </c>
      <c r="D587" t="s">
        <v>24</v>
      </c>
      <c r="F587" t="s">
        <v>31</v>
      </c>
      <c r="G587" t="s">
        <v>31</v>
      </c>
      <c r="H587" t="s">
        <v>204</v>
      </c>
      <c r="I587" t="s">
        <v>20</v>
      </c>
      <c r="J587" t="s">
        <v>41</v>
      </c>
      <c r="M587" t="s">
        <v>29</v>
      </c>
    </row>
    <row r="588" spans="1:13" x14ac:dyDescent="0.2">
      <c r="A588" t="s">
        <v>13</v>
      </c>
      <c r="B588" t="s">
        <v>14</v>
      </c>
      <c r="C588" t="s">
        <v>23</v>
      </c>
      <c r="D588" t="s">
        <v>24</v>
      </c>
      <c r="F588" t="s">
        <v>31</v>
      </c>
      <c r="G588" t="s">
        <v>31</v>
      </c>
      <c r="H588" t="s">
        <v>210</v>
      </c>
      <c r="I588" t="s">
        <v>40</v>
      </c>
      <c r="J588" t="s">
        <v>21</v>
      </c>
      <c r="M588" t="s">
        <v>34</v>
      </c>
    </row>
    <row r="589" spans="1:13" x14ac:dyDescent="0.2">
      <c r="A589" t="s">
        <v>13</v>
      </c>
      <c r="B589" t="s">
        <v>14</v>
      </c>
      <c r="C589" t="s">
        <v>36</v>
      </c>
      <c r="D589" t="s">
        <v>46</v>
      </c>
      <c r="F589" t="s">
        <v>31</v>
      </c>
      <c r="G589" t="s">
        <v>31</v>
      </c>
      <c r="H589" t="s">
        <v>204</v>
      </c>
      <c r="I589" t="s">
        <v>33</v>
      </c>
      <c r="J589" t="s">
        <v>21</v>
      </c>
      <c r="M589" t="s">
        <v>34</v>
      </c>
    </row>
    <row r="590" spans="1:13" x14ac:dyDescent="0.2">
      <c r="A590" t="s">
        <v>13</v>
      </c>
      <c r="B590" t="s">
        <v>14</v>
      </c>
      <c r="C590" t="s">
        <v>23</v>
      </c>
      <c r="D590" t="s">
        <v>24</v>
      </c>
      <c r="F590" t="s">
        <v>31</v>
      </c>
      <c r="G590" t="s">
        <v>31</v>
      </c>
      <c r="H590" t="s">
        <v>204</v>
      </c>
      <c r="I590" t="s">
        <v>40</v>
      </c>
      <c r="J590" t="s">
        <v>21</v>
      </c>
      <c r="M590" t="s">
        <v>34</v>
      </c>
    </row>
    <row r="591" spans="1:13" x14ac:dyDescent="0.2">
      <c r="A591" t="s">
        <v>13</v>
      </c>
      <c r="B591" t="s">
        <v>14</v>
      </c>
      <c r="C591" t="s">
        <v>42</v>
      </c>
      <c r="D591" t="s">
        <v>113</v>
      </c>
      <c r="F591" t="s">
        <v>31</v>
      </c>
      <c r="G591" t="s">
        <v>31</v>
      </c>
      <c r="H591" t="s">
        <v>210</v>
      </c>
      <c r="I591" t="s">
        <v>20</v>
      </c>
      <c r="J591" t="s">
        <v>41</v>
      </c>
      <c r="M591" t="s">
        <v>29</v>
      </c>
    </row>
    <row r="592" spans="1:13" x14ac:dyDescent="0.2">
      <c r="A592" t="s">
        <v>13</v>
      </c>
      <c r="B592" t="s">
        <v>14</v>
      </c>
      <c r="C592" t="s">
        <v>36</v>
      </c>
      <c r="D592" t="s">
        <v>46</v>
      </c>
      <c r="F592" t="s">
        <v>31</v>
      </c>
      <c r="G592" t="s">
        <v>31</v>
      </c>
      <c r="H592" t="s">
        <v>210</v>
      </c>
      <c r="I592" t="s">
        <v>33</v>
      </c>
      <c r="J592" t="s">
        <v>21</v>
      </c>
      <c r="M592" t="s">
        <v>29</v>
      </c>
    </row>
    <row r="593" spans="1:13" x14ac:dyDescent="0.2">
      <c r="A593" t="s">
        <v>13</v>
      </c>
      <c r="B593" t="s">
        <v>14</v>
      </c>
      <c r="C593" t="s">
        <v>42</v>
      </c>
      <c r="D593" t="s">
        <v>113</v>
      </c>
      <c r="F593" t="s">
        <v>31</v>
      </c>
      <c r="G593" t="s">
        <v>31</v>
      </c>
      <c r="H593" t="s">
        <v>210</v>
      </c>
      <c r="I593" t="s">
        <v>20</v>
      </c>
      <c r="J593" t="s">
        <v>41</v>
      </c>
      <c r="M593" t="s">
        <v>34</v>
      </c>
    </row>
    <row r="594" spans="1:13" x14ac:dyDescent="0.2">
      <c r="A594" t="s">
        <v>13</v>
      </c>
      <c r="B594" t="s">
        <v>14</v>
      </c>
      <c r="C594" t="s">
        <v>23</v>
      </c>
      <c r="D594" t="s">
        <v>24</v>
      </c>
      <c r="F594" t="s">
        <v>31</v>
      </c>
      <c r="G594" t="s">
        <v>31</v>
      </c>
      <c r="H594" t="s">
        <v>210</v>
      </c>
      <c r="I594" t="s">
        <v>33</v>
      </c>
      <c r="J594" t="s">
        <v>21</v>
      </c>
      <c r="M594" t="s">
        <v>34</v>
      </c>
    </row>
    <row r="595" spans="1:13" x14ac:dyDescent="0.2">
      <c r="A595" t="s">
        <v>13</v>
      </c>
      <c r="B595" t="s">
        <v>14</v>
      </c>
      <c r="C595" t="s">
        <v>23</v>
      </c>
      <c r="D595" t="s">
        <v>24</v>
      </c>
      <c r="F595" t="s">
        <v>31</v>
      </c>
      <c r="G595" t="s">
        <v>31</v>
      </c>
      <c r="H595" t="s">
        <v>207</v>
      </c>
      <c r="I595" t="s">
        <v>20</v>
      </c>
      <c r="J595" t="s">
        <v>21</v>
      </c>
      <c r="M595" t="s">
        <v>34</v>
      </c>
    </row>
    <row r="596" spans="1:13" x14ac:dyDescent="0.2">
      <c r="A596" t="s">
        <v>13</v>
      </c>
      <c r="B596" t="s">
        <v>14</v>
      </c>
      <c r="C596" t="s">
        <v>23</v>
      </c>
      <c r="D596" t="s">
        <v>24</v>
      </c>
      <c r="F596" t="s">
        <v>31</v>
      </c>
      <c r="G596" t="s">
        <v>31</v>
      </c>
      <c r="H596" t="s">
        <v>210</v>
      </c>
      <c r="I596" t="s">
        <v>40</v>
      </c>
      <c r="J596" t="s">
        <v>21</v>
      </c>
      <c r="M596" t="s">
        <v>34</v>
      </c>
    </row>
    <row r="597" spans="1:13" x14ac:dyDescent="0.2">
      <c r="A597" t="s">
        <v>13</v>
      </c>
      <c r="B597" t="s">
        <v>14</v>
      </c>
      <c r="C597" t="s">
        <v>23</v>
      </c>
      <c r="D597" t="s">
        <v>24</v>
      </c>
      <c r="F597" t="s">
        <v>31</v>
      </c>
      <c r="G597" t="s">
        <v>31</v>
      </c>
      <c r="H597" t="s">
        <v>210</v>
      </c>
      <c r="I597" t="s">
        <v>40</v>
      </c>
      <c r="J597" t="s">
        <v>21</v>
      </c>
      <c r="M597" t="s">
        <v>34</v>
      </c>
    </row>
    <row r="598" spans="1:13" x14ac:dyDescent="0.2">
      <c r="A598" t="s">
        <v>13</v>
      </c>
      <c r="B598" t="s">
        <v>14</v>
      </c>
      <c r="C598" t="s">
        <v>23</v>
      </c>
      <c r="D598" t="s">
        <v>24</v>
      </c>
      <c r="F598" t="s">
        <v>31</v>
      </c>
      <c r="G598" t="s">
        <v>31</v>
      </c>
      <c r="H598" t="s">
        <v>207</v>
      </c>
      <c r="I598" t="s">
        <v>40</v>
      </c>
      <c r="J598" t="s">
        <v>21</v>
      </c>
      <c r="M598" t="s">
        <v>34</v>
      </c>
    </row>
    <row r="599" spans="1:13" x14ac:dyDescent="0.2">
      <c r="A599" t="s">
        <v>13</v>
      </c>
      <c r="B599" t="s">
        <v>14</v>
      </c>
      <c r="C599" t="s">
        <v>36</v>
      </c>
      <c r="D599" t="s">
        <v>46</v>
      </c>
      <c r="F599" t="s">
        <v>31</v>
      </c>
      <c r="G599" t="s">
        <v>31</v>
      </c>
      <c r="H599" t="s">
        <v>210</v>
      </c>
      <c r="I599" t="s">
        <v>40</v>
      </c>
      <c r="J599" t="s">
        <v>21</v>
      </c>
      <c r="M599" t="s">
        <v>34</v>
      </c>
    </row>
    <row r="600" spans="1:13" x14ac:dyDescent="0.2">
      <c r="A600" t="s">
        <v>13</v>
      </c>
      <c r="B600" t="s">
        <v>14</v>
      </c>
      <c r="C600" t="s">
        <v>23</v>
      </c>
      <c r="D600" t="s">
        <v>24</v>
      </c>
      <c r="F600" t="s">
        <v>31</v>
      </c>
      <c r="G600" t="s">
        <v>31</v>
      </c>
      <c r="H600" t="s">
        <v>207</v>
      </c>
      <c r="I600" t="s">
        <v>20</v>
      </c>
      <c r="J600" t="s">
        <v>21</v>
      </c>
      <c r="M600" t="s">
        <v>34</v>
      </c>
    </row>
    <row r="601" spans="1:13" x14ac:dyDescent="0.2">
      <c r="A601" t="s">
        <v>13</v>
      </c>
      <c r="B601" t="s">
        <v>14</v>
      </c>
      <c r="C601" t="s">
        <v>36</v>
      </c>
      <c r="D601" t="s">
        <v>46</v>
      </c>
      <c r="F601" t="s">
        <v>31</v>
      </c>
      <c r="G601" t="s">
        <v>31</v>
      </c>
      <c r="H601" t="s">
        <v>207</v>
      </c>
      <c r="I601" t="s">
        <v>40</v>
      </c>
      <c r="J601" t="s">
        <v>21</v>
      </c>
      <c r="M601" t="s">
        <v>34</v>
      </c>
    </row>
    <row r="602" spans="1:13" x14ac:dyDescent="0.2">
      <c r="A602" t="s">
        <v>13</v>
      </c>
      <c r="B602" t="s">
        <v>14</v>
      </c>
      <c r="C602" t="s">
        <v>23</v>
      </c>
      <c r="D602" t="s">
        <v>24</v>
      </c>
      <c r="F602" t="s">
        <v>31</v>
      </c>
      <c r="G602" t="s">
        <v>31</v>
      </c>
      <c r="H602" t="s">
        <v>220</v>
      </c>
      <c r="I602" t="s">
        <v>33</v>
      </c>
      <c r="J602" t="s">
        <v>21</v>
      </c>
      <c r="M602" t="s">
        <v>34</v>
      </c>
    </row>
    <row r="603" spans="1:13" x14ac:dyDescent="0.2">
      <c r="A603" t="s">
        <v>13</v>
      </c>
      <c r="B603" t="s">
        <v>14</v>
      </c>
      <c r="C603" t="s">
        <v>36</v>
      </c>
      <c r="D603" t="s">
        <v>46</v>
      </c>
      <c r="F603" t="s">
        <v>31</v>
      </c>
      <c r="G603" t="s">
        <v>31</v>
      </c>
      <c r="H603" t="s">
        <v>207</v>
      </c>
      <c r="I603" t="s">
        <v>28</v>
      </c>
      <c r="J603" t="s">
        <v>21</v>
      </c>
      <c r="M603" t="s">
        <v>34</v>
      </c>
    </row>
    <row r="604" spans="1:13" x14ac:dyDescent="0.2">
      <c r="A604" t="s">
        <v>13</v>
      </c>
      <c r="B604" t="s">
        <v>14</v>
      </c>
      <c r="C604" t="s">
        <v>23</v>
      </c>
      <c r="D604" t="s">
        <v>24</v>
      </c>
      <c r="F604" t="s">
        <v>31</v>
      </c>
      <c r="G604" t="s">
        <v>31</v>
      </c>
      <c r="H604" t="s">
        <v>207</v>
      </c>
      <c r="I604" t="s">
        <v>40</v>
      </c>
      <c r="J604" t="s">
        <v>21</v>
      </c>
      <c r="M604" t="s">
        <v>34</v>
      </c>
    </row>
    <row r="605" spans="1:13" x14ac:dyDescent="0.2">
      <c r="A605" t="s">
        <v>13</v>
      </c>
      <c r="B605" t="s">
        <v>14</v>
      </c>
      <c r="C605" t="s">
        <v>42</v>
      </c>
      <c r="D605" t="s">
        <v>113</v>
      </c>
      <c r="F605" t="s">
        <v>31</v>
      </c>
      <c r="G605" t="s">
        <v>31</v>
      </c>
      <c r="H605" t="s">
        <v>207</v>
      </c>
      <c r="I605" t="s">
        <v>40</v>
      </c>
      <c r="J605" t="s">
        <v>21</v>
      </c>
      <c r="M605" t="s">
        <v>34</v>
      </c>
    </row>
    <row r="606" spans="1:13" x14ac:dyDescent="0.2">
      <c r="A606" t="s">
        <v>13</v>
      </c>
      <c r="B606" t="s">
        <v>14</v>
      </c>
      <c r="C606" t="s">
        <v>36</v>
      </c>
      <c r="D606" t="s">
        <v>46</v>
      </c>
      <c r="F606" t="s">
        <v>31</v>
      </c>
      <c r="G606" t="s">
        <v>31</v>
      </c>
      <c r="H606" t="s">
        <v>207</v>
      </c>
      <c r="I606" t="s">
        <v>20</v>
      </c>
      <c r="J606" t="s">
        <v>21</v>
      </c>
      <c r="M606" t="s">
        <v>34</v>
      </c>
    </row>
    <row r="607" spans="1:13" x14ac:dyDescent="0.2">
      <c r="A607" t="s">
        <v>13</v>
      </c>
      <c r="B607" t="s">
        <v>14</v>
      </c>
      <c r="C607" t="s">
        <v>36</v>
      </c>
      <c r="D607" t="s">
        <v>46</v>
      </c>
      <c r="F607" t="s">
        <v>31</v>
      </c>
      <c r="G607" t="s">
        <v>31</v>
      </c>
      <c r="H607" t="s">
        <v>220</v>
      </c>
      <c r="I607" t="s">
        <v>20</v>
      </c>
      <c r="J607" t="s">
        <v>21</v>
      </c>
      <c r="M607" t="s">
        <v>29</v>
      </c>
    </row>
    <row r="608" spans="1:13" x14ac:dyDescent="0.2">
      <c r="A608" t="s">
        <v>13</v>
      </c>
      <c r="B608" t="s">
        <v>14</v>
      </c>
      <c r="C608" t="s">
        <v>36</v>
      </c>
      <c r="D608" t="s">
        <v>46</v>
      </c>
      <c r="F608" t="s">
        <v>31</v>
      </c>
      <c r="G608" t="s">
        <v>31</v>
      </c>
      <c r="H608" t="s">
        <v>207</v>
      </c>
      <c r="I608" t="s">
        <v>33</v>
      </c>
      <c r="J608" t="s">
        <v>21</v>
      </c>
      <c r="M608" t="s">
        <v>34</v>
      </c>
    </row>
    <row r="609" spans="1:13" x14ac:dyDescent="0.2">
      <c r="A609" t="s">
        <v>13</v>
      </c>
      <c r="B609" t="s">
        <v>14</v>
      </c>
      <c r="C609" t="s">
        <v>42</v>
      </c>
      <c r="D609" t="s">
        <v>113</v>
      </c>
      <c r="F609" t="s">
        <v>31</v>
      </c>
      <c r="G609" t="s">
        <v>31</v>
      </c>
      <c r="H609" t="s">
        <v>220</v>
      </c>
      <c r="I609" t="s">
        <v>40</v>
      </c>
      <c r="J609" t="s">
        <v>21</v>
      </c>
      <c r="M609" t="s">
        <v>34</v>
      </c>
    </row>
    <row r="610" spans="1:13" x14ac:dyDescent="0.2">
      <c r="A610" t="s">
        <v>13</v>
      </c>
      <c r="B610" t="s">
        <v>14</v>
      </c>
      <c r="C610" t="s">
        <v>42</v>
      </c>
      <c r="D610" t="s">
        <v>113</v>
      </c>
      <c r="F610" t="s">
        <v>31</v>
      </c>
      <c r="G610" t="s">
        <v>31</v>
      </c>
      <c r="H610" t="s">
        <v>220</v>
      </c>
      <c r="I610" t="s">
        <v>40</v>
      </c>
      <c r="J610" t="s">
        <v>21</v>
      </c>
      <c r="M610" t="s">
        <v>34</v>
      </c>
    </row>
    <row r="611" spans="1:13" x14ac:dyDescent="0.2">
      <c r="A611" t="s">
        <v>13</v>
      </c>
      <c r="B611" t="s">
        <v>14</v>
      </c>
      <c r="C611" t="s">
        <v>36</v>
      </c>
      <c r="D611" t="s">
        <v>46</v>
      </c>
      <c r="F611" t="s">
        <v>31</v>
      </c>
      <c r="G611" t="s">
        <v>31</v>
      </c>
      <c r="H611" t="s">
        <v>207</v>
      </c>
      <c r="I611" t="s">
        <v>28</v>
      </c>
      <c r="J611" t="s">
        <v>21</v>
      </c>
      <c r="M611" t="s">
        <v>34</v>
      </c>
    </row>
    <row r="612" spans="1:13" x14ac:dyDescent="0.2">
      <c r="A612" t="s">
        <v>13</v>
      </c>
      <c r="B612" t="s">
        <v>14</v>
      </c>
      <c r="C612" t="s">
        <v>23</v>
      </c>
      <c r="D612" t="s">
        <v>24</v>
      </c>
      <c r="F612" t="s">
        <v>31</v>
      </c>
      <c r="G612" t="s">
        <v>31</v>
      </c>
      <c r="H612" t="s">
        <v>207</v>
      </c>
      <c r="I612" t="s">
        <v>20</v>
      </c>
      <c r="J612" t="s">
        <v>41</v>
      </c>
      <c r="M612" t="s">
        <v>29</v>
      </c>
    </row>
    <row r="613" spans="1:13" x14ac:dyDescent="0.2">
      <c r="A613" t="s">
        <v>13</v>
      </c>
      <c r="B613" t="s">
        <v>14</v>
      </c>
      <c r="C613" t="s">
        <v>23</v>
      </c>
      <c r="D613" t="s">
        <v>24</v>
      </c>
      <c r="F613" t="s">
        <v>31</v>
      </c>
      <c r="G613" t="s">
        <v>31</v>
      </c>
      <c r="H613" t="s">
        <v>207</v>
      </c>
      <c r="I613" t="s">
        <v>20</v>
      </c>
      <c r="J613" t="s">
        <v>21</v>
      </c>
      <c r="M613" t="s">
        <v>34</v>
      </c>
    </row>
    <row r="614" spans="1:13" x14ac:dyDescent="0.2">
      <c r="A614" t="s">
        <v>13</v>
      </c>
      <c r="B614" t="s">
        <v>14</v>
      </c>
      <c r="C614" t="s">
        <v>36</v>
      </c>
      <c r="D614" t="s">
        <v>46</v>
      </c>
      <c r="F614" t="s">
        <v>31</v>
      </c>
      <c r="G614" t="s">
        <v>31</v>
      </c>
      <c r="H614" t="s">
        <v>220</v>
      </c>
      <c r="I614" t="s">
        <v>40</v>
      </c>
      <c r="J614" t="s">
        <v>21</v>
      </c>
      <c r="M614" t="s">
        <v>34</v>
      </c>
    </row>
    <row r="615" spans="1:13" x14ac:dyDescent="0.2">
      <c r="A615" t="s">
        <v>13</v>
      </c>
      <c r="B615" t="s">
        <v>14</v>
      </c>
      <c r="C615" t="s">
        <v>23</v>
      </c>
      <c r="D615" t="s">
        <v>24</v>
      </c>
      <c r="F615" t="s">
        <v>31</v>
      </c>
      <c r="G615" t="s">
        <v>31</v>
      </c>
      <c r="H615" t="s">
        <v>207</v>
      </c>
      <c r="I615" t="s">
        <v>33</v>
      </c>
      <c r="J615" t="s">
        <v>21</v>
      </c>
      <c r="M615" t="s">
        <v>34</v>
      </c>
    </row>
    <row r="616" spans="1:13" x14ac:dyDescent="0.2">
      <c r="A616" t="s">
        <v>13</v>
      </c>
      <c r="B616" t="s">
        <v>14</v>
      </c>
      <c r="C616" t="s">
        <v>36</v>
      </c>
      <c r="D616" t="s">
        <v>46</v>
      </c>
      <c r="F616" t="s">
        <v>31</v>
      </c>
      <c r="G616" t="s">
        <v>31</v>
      </c>
      <c r="H616" t="s">
        <v>220</v>
      </c>
      <c r="I616" t="s">
        <v>28</v>
      </c>
      <c r="J616" t="s">
        <v>21</v>
      </c>
      <c r="M616" t="s">
        <v>34</v>
      </c>
    </row>
    <row r="617" spans="1:13" x14ac:dyDescent="0.2">
      <c r="A617" t="s">
        <v>13</v>
      </c>
      <c r="B617" t="s">
        <v>14</v>
      </c>
      <c r="C617" t="s">
        <v>36</v>
      </c>
      <c r="D617" t="s">
        <v>46</v>
      </c>
      <c r="F617" t="s">
        <v>31</v>
      </c>
      <c r="G617" t="s">
        <v>31</v>
      </c>
      <c r="H617" t="s">
        <v>207</v>
      </c>
      <c r="I617" t="s">
        <v>28</v>
      </c>
      <c r="J617" t="s">
        <v>21</v>
      </c>
      <c r="M617" t="s">
        <v>34</v>
      </c>
    </row>
    <row r="618" spans="1:13" x14ac:dyDescent="0.2">
      <c r="A618" t="s">
        <v>13</v>
      </c>
      <c r="B618" t="s">
        <v>14</v>
      </c>
      <c r="C618" t="s">
        <v>23</v>
      </c>
      <c r="D618" t="s">
        <v>24</v>
      </c>
      <c r="F618" t="s">
        <v>31</v>
      </c>
      <c r="G618" t="s">
        <v>31</v>
      </c>
      <c r="H618" t="s">
        <v>207</v>
      </c>
      <c r="I618" t="s">
        <v>33</v>
      </c>
      <c r="J618" t="s">
        <v>21</v>
      </c>
      <c r="M618" t="s">
        <v>34</v>
      </c>
    </row>
    <row r="619" spans="1:13" x14ac:dyDescent="0.2">
      <c r="A619" t="s">
        <v>13</v>
      </c>
      <c r="B619" t="s">
        <v>14</v>
      </c>
      <c r="C619" t="s">
        <v>42</v>
      </c>
      <c r="D619" t="s">
        <v>1147</v>
      </c>
      <c r="F619" t="s">
        <v>31</v>
      </c>
      <c r="G619" t="s">
        <v>31</v>
      </c>
      <c r="H619" t="s">
        <v>220</v>
      </c>
      <c r="I619" t="s">
        <v>33</v>
      </c>
      <c r="J619" t="s">
        <v>21</v>
      </c>
      <c r="M619" t="s">
        <v>34</v>
      </c>
    </row>
    <row r="620" spans="1:13" x14ac:dyDescent="0.2">
      <c r="A620" t="s">
        <v>13</v>
      </c>
      <c r="B620" t="s">
        <v>14</v>
      </c>
      <c r="C620" t="s">
        <v>36</v>
      </c>
      <c r="D620" t="s">
        <v>46</v>
      </c>
      <c r="F620" t="s">
        <v>31</v>
      </c>
      <c r="G620" t="s">
        <v>31</v>
      </c>
      <c r="H620" t="s">
        <v>220</v>
      </c>
      <c r="I620" t="s">
        <v>20</v>
      </c>
      <c r="J620" t="s">
        <v>21</v>
      </c>
      <c r="M620" t="s">
        <v>29</v>
      </c>
    </row>
    <row r="621" spans="1:13" x14ac:dyDescent="0.2">
      <c r="A621" t="s">
        <v>13</v>
      </c>
      <c r="B621" t="s">
        <v>14</v>
      </c>
      <c r="C621" t="s">
        <v>36</v>
      </c>
      <c r="D621" t="s">
        <v>46</v>
      </c>
      <c r="F621" t="s">
        <v>31</v>
      </c>
      <c r="G621" t="s">
        <v>31</v>
      </c>
      <c r="H621" t="s">
        <v>220</v>
      </c>
      <c r="I621" t="s">
        <v>33</v>
      </c>
      <c r="J621" t="s">
        <v>21</v>
      </c>
      <c r="M621" t="s">
        <v>29</v>
      </c>
    </row>
    <row r="622" spans="1:13" x14ac:dyDescent="0.2">
      <c r="A622" t="s">
        <v>13</v>
      </c>
      <c r="B622" t="s">
        <v>14</v>
      </c>
      <c r="C622" t="s">
        <v>42</v>
      </c>
      <c r="D622" t="s">
        <v>113</v>
      </c>
      <c r="F622" t="s">
        <v>31</v>
      </c>
      <c r="G622" t="s">
        <v>31</v>
      </c>
      <c r="H622" t="s">
        <v>220</v>
      </c>
      <c r="I622" t="s">
        <v>28</v>
      </c>
      <c r="J622" t="s">
        <v>21</v>
      </c>
      <c r="M622" t="s">
        <v>29</v>
      </c>
    </row>
    <row r="623" spans="1:13" x14ac:dyDescent="0.2">
      <c r="A623" t="s">
        <v>13</v>
      </c>
      <c r="B623" t="s">
        <v>14</v>
      </c>
      <c r="C623" t="s">
        <v>36</v>
      </c>
      <c r="D623" t="s">
        <v>46</v>
      </c>
      <c r="F623" t="s">
        <v>31</v>
      </c>
      <c r="G623" t="s">
        <v>31</v>
      </c>
      <c r="H623" t="s">
        <v>220</v>
      </c>
      <c r="I623" t="s">
        <v>40</v>
      </c>
      <c r="J623" t="s">
        <v>21</v>
      </c>
      <c r="M623" t="s">
        <v>34</v>
      </c>
    </row>
    <row r="624" spans="1:13" x14ac:dyDescent="0.2">
      <c r="A624" t="s">
        <v>13</v>
      </c>
      <c r="B624" t="s">
        <v>14</v>
      </c>
      <c r="C624" t="s">
        <v>23</v>
      </c>
      <c r="D624" t="s">
        <v>24</v>
      </c>
      <c r="F624" t="s">
        <v>31</v>
      </c>
      <c r="G624" t="s">
        <v>31</v>
      </c>
      <c r="H624" t="s">
        <v>220</v>
      </c>
      <c r="I624" t="s">
        <v>20</v>
      </c>
      <c r="J624" t="s">
        <v>21</v>
      </c>
      <c r="M624" t="s">
        <v>29</v>
      </c>
    </row>
    <row r="625" spans="1:13" x14ac:dyDescent="0.2">
      <c r="A625" t="s">
        <v>13</v>
      </c>
      <c r="B625" t="s">
        <v>14</v>
      </c>
      <c r="C625" t="s">
        <v>23</v>
      </c>
      <c r="D625" t="s">
        <v>24</v>
      </c>
      <c r="F625" t="s">
        <v>31</v>
      </c>
      <c r="G625" t="s">
        <v>31</v>
      </c>
      <c r="H625" t="s">
        <v>220</v>
      </c>
      <c r="I625" t="s">
        <v>33</v>
      </c>
      <c r="J625" t="s">
        <v>21</v>
      </c>
      <c r="M625" t="s">
        <v>34</v>
      </c>
    </row>
    <row r="626" spans="1:13" x14ac:dyDescent="0.2">
      <c r="A626" t="s">
        <v>13</v>
      </c>
      <c r="B626" t="s">
        <v>14</v>
      </c>
      <c r="C626" t="s">
        <v>23</v>
      </c>
      <c r="D626" t="s">
        <v>24</v>
      </c>
      <c r="F626" t="s">
        <v>31</v>
      </c>
      <c r="G626" t="s">
        <v>31</v>
      </c>
      <c r="H626" t="s">
        <v>220</v>
      </c>
      <c r="I626" t="s">
        <v>40</v>
      </c>
      <c r="J626" t="s">
        <v>21</v>
      </c>
      <c r="M626" t="s">
        <v>34</v>
      </c>
    </row>
    <row r="627" spans="1:13" x14ac:dyDescent="0.2">
      <c r="A627" t="s">
        <v>13</v>
      </c>
      <c r="B627" t="s">
        <v>14</v>
      </c>
      <c r="C627" t="s">
        <v>36</v>
      </c>
      <c r="D627" t="s">
        <v>46</v>
      </c>
      <c r="F627" t="s">
        <v>31</v>
      </c>
      <c r="G627" t="s">
        <v>31</v>
      </c>
      <c r="H627" t="s">
        <v>220</v>
      </c>
      <c r="I627" t="s">
        <v>33</v>
      </c>
      <c r="J627" t="s">
        <v>21</v>
      </c>
      <c r="M627" t="s">
        <v>34</v>
      </c>
    </row>
    <row r="628" spans="1:13" x14ac:dyDescent="0.2">
      <c r="A628" t="s">
        <v>13</v>
      </c>
      <c r="B628" t="s">
        <v>14</v>
      </c>
      <c r="C628" t="s">
        <v>36</v>
      </c>
      <c r="D628" t="s">
        <v>46</v>
      </c>
      <c r="F628" t="s">
        <v>31</v>
      </c>
      <c r="G628" t="s">
        <v>31</v>
      </c>
      <c r="H628" t="s">
        <v>220</v>
      </c>
      <c r="I628" t="s">
        <v>20</v>
      </c>
      <c r="J628" t="s">
        <v>21</v>
      </c>
      <c r="M628" t="s">
        <v>29</v>
      </c>
    </row>
    <row r="629" spans="1:13" x14ac:dyDescent="0.2">
      <c r="A629" t="s">
        <v>13</v>
      </c>
      <c r="B629" t="s">
        <v>14</v>
      </c>
      <c r="C629" t="s">
        <v>36</v>
      </c>
      <c r="D629" t="s">
        <v>46</v>
      </c>
      <c r="F629" t="s">
        <v>31</v>
      </c>
      <c r="G629" t="s">
        <v>31</v>
      </c>
      <c r="H629" t="s">
        <v>220</v>
      </c>
      <c r="I629" t="s">
        <v>28</v>
      </c>
      <c r="J629" t="s">
        <v>21</v>
      </c>
      <c r="M629" t="s">
        <v>34</v>
      </c>
    </row>
    <row r="630" spans="1:13" x14ac:dyDescent="0.2">
      <c r="A630" t="s">
        <v>13</v>
      </c>
      <c r="B630" t="s">
        <v>14</v>
      </c>
      <c r="C630" t="s">
        <v>23</v>
      </c>
      <c r="D630" t="s">
        <v>24</v>
      </c>
      <c r="F630" t="s">
        <v>31</v>
      </c>
      <c r="G630" t="s">
        <v>31</v>
      </c>
      <c r="H630" t="s">
        <v>220</v>
      </c>
      <c r="I630" t="s">
        <v>40</v>
      </c>
      <c r="J630" t="s">
        <v>21</v>
      </c>
      <c r="M630" t="s">
        <v>29</v>
      </c>
    </row>
    <row r="631" spans="1:13" x14ac:dyDescent="0.2">
      <c r="A631" t="s">
        <v>13</v>
      </c>
      <c r="B631" t="s">
        <v>14</v>
      </c>
      <c r="C631" t="s">
        <v>36</v>
      </c>
      <c r="D631" t="s">
        <v>46</v>
      </c>
      <c r="F631" t="s">
        <v>31</v>
      </c>
      <c r="G631" t="s">
        <v>31</v>
      </c>
      <c r="H631" t="s">
        <v>220</v>
      </c>
      <c r="I631" t="s">
        <v>20</v>
      </c>
      <c r="J631" t="s">
        <v>21</v>
      </c>
      <c r="M631" t="s">
        <v>22</v>
      </c>
    </row>
    <row r="632" spans="1:13" x14ac:dyDescent="0.2">
      <c r="A632" t="s">
        <v>13</v>
      </c>
      <c r="B632" t="s">
        <v>14</v>
      </c>
      <c r="C632" t="s">
        <v>23</v>
      </c>
      <c r="D632" t="s">
        <v>24</v>
      </c>
      <c r="F632" t="s">
        <v>31</v>
      </c>
      <c r="G632" t="s">
        <v>31</v>
      </c>
      <c r="H632" t="s">
        <v>220</v>
      </c>
      <c r="I632" t="s">
        <v>20</v>
      </c>
      <c r="J632" t="s">
        <v>21</v>
      </c>
      <c r="M632" t="s">
        <v>34</v>
      </c>
    </row>
    <row r="633" spans="1:13" x14ac:dyDescent="0.2">
      <c r="A633" t="s">
        <v>13</v>
      </c>
      <c r="B633" t="s">
        <v>14</v>
      </c>
      <c r="C633" t="s">
        <v>23</v>
      </c>
      <c r="D633" t="s">
        <v>24</v>
      </c>
      <c r="F633" t="s">
        <v>31</v>
      </c>
      <c r="G633" t="s">
        <v>31</v>
      </c>
      <c r="H633" t="s">
        <v>256</v>
      </c>
      <c r="I633" t="s">
        <v>33</v>
      </c>
      <c r="J633" t="s">
        <v>21</v>
      </c>
      <c r="M633" t="s">
        <v>34</v>
      </c>
    </row>
    <row r="634" spans="1:13" x14ac:dyDescent="0.2">
      <c r="A634" t="s">
        <v>13</v>
      </c>
      <c r="B634" t="s">
        <v>14</v>
      </c>
      <c r="C634" t="s">
        <v>23</v>
      </c>
      <c r="D634" t="s">
        <v>24</v>
      </c>
      <c r="F634" t="s">
        <v>31</v>
      </c>
      <c r="G634" t="s">
        <v>31</v>
      </c>
      <c r="H634" t="s">
        <v>256</v>
      </c>
      <c r="I634" t="s">
        <v>33</v>
      </c>
      <c r="J634" t="s">
        <v>21</v>
      </c>
      <c r="M634" t="s">
        <v>34</v>
      </c>
    </row>
    <row r="635" spans="1:13" x14ac:dyDescent="0.2">
      <c r="A635" t="s">
        <v>13</v>
      </c>
      <c r="B635" t="s">
        <v>14</v>
      </c>
      <c r="C635" t="s">
        <v>23</v>
      </c>
      <c r="D635" t="s">
        <v>24</v>
      </c>
      <c r="F635" t="s">
        <v>31</v>
      </c>
      <c r="G635" t="s">
        <v>31</v>
      </c>
      <c r="H635" t="s">
        <v>256</v>
      </c>
      <c r="I635" t="s">
        <v>40</v>
      </c>
      <c r="J635" t="s">
        <v>21</v>
      </c>
      <c r="M635" t="s">
        <v>29</v>
      </c>
    </row>
    <row r="636" spans="1:13" x14ac:dyDescent="0.2">
      <c r="A636" t="s">
        <v>13</v>
      </c>
      <c r="B636" t="s">
        <v>14</v>
      </c>
      <c r="C636" t="s">
        <v>36</v>
      </c>
      <c r="D636" t="s">
        <v>46</v>
      </c>
      <c r="F636" t="s">
        <v>31</v>
      </c>
      <c r="G636" t="s">
        <v>31</v>
      </c>
      <c r="H636" t="s">
        <v>256</v>
      </c>
      <c r="I636" t="s">
        <v>20</v>
      </c>
      <c r="J636" t="s">
        <v>41</v>
      </c>
      <c r="M636" t="s">
        <v>29</v>
      </c>
    </row>
    <row r="637" spans="1:13" x14ac:dyDescent="0.2">
      <c r="A637" t="s">
        <v>13</v>
      </c>
      <c r="B637" t="s">
        <v>14</v>
      </c>
      <c r="C637" t="s">
        <v>42</v>
      </c>
      <c r="D637" t="s">
        <v>113</v>
      </c>
      <c r="F637" t="s">
        <v>31</v>
      </c>
      <c r="G637" t="s">
        <v>31</v>
      </c>
      <c r="H637" t="s">
        <v>256</v>
      </c>
      <c r="I637" t="s">
        <v>33</v>
      </c>
      <c r="J637" t="s">
        <v>21</v>
      </c>
      <c r="M637" t="s">
        <v>34</v>
      </c>
    </row>
    <row r="638" spans="1:13" x14ac:dyDescent="0.2">
      <c r="A638" t="s">
        <v>13</v>
      </c>
      <c r="B638" t="s">
        <v>14</v>
      </c>
      <c r="C638" t="s">
        <v>23</v>
      </c>
      <c r="D638" t="s">
        <v>24</v>
      </c>
      <c r="F638" t="s">
        <v>31</v>
      </c>
      <c r="G638" t="s">
        <v>31</v>
      </c>
      <c r="H638" t="s">
        <v>256</v>
      </c>
      <c r="I638" t="s">
        <v>33</v>
      </c>
      <c r="J638" t="s">
        <v>21</v>
      </c>
      <c r="M638" t="s">
        <v>34</v>
      </c>
    </row>
    <row r="639" spans="1:13" x14ac:dyDescent="0.2">
      <c r="A639" t="s">
        <v>13</v>
      </c>
      <c r="B639" t="s">
        <v>14</v>
      </c>
      <c r="C639" t="s">
        <v>23</v>
      </c>
      <c r="D639" t="s">
        <v>24</v>
      </c>
      <c r="F639" t="s">
        <v>31</v>
      </c>
      <c r="G639" t="s">
        <v>31</v>
      </c>
      <c r="H639" t="s">
        <v>256</v>
      </c>
      <c r="I639" t="s">
        <v>33</v>
      </c>
      <c r="J639" t="s">
        <v>21</v>
      </c>
      <c r="M639" t="s">
        <v>34</v>
      </c>
    </row>
    <row r="640" spans="1:13" x14ac:dyDescent="0.2">
      <c r="A640" t="s">
        <v>13</v>
      </c>
      <c r="B640" t="s">
        <v>14</v>
      </c>
      <c r="C640" t="s">
        <v>23</v>
      </c>
      <c r="D640" t="s">
        <v>24</v>
      </c>
      <c r="F640" t="s">
        <v>31</v>
      </c>
      <c r="G640" t="s">
        <v>31</v>
      </c>
      <c r="H640" t="s">
        <v>253</v>
      </c>
      <c r="I640" t="s">
        <v>20</v>
      </c>
      <c r="J640" t="s">
        <v>21</v>
      </c>
      <c r="M640" t="s">
        <v>29</v>
      </c>
    </row>
    <row r="641" spans="1:13" x14ac:dyDescent="0.2">
      <c r="A641" t="s">
        <v>13</v>
      </c>
      <c r="B641" t="s">
        <v>14</v>
      </c>
      <c r="C641" t="s">
        <v>23</v>
      </c>
      <c r="D641" t="s">
        <v>1148</v>
      </c>
      <c r="F641" t="s">
        <v>31</v>
      </c>
      <c r="G641" t="s">
        <v>31</v>
      </c>
      <c r="H641" t="s">
        <v>256</v>
      </c>
      <c r="I641" t="s">
        <v>33</v>
      </c>
      <c r="J641" t="s">
        <v>21</v>
      </c>
      <c r="M641" t="s">
        <v>34</v>
      </c>
    </row>
    <row r="642" spans="1:13" x14ac:dyDescent="0.2">
      <c r="A642" t="s">
        <v>13</v>
      </c>
      <c r="B642" t="s">
        <v>14</v>
      </c>
      <c r="C642" t="s">
        <v>23</v>
      </c>
      <c r="D642" t="s">
        <v>24</v>
      </c>
      <c r="F642" t="s">
        <v>31</v>
      </c>
      <c r="G642" t="s">
        <v>31</v>
      </c>
      <c r="H642" t="s">
        <v>253</v>
      </c>
      <c r="I642" t="s">
        <v>20</v>
      </c>
      <c r="J642" t="s">
        <v>21</v>
      </c>
      <c r="M642" t="s">
        <v>34</v>
      </c>
    </row>
    <row r="643" spans="1:13" x14ac:dyDescent="0.2">
      <c r="A643" t="s">
        <v>13</v>
      </c>
      <c r="B643" t="s">
        <v>14</v>
      </c>
      <c r="C643" t="s">
        <v>36</v>
      </c>
      <c r="D643" t="s">
        <v>46</v>
      </c>
      <c r="F643" t="s">
        <v>31</v>
      </c>
      <c r="G643" t="s">
        <v>31</v>
      </c>
      <c r="H643" t="s">
        <v>253</v>
      </c>
      <c r="I643" t="s">
        <v>33</v>
      </c>
      <c r="J643" t="s">
        <v>21</v>
      </c>
      <c r="M643" t="s">
        <v>34</v>
      </c>
    </row>
    <row r="644" spans="1:13" x14ac:dyDescent="0.2">
      <c r="A644" t="s">
        <v>13</v>
      </c>
      <c r="B644" t="s">
        <v>14</v>
      </c>
      <c r="C644" t="s">
        <v>23</v>
      </c>
      <c r="D644" t="s">
        <v>24</v>
      </c>
      <c r="F644" t="s">
        <v>31</v>
      </c>
      <c r="G644" t="s">
        <v>31</v>
      </c>
      <c r="H644" t="s">
        <v>253</v>
      </c>
      <c r="I644" t="s">
        <v>20</v>
      </c>
      <c r="J644" t="s">
        <v>21</v>
      </c>
      <c r="M644" t="s">
        <v>34</v>
      </c>
    </row>
    <row r="645" spans="1:13" x14ac:dyDescent="0.2">
      <c r="A645" t="s">
        <v>13</v>
      </c>
      <c r="B645" t="s">
        <v>14</v>
      </c>
      <c r="C645" t="s">
        <v>23</v>
      </c>
      <c r="D645" t="s">
        <v>24</v>
      </c>
      <c r="F645" t="s">
        <v>31</v>
      </c>
      <c r="G645" t="s">
        <v>31</v>
      </c>
      <c r="H645" t="s">
        <v>19</v>
      </c>
      <c r="I645" t="s">
        <v>40</v>
      </c>
      <c r="J645" t="s">
        <v>21</v>
      </c>
      <c r="M645" t="s">
        <v>34</v>
      </c>
    </row>
    <row r="646" spans="1:13" x14ac:dyDescent="0.2">
      <c r="A646" t="s">
        <v>13</v>
      </c>
      <c r="B646" t="s">
        <v>14</v>
      </c>
      <c r="C646" t="s">
        <v>36</v>
      </c>
      <c r="D646" t="s">
        <v>46</v>
      </c>
      <c r="F646" t="s">
        <v>31</v>
      </c>
      <c r="G646" t="s">
        <v>31</v>
      </c>
      <c r="H646" t="s">
        <v>253</v>
      </c>
      <c r="I646" t="s">
        <v>20</v>
      </c>
      <c r="J646" t="s">
        <v>21</v>
      </c>
      <c r="M646" t="s">
        <v>34</v>
      </c>
    </row>
    <row r="647" spans="1:13" x14ac:dyDescent="0.2">
      <c r="A647" t="s">
        <v>13</v>
      </c>
      <c r="B647" t="s">
        <v>14</v>
      </c>
      <c r="C647" t="s">
        <v>36</v>
      </c>
      <c r="D647" t="s">
        <v>46</v>
      </c>
      <c r="F647" t="s">
        <v>31</v>
      </c>
      <c r="G647" t="s">
        <v>31</v>
      </c>
      <c r="H647" t="s">
        <v>19</v>
      </c>
      <c r="I647" t="s">
        <v>40</v>
      </c>
      <c r="J647" t="s">
        <v>21</v>
      </c>
      <c r="M647" t="s">
        <v>34</v>
      </c>
    </row>
    <row r="648" spans="1:13" x14ac:dyDescent="0.2">
      <c r="A648" t="s">
        <v>13</v>
      </c>
      <c r="B648" t="s">
        <v>14</v>
      </c>
      <c r="C648" t="s">
        <v>23</v>
      </c>
      <c r="D648" t="s">
        <v>24</v>
      </c>
      <c r="F648" t="s">
        <v>31</v>
      </c>
      <c r="G648" t="s">
        <v>31</v>
      </c>
      <c r="H648" t="s">
        <v>253</v>
      </c>
      <c r="I648" t="s">
        <v>33</v>
      </c>
      <c r="J648" t="s">
        <v>21</v>
      </c>
      <c r="M648" t="s">
        <v>34</v>
      </c>
    </row>
    <row r="649" spans="1:13" x14ac:dyDescent="0.2">
      <c r="A649" t="s">
        <v>13</v>
      </c>
      <c r="B649" t="s">
        <v>14</v>
      </c>
      <c r="C649" t="s">
        <v>42</v>
      </c>
      <c r="D649" t="s">
        <v>113</v>
      </c>
      <c r="F649" t="s">
        <v>31</v>
      </c>
      <c r="G649" t="s">
        <v>31</v>
      </c>
      <c r="H649" t="s">
        <v>19</v>
      </c>
      <c r="I649" t="s">
        <v>40</v>
      </c>
      <c r="J649" t="s">
        <v>21</v>
      </c>
      <c r="M649" t="s">
        <v>34</v>
      </c>
    </row>
    <row r="650" spans="1:13" x14ac:dyDescent="0.2">
      <c r="A650" t="s">
        <v>13</v>
      </c>
      <c r="B650" t="s">
        <v>14</v>
      </c>
      <c r="C650" t="s">
        <v>42</v>
      </c>
      <c r="D650" t="s">
        <v>113</v>
      </c>
      <c r="F650" t="s">
        <v>31</v>
      </c>
      <c r="G650" t="s">
        <v>31</v>
      </c>
      <c r="H650" t="s">
        <v>19</v>
      </c>
      <c r="I650" t="s">
        <v>40</v>
      </c>
      <c r="J650" t="s">
        <v>21</v>
      </c>
      <c r="M650" t="s">
        <v>34</v>
      </c>
    </row>
    <row r="651" spans="1:13" x14ac:dyDescent="0.2">
      <c r="A651" t="s">
        <v>13</v>
      </c>
      <c r="B651" t="s">
        <v>14</v>
      </c>
      <c r="C651" t="s">
        <v>23</v>
      </c>
      <c r="D651" t="s">
        <v>24</v>
      </c>
      <c r="F651" t="s">
        <v>31</v>
      </c>
      <c r="G651" t="s">
        <v>31</v>
      </c>
      <c r="H651" t="s">
        <v>295</v>
      </c>
      <c r="I651" t="s">
        <v>40</v>
      </c>
      <c r="J651" t="s">
        <v>21</v>
      </c>
      <c r="M651" t="s">
        <v>34</v>
      </c>
    </row>
    <row r="652" spans="1:13" x14ac:dyDescent="0.2">
      <c r="A652" t="s">
        <v>13</v>
      </c>
      <c r="B652" t="s">
        <v>14</v>
      </c>
      <c r="C652" t="s">
        <v>23</v>
      </c>
      <c r="D652" t="s">
        <v>24</v>
      </c>
      <c r="F652" t="s">
        <v>31</v>
      </c>
      <c r="G652" t="s">
        <v>31</v>
      </c>
      <c r="H652" t="s">
        <v>295</v>
      </c>
      <c r="I652" t="s">
        <v>40</v>
      </c>
      <c r="J652" t="s">
        <v>21</v>
      </c>
      <c r="M652" t="s">
        <v>34</v>
      </c>
    </row>
    <row r="653" spans="1:13" x14ac:dyDescent="0.2">
      <c r="A653" t="s">
        <v>13</v>
      </c>
      <c r="B653" t="s">
        <v>14</v>
      </c>
      <c r="C653" t="s">
        <v>23</v>
      </c>
      <c r="D653" t="s">
        <v>24</v>
      </c>
      <c r="F653" t="s">
        <v>31</v>
      </c>
      <c r="G653" t="s">
        <v>31</v>
      </c>
      <c r="H653" t="s">
        <v>913</v>
      </c>
      <c r="I653" t="s">
        <v>20</v>
      </c>
      <c r="J653" t="s">
        <v>21</v>
      </c>
      <c r="M653" t="s">
        <v>34</v>
      </c>
    </row>
    <row r="654" spans="1:13" x14ac:dyDescent="0.2">
      <c r="A654" t="s">
        <v>13</v>
      </c>
      <c r="B654" t="s">
        <v>14</v>
      </c>
      <c r="C654" t="s">
        <v>23</v>
      </c>
      <c r="D654" t="s">
        <v>24</v>
      </c>
      <c r="F654" t="s">
        <v>31</v>
      </c>
      <c r="G654" t="s">
        <v>31</v>
      </c>
      <c r="H654" t="s">
        <v>913</v>
      </c>
      <c r="I654" t="s">
        <v>20</v>
      </c>
      <c r="J654" t="s">
        <v>654</v>
      </c>
      <c r="M654" t="s">
        <v>29</v>
      </c>
    </row>
    <row r="655" spans="1:13" x14ac:dyDescent="0.2">
      <c r="A655" t="s">
        <v>13</v>
      </c>
      <c r="B655" t="s">
        <v>14</v>
      </c>
      <c r="C655" t="s">
        <v>23</v>
      </c>
      <c r="D655" t="s">
        <v>24</v>
      </c>
      <c r="F655" t="s">
        <v>31</v>
      </c>
      <c r="G655" t="s">
        <v>31</v>
      </c>
      <c r="H655" t="s">
        <v>307</v>
      </c>
      <c r="I655" t="s">
        <v>40</v>
      </c>
      <c r="J655" t="s">
        <v>21</v>
      </c>
      <c r="M655" t="s">
        <v>34</v>
      </c>
    </row>
    <row r="656" spans="1:13" x14ac:dyDescent="0.2">
      <c r="A656" t="s">
        <v>13</v>
      </c>
      <c r="B656" t="s">
        <v>14</v>
      </c>
      <c r="C656" t="s">
        <v>36</v>
      </c>
      <c r="D656" t="s">
        <v>46</v>
      </c>
      <c r="F656" t="s">
        <v>31</v>
      </c>
      <c r="G656" t="s">
        <v>31</v>
      </c>
      <c r="H656" t="s">
        <v>1149</v>
      </c>
      <c r="I656" t="s">
        <v>40</v>
      </c>
      <c r="J656" t="s">
        <v>21</v>
      </c>
      <c r="M656" t="s">
        <v>34</v>
      </c>
    </row>
    <row r="657" spans="1:13" x14ac:dyDescent="0.2">
      <c r="A657" t="s">
        <v>13</v>
      </c>
      <c r="B657" t="s">
        <v>14</v>
      </c>
      <c r="C657" t="s">
        <v>23</v>
      </c>
      <c r="D657" t="s">
        <v>24</v>
      </c>
      <c r="F657" t="s">
        <v>31</v>
      </c>
      <c r="G657" t="s">
        <v>31</v>
      </c>
      <c r="H657" t="s">
        <v>303</v>
      </c>
      <c r="I657" t="s">
        <v>20</v>
      </c>
      <c r="J657" t="s">
        <v>41</v>
      </c>
      <c r="M657" t="s">
        <v>34</v>
      </c>
    </row>
    <row r="658" spans="1:13" x14ac:dyDescent="0.2">
      <c r="A658" t="s">
        <v>13</v>
      </c>
      <c r="B658" t="s">
        <v>14</v>
      </c>
      <c r="C658" t="s">
        <v>36</v>
      </c>
      <c r="D658" t="s">
        <v>46</v>
      </c>
      <c r="F658" t="s">
        <v>31</v>
      </c>
      <c r="G658" t="s">
        <v>31</v>
      </c>
      <c r="H658" t="s">
        <v>303</v>
      </c>
      <c r="I658" t="s">
        <v>40</v>
      </c>
      <c r="J658" t="s">
        <v>21</v>
      </c>
      <c r="M658" t="s">
        <v>29</v>
      </c>
    </row>
    <row r="659" spans="1:13" x14ac:dyDescent="0.2">
      <c r="A659" t="s">
        <v>13</v>
      </c>
      <c r="B659" t="s">
        <v>14</v>
      </c>
      <c r="C659" t="s">
        <v>36</v>
      </c>
      <c r="D659" t="s">
        <v>46</v>
      </c>
      <c r="F659" t="s">
        <v>31</v>
      </c>
      <c r="G659" t="s">
        <v>31</v>
      </c>
      <c r="H659" t="s">
        <v>1149</v>
      </c>
      <c r="I659" t="s">
        <v>40</v>
      </c>
      <c r="J659" t="s">
        <v>21</v>
      </c>
      <c r="M659" t="s">
        <v>34</v>
      </c>
    </row>
    <row r="660" spans="1:13" x14ac:dyDescent="0.2">
      <c r="A660" t="s">
        <v>13</v>
      </c>
      <c r="B660" t="s">
        <v>14</v>
      </c>
      <c r="C660" t="s">
        <v>36</v>
      </c>
      <c r="D660" t="s">
        <v>46</v>
      </c>
      <c r="F660" t="s">
        <v>31</v>
      </c>
      <c r="G660" t="s">
        <v>31</v>
      </c>
      <c r="H660" t="s">
        <v>1149</v>
      </c>
      <c r="I660" t="s">
        <v>20</v>
      </c>
      <c r="J660" t="s">
        <v>21</v>
      </c>
      <c r="M660" t="s">
        <v>29</v>
      </c>
    </row>
    <row r="661" spans="1:13" x14ac:dyDescent="0.2">
      <c r="A661" t="s">
        <v>13</v>
      </c>
      <c r="B661" t="s">
        <v>14</v>
      </c>
      <c r="C661" t="s">
        <v>36</v>
      </c>
      <c r="D661" t="s">
        <v>46</v>
      </c>
      <c r="F661" t="s">
        <v>31</v>
      </c>
      <c r="G661" t="s">
        <v>31</v>
      </c>
      <c r="H661" t="s">
        <v>313</v>
      </c>
      <c r="I661" t="s">
        <v>40</v>
      </c>
      <c r="J661" t="s">
        <v>21</v>
      </c>
      <c r="M661" t="s">
        <v>34</v>
      </c>
    </row>
    <row r="662" spans="1:13" x14ac:dyDescent="0.2">
      <c r="A662" t="s">
        <v>13</v>
      </c>
      <c r="B662" t="s">
        <v>14</v>
      </c>
      <c r="C662" t="s">
        <v>23</v>
      </c>
      <c r="D662" t="s">
        <v>24</v>
      </c>
      <c r="F662" t="s">
        <v>31</v>
      </c>
      <c r="G662" t="s">
        <v>31</v>
      </c>
      <c r="H662" t="s">
        <v>310</v>
      </c>
      <c r="I662" t="s">
        <v>33</v>
      </c>
      <c r="J662" t="s">
        <v>21</v>
      </c>
      <c r="M662" t="s">
        <v>34</v>
      </c>
    </row>
    <row r="663" spans="1:13" x14ac:dyDescent="0.2">
      <c r="A663" t="s">
        <v>13</v>
      </c>
      <c r="B663" t="s">
        <v>14</v>
      </c>
      <c r="C663" t="s">
        <v>36</v>
      </c>
      <c r="D663" t="s">
        <v>46</v>
      </c>
      <c r="F663" t="s">
        <v>31</v>
      </c>
      <c r="G663" t="s">
        <v>31</v>
      </c>
      <c r="H663" t="s">
        <v>313</v>
      </c>
      <c r="I663" t="s">
        <v>40</v>
      </c>
      <c r="J663" t="s">
        <v>654</v>
      </c>
      <c r="M663" t="s">
        <v>34</v>
      </c>
    </row>
    <row r="664" spans="1:13" x14ac:dyDescent="0.2">
      <c r="A664" t="s">
        <v>13</v>
      </c>
      <c r="B664" t="s">
        <v>14</v>
      </c>
      <c r="C664" t="s">
        <v>36</v>
      </c>
      <c r="D664" t="s">
        <v>46</v>
      </c>
      <c r="F664" t="s">
        <v>31</v>
      </c>
      <c r="G664" t="s">
        <v>31</v>
      </c>
      <c r="H664" t="s">
        <v>313</v>
      </c>
      <c r="I664" t="s">
        <v>40</v>
      </c>
      <c r="J664" t="s">
        <v>21</v>
      </c>
      <c r="M664" t="s">
        <v>34</v>
      </c>
    </row>
    <row r="665" spans="1:13" x14ac:dyDescent="0.2">
      <c r="A665" t="s">
        <v>13</v>
      </c>
      <c r="B665" t="s">
        <v>14</v>
      </c>
      <c r="C665" t="s">
        <v>36</v>
      </c>
      <c r="D665" t="s">
        <v>46</v>
      </c>
      <c r="F665" t="s">
        <v>31</v>
      </c>
      <c r="G665" t="s">
        <v>31</v>
      </c>
      <c r="H665" t="s">
        <v>313</v>
      </c>
      <c r="I665" t="s">
        <v>33</v>
      </c>
      <c r="J665" t="s">
        <v>21</v>
      </c>
      <c r="M665" t="s">
        <v>34</v>
      </c>
    </row>
    <row r="666" spans="1:13" x14ac:dyDescent="0.2">
      <c r="A666" t="s">
        <v>13</v>
      </c>
      <c r="B666" t="s">
        <v>14</v>
      </c>
      <c r="C666" t="s">
        <v>36</v>
      </c>
      <c r="D666" t="s">
        <v>46</v>
      </c>
      <c r="F666" t="s">
        <v>31</v>
      </c>
      <c r="G666" t="s">
        <v>31</v>
      </c>
      <c r="H666" t="s">
        <v>313</v>
      </c>
      <c r="I666" t="s">
        <v>33</v>
      </c>
      <c r="J666" t="s">
        <v>41</v>
      </c>
      <c r="M666" t="s">
        <v>34</v>
      </c>
    </row>
    <row r="667" spans="1:13" x14ac:dyDescent="0.2">
      <c r="A667" t="s">
        <v>13</v>
      </c>
      <c r="B667" t="s">
        <v>14</v>
      </c>
      <c r="C667" t="s">
        <v>42</v>
      </c>
      <c r="D667" t="s">
        <v>113</v>
      </c>
      <c r="F667" t="s">
        <v>31</v>
      </c>
      <c r="G667" t="s">
        <v>31</v>
      </c>
      <c r="H667" t="s">
        <v>310</v>
      </c>
      <c r="I667" t="s">
        <v>40</v>
      </c>
      <c r="J667" t="s">
        <v>21</v>
      </c>
      <c r="M667" t="s">
        <v>34</v>
      </c>
    </row>
    <row r="668" spans="1:13" x14ac:dyDescent="0.2">
      <c r="A668" t="s">
        <v>13</v>
      </c>
      <c r="B668" t="s">
        <v>14</v>
      </c>
      <c r="C668" t="s">
        <v>23</v>
      </c>
      <c r="D668" t="s">
        <v>24</v>
      </c>
      <c r="F668" t="s">
        <v>31</v>
      </c>
      <c r="G668" t="s">
        <v>31</v>
      </c>
      <c r="H668" t="s">
        <v>313</v>
      </c>
      <c r="I668" t="s">
        <v>20</v>
      </c>
      <c r="J668" t="s">
        <v>21</v>
      </c>
      <c r="M668" t="s">
        <v>34</v>
      </c>
    </row>
    <row r="669" spans="1:13" x14ac:dyDescent="0.2">
      <c r="A669" t="s">
        <v>13</v>
      </c>
      <c r="B669" t="s">
        <v>14</v>
      </c>
      <c r="C669" t="s">
        <v>36</v>
      </c>
      <c r="D669" t="s">
        <v>46</v>
      </c>
      <c r="F669" t="s">
        <v>31</v>
      </c>
      <c r="G669" t="s">
        <v>31</v>
      </c>
      <c r="H669" t="s">
        <v>313</v>
      </c>
      <c r="I669" t="s">
        <v>33</v>
      </c>
      <c r="J669" t="s">
        <v>21</v>
      </c>
      <c r="M669" t="s">
        <v>34</v>
      </c>
    </row>
    <row r="670" spans="1:13" x14ac:dyDescent="0.2">
      <c r="A670" t="s">
        <v>13</v>
      </c>
      <c r="B670" t="s">
        <v>14</v>
      </c>
      <c r="C670" t="s">
        <v>23</v>
      </c>
      <c r="D670" t="s">
        <v>24</v>
      </c>
      <c r="F670" t="s">
        <v>31</v>
      </c>
      <c r="G670" t="s">
        <v>31</v>
      </c>
      <c r="H670" t="s">
        <v>313</v>
      </c>
      <c r="I670" t="s">
        <v>33</v>
      </c>
      <c r="J670" t="s">
        <v>21</v>
      </c>
      <c r="M670" t="s">
        <v>34</v>
      </c>
    </row>
    <row r="671" spans="1:13" x14ac:dyDescent="0.2">
      <c r="A671" t="s">
        <v>13</v>
      </c>
      <c r="B671" t="s">
        <v>14</v>
      </c>
      <c r="C671" t="s">
        <v>23</v>
      </c>
      <c r="D671" t="s">
        <v>24</v>
      </c>
      <c r="F671" t="s">
        <v>31</v>
      </c>
      <c r="G671" t="s">
        <v>31</v>
      </c>
      <c r="H671" t="s">
        <v>348</v>
      </c>
      <c r="I671" t="s">
        <v>28</v>
      </c>
      <c r="J671" t="s">
        <v>21</v>
      </c>
      <c r="M671" t="s">
        <v>34</v>
      </c>
    </row>
    <row r="672" spans="1:13" x14ac:dyDescent="0.2">
      <c r="A672" t="s">
        <v>13</v>
      </c>
      <c r="B672" t="s">
        <v>14</v>
      </c>
      <c r="C672" t="s">
        <v>42</v>
      </c>
      <c r="D672" t="s">
        <v>113</v>
      </c>
      <c r="F672" t="s">
        <v>31</v>
      </c>
      <c r="G672" t="s">
        <v>31</v>
      </c>
      <c r="H672" t="s">
        <v>348</v>
      </c>
      <c r="I672" t="s">
        <v>33</v>
      </c>
      <c r="J672" t="s">
        <v>21</v>
      </c>
      <c r="M672" t="s">
        <v>34</v>
      </c>
    </row>
    <row r="673" spans="1:13" x14ac:dyDescent="0.2">
      <c r="A673" t="s">
        <v>13</v>
      </c>
      <c r="B673" t="s">
        <v>14</v>
      </c>
      <c r="C673" t="s">
        <v>23</v>
      </c>
      <c r="D673" t="s">
        <v>1150</v>
      </c>
      <c r="F673" t="s">
        <v>31</v>
      </c>
      <c r="G673" t="s">
        <v>31</v>
      </c>
      <c r="H673" t="s">
        <v>313</v>
      </c>
      <c r="I673" t="s">
        <v>40</v>
      </c>
      <c r="J673" t="s">
        <v>188</v>
      </c>
      <c r="M673" t="s">
        <v>29</v>
      </c>
    </row>
    <row r="674" spans="1:13" x14ac:dyDescent="0.2">
      <c r="A674" t="s">
        <v>13</v>
      </c>
      <c r="B674" t="s">
        <v>14</v>
      </c>
      <c r="C674" t="s">
        <v>23</v>
      </c>
      <c r="D674" t="s">
        <v>24</v>
      </c>
      <c r="F674" t="s">
        <v>31</v>
      </c>
      <c r="G674" t="s">
        <v>31</v>
      </c>
      <c r="H674" t="s">
        <v>348</v>
      </c>
      <c r="I674" t="s">
        <v>28</v>
      </c>
      <c r="J674" t="s">
        <v>21</v>
      </c>
      <c r="M674" t="s">
        <v>29</v>
      </c>
    </row>
    <row r="675" spans="1:13" x14ac:dyDescent="0.2">
      <c r="A675" t="s">
        <v>13</v>
      </c>
      <c r="B675" t="s">
        <v>14</v>
      </c>
      <c r="C675" t="s">
        <v>36</v>
      </c>
      <c r="D675" t="s">
        <v>46</v>
      </c>
      <c r="F675" t="s">
        <v>31</v>
      </c>
      <c r="G675" t="s">
        <v>31</v>
      </c>
      <c r="H675" t="s">
        <v>348</v>
      </c>
      <c r="I675" t="s">
        <v>33</v>
      </c>
      <c r="J675" t="s">
        <v>21</v>
      </c>
      <c r="M675" t="s">
        <v>22</v>
      </c>
    </row>
    <row r="676" spans="1:13" x14ac:dyDescent="0.2">
      <c r="A676" t="s">
        <v>13</v>
      </c>
      <c r="B676" t="s">
        <v>14</v>
      </c>
      <c r="C676" t="s">
        <v>23</v>
      </c>
      <c r="D676" t="s">
        <v>24</v>
      </c>
      <c r="F676" t="s">
        <v>31</v>
      </c>
      <c r="G676" t="s">
        <v>31</v>
      </c>
      <c r="H676" t="s">
        <v>348</v>
      </c>
      <c r="I676" t="s">
        <v>33</v>
      </c>
      <c r="J676" t="s">
        <v>654</v>
      </c>
      <c r="M676" t="s">
        <v>29</v>
      </c>
    </row>
    <row r="677" spans="1:13" x14ac:dyDescent="0.2">
      <c r="A677" t="s">
        <v>13</v>
      </c>
      <c r="B677" t="s">
        <v>14</v>
      </c>
      <c r="C677" t="s">
        <v>350</v>
      </c>
      <c r="D677" t="s">
        <v>351</v>
      </c>
      <c r="F677" t="s">
        <v>31</v>
      </c>
      <c r="G677" t="s">
        <v>31</v>
      </c>
      <c r="H677" t="s">
        <v>27</v>
      </c>
      <c r="I677" t="s">
        <v>20</v>
      </c>
      <c r="J677" t="s">
        <v>21</v>
      </c>
      <c r="M677" t="s">
        <v>29</v>
      </c>
    </row>
    <row r="678" spans="1:13" x14ac:dyDescent="0.2">
      <c r="A678" t="s">
        <v>13</v>
      </c>
      <c r="B678" t="s">
        <v>14</v>
      </c>
      <c r="C678" t="s">
        <v>15</v>
      </c>
      <c r="D678" t="s">
        <v>16</v>
      </c>
      <c r="F678" t="s">
        <v>31</v>
      </c>
      <c r="G678" t="s">
        <v>31</v>
      </c>
      <c r="H678" t="s">
        <v>353</v>
      </c>
      <c r="I678" t="s">
        <v>40</v>
      </c>
      <c r="J678" t="s">
        <v>21</v>
      </c>
      <c r="M678" t="s">
        <v>34</v>
      </c>
    </row>
    <row r="679" spans="1:13" x14ac:dyDescent="0.2">
      <c r="A679" t="s">
        <v>13</v>
      </c>
      <c r="B679" t="s">
        <v>14</v>
      </c>
      <c r="C679" t="s">
        <v>362</v>
      </c>
      <c r="D679" t="s">
        <v>363</v>
      </c>
      <c r="F679" t="s">
        <v>31</v>
      </c>
      <c r="G679" t="s">
        <v>31</v>
      </c>
      <c r="H679" t="s">
        <v>353</v>
      </c>
      <c r="I679" t="s">
        <v>28</v>
      </c>
      <c r="J679" t="s">
        <v>41</v>
      </c>
      <c r="M679" t="s">
        <v>34</v>
      </c>
    </row>
    <row r="680" spans="1:13" x14ac:dyDescent="0.2">
      <c r="A680" t="s">
        <v>13</v>
      </c>
      <c r="B680" t="s">
        <v>14</v>
      </c>
      <c r="C680" t="s">
        <v>362</v>
      </c>
      <c r="D680" t="s">
        <v>363</v>
      </c>
      <c r="F680" t="s">
        <v>31</v>
      </c>
      <c r="G680" t="s">
        <v>31</v>
      </c>
      <c r="H680" t="s">
        <v>353</v>
      </c>
      <c r="I680" t="s">
        <v>33</v>
      </c>
      <c r="J680" t="s">
        <v>21</v>
      </c>
      <c r="M680" t="s">
        <v>159</v>
      </c>
    </row>
    <row r="681" spans="1:13" x14ac:dyDescent="0.2">
      <c r="A681" t="s">
        <v>13</v>
      </c>
      <c r="B681" t="s">
        <v>14</v>
      </c>
      <c r="C681" t="s">
        <v>15</v>
      </c>
      <c r="D681" t="s">
        <v>16</v>
      </c>
      <c r="F681" t="s">
        <v>31</v>
      </c>
      <c r="G681" t="s">
        <v>31</v>
      </c>
      <c r="H681" t="s">
        <v>353</v>
      </c>
      <c r="I681" t="s">
        <v>20</v>
      </c>
      <c r="J681" t="s">
        <v>21</v>
      </c>
      <c r="M681" t="s">
        <v>29</v>
      </c>
    </row>
    <row r="682" spans="1:13" x14ac:dyDescent="0.2">
      <c r="A682" t="s">
        <v>13</v>
      </c>
      <c r="B682" t="s">
        <v>14</v>
      </c>
      <c r="C682" t="s">
        <v>362</v>
      </c>
      <c r="D682" t="s">
        <v>363</v>
      </c>
      <c r="F682" t="s">
        <v>31</v>
      </c>
      <c r="G682" t="s">
        <v>31</v>
      </c>
      <c r="H682" t="s">
        <v>353</v>
      </c>
      <c r="I682" t="s">
        <v>40</v>
      </c>
      <c r="J682" t="s">
        <v>21</v>
      </c>
      <c r="M682" t="s">
        <v>29</v>
      </c>
    </row>
    <row r="683" spans="1:13" x14ac:dyDescent="0.2">
      <c r="A683" t="s">
        <v>13</v>
      </c>
      <c r="B683" t="s">
        <v>14</v>
      </c>
      <c r="C683" t="s">
        <v>15</v>
      </c>
      <c r="D683" t="s">
        <v>16</v>
      </c>
      <c r="F683" t="s">
        <v>31</v>
      </c>
      <c r="G683" t="s">
        <v>31</v>
      </c>
      <c r="H683" t="s">
        <v>49</v>
      </c>
      <c r="I683" t="s">
        <v>40</v>
      </c>
      <c r="J683" t="s">
        <v>21</v>
      </c>
      <c r="M683" t="s">
        <v>29</v>
      </c>
    </row>
    <row r="684" spans="1:13" x14ac:dyDescent="0.2">
      <c r="A684" t="s">
        <v>13</v>
      </c>
      <c r="B684" t="s">
        <v>14</v>
      </c>
      <c r="C684" t="s">
        <v>362</v>
      </c>
      <c r="D684" t="s">
        <v>363</v>
      </c>
      <c r="F684" t="s">
        <v>31</v>
      </c>
      <c r="G684" t="s">
        <v>31</v>
      </c>
      <c r="H684" t="s">
        <v>77</v>
      </c>
      <c r="I684" t="s">
        <v>33</v>
      </c>
      <c r="J684" t="s">
        <v>21</v>
      </c>
      <c r="M684" t="s">
        <v>34</v>
      </c>
    </row>
    <row r="685" spans="1:13" x14ac:dyDescent="0.2">
      <c r="A685" t="s">
        <v>13</v>
      </c>
      <c r="B685" t="s">
        <v>14</v>
      </c>
      <c r="C685" t="s">
        <v>380</v>
      </c>
      <c r="D685" t="s">
        <v>394</v>
      </c>
      <c r="F685" t="s">
        <v>31</v>
      </c>
      <c r="G685" t="s">
        <v>31</v>
      </c>
      <c r="H685" t="s">
        <v>72</v>
      </c>
      <c r="I685" t="s">
        <v>40</v>
      </c>
      <c r="J685" t="s">
        <v>21</v>
      </c>
      <c r="M685" t="s">
        <v>34</v>
      </c>
    </row>
    <row r="686" spans="1:13" x14ac:dyDescent="0.2">
      <c r="A686" t="s">
        <v>13</v>
      </c>
      <c r="B686" t="s">
        <v>14</v>
      </c>
      <c r="C686" t="s">
        <v>362</v>
      </c>
      <c r="D686" t="s">
        <v>363</v>
      </c>
      <c r="F686" t="s">
        <v>31</v>
      </c>
      <c r="G686" t="s">
        <v>31</v>
      </c>
      <c r="H686" t="s">
        <v>55</v>
      </c>
      <c r="I686" t="s">
        <v>33</v>
      </c>
      <c r="J686" t="s">
        <v>21</v>
      </c>
      <c r="M686" t="s">
        <v>34</v>
      </c>
    </row>
    <row r="687" spans="1:13" x14ac:dyDescent="0.2">
      <c r="A687" t="s">
        <v>13</v>
      </c>
      <c r="B687" t="s">
        <v>14</v>
      </c>
      <c r="C687" t="s">
        <v>380</v>
      </c>
      <c r="D687" t="s">
        <v>394</v>
      </c>
      <c r="F687" t="s">
        <v>31</v>
      </c>
      <c r="G687" t="s">
        <v>31</v>
      </c>
      <c r="H687" t="s">
        <v>55</v>
      </c>
      <c r="I687" t="s">
        <v>40</v>
      </c>
      <c r="J687" t="s">
        <v>21</v>
      </c>
      <c r="M687" t="s">
        <v>34</v>
      </c>
    </row>
    <row r="688" spans="1:13" x14ac:dyDescent="0.2">
      <c r="A688" t="s">
        <v>13</v>
      </c>
      <c r="B688" t="s">
        <v>14</v>
      </c>
      <c r="C688" t="s">
        <v>362</v>
      </c>
      <c r="D688" t="s">
        <v>363</v>
      </c>
      <c r="F688" t="s">
        <v>31</v>
      </c>
      <c r="G688" t="s">
        <v>31</v>
      </c>
      <c r="H688" t="s">
        <v>55</v>
      </c>
      <c r="I688" t="s">
        <v>40</v>
      </c>
      <c r="J688" t="s">
        <v>21</v>
      </c>
      <c r="M688" t="s">
        <v>34</v>
      </c>
    </row>
    <row r="689" spans="1:13" x14ac:dyDescent="0.2">
      <c r="A689" t="s">
        <v>13</v>
      </c>
      <c r="B689" t="s">
        <v>14</v>
      </c>
      <c r="C689" t="s">
        <v>362</v>
      </c>
      <c r="D689" t="s">
        <v>363</v>
      </c>
      <c r="F689" t="s">
        <v>31</v>
      </c>
      <c r="G689" t="s">
        <v>31</v>
      </c>
      <c r="H689" t="s">
        <v>55</v>
      </c>
      <c r="I689" t="s">
        <v>40</v>
      </c>
      <c r="J689" t="s">
        <v>21</v>
      </c>
      <c r="M689" t="s">
        <v>34</v>
      </c>
    </row>
    <row r="690" spans="1:13" x14ac:dyDescent="0.2">
      <c r="A690" t="s">
        <v>13</v>
      </c>
      <c r="B690" t="s">
        <v>14</v>
      </c>
      <c r="C690" t="s">
        <v>362</v>
      </c>
      <c r="D690" t="s">
        <v>363</v>
      </c>
      <c r="F690" t="s">
        <v>31</v>
      </c>
      <c r="G690" t="s">
        <v>31</v>
      </c>
      <c r="H690" t="s">
        <v>55</v>
      </c>
      <c r="I690" t="s">
        <v>28</v>
      </c>
      <c r="J690" t="s">
        <v>21</v>
      </c>
      <c r="M690" t="s">
        <v>34</v>
      </c>
    </row>
    <row r="691" spans="1:13" x14ac:dyDescent="0.2">
      <c r="A691" t="s">
        <v>13</v>
      </c>
      <c r="B691" t="s">
        <v>14</v>
      </c>
      <c r="C691" t="s">
        <v>380</v>
      </c>
      <c r="D691" t="s">
        <v>394</v>
      </c>
      <c r="F691" t="s">
        <v>31</v>
      </c>
      <c r="G691" t="s">
        <v>31</v>
      </c>
      <c r="H691" t="s">
        <v>77</v>
      </c>
      <c r="I691" t="s">
        <v>33</v>
      </c>
      <c r="J691" t="s">
        <v>21</v>
      </c>
      <c r="M691" t="s">
        <v>34</v>
      </c>
    </row>
    <row r="692" spans="1:13" x14ac:dyDescent="0.2">
      <c r="A692" t="s">
        <v>13</v>
      </c>
      <c r="B692" t="s">
        <v>14</v>
      </c>
      <c r="C692" t="s">
        <v>362</v>
      </c>
      <c r="D692" t="s">
        <v>363</v>
      </c>
      <c r="F692" t="s">
        <v>31</v>
      </c>
      <c r="G692" t="s">
        <v>31</v>
      </c>
      <c r="H692" t="s">
        <v>72</v>
      </c>
      <c r="I692" t="s">
        <v>33</v>
      </c>
      <c r="J692" t="s">
        <v>21</v>
      </c>
      <c r="M692" t="s">
        <v>34</v>
      </c>
    </row>
    <row r="693" spans="1:13" x14ac:dyDescent="0.2">
      <c r="A693" t="s">
        <v>13</v>
      </c>
      <c r="B693" t="s">
        <v>14</v>
      </c>
      <c r="C693" t="s">
        <v>15</v>
      </c>
      <c r="D693" t="s">
        <v>16</v>
      </c>
      <c r="F693" t="s">
        <v>31</v>
      </c>
      <c r="G693" t="s">
        <v>31</v>
      </c>
      <c r="H693" t="s">
        <v>72</v>
      </c>
      <c r="I693" t="s">
        <v>20</v>
      </c>
      <c r="J693" t="s">
        <v>41</v>
      </c>
      <c r="M693" t="s">
        <v>29</v>
      </c>
    </row>
    <row r="694" spans="1:13" x14ac:dyDescent="0.2">
      <c r="A694" t="s">
        <v>13</v>
      </c>
      <c r="B694" t="s">
        <v>14</v>
      </c>
      <c r="C694" t="s">
        <v>15</v>
      </c>
      <c r="D694" t="s">
        <v>16</v>
      </c>
      <c r="F694" t="s">
        <v>31</v>
      </c>
      <c r="G694" t="s">
        <v>31</v>
      </c>
      <c r="H694" t="s">
        <v>131</v>
      </c>
      <c r="I694" t="s">
        <v>33</v>
      </c>
      <c r="J694" t="s">
        <v>21</v>
      </c>
      <c r="M694" t="s">
        <v>29</v>
      </c>
    </row>
    <row r="695" spans="1:13" x14ac:dyDescent="0.2">
      <c r="A695" t="s">
        <v>13</v>
      </c>
      <c r="B695" t="s">
        <v>14</v>
      </c>
      <c r="C695" t="s">
        <v>15</v>
      </c>
      <c r="D695" t="s">
        <v>16</v>
      </c>
      <c r="F695" t="s">
        <v>31</v>
      </c>
      <c r="G695" t="s">
        <v>31</v>
      </c>
      <c r="H695" t="s">
        <v>131</v>
      </c>
      <c r="I695" t="s">
        <v>33</v>
      </c>
      <c r="J695" t="s">
        <v>21</v>
      </c>
      <c r="M695" t="s">
        <v>29</v>
      </c>
    </row>
    <row r="696" spans="1:13" x14ac:dyDescent="0.2">
      <c r="A696" t="s">
        <v>13</v>
      </c>
      <c r="B696" t="s">
        <v>14</v>
      </c>
      <c r="C696" t="s">
        <v>380</v>
      </c>
      <c r="D696" t="s">
        <v>394</v>
      </c>
      <c r="F696" t="s">
        <v>31</v>
      </c>
      <c r="G696" t="s">
        <v>31</v>
      </c>
      <c r="H696" t="s">
        <v>77</v>
      </c>
      <c r="I696" t="s">
        <v>40</v>
      </c>
      <c r="J696" t="s">
        <v>21</v>
      </c>
      <c r="M696" t="s">
        <v>34</v>
      </c>
    </row>
    <row r="697" spans="1:13" x14ac:dyDescent="0.2">
      <c r="A697" t="s">
        <v>13</v>
      </c>
      <c r="B697" t="s">
        <v>14</v>
      </c>
      <c r="C697" t="s">
        <v>380</v>
      </c>
      <c r="D697" t="s">
        <v>394</v>
      </c>
      <c r="F697" t="s">
        <v>31</v>
      </c>
      <c r="G697" t="s">
        <v>31</v>
      </c>
      <c r="H697" t="s">
        <v>77</v>
      </c>
      <c r="I697" t="s">
        <v>20</v>
      </c>
      <c r="J697" t="s">
        <v>21</v>
      </c>
      <c r="M697" t="s">
        <v>34</v>
      </c>
    </row>
    <row r="698" spans="1:13" x14ac:dyDescent="0.2">
      <c r="A698" t="s">
        <v>13</v>
      </c>
      <c r="B698" t="s">
        <v>14</v>
      </c>
      <c r="C698" t="s">
        <v>358</v>
      </c>
      <c r="D698" t="s">
        <v>367</v>
      </c>
      <c r="F698" t="s">
        <v>31</v>
      </c>
      <c r="G698" t="s">
        <v>31</v>
      </c>
      <c r="H698" t="s">
        <v>77</v>
      </c>
      <c r="I698" t="s">
        <v>40</v>
      </c>
      <c r="J698" t="s">
        <v>21</v>
      </c>
      <c r="M698" t="s">
        <v>34</v>
      </c>
    </row>
    <row r="699" spans="1:13" x14ac:dyDescent="0.2">
      <c r="A699" t="s">
        <v>13</v>
      </c>
      <c r="B699" t="s">
        <v>14</v>
      </c>
      <c r="C699" t="s">
        <v>15</v>
      </c>
      <c r="D699" t="s">
        <v>16</v>
      </c>
      <c r="F699" t="s">
        <v>31</v>
      </c>
      <c r="G699" t="s">
        <v>31</v>
      </c>
      <c r="H699" t="s">
        <v>131</v>
      </c>
      <c r="I699" t="s">
        <v>28</v>
      </c>
      <c r="J699" t="s">
        <v>21</v>
      </c>
      <c r="M699" t="s">
        <v>34</v>
      </c>
    </row>
    <row r="700" spans="1:13" x14ac:dyDescent="0.2">
      <c r="A700" t="s">
        <v>13</v>
      </c>
      <c r="B700" t="s">
        <v>14</v>
      </c>
      <c r="C700" t="s">
        <v>350</v>
      </c>
      <c r="D700" t="s">
        <v>351</v>
      </c>
      <c r="F700" t="s">
        <v>31</v>
      </c>
      <c r="G700" t="s">
        <v>31</v>
      </c>
      <c r="H700" t="s">
        <v>131</v>
      </c>
      <c r="I700" t="s">
        <v>40</v>
      </c>
      <c r="J700" t="s">
        <v>21</v>
      </c>
      <c r="M700" t="s">
        <v>34</v>
      </c>
    </row>
    <row r="701" spans="1:13" x14ac:dyDescent="0.2">
      <c r="A701" t="s">
        <v>13</v>
      </c>
      <c r="B701" t="s">
        <v>14</v>
      </c>
      <c r="C701" t="s">
        <v>15</v>
      </c>
      <c r="D701" t="s">
        <v>16</v>
      </c>
      <c r="F701" t="s">
        <v>31</v>
      </c>
      <c r="G701" t="s">
        <v>31</v>
      </c>
      <c r="H701" t="s">
        <v>155</v>
      </c>
      <c r="I701" t="s">
        <v>40</v>
      </c>
      <c r="J701" t="s">
        <v>21</v>
      </c>
      <c r="M701" t="s">
        <v>34</v>
      </c>
    </row>
    <row r="702" spans="1:13" x14ac:dyDescent="0.2">
      <c r="A702" t="s">
        <v>13</v>
      </c>
      <c r="B702" t="s">
        <v>14</v>
      </c>
      <c r="C702" t="s">
        <v>362</v>
      </c>
      <c r="D702" t="s">
        <v>363</v>
      </c>
      <c r="F702" t="s">
        <v>31</v>
      </c>
      <c r="G702" t="s">
        <v>31</v>
      </c>
      <c r="H702" t="s">
        <v>131</v>
      </c>
      <c r="I702" t="s">
        <v>40</v>
      </c>
      <c r="J702" t="s">
        <v>21</v>
      </c>
      <c r="M702" t="s">
        <v>34</v>
      </c>
    </row>
    <row r="703" spans="1:13" x14ac:dyDescent="0.2">
      <c r="A703" t="s">
        <v>13</v>
      </c>
      <c r="B703" t="s">
        <v>14</v>
      </c>
      <c r="C703" t="s">
        <v>380</v>
      </c>
      <c r="D703" t="s">
        <v>394</v>
      </c>
      <c r="F703" t="s">
        <v>31</v>
      </c>
      <c r="G703" t="s">
        <v>31</v>
      </c>
      <c r="H703" t="s">
        <v>131</v>
      </c>
      <c r="I703" t="s">
        <v>20</v>
      </c>
      <c r="J703" t="s">
        <v>21</v>
      </c>
      <c r="M703" t="s">
        <v>29</v>
      </c>
    </row>
    <row r="704" spans="1:13" x14ac:dyDescent="0.2">
      <c r="A704" t="s">
        <v>13</v>
      </c>
      <c r="B704" t="s">
        <v>14</v>
      </c>
      <c r="C704" t="s">
        <v>15</v>
      </c>
      <c r="D704" t="s">
        <v>16</v>
      </c>
      <c r="F704" t="s">
        <v>31</v>
      </c>
      <c r="G704" t="s">
        <v>31</v>
      </c>
      <c r="H704" t="s">
        <v>155</v>
      </c>
      <c r="I704" t="s">
        <v>28</v>
      </c>
      <c r="J704" t="s">
        <v>21</v>
      </c>
      <c r="M704" t="s">
        <v>34</v>
      </c>
    </row>
    <row r="705" spans="1:13" x14ac:dyDescent="0.2">
      <c r="A705" t="s">
        <v>13</v>
      </c>
      <c r="B705" t="s">
        <v>14</v>
      </c>
      <c r="C705" t="s">
        <v>15</v>
      </c>
      <c r="D705" t="s">
        <v>16</v>
      </c>
      <c r="F705" t="s">
        <v>31</v>
      </c>
      <c r="G705" t="s">
        <v>31</v>
      </c>
      <c r="H705" t="s">
        <v>155</v>
      </c>
      <c r="I705" t="s">
        <v>28</v>
      </c>
      <c r="J705" t="s">
        <v>21</v>
      </c>
      <c r="M705" t="s">
        <v>34</v>
      </c>
    </row>
    <row r="706" spans="1:13" x14ac:dyDescent="0.2">
      <c r="A706" t="s">
        <v>13</v>
      </c>
      <c r="B706" t="s">
        <v>14</v>
      </c>
      <c r="C706" t="s">
        <v>15</v>
      </c>
      <c r="D706" t="s">
        <v>16</v>
      </c>
      <c r="F706" t="s">
        <v>31</v>
      </c>
      <c r="G706" t="s">
        <v>31</v>
      </c>
      <c r="H706" t="s">
        <v>155</v>
      </c>
      <c r="I706" t="s">
        <v>40</v>
      </c>
      <c r="J706" t="s">
        <v>21</v>
      </c>
      <c r="M706" t="s">
        <v>29</v>
      </c>
    </row>
    <row r="707" spans="1:13" x14ac:dyDescent="0.2">
      <c r="A707" t="s">
        <v>13</v>
      </c>
      <c r="B707" t="s">
        <v>14</v>
      </c>
      <c r="C707" t="s">
        <v>362</v>
      </c>
      <c r="D707" t="s">
        <v>363</v>
      </c>
      <c r="F707" t="s">
        <v>31</v>
      </c>
      <c r="G707" t="s">
        <v>31</v>
      </c>
      <c r="H707" t="s">
        <v>165</v>
      </c>
      <c r="I707" t="s">
        <v>28</v>
      </c>
      <c r="J707" t="s">
        <v>21</v>
      </c>
      <c r="M707" t="s">
        <v>34</v>
      </c>
    </row>
    <row r="708" spans="1:13" x14ac:dyDescent="0.2">
      <c r="A708" t="s">
        <v>13</v>
      </c>
      <c r="B708" t="s">
        <v>14</v>
      </c>
      <c r="C708" t="s">
        <v>362</v>
      </c>
      <c r="D708" t="s">
        <v>363</v>
      </c>
      <c r="F708" t="s">
        <v>31</v>
      </c>
      <c r="G708" t="s">
        <v>31</v>
      </c>
      <c r="H708" t="s">
        <v>170</v>
      </c>
      <c r="I708" t="s">
        <v>20</v>
      </c>
      <c r="J708" t="s">
        <v>41</v>
      </c>
      <c r="M708" t="s">
        <v>29</v>
      </c>
    </row>
    <row r="709" spans="1:13" x14ac:dyDescent="0.2">
      <c r="A709" t="s">
        <v>13</v>
      </c>
      <c r="B709" t="s">
        <v>14</v>
      </c>
      <c r="C709" t="s">
        <v>350</v>
      </c>
      <c r="D709" t="s">
        <v>351</v>
      </c>
      <c r="F709" t="s">
        <v>31</v>
      </c>
      <c r="G709" t="s">
        <v>31</v>
      </c>
      <c r="H709" t="s">
        <v>170</v>
      </c>
      <c r="I709" t="s">
        <v>20</v>
      </c>
      <c r="J709" t="s">
        <v>21</v>
      </c>
      <c r="M709" t="s">
        <v>29</v>
      </c>
    </row>
    <row r="710" spans="1:13" x14ac:dyDescent="0.2">
      <c r="A710" t="s">
        <v>13</v>
      </c>
      <c r="B710" t="s">
        <v>14</v>
      </c>
      <c r="C710" t="s">
        <v>15</v>
      </c>
      <c r="D710" t="s">
        <v>16</v>
      </c>
      <c r="F710" t="s">
        <v>31</v>
      </c>
      <c r="G710" t="s">
        <v>31</v>
      </c>
      <c r="H710" t="s">
        <v>165</v>
      </c>
      <c r="I710" t="s">
        <v>33</v>
      </c>
      <c r="J710" t="s">
        <v>21</v>
      </c>
      <c r="M710" t="s">
        <v>34</v>
      </c>
    </row>
    <row r="711" spans="1:13" x14ac:dyDescent="0.2">
      <c r="A711" t="s">
        <v>13</v>
      </c>
      <c r="B711" t="s">
        <v>14</v>
      </c>
      <c r="C711" t="s">
        <v>362</v>
      </c>
      <c r="D711" t="s">
        <v>363</v>
      </c>
      <c r="F711" t="s">
        <v>31</v>
      </c>
      <c r="G711" t="s">
        <v>31</v>
      </c>
      <c r="H711" t="s">
        <v>170</v>
      </c>
      <c r="I711" t="s">
        <v>40</v>
      </c>
      <c r="J711" t="s">
        <v>21</v>
      </c>
      <c r="M711" t="s">
        <v>34</v>
      </c>
    </row>
    <row r="712" spans="1:13" x14ac:dyDescent="0.2">
      <c r="A712" t="s">
        <v>13</v>
      </c>
      <c r="B712" t="s">
        <v>14</v>
      </c>
      <c r="C712" t="s">
        <v>362</v>
      </c>
      <c r="D712" t="s">
        <v>363</v>
      </c>
      <c r="F712" t="s">
        <v>31</v>
      </c>
      <c r="G712" t="s">
        <v>31</v>
      </c>
      <c r="H712" t="s">
        <v>177</v>
      </c>
      <c r="I712" t="s">
        <v>40</v>
      </c>
      <c r="J712" t="s">
        <v>41</v>
      </c>
      <c r="M712" t="s">
        <v>29</v>
      </c>
    </row>
    <row r="713" spans="1:13" x14ac:dyDescent="0.2">
      <c r="A713" t="s">
        <v>13</v>
      </c>
      <c r="B713" t="s">
        <v>14</v>
      </c>
      <c r="C713" t="s">
        <v>362</v>
      </c>
      <c r="D713" t="s">
        <v>363</v>
      </c>
      <c r="F713" t="s">
        <v>31</v>
      </c>
      <c r="G713" t="s">
        <v>31</v>
      </c>
      <c r="H713" t="s">
        <v>182</v>
      </c>
      <c r="I713" t="s">
        <v>40</v>
      </c>
      <c r="J713" t="s">
        <v>21</v>
      </c>
      <c r="M713" t="s">
        <v>34</v>
      </c>
    </row>
    <row r="714" spans="1:13" x14ac:dyDescent="0.2">
      <c r="A714" t="s">
        <v>13</v>
      </c>
      <c r="B714" t="s">
        <v>14</v>
      </c>
      <c r="C714" t="s">
        <v>362</v>
      </c>
      <c r="D714" t="s">
        <v>363</v>
      </c>
      <c r="F714" t="s">
        <v>31</v>
      </c>
      <c r="G714" t="s">
        <v>31</v>
      </c>
      <c r="H714" t="s">
        <v>187</v>
      </c>
      <c r="I714" t="s">
        <v>40</v>
      </c>
      <c r="J714" t="s">
        <v>21</v>
      </c>
      <c r="M714" t="s">
        <v>22</v>
      </c>
    </row>
    <row r="715" spans="1:13" x14ac:dyDescent="0.2">
      <c r="A715" t="s">
        <v>13</v>
      </c>
      <c r="B715" t="s">
        <v>14</v>
      </c>
      <c r="C715" t="s">
        <v>362</v>
      </c>
      <c r="D715" t="s">
        <v>363</v>
      </c>
      <c r="F715" t="s">
        <v>31</v>
      </c>
      <c r="G715" t="s">
        <v>31</v>
      </c>
      <c r="H715" t="s">
        <v>187</v>
      </c>
      <c r="I715" t="s">
        <v>40</v>
      </c>
      <c r="J715" t="s">
        <v>654</v>
      </c>
      <c r="M715" t="s">
        <v>34</v>
      </c>
    </row>
    <row r="716" spans="1:13" x14ac:dyDescent="0.2">
      <c r="A716" t="s">
        <v>13</v>
      </c>
      <c r="B716" t="s">
        <v>14</v>
      </c>
      <c r="C716" t="s">
        <v>362</v>
      </c>
      <c r="D716" t="s">
        <v>363</v>
      </c>
      <c r="F716" t="s">
        <v>31</v>
      </c>
      <c r="G716" t="s">
        <v>31</v>
      </c>
      <c r="H716" t="s">
        <v>182</v>
      </c>
      <c r="I716" t="s">
        <v>40</v>
      </c>
      <c r="J716" t="s">
        <v>21</v>
      </c>
      <c r="M716" t="s">
        <v>31</v>
      </c>
    </row>
    <row r="717" spans="1:13" x14ac:dyDescent="0.2">
      <c r="A717" t="s">
        <v>13</v>
      </c>
      <c r="B717" t="s">
        <v>14</v>
      </c>
      <c r="C717" t="s">
        <v>380</v>
      </c>
      <c r="D717" t="s">
        <v>394</v>
      </c>
      <c r="F717" t="s">
        <v>31</v>
      </c>
      <c r="G717" t="s">
        <v>31</v>
      </c>
      <c r="H717" t="s">
        <v>187</v>
      </c>
      <c r="I717" t="s">
        <v>20</v>
      </c>
      <c r="J717" t="s">
        <v>21</v>
      </c>
      <c r="M717" t="s">
        <v>34</v>
      </c>
    </row>
    <row r="718" spans="1:13" x14ac:dyDescent="0.2">
      <c r="A718" t="s">
        <v>13</v>
      </c>
      <c r="B718" t="s">
        <v>14</v>
      </c>
      <c r="C718" t="s">
        <v>362</v>
      </c>
      <c r="D718" t="s">
        <v>363</v>
      </c>
      <c r="F718" t="s">
        <v>31</v>
      </c>
      <c r="G718" t="s">
        <v>31</v>
      </c>
      <c r="H718" t="s">
        <v>182</v>
      </c>
      <c r="I718" t="s">
        <v>33</v>
      </c>
      <c r="J718" t="s">
        <v>21</v>
      </c>
      <c r="M718" t="s">
        <v>34</v>
      </c>
    </row>
    <row r="719" spans="1:13" x14ac:dyDescent="0.2">
      <c r="A719" t="s">
        <v>13</v>
      </c>
      <c r="B719" t="s">
        <v>14</v>
      </c>
      <c r="C719" t="s">
        <v>362</v>
      </c>
      <c r="D719" t="s">
        <v>363</v>
      </c>
      <c r="F719" t="s">
        <v>31</v>
      </c>
      <c r="G719" t="s">
        <v>31</v>
      </c>
      <c r="H719" t="s">
        <v>204</v>
      </c>
      <c r="I719" t="s">
        <v>40</v>
      </c>
      <c r="J719" t="s">
        <v>41</v>
      </c>
      <c r="M719" t="s">
        <v>29</v>
      </c>
    </row>
    <row r="720" spans="1:13" x14ac:dyDescent="0.2">
      <c r="A720" t="s">
        <v>13</v>
      </c>
      <c r="B720" t="s">
        <v>14</v>
      </c>
      <c r="C720" t="s">
        <v>358</v>
      </c>
      <c r="D720" t="s">
        <v>367</v>
      </c>
      <c r="F720" t="s">
        <v>31</v>
      </c>
      <c r="G720" t="s">
        <v>31</v>
      </c>
      <c r="H720" t="s">
        <v>204</v>
      </c>
      <c r="I720" t="s">
        <v>40</v>
      </c>
      <c r="J720" t="s">
        <v>188</v>
      </c>
      <c r="M720" t="s">
        <v>29</v>
      </c>
    </row>
    <row r="721" spans="1:13" x14ac:dyDescent="0.2">
      <c r="A721" t="s">
        <v>13</v>
      </c>
      <c r="B721" t="s">
        <v>14</v>
      </c>
      <c r="C721" t="s">
        <v>362</v>
      </c>
      <c r="D721" t="s">
        <v>363</v>
      </c>
      <c r="F721" t="s">
        <v>31</v>
      </c>
      <c r="G721" t="s">
        <v>31</v>
      </c>
      <c r="H721" t="s">
        <v>204</v>
      </c>
      <c r="I721" t="s">
        <v>20</v>
      </c>
      <c r="J721" t="s">
        <v>21</v>
      </c>
      <c r="M721" t="s">
        <v>34</v>
      </c>
    </row>
    <row r="722" spans="1:13" x14ac:dyDescent="0.2">
      <c r="A722" t="s">
        <v>13</v>
      </c>
      <c r="B722" t="s">
        <v>14</v>
      </c>
      <c r="C722" t="s">
        <v>15</v>
      </c>
      <c r="D722" t="s">
        <v>16</v>
      </c>
      <c r="F722" t="s">
        <v>31</v>
      </c>
      <c r="G722" t="s">
        <v>31</v>
      </c>
      <c r="H722" t="s">
        <v>204</v>
      </c>
      <c r="I722" t="s">
        <v>33</v>
      </c>
      <c r="J722" t="s">
        <v>41</v>
      </c>
      <c r="M722" t="s">
        <v>34</v>
      </c>
    </row>
    <row r="723" spans="1:13" x14ac:dyDescent="0.2">
      <c r="A723" t="s">
        <v>13</v>
      </c>
      <c r="B723" t="s">
        <v>14</v>
      </c>
      <c r="C723" t="s">
        <v>362</v>
      </c>
      <c r="D723" t="s">
        <v>363</v>
      </c>
      <c r="F723" t="s">
        <v>31</v>
      </c>
      <c r="G723" t="s">
        <v>31</v>
      </c>
      <c r="H723" t="s">
        <v>204</v>
      </c>
      <c r="I723" t="s">
        <v>40</v>
      </c>
      <c r="J723" t="s">
        <v>21</v>
      </c>
      <c r="M723" t="s">
        <v>34</v>
      </c>
    </row>
    <row r="724" spans="1:13" x14ac:dyDescent="0.2">
      <c r="A724" t="s">
        <v>13</v>
      </c>
      <c r="B724" t="s">
        <v>14</v>
      </c>
      <c r="C724" t="s">
        <v>380</v>
      </c>
      <c r="D724" t="s">
        <v>394</v>
      </c>
      <c r="F724" t="s">
        <v>31</v>
      </c>
      <c r="G724" t="s">
        <v>31</v>
      </c>
      <c r="H724" t="s">
        <v>207</v>
      </c>
      <c r="I724" t="s">
        <v>40</v>
      </c>
      <c r="J724" t="s">
        <v>21</v>
      </c>
      <c r="M724" t="s">
        <v>34</v>
      </c>
    </row>
    <row r="725" spans="1:13" x14ac:dyDescent="0.2">
      <c r="A725" t="s">
        <v>13</v>
      </c>
      <c r="B725" t="s">
        <v>14</v>
      </c>
      <c r="C725" t="s">
        <v>362</v>
      </c>
      <c r="D725" t="s">
        <v>363</v>
      </c>
      <c r="F725" t="s">
        <v>31</v>
      </c>
      <c r="G725" t="s">
        <v>31</v>
      </c>
      <c r="H725" t="s">
        <v>210</v>
      </c>
      <c r="I725" t="s">
        <v>40</v>
      </c>
      <c r="J725" t="s">
        <v>21</v>
      </c>
      <c r="M725" t="s">
        <v>34</v>
      </c>
    </row>
    <row r="726" spans="1:13" x14ac:dyDescent="0.2">
      <c r="A726" t="s">
        <v>13</v>
      </c>
      <c r="B726" t="s">
        <v>14</v>
      </c>
      <c r="C726" t="s">
        <v>362</v>
      </c>
      <c r="D726" t="s">
        <v>363</v>
      </c>
      <c r="F726" t="s">
        <v>31</v>
      </c>
      <c r="G726" t="s">
        <v>31</v>
      </c>
      <c r="H726" t="s">
        <v>207</v>
      </c>
      <c r="I726" t="s">
        <v>40</v>
      </c>
      <c r="J726" t="s">
        <v>21</v>
      </c>
      <c r="M726" t="s">
        <v>34</v>
      </c>
    </row>
    <row r="727" spans="1:13" x14ac:dyDescent="0.2">
      <c r="A727" t="s">
        <v>13</v>
      </c>
      <c r="B727" t="s">
        <v>14</v>
      </c>
      <c r="C727" t="s">
        <v>362</v>
      </c>
      <c r="D727" t="s">
        <v>363</v>
      </c>
      <c r="F727" t="s">
        <v>31</v>
      </c>
      <c r="G727" t="s">
        <v>31</v>
      </c>
      <c r="H727" t="s">
        <v>207</v>
      </c>
      <c r="I727" t="s">
        <v>40</v>
      </c>
      <c r="J727" t="s">
        <v>21</v>
      </c>
      <c r="M727" t="s">
        <v>34</v>
      </c>
    </row>
    <row r="728" spans="1:13" x14ac:dyDescent="0.2">
      <c r="A728" t="s">
        <v>13</v>
      </c>
      <c r="B728" t="s">
        <v>14</v>
      </c>
      <c r="C728" t="s">
        <v>380</v>
      </c>
      <c r="D728" t="s">
        <v>394</v>
      </c>
      <c r="F728" t="s">
        <v>31</v>
      </c>
      <c r="G728" t="s">
        <v>31</v>
      </c>
      <c r="H728" t="s">
        <v>207</v>
      </c>
      <c r="I728" t="s">
        <v>40</v>
      </c>
      <c r="J728" t="s">
        <v>21</v>
      </c>
      <c r="M728" t="s">
        <v>34</v>
      </c>
    </row>
    <row r="729" spans="1:13" x14ac:dyDescent="0.2">
      <c r="A729" t="s">
        <v>13</v>
      </c>
      <c r="B729" t="s">
        <v>14</v>
      </c>
      <c r="C729" t="s">
        <v>380</v>
      </c>
      <c r="D729" t="s">
        <v>394</v>
      </c>
      <c r="F729" t="s">
        <v>31</v>
      </c>
      <c r="G729" t="s">
        <v>31</v>
      </c>
      <c r="H729" t="s">
        <v>207</v>
      </c>
      <c r="I729" t="s">
        <v>40</v>
      </c>
      <c r="J729" t="s">
        <v>21</v>
      </c>
      <c r="M729" t="s">
        <v>34</v>
      </c>
    </row>
    <row r="730" spans="1:13" x14ac:dyDescent="0.2">
      <c r="A730" t="s">
        <v>13</v>
      </c>
      <c r="B730" t="s">
        <v>14</v>
      </c>
      <c r="C730" t="s">
        <v>362</v>
      </c>
      <c r="D730" t="s">
        <v>1151</v>
      </c>
      <c r="F730" t="s">
        <v>31</v>
      </c>
      <c r="G730" t="s">
        <v>31</v>
      </c>
      <c r="H730" t="s">
        <v>220</v>
      </c>
      <c r="I730" t="s">
        <v>33</v>
      </c>
      <c r="J730" t="s">
        <v>21</v>
      </c>
      <c r="M730" t="s">
        <v>34</v>
      </c>
    </row>
    <row r="731" spans="1:13" x14ac:dyDescent="0.2">
      <c r="A731" t="s">
        <v>13</v>
      </c>
      <c r="B731" t="s">
        <v>14</v>
      </c>
      <c r="C731" t="s">
        <v>380</v>
      </c>
      <c r="D731" t="s">
        <v>394</v>
      </c>
      <c r="F731" t="s">
        <v>31</v>
      </c>
      <c r="G731" t="s">
        <v>31</v>
      </c>
      <c r="H731" t="s">
        <v>220</v>
      </c>
      <c r="I731" t="s">
        <v>40</v>
      </c>
      <c r="J731" t="s">
        <v>21</v>
      </c>
      <c r="M731" t="s">
        <v>34</v>
      </c>
    </row>
    <row r="732" spans="1:13" x14ac:dyDescent="0.2">
      <c r="A732" t="s">
        <v>13</v>
      </c>
      <c r="B732" t="s">
        <v>14</v>
      </c>
      <c r="C732" t="s">
        <v>380</v>
      </c>
      <c r="D732" t="s">
        <v>394</v>
      </c>
      <c r="F732" t="s">
        <v>31</v>
      </c>
      <c r="G732" t="s">
        <v>31</v>
      </c>
      <c r="H732" t="s">
        <v>220</v>
      </c>
      <c r="I732" t="s">
        <v>40</v>
      </c>
      <c r="J732" t="s">
        <v>21</v>
      </c>
      <c r="M732" t="s">
        <v>34</v>
      </c>
    </row>
    <row r="733" spans="1:13" x14ac:dyDescent="0.2">
      <c r="A733" t="s">
        <v>13</v>
      </c>
      <c r="B733" t="s">
        <v>14</v>
      </c>
      <c r="C733" t="s">
        <v>358</v>
      </c>
      <c r="D733" t="s">
        <v>367</v>
      </c>
      <c r="F733" t="s">
        <v>31</v>
      </c>
      <c r="G733" t="s">
        <v>31</v>
      </c>
      <c r="H733" t="s">
        <v>220</v>
      </c>
      <c r="I733" t="s">
        <v>28</v>
      </c>
      <c r="J733" t="s">
        <v>21</v>
      </c>
      <c r="M733" t="s">
        <v>34</v>
      </c>
    </row>
    <row r="734" spans="1:13" x14ac:dyDescent="0.2">
      <c r="A734" t="s">
        <v>13</v>
      </c>
      <c r="B734" t="s">
        <v>14</v>
      </c>
      <c r="C734" t="s">
        <v>380</v>
      </c>
      <c r="D734" t="s">
        <v>394</v>
      </c>
      <c r="F734" t="s">
        <v>31</v>
      </c>
      <c r="G734" t="s">
        <v>31</v>
      </c>
      <c r="H734" t="s">
        <v>220</v>
      </c>
      <c r="I734" t="s">
        <v>33</v>
      </c>
      <c r="J734" t="s">
        <v>21</v>
      </c>
      <c r="M734" t="s">
        <v>34</v>
      </c>
    </row>
    <row r="735" spans="1:13" x14ac:dyDescent="0.2">
      <c r="A735" t="s">
        <v>13</v>
      </c>
      <c r="B735" t="s">
        <v>14</v>
      </c>
      <c r="C735" t="s">
        <v>362</v>
      </c>
      <c r="D735" t="s">
        <v>363</v>
      </c>
      <c r="F735" t="s">
        <v>31</v>
      </c>
      <c r="G735" t="s">
        <v>31</v>
      </c>
      <c r="H735" t="s">
        <v>220</v>
      </c>
      <c r="I735" t="s">
        <v>33</v>
      </c>
      <c r="J735" t="s">
        <v>21</v>
      </c>
      <c r="M735" t="s">
        <v>34</v>
      </c>
    </row>
    <row r="736" spans="1:13" x14ac:dyDescent="0.2">
      <c r="A736" t="s">
        <v>13</v>
      </c>
      <c r="B736" t="s">
        <v>14</v>
      </c>
      <c r="C736" t="s">
        <v>362</v>
      </c>
      <c r="D736" t="s">
        <v>363</v>
      </c>
      <c r="F736" t="s">
        <v>31</v>
      </c>
      <c r="G736" t="s">
        <v>31</v>
      </c>
      <c r="H736" t="s">
        <v>220</v>
      </c>
      <c r="I736" t="s">
        <v>28</v>
      </c>
      <c r="J736" t="s">
        <v>21</v>
      </c>
      <c r="M736" t="s">
        <v>34</v>
      </c>
    </row>
    <row r="737" spans="1:13" x14ac:dyDescent="0.2">
      <c r="A737" t="s">
        <v>13</v>
      </c>
      <c r="B737" t="s">
        <v>14</v>
      </c>
      <c r="C737" t="s">
        <v>380</v>
      </c>
      <c r="D737" t="s">
        <v>394</v>
      </c>
      <c r="F737" t="s">
        <v>31</v>
      </c>
      <c r="G737" t="s">
        <v>31</v>
      </c>
      <c r="H737" t="s">
        <v>220</v>
      </c>
      <c r="I737" t="s">
        <v>33</v>
      </c>
      <c r="J737" t="s">
        <v>21</v>
      </c>
      <c r="M737" t="s">
        <v>34</v>
      </c>
    </row>
    <row r="738" spans="1:13" x14ac:dyDescent="0.2">
      <c r="A738" t="s">
        <v>13</v>
      </c>
      <c r="B738" t="s">
        <v>14</v>
      </c>
      <c r="C738" t="s">
        <v>362</v>
      </c>
      <c r="D738" t="s">
        <v>363</v>
      </c>
      <c r="F738" t="s">
        <v>31</v>
      </c>
      <c r="G738" t="s">
        <v>31</v>
      </c>
      <c r="H738" t="s">
        <v>256</v>
      </c>
      <c r="I738" t="s">
        <v>33</v>
      </c>
      <c r="J738" t="s">
        <v>21</v>
      </c>
      <c r="M738" t="s">
        <v>34</v>
      </c>
    </row>
    <row r="739" spans="1:13" x14ac:dyDescent="0.2">
      <c r="A739" t="s">
        <v>13</v>
      </c>
      <c r="B739" t="s">
        <v>14</v>
      </c>
      <c r="C739" t="s">
        <v>362</v>
      </c>
      <c r="D739" t="s">
        <v>363</v>
      </c>
      <c r="F739" t="s">
        <v>31</v>
      </c>
      <c r="G739" t="s">
        <v>31</v>
      </c>
      <c r="H739" t="s">
        <v>256</v>
      </c>
      <c r="I739" t="s">
        <v>20</v>
      </c>
      <c r="J739" t="s">
        <v>21</v>
      </c>
      <c r="M739" t="s">
        <v>34</v>
      </c>
    </row>
    <row r="740" spans="1:13" x14ac:dyDescent="0.2">
      <c r="A740" t="s">
        <v>13</v>
      </c>
      <c r="B740" t="s">
        <v>14</v>
      </c>
      <c r="C740" t="s">
        <v>358</v>
      </c>
      <c r="D740" t="s">
        <v>367</v>
      </c>
      <c r="F740" t="s">
        <v>31</v>
      </c>
      <c r="G740" t="s">
        <v>31</v>
      </c>
      <c r="H740" t="s">
        <v>256</v>
      </c>
      <c r="I740" t="s">
        <v>33</v>
      </c>
      <c r="J740" t="s">
        <v>21</v>
      </c>
      <c r="M740" t="s">
        <v>34</v>
      </c>
    </row>
    <row r="741" spans="1:13" x14ac:dyDescent="0.2">
      <c r="A741" t="s">
        <v>13</v>
      </c>
      <c r="B741" t="s">
        <v>14</v>
      </c>
      <c r="C741" t="s">
        <v>15</v>
      </c>
      <c r="D741" t="s">
        <v>16</v>
      </c>
      <c r="F741" t="s">
        <v>31</v>
      </c>
      <c r="G741" t="s">
        <v>31</v>
      </c>
      <c r="H741" t="s">
        <v>253</v>
      </c>
      <c r="I741" t="s">
        <v>40</v>
      </c>
      <c r="J741" t="s">
        <v>21</v>
      </c>
      <c r="M741" t="s">
        <v>34</v>
      </c>
    </row>
    <row r="742" spans="1:13" x14ac:dyDescent="0.2">
      <c r="A742" t="s">
        <v>13</v>
      </c>
      <c r="B742" t="s">
        <v>14</v>
      </c>
      <c r="C742" t="s">
        <v>358</v>
      </c>
      <c r="D742" t="s">
        <v>367</v>
      </c>
      <c r="F742" t="s">
        <v>31</v>
      </c>
      <c r="G742" t="s">
        <v>31</v>
      </c>
      <c r="H742" t="s">
        <v>253</v>
      </c>
      <c r="I742" t="s">
        <v>33</v>
      </c>
      <c r="J742" t="s">
        <v>21</v>
      </c>
      <c r="M742" t="s">
        <v>34</v>
      </c>
    </row>
    <row r="743" spans="1:13" x14ac:dyDescent="0.2">
      <c r="A743" t="s">
        <v>13</v>
      </c>
      <c r="B743" t="s">
        <v>14</v>
      </c>
      <c r="C743" t="s">
        <v>362</v>
      </c>
      <c r="D743" t="s">
        <v>363</v>
      </c>
      <c r="F743" t="s">
        <v>31</v>
      </c>
      <c r="G743" t="s">
        <v>31</v>
      </c>
      <c r="H743" t="s">
        <v>19</v>
      </c>
      <c r="I743" t="s">
        <v>20</v>
      </c>
      <c r="J743" t="s">
        <v>21</v>
      </c>
      <c r="M743" t="s">
        <v>34</v>
      </c>
    </row>
    <row r="744" spans="1:13" x14ac:dyDescent="0.2">
      <c r="A744" t="s">
        <v>13</v>
      </c>
      <c r="B744" t="s">
        <v>14</v>
      </c>
      <c r="C744" t="s">
        <v>15</v>
      </c>
      <c r="D744" t="s">
        <v>16</v>
      </c>
      <c r="F744" t="s">
        <v>31</v>
      </c>
      <c r="G744" t="s">
        <v>31</v>
      </c>
      <c r="H744" t="s">
        <v>253</v>
      </c>
      <c r="I744" t="s">
        <v>20</v>
      </c>
      <c r="J744" t="s">
        <v>21</v>
      </c>
      <c r="M744" t="s">
        <v>34</v>
      </c>
    </row>
    <row r="745" spans="1:13" x14ac:dyDescent="0.2">
      <c r="A745" t="s">
        <v>13</v>
      </c>
      <c r="B745" t="s">
        <v>14</v>
      </c>
      <c r="C745" t="s">
        <v>362</v>
      </c>
      <c r="D745" t="s">
        <v>363</v>
      </c>
      <c r="F745" t="s">
        <v>31</v>
      </c>
      <c r="G745" t="s">
        <v>31</v>
      </c>
      <c r="H745" t="s">
        <v>253</v>
      </c>
      <c r="I745" t="s">
        <v>40</v>
      </c>
      <c r="J745" t="s">
        <v>21</v>
      </c>
      <c r="M745" t="s">
        <v>34</v>
      </c>
    </row>
    <row r="746" spans="1:13" x14ac:dyDescent="0.2">
      <c r="A746" t="s">
        <v>13</v>
      </c>
      <c r="B746" t="s">
        <v>14</v>
      </c>
      <c r="C746" t="s">
        <v>358</v>
      </c>
      <c r="D746" t="s">
        <v>367</v>
      </c>
      <c r="F746" t="s">
        <v>31</v>
      </c>
      <c r="G746" t="s">
        <v>31</v>
      </c>
      <c r="H746" t="s">
        <v>253</v>
      </c>
      <c r="I746" t="s">
        <v>33</v>
      </c>
      <c r="J746" t="s">
        <v>21</v>
      </c>
      <c r="M746" t="s">
        <v>34</v>
      </c>
    </row>
    <row r="747" spans="1:13" x14ac:dyDescent="0.2">
      <c r="A747" t="s">
        <v>13</v>
      </c>
      <c r="B747" t="s">
        <v>14</v>
      </c>
      <c r="C747" t="s">
        <v>362</v>
      </c>
      <c r="D747" t="s">
        <v>363</v>
      </c>
      <c r="F747" t="s">
        <v>31</v>
      </c>
      <c r="G747" t="s">
        <v>31</v>
      </c>
      <c r="H747" t="s">
        <v>253</v>
      </c>
      <c r="I747" t="s">
        <v>40</v>
      </c>
      <c r="J747" t="s">
        <v>21</v>
      </c>
      <c r="M747" t="s">
        <v>29</v>
      </c>
    </row>
    <row r="748" spans="1:13" x14ac:dyDescent="0.2">
      <c r="A748" t="s">
        <v>13</v>
      </c>
      <c r="B748" t="s">
        <v>14</v>
      </c>
      <c r="C748" t="s">
        <v>362</v>
      </c>
      <c r="D748" t="s">
        <v>363</v>
      </c>
      <c r="F748" t="s">
        <v>31</v>
      </c>
      <c r="G748" t="s">
        <v>31</v>
      </c>
      <c r="H748" t="s">
        <v>253</v>
      </c>
      <c r="I748" t="s">
        <v>40</v>
      </c>
      <c r="J748" t="s">
        <v>21</v>
      </c>
      <c r="M748" t="s">
        <v>34</v>
      </c>
    </row>
    <row r="749" spans="1:13" x14ac:dyDescent="0.2">
      <c r="A749" t="s">
        <v>13</v>
      </c>
      <c r="B749" t="s">
        <v>14</v>
      </c>
      <c r="C749" t="s">
        <v>362</v>
      </c>
      <c r="D749" t="s">
        <v>1152</v>
      </c>
      <c r="F749" t="s">
        <v>31</v>
      </c>
      <c r="G749" t="s">
        <v>31</v>
      </c>
      <c r="H749" t="s">
        <v>295</v>
      </c>
      <c r="I749" t="s">
        <v>40</v>
      </c>
      <c r="J749" t="s">
        <v>41</v>
      </c>
      <c r="M749" t="s">
        <v>34</v>
      </c>
    </row>
    <row r="750" spans="1:13" x14ac:dyDescent="0.2">
      <c r="A750" t="s">
        <v>13</v>
      </c>
      <c r="B750" t="s">
        <v>14</v>
      </c>
      <c r="C750" t="s">
        <v>380</v>
      </c>
      <c r="D750" t="s">
        <v>394</v>
      </c>
      <c r="F750" t="s">
        <v>31</v>
      </c>
      <c r="G750" t="s">
        <v>31</v>
      </c>
      <c r="H750" t="s">
        <v>19</v>
      </c>
      <c r="I750" t="s">
        <v>40</v>
      </c>
      <c r="J750" t="s">
        <v>21</v>
      </c>
      <c r="M750" t="s">
        <v>34</v>
      </c>
    </row>
    <row r="751" spans="1:13" x14ac:dyDescent="0.2">
      <c r="A751" t="s">
        <v>13</v>
      </c>
      <c r="B751" t="s">
        <v>14</v>
      </c>
      <c r="C751" t="s">
        <v>358</v>
      </c>
      <c r="D751" t="s">
        <v>367</v>
      </c>
      <c r="F751" t="s">
        <v>31</v>
      </c>
      <c r="G751" t="s">
        <v>31</v>
      </c>
      <c r="H751" t="s">
        <v>19</v>
      </c>
      <c r="I751" t="s">
        <v>40</v>
      </c>
      <c r="J751" t="s">
        <v>41</v>
      </c>
      <c r="M751" t="s">
        <v>34</v>
      </c>
    </row>
    <row r="752" spans="1:13" x14ac:dyDescent="0.2">
      <c r="A752" t="s">
        <v>13</v>
      </c>
      <c r="B752" t="s">
        <v>14</v>
      </c>
      <c r="C752" t="s">
        <v>362</v>
      </c>
      <c r="D752" t="s">
        <v>363</v>
      </c>
      <c r="F752" t="s">
        <v>31</v>
      </c>
      <c r="G752" t="s">
        <v>31</v>
      </c>
      <c r="H752" t="s">
        <v>295</v>
      </c>
      <c r="I752" t="s">
        <v>40</v>
      </c>
      <c r="J752" t="s">
        <v>21</v>
      </c>
      <c r="M752" t="s">
        <v>34</v>
      </c>
    </row>
    <row r="753" spans="1:13" x14ac:dyDescent="0.2">
      <c r="A753" t="s">
        <v>13</v>
      </c>
      <c r="B753" t="s">
        <v>14</v>
      </c>
      <c r="C753" t="s">
        <v>362</v>
      </c>
      <c r="D753" t="s">
        <v>363</v>
      </c>
      <c r="F753" t="s">
        <v>31</v>
      </c>
      <c r="G753" t="s">
        <v>31</v>
      </c>
      <c r="H753" t="s">
        <v>295</v>
      </c>
      <c r="I753" t="s">
        <v>20</v>
      </c>
      <c r="J753" t="s">
        <v>21</v>
      </c>
      <c r="M753" t="s">
        <v>34</v>
      </c>
    </row>
    <row r="754" spans="1:13" x14ac:dyDescent="0.2">
      <c r="A754" t="s">
        <v>13</v>
      </c>
      <c r="B754" t="s">
        <v>14</v>
      </c>
      <c r="C754" t="s">
        <v>15</v>
      </c>
      <c r="D754" t="s">
        <v>16</v>
      </c>
      <c r="F754" t="s">
        <v>31</v>
      </c>
      <c r="G754" t="s">
        <v>31</v>
      </c>
      <c r="H754" t="s">
        <v>915</v>
      </c>
      <c r="I754" t="s">
        <v>33</v>
      </c>
      <c r="J754" t="s">
        <v>21</v>
      </c>
      <c r="M754" t="s">
        <v>29</v>
      </c>
    </row>
    <row r="755" spans="1:13" x14ac:dyDescent="0.2">
      <c r="A755" t="s">
        <v>13</v>
      </c>
      <c r="B755" t="s">
        <v>14</v>
      </c>
      <c r="C755" t="s">
        <v>15</v>
      </c>
      <c r="D755" t="s">
        <v>16</v>
      </c>
      <c r="F755" t="s">
        <v>31</v>
      </c>
      <c r="G755" t="s">
        <v>31</v>
      </c>
      <c r="H755" t="s">
        <v>913</v>
      </c>
      <c r="I755" t="s">
        <v>20</v>
      </c>
      <c r="J755" t="s">
        <v>21</v>
      </c>
      <c r="M755" t="s">
        <v>29</v>
      </c>
    </row>
    <row r="756" spans="1:13" x14ac:dyDescent="0.2">
      <c r="A756" t="s">
        <v>13</v>
      </c>
      <c r="B756" t="s">
        <v>14</v>
      </c>
      <c r="C756" t="s">
        <v>15</v>
      </c>
      <c r="D756" t="s">
        <v>16</v>
      </c>
      <c r="F756" t="s">
        <v>31</v>
      </c>
      <c r="G756" t="s">
        <v>31</v>
      </c>
      <c r="H756" t="s">
        <v>307</v>
      </c>
      <c r="I756" t="s">
        <v>20</v>
      </c>
      <c r="J756" t="s">
        <v>21</v>
      </c>
      <c r="M756" t="s">
        <v>29</v>
      </c>
    </row>
    <row r="757" spans="1:13" x14ac:dyDescent="0.2">
      <c r="A757" t="s">
        <v>13</v>
      </c>
      <c r="B757" t="s">
        <v>14</v>
      </c>
      <c r="C757" t="s">
        <v>15</v>
      </c>
      <c r="D757" t="s">
        <v>1153</v>
      </c>
      <c r="F757" t="s">
        <v>31</v>
      </c>
      <c r="G757" t="s">
        <v>31</v>
      </c>
      <c r="H757" t="s">
        <v>307</v>
      </c>
      <c r="I757" t="s">
        <v>20</v>
      </c>
      <c r="J757" t="s">
        <v>21</v>
      </c>
      <c r="M757" t="s">
        <v>34</v>
      </c>
    </row>
    <row r="758" spans="1:13" x14ac:dyDescent="0.2">
      <c r="A758" t="s">
        <v>13</v>
      </c>
      <c r="B758" t="s">
        <v>14</v>
      </c>
      <c r="C758" t="s">
        <v>362</v>
      </c>
      <c r="D758" t="s">
        <v>363</v>
      </c>
      <c r="F758" t="s">
        <v>31</v>
      </c>
      <c r="G758" t="s">
        <v>31</v>
      </c>
      <c r="H758" t="s">
        <v>1149</v>
      </c>
      <c r="I758" t="s">
        <v>20</v>
      </c>
      <c r="J758" t="s">
        <v>21</v>
      </c>
      <c r="M758" t="s">
        <v>29</v>
      </c>
    </row>
    <row r="759" spans="1:13" x14ac:dyDescent="0.2">
      <c r="A759" t="s">
        <v>13</v>
      </c>
      <c r="B759" t="s">
        <v>14</v>
      </c>
      <c r="C759" t="s">
        <v>362</v>
      </c>
      <c r="D759" t="s">
        <v>363</v>
      </c>
      <c r="F759" t="s">
        <v>31</v>
      </c>
      <c r="G759" t="s">
        <v>31</v>
      </c>
      <c r="H759" t="s">
        <v>310</v>
      </c>
      <c r="I759" t="s">
        <v>40</v>
      </c>
      <c r="J759" t="s">
        <v>21</v>
      </c>
      <c r="M759" t="s">
        <v>34</v>
      </c>
    </row>
    <row r="760" spans="1:13" x14ac:dyDescent="0.2">
      <c r="A760" t="s">
        <v>13</v>
      </c>
      <c r="B760" t="s">
        <v>14</v>
      </c>
      <c r="C760" t="s">
        <v>362</v>
      </c>
      <c r="D760" t="s">
        <v>363</v>
      </c>
      <c r="F760" t="s">
        <v>31</v>
      </c>
      <c r="G760" t="s">
        <v>31</v>
      </c>
      <c r="H760" t="s">
        <v>313</v>
      </c>
      <c r="I760" t="s">
        <v>20</v>
      </c>
      <c r="J760" t="s">
        <v>21</v>
      </c>
      <c r="M760" t="s">
        <v>29</v>
      </c>
    </row>
    <row r="761" spans="1:13" x14ac:dyDescent="0.2">
      <c r="A761" t="s">
        <v>13</v>
      </c>
      <c r="B761" t="s">
        <v>14</v>
      </c>
      <c r="C761" t="s">
        <v>15</v>
      </c>
      <c r="D761" t="s">
        <v>16</v>
      </c>
      <c r="F761" t="s">
        <v>31</v>
      </c>
      <c r="G761" t="s">
        <v>31</v>
      </c>
      <c r="H761" t="s">
        <v>313</v>
      </c>
      <c r="I761" t="s">
        <v>33</v>
      </c>
      <c r="J761" t="s">
        <v>21</v>
      </c>
      <c r="M761" t="s">
        <v>29</v>
      </c>
    </row>
    <row r="762" spans="1:13" x14ac:dyDescent="0.2">
      <c r="A762" t="s">
        <v>13</v>
      </c>
      <c r="B762" t="s">
        <v>14</v>
      </c>
      <c r="C762" t="s">
        <v>380</v>
      </c>
      <c r="D762" t="s">
        <v>394</v>
      </c>
      <c r="F762" t="s">
        <v>31</v>
      </c>
      <c r="G762" t="s">
        <v>31</v>
      </c>
      <c r="H762" t="s">
        <v>348</v>
      </c>
      <c r="I762" t="s">
        <v>40</v>
      </c>
      <c r="J762" t="s">
        <v>41</v>
      </c>
      <c r="M762" t="s">
        <v>29</v>
      </c>
    </row>
    <row r="763" spans="1:13" x14ac:dyDescent="0.2">
      <c r="A763" t="s">
        <v>13</v>
      </c>
      <c r="B763" t="s">
        <v>14</v>
      </c>
      <c r="C763" t="s">
        <v>362</v>
      </c>
      <c r="D763" t="s">
        <v>363</v>
      </c>
      <c r="F763" t="s">
        <v>31</v>
      </c>
      <c r="G763" t="s">
        <v>31</v>
      </c>
      <c r="H763" t="s">
        <v>348</v>
      </c>
      <c r="I763" t="s">
        <v>33</v>
      </c>
      <c r="J763" t="s">
        <v>21</v>
      </c>
      <c r="M763" t="s">
        <v>34</v>
      </c>
    </row>
    <row r="764" spans="1:13" x14ac:dyDescent="0.2">
      <c r="A764" t="s">
        <v>13</v>
      </c>
      <c r="B764" t="s">
        <v>14</v>
      </c>
      <c r="C764" t="s">
        <v>362</v>
      </c>
      <c r="D764" t="s">
        <v>363</v>
      </c>
      <c r="F764" t="s">
        <v>31</v>
      </c>
      <c r="G764" t="s">
        <v>31</v>
      </c>
      <c r="H764" t="s">
        <v>348</v>
      </c>
      <c r="I764" t="s">
        <v>33</v>
      </c>
      <c r="J764" t="s">
        <v>21</v>
      </c>
      <c r="M764" t="s">
        <v>34</v>
      </c>
    </row>
    <row r="765" spans="1:13" x14ac:dyDescent="0.2">
      <c r="A765" t="s">
        <v>13</v>
      </c>
      <c r="B765" t="s">
        <v>14</v>
      </c>
      <c r="C765" t="s">
        <v>380</v>
      </c>
      <c r="D765" t="s">
        <v>394</v>
      </c>
      <c r="F765" t="s">
        <v>31</v>
      </c>
      <c r="G765" t="s">
        <v>31</v>
      </c>
      <c r="H765" t="s">
        <v>348</v>
      </c>
      <c r="I765" t="s">
        <v>20</v>
      </c>
      <c r="J765" t="s">
        <v>21</v>
      </c>
      <c r="M765" t="s">
        <v>34</v>
      </c>
    </row>
    <row r="766" spans="1:13" x14ac:dyDescent="0.2">
      <c r="A766" t="s">
        <v>13</v>
      </c>
      <c r="B766" t="s">
        <v>14</v>
      </c>
      <c r="C766" t="s">
        <v>362</v>
      </c>
      <c r="D766" t="s">
        <v>363</v>
      </c>
      <c r="F766" t="s">
        <v>31</v>
      </c>
      <c r="G766" t="s">
        <v>31</v>
      </c>
      <c r="H766" t="s">
        <v>1154</v>
      </c>
      <c r="I766" t="s">
        <v>20</v>
      </c>
      <c r="J766" t="s">
        <v>21</v>
      </c>
      <c r="M766" t="s">
        <v>1155</v>
      </c>
    </row>
    <row r="767" spans="1:13" x14ac:dyDescent="0.2">
      <c r="A767" t="s">
        <v>13</v>
      </c>
      <c r="B767" t="s">
        <v>14</v>
      </c>
      <c r="C767" t="s">
        <v>36</v>
      </c>
      <c r="D767" t="s">
        <v>46</v>
      </c>
      <c r="F767" t="s">
        <v>31</v>
      </c>
      <c r="G767" t="s">
        <v>31</v>
      </c>
      <c r="H767" t="s">
        <v>77</v>
      </c>
      <c r="I767" t="s">
        <v>40</v>
      </c>
      <c r="J767" t="s">
        <v>21</v>
      </c>
      <c r="M767" t="s">
        <v>34</v>
      </c>
    </row>
    <row r="768" spans="1:13" x14ac:dyDescent="0.2">
      <c r="A768" t="s">
        <v>13</v>
      </c>
      <c r="B768" t="s">
        <v>14</v>
      </c>
      <c r="C768" t="s">
        <v>23</v>
      </c>
      <c r="D768" t="s">
        <v>24</v>
      </c>
      <c r="F768" t="s">
        <v>31</v>
      </c>
      <c r="G768" t="s">
        <v>31</v>
      </c>
      <c r="H768" t="s">
        <v>170</v>
      </c>
      <c r="I768" t="s">
        <v>33</v>
      </c>
      <c r="J768" t="s">
        <v>188</v>
      </c>
      <c r="M768" t="s">
        <v>34</v>
      </c>
    </row>
    <row r="769" spans="1:13" x14ac:dyDescent="0.2">
      <c r="A769" t="s">
        <v>13</v>
      </c>
      <c r="B769" t="s">
        <v>14</v>
      </c>
      <c r="C769" t="s">
        <v>1156</v>
      </c>
      <c r="D769" t="s">
        <v>1157</v>
      </c>
      <c r="F769" t="s">
        <v>31</v>
      </c>
      <c r="G769" t="s">
        <v>31</v>
      </c>
      <c r="H769" t="s">
        <v>253</v>
      </c>
      <c r="I769" t="s">
        <v>40</v>
      </c>
      <c r="J769" t="s">
        <v>21</v>
      </c>
      <c r="M769" t="s">
        <v>34</v>
      </c>
    </row>
    <row r="770" spans="1:13" x14ac:dyDescent="0.2">
      <c r="A770" t="s">
        <v>13</v>
      </c>
      <c r="B770" t="s">
        <v>14</v>
      </c>
      <c r="C770" t="s">
        <v>362</v>
      </c>
      <c r="D770" t="s">
        <v>363</v>
      </c>
      <c r="F770" t="s">
        <v>31</v>
      </c>
      <c r="G770" t="s">
        <v>31</v>
      </c>
      <c r="H770" t="s">
        <v>72</v>
      </c>
      <c r="I770" t="s">
        <v>28</v>
      </c>
      <c r="J770" t="s">
        <v>21</v>
      </c>
      <c r="M770" t="s">
        <v>34</v>
      </c>
    </row>
    <row r="771" spans="1:13" x14ac:dyDescent="0.2">
      <c r="A771" t="s">
        <v>13</v>
      </c>
      <c r="B771" t="s">
        <v>14</v>
      </c>
      <c r="C771" t="s">
        <v>15</v>
      </c>
      <c r="D771" t="s">
        <v>16</v>
      </c>
      <c r="F771" t="s">
        <v>31</v>
      </c>
      <c r="G771" t="s">
        <v>31</v>
      </c>
      <c r="H771" t="s">
        <v>256</v>
      </c>
      <c r="I771" t="s">
        <v>28</v>
      </c>
      <c r="J771" t="s">
        <v>21</v>
      </c>
      <c r="M771" t="s">
        <v>34</v>
      </c>
    </row>
    <row r="772" spans="1:13" x14ac:dyDescent="0.2">
      <c r="A772" t="s">
        <v>13</v>
      </c>
      <c r="B772" t="s">
        <v>14</v>
      </c>
      <c r="C772" t="s">
        <v>15</v>
      </c>
      <c r="D772" t="s">
        <v>16</v>
      </c>
      <c r="F772" t="s">
        <v>31</v>
      </c>
      <c r="G772" t="s">
        <v>31</v>
      </c>
      <c r="H772" t="s">
        <v>913</v>
      </c>
      <c r="I772" t="s">
        <v>28</v>
      </c>
      <c r="J772" t="s">
        <v>41</v>
      </c>
      <c r="M772" t="s">
        <v>29</v>
      </c>
    </row>
    <row r="773" spans="1:13" x14ac:dyDescent="0.2">
      <c r="A773" t="s">
        <v>13</v>
      </c>
      <c r="B773" t="s">
        <v>14</v>
      </c>
      <c r="C773" t="s">
        <v>380</v>
      </c>
      <c r="D773" t="s">
        <v>394</v>
      </c>
      <c r="F773" t="s">
        <v>31</v>
      </c>
      <c r="G773" t="s">
        <v>31</v>
      </c>
      <c r="H773" t="s">
        <v>313</v>
      </c>
      <c r="I773" t="s">
        <v>40</v>
      </c>
      <c r="J773" t="s">
        <v>21</v>
      </c>
      <c r="M773" t="s">
        <v>34</v>
      </c>
    </row>
    <row r="774" spans="1:13" x14ac:dyDescent="0.2">
      <c r="A774" t="s">
        <v>13</v>
      </c>
      <c r="B774" t="s">
        <v>14</v>
      </c>
      <c r="C774" t="s">
        <v>15</v>
      </c>
      <c r="D774" t="s">
        <v>16</v>
      </c>
      <c r="F774" t="s">
        <v>31</v>
      </c>
      <c r="G774" t="s">
        <v>31</v>
      </c>
      <c r="H774" t="s">
        <v>313</v>
      </c>
      <c r="I774" t="s">
        <v>40</v>
      </c>
      <c r="J774" t="s">
        <v>21</v>
      </c>
      <c r="M774" t="s">
        <v>29</v>
      </c>
    </row>
    <row r="775" spans="1:13" x14ac:dyDescent="0.2">
      <c r="A775" t="s">
        <v>13</v>
      </c>
      <c r="B775" t="s">
        <v>14</v>
      </c>
      <c r="C775" t="s">
        <v>380</v>
      </c>
      <c r="D775" t="s">
        <v>394</v>
      </c>
      <c r="F775" t="s">
        <v>31</v>
      </c>
      <c r="G775" t="s">
        <v>31</v>
      </c>
      <c r="H775" t="s">
        <v>313</v>
      </c>
      <c r="I775" t="s">
        <v>28</v>
      </c>
      <c r="J775" t="s">
        <v>21</v>
      </c>
      <c r="M775" t="s">
        <v>34</v>
      </c>
    </row>
    <row r="776" spans="1:13" x14ac:dyDescent="0.2">
      <c r="A776" t="s">
        <v>13</v>
      </c>
      <c r="B776" t="s">
        <v>14</v>
      </c>
      <c r="C776" t="s">
        <v>23</v>
      </c>
      <c r="D776" t="s">
        <v>24</v>
      </c>
      <c r="F776" t="s">
        <v>31</v>
      </c>
      <c r="G776" t="s">
        <v>31</v>
      </c>
      <c r="H776" t="s">
        <v>27</v>
      </c>
      <c r="I776" t="s">
        <v>20</v>
      </c>
      <c r="J776" t="s">
        <v>21</v>
      </c>
      <c r="M776" t="s">
        <v>34</v>
      </c>
    </row>
    <row r="777" spans="1:13" x14ac:dyDescent="0.2">
      <c r="A777" t="s">
        <v>13</v>
      </c>
      <c r="B777" t="s">
        <v>14</v>
      </c>
      <c r="C777" t="s">
        <v>23</v>
      </c>
      <c r="D777" t="s">
        <v>24</v>
      </c>
      <c r="F777" t="s">
        <v>31</v>
      </c>
      <c r="G777" t="s">
        <v>31</v>
      </c>
      <c r="H777" t="s">
        <v>353</v>
      </c>
      <c r="I777" t="s">
        <v>28</v>
      </c>
      <c r="J777" t="s">
        <v>21</v>
      </c>
      <c r="M777" t="s">
        <v>1158</v>
      </c>
    </row>
    <row r="778" spans="1:13" x14ac:dyDescent="0.2">
      <c r="A778" t="s">
        <v>13</v>
      </c>
      <c r="B778" t="s">
        <v>14</v>
      </c>
      <c r="C778" t="s">
        <v>42</v>
      </c>
      <c r="D778" t="s">
        <v>113</v>
      </c>
      <c r="F778" t="s">
        <v>31</v>
      </c>
      <c r="G778" t="s">
        <v>31</v>
      </c>
      <c r="H778" t="s">
        <v>72</v>
      </c>
      <c r="I778" t="s">
        <v>33</v>
      </c>
      <c r="J778" t="s">
        <v>21</v>
      </c>
      <c r="M778" t="s">
        <v>29</v>
      </c>
    </row>
    <row r="779" spans="1:13" x14ac:dyDescent="0.2">
      <c r="A779" t="s">
        <v>13</v>
      </c>
      <c r="B779" t="s">
        <v>14</v>
      </c>
      <c r="C779" t="s">
        <v>23</v>
      </c>
      <c r="D779" t="s">
        <v>24</v>
      </c>
      <c r="F779" t="s">
        <v>31</v>
      </c>
      <c r="G779" t="s">
        <v>31</v>
      </c>
      <c r="H779" t="s">
        <v>61</v>
      </c>
      <c r="I779" t="s">
        <v>40</v>
      </c>
      <c r="J779" t="s">
        <v>21</v>
      </c>
      <c r="M779" t="s">
        <v>34</v>
      </c>
    </row>
    <row r="780" spans="1:13" x14ac:dyDescent="0.2">
      <c r="A780" t="s">
        <v>13</v>
      </c>
      <c r="B780" t="s">
        <v>14</v>
      </c>
      <c r="C780" t="s">
        <v>23</v>
      </c>
      <c r="D780" t="s">
        <v>24</v>
      </c>
      <c r="F780" t="s">
        <v>31</v>
      </c>
      <c r="G780" t="s">
        <v>31</v>
      </c>
      <c r="H780" t="s">
        <v>61</v>
      </c>
      <c r="I780" t="s">
        <v>40</v>
      </c>
      <c r="J780" t="s">
        <v>41</v>
      </c>
      <c r="M780" t="s">
        <v>1159</v>
      </c>
    </row>
    <row r="781" spans="1:13" x14ac:dyDescent="0.2">
      <c r="A781" t="s">
        <v>13</v>
      </c>
      <c r="B781" t="s">
        <v>14</v>
      </c>
      <c r="C781" t="s">
        <v>23</v>
      </c>
      <c r="D781" t="s">
        <v>24</v>
      </c>
      <c r="F781" t="s">
        <v>31</v>
      </c>
      <c r="G781" t="s">
        <v>31</v>
      </c>
      <c r="H781" t="s">
        <v>55</v>
      </c>
      <c r="I781" t="s">
        <v>28</v>
      </c>
      <c r="J781" t="s">
        <v>21</v>
      </c>
      <c r="M781" t="s">
        <v>22</v>
      </c>
    </row>
    <row r="782" spans="1:13" x14ac:dyDescent="0.2">
      <c r="A782" t="s">
        <v>13</v>
      </c>
      <c r="B782" t="s">
        <v>14</v>
      </c>
      <c r="C782" t="s">
        <v>23</v>
      </c>
      <c r="D782" t="s">
        <v>24</v>
      </c>
      <c r="F782" t="s">
        <v>31</v>
      </c>
      <c r="G782" t="s">
        <v>31</v>
      </c>
      <c r="H782" t="s">
        <v>55</v>
      </c>
      <c r="I782" t="s">
        <v>40</v>
      </c>
      <c r="J782" t="s">
        <v>41</v>
      </c>
      <c r="M782" t="s">
        <v>697</v>
      </c>
    </row>
    <row r="783" spans="1:13" x14ac:dyDescent="0.2">
      <c r="A783" t="s">
        <v>13</v>
      </c>
      <c r="B783" t="s">
        <v>14</v>
      </c>
      <c r="C783" t="s">
        <v>23</v>
      </c>
      <c r="D783" t="s">
        <v>24</v>
      </c>
      <c r="F783" t="s">
        <v>31</v>
      </c>
      <c r="G783" t="s">
        <v>31</v>
      </c>
      <c r="H783" t="s">
        <v>55</v>
      </c>
      <c r="I783" t="s">
        <v>20</v>
      </c>
      <c r="J783" t="s">
        <v>21</v>
      </c>
      <c r="M783" t="s">
        <v>628</v>
      </c>
    </row>
    <row r="784" spans="1:13" x14ac:dyDescent="0.2">
      <c r="A784" t="s">
        <v>13</v>
      </c>
      <c r="B784" t="s">
        <v>14</v>
      </c>
      <c r="C784" t="s">
        <v>36</v>
      </c>
      <c r="D784" t="s">
        <v>46</v>
      </c>
      <c r="F784" t="s">
        <v>31</v>
      </c>
      <c r="G784" t="s">
        <v>31</v>
      </c>
      <c r="H784" t="s">
        <v>72</v>
      </c>
      <c r="I784" t="s">
        <v>28</v>
      </c>
      <c r="J784" t="s">
        <v>21</v>
      </c>
      <c r="M784" t="s">
        <v>34</v>
      </c>
    </row>
    <row r="785" spans="1:13" x14ac:dyDescent="0.2">
      <c r="A785" t="s">
        <v>13</v>
      </c>
      <c r="B785" t="s">
        <v>14</v>
      </c>
      <c r="C785" t="s">
        <v>36</v>
      </c>
      <c r="D785" t="s">
        <v>46</v>
      </c>
      <c r="F785" t="s">
        <v>31</v>
      </c>
      <c r="G785" t="s">
        <v>31</v>
      </c>
      <c r="H785" t="s">
        <v>77</v>
      </c>
      <c r="I785" t="s">
        <v>40</v>
      </c>
      <c r="J785" t="s">
        <v>21</v>
      </c>
      <c r="M785" t="s">
        <v>593</v>
      </c>
    </row>
    <row r="786" spans="1:13" x14ac:dyDescent="0.2">
      <c r="A786" t="s">
        <v>13</v>
      </c>
      <c r="B786" t="s">
        <v>14</v>
      </c>
      <c r="C786" t="s">
        <v>36</v>
      </c>
      <c r="D786" t="s">
        <v>46</v>
      </c>
      <c r="F786" t="s">
        <v>31</v>
      </c>
      <c r="G786" t="s">
        <v>31</v>
      </c>
      <c r="H786" t="s">
        <v>77</v>
      </c>
      <c r="I786" t="s">
        <v>33</v>
      </c>
      <c r="J786" t="s">
        <v>21</v>
      </c>
      <c r="M786" t="s">
        <v>419</v>
      </c>
    </row>
    <row r="787" spans="1:13" x14ac:dyDescent="0.2">
      <c r="A787" t="s">
        <v>13</v>
      </c>
      <c r="B787" t="s">
        <v>14</v>
      </c>
      <c r="C787" t="s">
        <v>23</v>
      </c>
      <c r="D787" t="s">
        <v>24</v>
      </c>
      <c r="F787" t="s">
        <v>31</v>
      </c>
      <c r="G787" t="s">
        <v>31</v>
      </c>
      <c r="H787" t="s">
        <v>131</v>
      </c>
      <c r="I787" t="s">
        <v>40</v>
      </c>
      <c r="J787" t="s">
        <v>21</v>
      </c>
      <c r="M787" t="s">
        <v>34</v>
      </c>
    </row>
    <row r="788" spans="1:13" x14ac:dyDescent="0.2">
      <c r="A788" t="s">
        <v>13</v>
      </c>
      <c r="B788" t="s">
        <v>14</v>
      </c>
      <c r="C788" t="s">
        <v>23</v>
      </c>
      <c r="D788" t="s">
        <v>24</v>
      </c>
      <c r="F788" t="s">
        <v>31</v>
      </c>
      <c r="G788" t="s">
        <v>31</v>
      </c>
      <c r="H788" t="s">
        <v>182</v>
      </c>
      <c r="I788" t="s">
        <v>33</v>
      </c>
      <c r="J788" t="s">
        <v>21</v>
      </c>
      <c r="M788" t="s">
        <v>637</v>
      </c>
    </row>
    <row r="789" spans="1:13" x14ac:dyDescent="0.2">
      <c r="A789" t="s">
        <v>13</v>
      </c>
      <c r="B789" t="s">
        <v>14</v>
      </c>
      <c r="C789" t="s">
        <v>36</v>
      </c>
      <c r="D789" t="s">
        <v>46</v>
      </c>
      <c r="F789" t="s">
        <v>31</v>
      </c>
      <c r="G789" t="s">
        <v>31</v>
      </c>
      <c r="H789" t="s">
        <v>187</v>
      </c>
      <c r="I789" t="s">
        <v>40</v>
      </c>
      <c r="J789" t="s">
        <v>21</v>
      </c>
      <c r="M789" t="s">
        <v>637</v>
      </c>
    </row>
    <row r="790" spans="1:13" x14ac:dyDescent="0.2">
      <c r="A790" t="s">
        <v>13</v>
      </c>
      <c r="B790" t="s">
        <v>14</v>
      </c>
      <c r="C790" t="s">
        <v>36</v>
      </c>
      <c r="D790" t="s">
        <v>46</v>
      </c>
      <c r="F790" t="s">
        <v>31</v>
      </c>
      <c r="G790" t="s">
        <v>31</v>
      </c>
      <c r="H790" t="s">
        <v>182</v>
      </c>
      <c r="I790" t="s">
        <v>33</v>
      </c>
      <c r="J790" t="s">
        <v>21</v>
      </c>
      <c r="M790" t="s">
        <v>22</v>
      </c>
    </row>
    <row r="791" spans="1:13" x14ac:dyDescent="0.2">
      <c r="A791" t="s">
        <v>13</v>
      </c>
      <c r="B791" t="s">
        <v>14</v>
      </c>
      <c r="C791" t="s">
        <v>36</v>
      </c>
      <c r="D791" t="s">
        <v>46</v>
      </c>
      <c r="F791" t="s">
        <v>31</v>
      </c>
      <c r="G791" t="s">
        <v>31</v>
      </c>
      <c r="H791" t="s">
        <v>220</v>
      </c>
      <c r="I791" t="s">
        <v>40</v>
      </c>
      <c r="J791" t="s">
        <v>21</v>
      </c>
      <c r="M791" t="s">
        <v>601</v>
      </c>
    </row>
    <row r="792" spans="1:13" x14ac:dyDescent="0.2">
      <c r="A792" t="s">
        <v>13</v>
      </c>
      <c r="B792" t="s">
        <v>14</v>
      </c>
      <c r="C792" t="s">
        <v>23</v>
      </c>
      <c r="D792" t="s">
        <v>24</v>
      </c>
      <c r="F792" t="s">
        <v>31</v>
      </c>
      <c r="G792" t="s">
        <v>31</v>
      </c>
      <c r="H792" t="s">
        <v>220</v>
      </c>
      <c r="I792" t="s">
        <v>40</v>
      </c>
      <c r="J792" t="s">
        <v>21</v>
      </c>
      <c r="M792" t="s">
        <v>609</v>
      </c>
    </row>
    <row r="793" spans="1:13" x14ac:dyDescent="0.2">
      <c r="A793" t="s">
        <v>13</v>
      </c>
      <c r="B793" t="s">
        <v>14</v>
      </c>
      <c r="C793" t="s">
        <v>23</v>
      </c>
      <c r="D793" t="s">
        <v>24</v>
      </c>
      <c r="F793" t="s">
        <v>31</v>
      </c>
      <c r="G793" t="s">
        <v>31</v>
      </c>
      <c r="H793" t="s">
        <v>19</v>
      </c>
      <c r="I793" t="s">
        <v>33</v>
      </c>
      <c r="J793" t="s">
        <v>21</v>
      </c>
      <c r="M793" t="s">
        <v>34</v>
      </c>
    </row>
    <row r="794" spans="1:13" x14ac:dyDescent="0.2">
      <c r="A794" t="s">
        <v>13</v>
      </c>
      <c r="B794" t="s">
        <v>14</v>
      </c>
      <c r="C794" t="s">
        <v>23</v>
      </c>
      <c r="D794" t="s">
        <v>24</v>
      </c>
      <c r="F794" t="s">
        <v>31</v>
      </c>
      <c r="G794" t="s">
        <v>31</v>
      </c>
      <c r="H794" t="s">
        <v>295</v>
      </c>
      <c r="I794" t="s">
        <v>28</v>
      </c>
      <c r="J794" t="s">
        <v>21</v>
      </c>
      <c r="M794" t="s">
        <v>34</v>
      </c>
    </row>
    <row r="795" spans="1:13" x14ac:dyDescent="0.2">
      <c r="A795" t="s">
        <v>13</v>
      </c>
      <c r="B795" t="s">
        <v>14</v>
      </c>
      <c r="C795" t="s">
        <v>42</v>
      </c>
      <c r="D795" t="s">
        <v>113</v>
      </c>
      <c r="F795" t="s">
        <v>31</v>
      </c>
      <c r="G795" t="s">
        <v>31</v>
      </c>
      <c r="H795" t="s">
        <v>915</v>
      </c>
      <c r="I795" t="s">
        <v>20</v>
      </c>
      <c r="J795" t="s">
        <v>21</v>
      </c>
      <c r="M795" t="s">
        <v>612</v>
      </c>
    </row>
    <row r="796" spans="1:13" x14ac:dyDescent="0.2">
      <c r="A796" t="s">
        <v>13</v>
      </c>
      <c r="B796" t="s">
        <v>14</v>
      </c>
      <c r="C796" t="s">
        <v>36</v>
      </c>
      <c r="D796" t="s">
        <v>46</v>
      </c>
      <c r="F796" t="s">
        <v>31</v>
      </c>
      <c r="G796" t="s">
        <v>31</v>
      </c>
      <c r="H796" t="s">
        <v>348</v>
      </c>
      <c r="I796" t="s">
        <v>33</v>
      </c>
      <c r="J796" t="s">
        <v>21</v>
      </c>
      <c r="M796" t="s">
        <v>593</v>
      </c>
    </row>
    <row r="797" spans="1:13" x14ac:dyDescent="0.2">
      <c r="A797" t="s">
        <v>13</v>
      </c>
      <c r="B797" t="s">
        <v>14</v>
      </c>
      <c r="C797" t="s">
        <v>15</v>
      </c>
      <c r="D797" t="s">
        <v>16</v>
      </c>
      <c r="F797" t="s">
        <v>31</v>
      </c>
      <c r="G797" t="s">
        <v>31</v>
      </c>
      <c r="H797" t="s">
        <v>32</v>
      </c>
      <c r="I797" t="s">
        <v>33</v>
      </c>
      <c r="J797" t="s">
        <v>21</v>
      </c>
      <c r="M797" t="s">
        <v>628</v>
      </c>
    </row>
    <row r="798" spans="1:13" x14ac:dyDescent="0.2">
      <c r="A798" t="s">
        <v>13</v>
      </c>
      <c r="B798" t="s">
        <v>14</v>
      </c>
      <c r="C798" t="s">
        <v>429</v>
      </c>
      <c r="D798" t="s">
        <v>430</v>
      </c>
      <c r="F798" t="s">
        <v>31</v>
      </c>
      <c r="G798" t="s">
        <v>31</v>
      </c>
      <c r="H798" t="s">
        <v>61</v>
      </c>
      <c r="I798" t="s">
        <v>20</v>
      </c>
      <c r="J798" t="s">
        <v>21</v>
      </c>
      <c r="M798" t="s">
        <v>1160</v>
      </c>
    </row>
    <row r="799" spans="1:13" x14ac:dyDescent="0.2">
      <c r="A799" t="s">
        <v>13</v>
      </c>
      <c r="B799" t="s">
        <v>14</v>
      </c>
      <c r="C799" t="s">
        <v>362</v>
      </c>
      <c r="D799" t="s">
        <v>363</v>
      </c>
      <c r="F799" t="s">
        <v>31</v>
      </c>
      <c r="G799" t="s">
        <v>31</v>
      </c>
      <c r="H799" t="s">
        <v>61</v>
      </c>
      <c r="I799" t="s">
        <v>28</v>
      </c>
      <c r="J799" t="s">
        <v>21</v>
      </c>
      <c r="M799" t="s">
        <v>331</v>
      </c>
    </row>
    <row r="800" spans="1:13" x14ac:dyDescent="0.2">
      <c r="A800" t="s">
        <v>13</v>
      </c>
      <c r="B800" t="s">
        <v>14</v>
      </c>
      <c r="C800" t="s">
        <v>362</v>
      </c>
      <c r="D800" t="s">
        <v>363</v>
      </c>
      <c r="F800" t="s">
        <v>31</v>
      </c>
      <c r="G800" t="s">
        <v>31</v>
      </c>
      <c r="H800" t="s">
        <v>77</v>
      </c>
      <c r="I800" t="s">
        <v>33</v>
      </c>
      <c r="J800" t="s">
        <v>21</v>
      </c>
      <c r="M800" t="s">
        <v>628</v>
      </c>
    </row>
    <row r="801" spans="1:13" x14ac:dyDescent="0.2">
      <c r="A801" t="s">
        <v>13</v>
      </c>
      <c r="B801" t="s">
        <v>14</v>
      </c>
      <c r="C801" t="s">
        <v>380</v>
      </c>
      <c r="D801" t="s">
        <v>394</v>
      </c>
      <c r="F801" t="s">
        <v>31</v>
      </c>
      <c r="G801" t="s">
        <v>31</v>
      </c>
      <c r="H801" t="s">
        <v>77</v>
      </c>
      <c r="I801" t="s">
        <v>40</v>
      </c>
      <c r="J801" t="s">
        <v>21</v>
      </c>
      <c r="M801" t="s">
        <v>1161</v>
      </c>
    </row>
    <row r="802" spans="1:13" x14ac:dyDescent="0.2">
      <c r="A802" t="s">
        <v>13</v>
      </c>
      <c r="B802" t="s">
        <v>14</v>
      </c>
      <c r="C802" t="s">
        <v>362</v>
      </c>
      <c r="D802" t="s">
        <v>363</v>
      </c>
      <c r="F802" t="s">
        <v>31</v>
      </c>
      <c r="G802" t="s">
        <v>31</v>
      </c>
      <c r="H802" t="s">
        <v>170</v>
      </c>
      <c r="I802" t="s">
        <v>40</v>
      </c>
      <c r="J802" t="s">
        <v>21</v>
      </c>
      <c r="M802" t="s">
        <v>593</v>
      </c>
    </row>
    <row r="803" spans="1:13" x14ac:dyDescent="0.2">
      <c r="A803" t="s">
        <v>13</v>
      </c>
      <c r="B803" t="s">
        <v>14</v>
      </c>
      <c r="C803" t="s">
        <v>15</v>
      </c>
      <c r="D803" t="s">
        <v>16</v>
      </c>
      <c r="F803" t="s">
        <v>31</v>
      </c>
      <c r="G803" t="s">
        <v>31</v>
      </c>
      <c r="H803" t="s">
        <v>177</v>
      </c>
      <c r="I803" t="s">
        <v>33</v>
      </c>
      <c r="J803" t="s">
        <v>21</v>
      </c>
      <c r="M803" t="s">
        <v>593</v>
      </c>
    </row>
    <row r="804" spans="1:13" x14ac:dyDescent="0.2">
      <c r="A804" t="s">
        <v>13</v>
      </c>
      <c r="B804" t="s">
        <v>14</v>
      </c>
      <c r="C804" t="s">
        <v>15</v>
      </c>
      <c r="D804" t="s">
        <v>16</v>
      </c>
      <c r="F804" t="s">
        <v>31</v>
      </c>
      <c r="G804" t="s">
        <v>31</v>
      </c>
      <c r="H804" t="s">
        <v>187</v>
      </c>
      <c r="I804" t="s">
        <v>33</v>
      </c>
      <c r="J804" t="s">
        <v>21</v>
      </c>
      <c r="M804" t="s">
        <v>34</v>
      </c>
    </row>
    <row r="805" spans="1:13" x14ac:dyDescent="0.2">
      <c r="A805" t="s">
        <v>13</v>
      </c>
      <c r="B805" t="s">
        <v>14</v>
      </c>
      <c r="C805" t="s">
        <v>15</v>
      </c>
      <c r="D805" t="s">
        <v>16</v>
      </c>
      <c r="F805" t="s">
        <v>31</v>
      </c>
      <c r="G805" t="s">
        <v>31</v>
      </c>
      <c r="H805" t="s">
        <v>187</v>
      </c>
      <c r="I805" t="s">
        <v>28</v>
      </c>
      <c r="J805" t="s">
        <v>21</v>
      </c>
      <c r="M805" t="s">
        <v>724</v>
      </c>
    </row>
    <row r="806" spans="1:13" x14ac:dyDescent="0.2">
      <c r="A806" t="s">
        <v>13</v>
      </c>
      <c r="B806" t="s">
        <v>14</v>
      </c>
      <c r="C806" t="s">
        <v>15</v>
      </c>
      <c r="D806" t="s">
        <v>16</v>
      </c>
      <c r="F806" t="s">
        <v>31</v>
      </c>
      <c r="G806" t="s">
        <v>31</v>
      </c>
      <c r="H806" t="s">
        <v>204</v>
      </c>
      <c r="I806" t="s">
        <v>28</v>
      </c>
      <c r="J806" t="s">
        <v>41</v>
      </c>
      <c r="M806" t="s">
        <v>1162</v>
      </c>
    </row>
    <row r="807" spans="1:13" x14ac:dyDescent="0.2">
      <c r="A807" t="s">
        <v>13</v>
      </c>
      <c r="B807" t="s">
        <v>14</v>
      </c>
      <c r="C807" t="s">
        <v>380</v>
      </c>
      <c r="D807" t="s">
        <v>394</v>
      </c>
      <c r="F807" t="s">
        <v>31</v>
      </c>
      <c r="G807" t="s">
        <v>31</v>
      </c>
      <c r="H807" t="s">
        <v>182</v>
      </c>
      <c r="I807" t="s">
        <v>33</v>
      </c>
      <c r="J807" t="s">
        <v>21</v>
      </c>
      <c r="M807" t="s">
        <v>1158</v>
      </c>
    </row>
    <row r="808" spans="1:13" x14ac:dyDescent="0.2">
      <c r="A808" t="s">
        <v>13</v>
      </c>
      <c r="B808" t="s">
        <v>14</v>
      </c>
      <c r="C808" t="s">
        <v>15</v>
      </c>
      <c r="D808" t="s">
        <v>16</v>
      </c>
      <c r="F808" t="s">
        <v>31</v>
      </c>
      <c r="G808" t="s">
        <v>31</v>
      </c>
      <c r="H808" t="s">
        <v>204</v>
      </c>
      <c r="I808" t="s">
        <v>40</v>
      </c>
      <c r="J808" t="s">
        <v>21</v>
      </c>
      <c r="M808" t="s">
        <v>1026</v>
      </c>
    </row>
    <row r="809" spans="1:13" x14ac:dyDescent="0.2">
      <c r="A809" t="s">
        <v>13</v>
      </c>
      <c r="B809" t="s">
        <v>14</v>
      </c>
      <c r="C809" t="s">
        <v>15</v>
      </c>
      <c r="D809" t="s">
        <v>16</v>
      </c>
      <c r="F809" t="s">
        <v>31</v>
      </c>
      <c r="G809" t="s">
        <v>31</v>
      </c>
      <c r="H809" t="s">
        <v>210</v>
      </c>
      <c r="I809" t="s">
        <v>28</v>
      </c>
      <c r="J809" t="s">
        <v>21</v>
      </c>
      <c r="M809" t="s">
        <v>1160</v>
      </c>
    </row>
    <row r="810" spans="1:13" x14ac:dyDescent="0.2">
      <c r="A810" t="s">
        <v>13</v>
      </c>
      <c r="B810" t="s">
        <v>14</v>
      </c>
      <c r="C810" t="s">
        <v>362</v>
      </c>
      <c r="D810" t="s">
        <v>363</v>
      </c>
      <c r="F810" t="s">
        <v>31</v>
      </c>
      <c r="G810" t="s">
        <v>31</v>
      </c>
      <c r="H810" t="s">
        <v>207</v>
      </c>
      <c r="I810" t="s">
        <v>28</v>
      </c>
      <c r="J810" t="s">
        <v>21</v>
      </c>
      <c r="M810" t="s">
        <v>931</v>
      </c>
    </row>
    <row r="811" spans="1:13" x14ac:dyDescent="0.2">
      <c r="A811" t="s">
        <v>13</v>
      </c>
      <c r="B811" t="s">
        <v>14</v>
      </c>
      <c r="C811" t="s">
        <v>15</v>
      </c>
      <c r="D811" t="s">
        <v>16</v>
      </c>
      <c r="F811" t="s">
        <v>31</v>
      </c>
      <c r="G811" t="s">
        <v>31</v>
      </c>
      <c r="H811" t="s">
        <v>220</v>
      </c>
      <c r="I811" t="s">
        <v>40</v>
      </c>
      <c r="J811" t="s">
        <v>21</v>
      </c>
      <c r="M811" t="s">
        <v>419</v>
      </c>
    </row>
    <row r="812" spans="1:13" x14ac:dyDescent="0.2">
      <c r="A812" t="s">
        <v>13</v>
      </c>
      <c r="B812" t="s">
        <v>14</v>
      </c>
      <c r="C812" t="s">
        <v>15</v>
      </c>
      <c r="D812" t="s">
        <v>16</v>
      </c>
      <c r="F812" t="s">
        <v>31</v>
      </c>
      <c r="G812" t="s">
        <v>31</v>
      </c>
      <c r="H812" t="s">
        <v>256</v>
      </c>
      <c r="I812" t="s">
        <v>28</v>
      </c>
      <c r="J812" t="s">
        <v>21</v>
      </c>
      <c r="M812" t="s">
        <v>419</v>
      </c>
    </row>
    <row r="813" spans="1:13" x14ac:dyDescent="0.2">
      <c r="A813" t="s">
        <v>13</v>
      </c>
      <c r="B813" t="s">
        <v>14</v>
      </c>
      <c r="C813" t="s">
        <v>362</v>
      </c>
      <c r="D813" t="s">
        <v>363</v>
      </c>
      <c r="F813" t="s">
        <v>31</v>
      </c>
      <c r="G813" t="s">
        <v>31</v>
      </c>
      <c r="H813" t="s">
        <v>220</v>
      </c>
      <c r="I813" t="s">
        <v>33</v>
      </c>
      <c r="J813" t="s">
        <v>21</v>
      </c>
      <c r="M813" t="s">
        <v>593</v>
      </c>
    </row>
    <row r="814" spans="1:13" x14ac:dyDescent="0.2">
      <c r="A814" t="s">
        <v>13</v>
      </c>
      <c r="B814" t="s">
        <v>14</v>
      </c>
      <c r="C814" t="s">
        <v>15</v>
      </c>
      <c r="D814" t="s">
        <v>16</v>
      </c>
      <c r="F814" t="s">
        <v>31</v>
      </c>
      <c r="G814" t="s">
        <v>31</v>
      </c>
      <c r="H814" t="s">
        <v>220</v>
      </c>
      <c r="I814" t="s">
        <v>40</v>
      </c>
      <c r="J814" t="s">
        <v>21</v>
      </c>
      <c r="M814" t="s">
        <v>697</v>
      </c>
    </row>
    <row r="815" spans="1:13" x14ac:dyDescent="0.2">
      <c r="A815" t="s">
        <v>13</v>
      </c>
      <c r="B815" t="s">
        <v>14</v>
      </c>
      <c r="C815" t="s">
        <v>15</v>
      </c>
      <c r="D815" t="s">
        <v>16</v>
      </c>
      <c r="F815" t="s">
        <v>31</v>
      </c>
      <c r="G815" t="s">
        <v>31</v>
      </c>
      <c r="H815" t="s">
        <v>256</v>
      </c>
      <c r="I815" t="s">
        <v>20</v>
      </c>
      <c r="J815" t="s">
        <v>41</v>
      </c>
      <c r="M815" t="s">
        <v>34</v>
      </c>
    </row>
    <row r="816" spans="1:13" x14ac:dyDescent="0.2">
      <c r="A816" t="s">
        <v>13</v>
      </c>
      <c r="B816" t="s">
        <v>14</v>
      </c>
      <c r="C816" t="s">
        <v>15</v>
      </c>
      <c r="D816" t="s">
        <v>16</v>
      </c>
      <c r="F816" t="s">
        <v>31</v>
      </c>
      <c r="G816" t="s">
        <v>31</v>
      </c>
      <c r="H816" t="s">
        <v>295</v>
      </c>
      <c r="I816" t="s">
        <v>33</v>
      </c>
      <c r="J816" t="s">
        <v>21</v>
      </c>
      <c r="M816" t="s">
        <v>34</v>
      </c>
    </row>
    <row r="817" spans="1:13" x14ac:dyDescent="0.2">
      <c r="A817" t="s">
        <v>13</v>
      </c>
      <c r="B817" t="s">
        <v>14</v>
      </c>
      <c r="C817" t="s">
        <v>380</v>
      </c>
      <c r="D817" t="s">
        <v>394</v>
      </c>
      <c r="F817" t="s">
        <v>31</v>
      </c>
      <c r="G817" t="s">
        <v>31</v>
      </c>
      <c r="H817" t="s">
        <v>19</v>
      </c>
      <c r="I817" t="s">
        <v>40</v>
      </c>
      <c r="J817" t="s">
        <v>21</v>
      </c>
      <c r="M817" t="s">
        <v>331</v>
      </c>
    </row>
    <row r="818" spans="1:13" x14ac:dyDescent="0.2">
      <c r="A818" t="s">
        <v>13</v>
      </c>
      <c r="B818" t="s">
        <v>14</v>
      </c>
      <c r="C818" t="s">
        <v>15</v>
      </c>
      <c r="D818" t="s">
        <v>16</v>
      </c>
      <c r="F818" t="s">
        <v>31</v>
      </c>
      <c r="G818" t="s">
        <v>31</v>
      </c>
      <c r="H818" t="s">
        <v>295</v>
      </c>
      <c r="I818" t="s">
        <v>40</v>
      </c>
      <c r="J818" t="s">
        <v>21</v>
      </c>
      <c r="M818" t="s">
        <v>628</v>
      </c>
    </row>
    <row r="819" spans="1:13" x14ac:dyDescent="0.2">
      <c r="A819" t="s">
        <v>13</v>
      </c>
      <c r="B819" t="s">
        <v>14</v>
      </c>
      <c r="C819" t="s">
        <v>15</v>
      </c>
      <c r="D819" t="s">
        <v>16</v>
      </c>
      <c r="F819" t="s">
        <v>31</v>
      </c>
      <c r="G819" t="s">
        <v>31</v>
      </c>
      <c r="H819" t="s">
        <v>1149</v>
      </c>
      <c r="I819" t="s">
        <v>40</v>
      </c>
      <c r="J819" t="s">
        <v>21</v>
      </c>
      <c r="M819" t="s">
        <v>657</v>
      </c>
    </row>
    <row r="820" spans="1:13" x14ac:dyDescent="0.2">
      <c r="A820" t="s">
        <v>13</v>
      </c>
      <c r="B820" t="s">
        <v>14</v>
      </c>
      <c r="C820" t="s">
        <v>362</v>
      </c>
      <c r="D820" t="s">
        <v>363</v>
      </c>
      <c r="F820" t="s">
        <v>31</v>
      </c>
      <c r="G820" t="s">
        <v>31</v>
      </c>
      <c r="H820" t="s">
        <v>313</v>
      </c>
      <c r="I820" t="s">
        <v>40</v>
      </c>
      <c r="J820" t="s">
        <v>21</v>
      </c>
      <c r="M820" t="s">
        <v>34</v>
      </c>
    </row>
    <row r="821" spans="1:13" x14ac:dyDescent="0.2">
      <c r="A821" t="s">
        <v>13</v>
      </c>
      <c r="B821" t="s">
        <v>14</v>
      </c>
      <c r="C821" t="s">
        <v>350</v>
      </c>
      <c r="D821" t="s">
        <v>351</v>
      </c>
      <c r="F821" t="s">
        <v>31</v>
      </c>
      <c r="G821" t="s">
        <v>31</v>
      </c>
      <c r="H821" t="s">
        <v>313</v>
      </c>
      <c r="I821" t="s">
        <v>28</v>
      </c>
      <c r="J821" t="s">
        <v>21</v>
      </c>
      <c r="M821" t="s">
        <v>34</v>
      </c>
    </row>
    <row r="822" spans="1:13" x14ac:dyDescent="0.2">
      <c r="A822" t="s">
        <v>13</v>
      </c>
      <c r="B822" t="s">
        <v>14</v>
      </c>
      <c r="C822" t="s">
        <v>362</v>
      </c>
      <c r="D822" t="s">
        <v>363</v>
      </c>
      <c r="F822" t="s">
        <v>31</v>
      </c>
      <c r="G822" t="s">
        <v>31</v>
      </c>
      <c r="H822" t="s">
        <v>313</v>
      </c>
      <c r="I822" t="s">
        <v>20</v>
      </c>
      <c r="J822" t="s">
        <v>21</v>
      </c>
      <c r="M822" t="s">
        <v>29</v>
      </c>
    </row>
    <row r="823" spans="1:13" x14ac:dyDescent="0.2">
      <c r="A823" t="s">
        <v>13</v>
      </c>
      <c r="B823" t="s">
        <v>14</v>
      </c>
      <c r="C823" t="s">
        <v>42</v>
      </c>
      <c r="D823" t="s">
        <v>113</v>
      </c>
      <c r="F823" t="s">
        <v>31</v>
      </c>
      <c r="G823" t="s">
        <v>31</v>
      </c>
      <c r="H823" t="s">
        <v>353</v>
      </c>
      <c r="I823" t="s">
        <v>40</v>
      </c>
      <c r="J823" t="s">
        <v>21</v>
      </c>
      <c r="M823" t="s">
        <v>657</v>
      </c>
    </row>
    <row r="824" spans="1:13" x14ac:dyDescent="0.2">
      <c r="A824" t="s">
        <v>13</v>
      </c>
      <c r="B824" t="s">
        <v>14</v>
      </c>
      <c r="C824" t="s">
        <v>23</v>
      </c>
      <c r="D824" t="s">
        <v>24</v>
      </c>
      <c r="F824" t="s">
        <v>31</v>
      </c>
      <c r="G824" t="s">
        <v>31</v>
      </c>
      <c r="H824" t="s">
        <v>256</v>
      </c>
      <c r="I824" t="s">
        <v>20</v>
      </c>
      <c r="J824" t="s">
        <v>41</v>
      </c>
      <c r="M824" t="s">
        <v>593</v>
      </c>
    </row>
    <row r="825" spans="1:13" x14ac:dyDescent="0.2">
      <c r="A825" t="s">
        <v>13</v>
      </c>
      <c r="B825" t="s">
        <v>14</v>
      </c>
      <c r="C825" t="s">
        <v>42</v>
      </c>
      <c r="D825" t="s">
        <v>113</v>
      </c>
      <c r="F825" t="s">
        <v>31</v>
      </c>
      <c r="G825" t="s">
        <v>31</v>
      </c>
      <c r="H825" t="s">
        <v>32</v>
      </c>
      <c r="I825" t="s">
        <v>33</v>
      </c>
      <c r="J825" t="s">
        <v>21</v>
      </c>
      <c r="M825" t="s">
        <v>637</v>
      </c>
    </row>
    <row r="826" spans="1:13" x14ac:dyDescent="0.2">
      <c r="A826" t="s">
        <v>13</v>
      </c>
      <c r="B826" t="s">
        <v>14</v>
      </c>
      <c r="C826" t="s">
        <v>36</v>
      </c>
      <c r="D826" t="s">
        <v>46</v>
      </c>
      <c r="F826" t="s">
        <v>31</v>
      </c>
      <c r="G826" t="s">
        <v>31</v>
      </c>
      <c r="H826" t="s">
        <v>32</v>
      </c>
      <c r="I826" t="s">
        <v>40</v>
      </c>
      <c r="J826" t="s">
        <v>41</v>
      </c>
      <c r="M826" t="s">
        <v>637</v>
      </c>
    </row>
    <row r="827" spans="1:13" x14ac:dyDescent="0.2">
      <c r="A827" t="s">
        <v>13</v>
      </c>
      <c r="B827" t="s">
        <v>14</v>
      </c>
      <c r="C827" t="s">
        <v>42</v>
      </c>
      <c r="D827" t="s">
        <v>113</v>
      </c>
      <c r="F827" t="s">
        <v>31</v>
      </c>
      <c r="G827" t="s">
        <v>31</v>
      </c>
      <c r="H827" t="s">
        <v>353</v>
      </c>
      <c r="I827" t="s">
        <v>40</v>
      </c>
      <c r="J827" t="s">
        <v>21</v>
      </c>
      <c r="M827" t="s">
        <v>724</v>
      </c>
    </row>
    <row r="828" spans="1:13" x14ac:dyDescent="0.2">
      <c r="A828" t="s">
        <v>13</v>
      </c>
      <c r="B828" t="s">
        <v>14</v>
      </c>
      <c r="C828" t="s">
        <v>36</v>
      </c>
      <c r="D828" t="s">
        <v>46</v>
      </c>
      <c r="F828" t="s">
        <v>31</v>
      </c>
      <c r="G828" t="s">
        <v>31</v>
      </c>
      <c r="H828" t="s">
        <v>353</v>
      </c>
      <c r="I828" t="s">
        <v>20</v>
      </c>
      <c r="J828" t="s">
        <v>21</v>
      </c>
      <c r="M828" t="s">
        <v>628</v>
      </c>
    </row>
    <row r="829" spans="1:13" x14ac:dyDescent="0.2">
      <c r="A829" t="s">
        <v>13</v>
      </c>
      <c r="B829" t="s">
        <v>14</v>
      </c>
      <c r="C829" t="s">
        <v>36</v>
      </c>
      <c r="D829" t="s">
        <v>46</v>
      </c>
      <c r="F829" t="s">
        <v>31</v>
      </c>
      <c r="G829" t="s">
        <v>31</v>
      </c>
      <c r="H829" t="s">
        <v>32</v>
      </c>
      <c r="I829" t="s">
        <v>40</v>
      </c>
      <c r="J829" t="s">
        <v>41</v>
      </c>
      <c r="M829" t="s">
        <v>753</v>
      </c>
    </row>
    <row r="830" spans="1:13" x14ac:dyDescent="0.2">
      <c r="A830" t="s">
        <v>13</v>
      </c>
      <c r="B830" t="s">
        <v>14</v>
      </c>
      <c r="C830" t="s">
        <v>36</v>
      </c>
      <c r="D830" t="s">
        <v>1163</v>
      </c>
      <c r="F830" t="s">
        <v>31</v>
      </c>
      <c r="G830" t="s">
        <v>31</v>
      </c>
      <c r="H830" t="s">
        <v>353</v>
      </c>
      <c r="I830" t="s">
        <v>33</v>
      </c>
      <c r="J830" t="s">
        <v>41</v>
      </c>
      <c r="M830" t="s">
        <v>724</v>
      </c>
    </row>
    <row r="831" spans="1:13" x14ac:dyDescent="0.2">
      <c r="A831" t="s">
        <v>13</v>
      </c>
      <c r="B831" t="s">
        <v>14</v>
      </c>
      <c r="C831" t="s">
        <v>36</v>
      </c>
      <c r="D831" t="s">
        <v>46</v>
      </c>
      <c r="F831" t="s">
        <v>31</v>
      </c>
      <c r="G831" t="s">
        <v>31</v>
      </c>
      <c r="H831" t="s">
        <v>353</v>
      </c>
      <c r="I831" t="s">
        <v>40</v>
      </c>
      <c r="J831" t="s">
        <v>21</v>
      </c>
      <c r="M831" t="s">
        <v>1164</v>
      </c>
    </row>
    <row r="832" spans="1:13" x14ac:dyDescent="0.2">
      <c r="A832" t="s">
        <v>13</v>
      </c>
      <c r="B832" t="s">
        <v>14</v>
      </c>
      <c r="C832" t="s">
        <v>23</v>
      </c>
      <c r="D832" t="s">
        <v>24</v>
      </c>
      <c r="F832" t="s">
        <v>31</v>
      </c>
      <c r="G832" t="s">
        <v>31</v>
      </c>
      <c r="H832" t="s">
        <v>353</v>
      </c>
      <c r="I832" t="s">
        <v>28</v>
      </c>
      <c r="J832" t="s">
        <v>21</v>
      </c>
      <c r="M832" t="s">
        <v>724</v>
      </c>
    </row>
    <row r="833" spans="1:13" x14ac:dyDescent="0.2">
      <c r="A833" t="s">
        <v>13</v>
      </c>
      <c r="B833" t="s">
        <v>14</v>
      </c>
      <c r="C833" t="s">
        <v>36</v>
      </c>
      <c r="D833" t="s">
        <v>46</v>
      </c>
      <c r="F833" t="s">
        <v>31</v>
      </c>
      <c r="G833" t="s">
        <v>31</v>
      </c>
      <c r="H833" t="s">
        <v>353</v>
      </c>
      <c r="I833" t="s">
        <v>33</v>
      </c>
      <c r="J833" t="s">
        <v>21</v>
      </c>
      <c r="M833" t="s">
        <v>637</v>
      </c>
    </row>
    <row r="834" spans="1:13" x14ac:dyDescent="0.2">
      <c r="A834" t="s">
        <v>13</v>
      </c>
      <c r="B834" t="s">
        <v>14</v>
      </c>
      <c r="C834" t="s">
        <v>23</v>
      </c>
      <c r="D834" t="s">
        <v>24</v>
      </c>
      <c r="F834" t="s">
        <v>31</v>
      </c>
      <c r="G834" t="s">
        <v>31</v>
      </c>
      <c r="H834" t="s">
        <v>55</v>
      </c>
      <c r="I834" t="s">
        <v>40</v>
      </c>
      <c r="J834" t="s">
        <v>21</v>
      </c>
      <c r="M834" t="s">
        <v>419</v>
      </c>
    </row>
    <row r="835" spans="1:13" x14ac:dyDescent="0.2">
      <c r="A835" t="s">
        <v>13</v>
      </c>
      <c r="B835" t="s">
        <v>14</v>
      </c>
      <c r="C835" t="s">
        <v>23</v>
      </c>
      <c r="D835" t="s">
        <v>24</v>
      </c>
      <c r="F835" t="s">
        <v>31</v>
      </c>
      <c r="G835" t="s">
        <v>31</v>
      </c>
      <c r="H835" t="s">
        <v>49</v>
      </c>
      <c r="I835" t="s">
        <v>40</v>
      </c>
      <c r="J835" t="s">
        <v>21</v>
      </c>
      <c r="M835" t="s">
        <v>419</v>
      </c>
    </row>
    <row r="836" spans="1:13" x14ac:dyDescent="0.2">
      <c r="A836" t="s">
        <v>13</v>
      </c>
      <c r="B836" t="s">
        <v>14</v>
      </c>
      <c r="C836" t="s">
        <v>23</v>
      </c>
      <c r="D836" t="s">
        <v>24</v>
      </c>
      <c r="F836" t="s">
        <v>31</v>
      </c>
      <c r="G836" t="s">
        <v>31</v>
      </c>
      <c r="H836" t="s">
        <v>49</v>
      </c>
      <c r="I836" t="s">
        <v>33</v>
      </c>
      <c r="J836" t="s">
        <v>654</v>
      </c>
      <c r="M836" t="s">
        <v>724</v>
      </c>
    </row>
    <row r="837" spans="1:13" x14ac:dyDescent="0.2">
      <c r="A837" t="s">
        <v>13</v>
      </c>
      <c r="B837" t="s">
        <v>14</v>
      </c>
      <c r="C837" t="s">
        <v>23</v>
      </c>
      <c r="D837" t="s">
        <v>24</v>
      </c>
      <c r="F837" t="s">
        <v>31</v>
      </c>
      <c r="G837" t="s">
        <v>31</v>
      </c>
      <c r="H837" t="s">
        <v>49</v>
      </c>
      <c r="I837" t="s">
        <v>40</v>
      </c>
      <c r="J837" t="s">
        <v>21</v>
      </c>
      <c r="M837" t="s">
        <v>615</v>
      </c>
    </row>
    <row r="838" spans="1:13" x14ac:dyDescent="0.2">
      <c r="A838" t="s">
        <v>13</v>
      </c>
      <c r="B838" t="s">
        <v>14</v>
      </c>
      <c r="C838" t="s">
        <v>23</v>
      </c>
      <c r="D838" t="s">
        <v>24</v>
      </c>
      <c r="F838" t="s">
        <v>31</v>
      </c>
      <c r="G838" t="s">
        <v>31</v>
      </c>
      <c r="H838" t="s">
        <v>55</v>
      </c>
      <c r="I838" t="s">
        <v>40</v>
      </c>
      <c r="J838" t="s">
        <v>21</v>
      </c>
      <c r="M838" t="s">
        <v>628</v>
      </c>
    </row>
    <row r="839" spans="1:13" x14ac:dyDescent="0.2">
      <c r="A839" t="s">
        <v>13</v>
      </c>
      <c r="B839" t="s">
        <v>14</v>
      </c>
      <c r="C839" t="s">
        <v>23</v>
      </c>
      <c r="D839" t="s">
        <v>24</v>
      </c>
      <c r="F839" t="s">
        <v>31</v>
      </c>
      <c r="G839" t="s">
        <v>31</v>
      </c>
      <c r="H839" t="s">
        <v>72</v>
      </c>
      <c r="I839" t="s">
        <v>40</v>
      </c>
      <c r="J839" t="s">
        <v>21</v>
      </c>
      <c r="M839" t="s">
        <v>724</v>
      </c>
    </row>
    <row r="840" spans="1:13" x14ac:dyDescent="0.2">
      <c r="A840" t="s">
        <v>13</v>
      </c>
      <c r="B840" t="s">
        <v>14</v>
      </c>
      <c r="C840" t="s">
        <v>23</v>
      </c>
      <c r="D840" t="s">
        <v>24</v>
      </c>
      <c r="F840" t="s">
        <v>31</v>
      </c>
      <c r="G840" t="s">
        <v>31</v>
      </c>
      <c r="H840" t="s">
        <v>77</v>
      </c>
      <c r="I840" t="s">
        <v>20</v>
      </c>
      <c r="J840" t="s">
        <v>654</v>
      </c>
      <c r="M840" t="s">
        <v>637</v>
      </c>
    </row>
    <row r="841" spans="1:13" x14ac:dyDescent="0.2">
      <c r="A841" t="s">
        <v>13</v>
      </c>
      <c r="B841" t="s">
        <v>14</v>
      </c>
      <c r="C841" t="s">
        <v>23</v>
      </c>
      <c r="D841" t="s">
        <v>24</v>
      </c>
      <c r="F841" t="s">
        <v>31</v>
      </c>
      <c r="G841" t="s">
        <v>31</v>
      </c>
      <c r="H841" t="s">
        <v>55</v>
      </c>
      <c r="I841" t="s">
        <v>33</v>
      </c>
      <c r="J841" t="s">
        <v>21</v>
      </c>
      <c r="M841" t="s">
        <v>637</v>
      </c>
    </row>
    <row r="842" spans="1:13" x14ac:dyDescent="0.2">
      <c r="A842" t="s">
        <v>13</v>
      </c>
      <c r="B842" t="s">
        <v>14</v>
      </c>
      <c r="C842" t="s">
        <v>42</v>
      </c>
      <c r="D842" t="s">
        <v>113</v>
      </c>
      <c r="F842" t="s">
        <v>31</v>
      </c>
      <c r="G842" t="s">
        <v>31</v>
      </c>
      <c r="H842" t="s">
        <v>72</v>
      </c>
      <c r="I842" t="s">
        <v>28</v>
      </c>
      <c r="J842" t="s">
        <v>21</v>
      </c>
      <c r="M842" t="s">
        <v>637</v>
      </c>
    </row>
    <row r="843" spans="1:13" x14ac:dyDescent="0.2">
      <c r="A843" t="s">
        <v>13</v>
      </c>
      <c r="B843" t="s">
        <v>14</v>
      </c>
      <c r="C843" t="s">
        <v>23</v>
      </c>
      <c r="D843" t="s">
        <v>24</v>
      </c>
      <c r="F843" t="s">
        <v>31</v>
      </c>
      <c r="G843" t="s">
        <v>31</v>
      </c>
      <c r="H843" t="s">
        <v>72</v>
      </c>
      <c r="I843" t="s">
        <v>33</v>
      </c>
      <c r="J843" t="s">
        <v>21</v>
      </c>
      <c r="M843" t="s">
        <v>628</v>
      </c>
    </row>
    <row r="844" spans="1:13" x14ac:dyDescent="0.2">
      <c r="A844" t="s">
        <v>13</v>
      </c>
      <c r="B844" t="s">
        <v>14</v>
      </c>
      <c r="C844" t="s">
        <v>42</v>
      </c>
      <c r="D844" t="s">
        <v>113</v>
      </c>
      <c r="F844" t="s">
        <v>31</v>
      </c>
      <c r="G844" t="s">
        <v>31</v>
      </c>
      <c r="H844" t="s">
        <v>72</v>
      </c>
      <c r="I844" t="s">
        <v>40</v>
      </c>
      <c r="J844" t="s">
        <v>21</v>
      </c>
      <c r="M844" t="s">
        <v>632</v>
      </c>
    </row>
    <row r="845" spans="1:13" x14ac:dyDescent="0.2">
      <c r="A845" t="s">
        <v>13</v>
      </c>
      <c r="B845" t="s">
        <v>14</v>
      </c>
      <c r="C845" t="s">
        <v>23</v>
      </c>
      <c r="D845" t="s">
        <v>24</v>
      </c>
      <c r="F845" t="s">
        <v>31</v>
      </c>
      <c r="G845" t="s">
        <v>31</v>
      </c>
      <c r="H845" t="s">
        <v>72</v>
      </c>
      <c r="I845" t="s">
        <v>40</v>
      </c>
      <c r="J845" t="s">
        <v>21</v>
      </c>
      <c r="M845" t="s">
        <v>739</v>
      </c>
    </row>
    <row r="846" spans="1:13" x14ac:dyDescent="0.2">
      <c r="A846" t="s">
        <v>13</v>
      </c>
      <c r="B846" t="s">
        <v>14</v>
      </c>
      <c r="C846" t="s">
        <v>23</v>
      </c>
      <c r="D846" t="s">
        <v>24</v>
      </c>
      <c r="F846" t="s">
        <v>31</v>
      </c>
      <c r="G846" t="s">
        <v>31</v>
      </c>
      <c r="H846" t="s">
        <v>77</v>
      </c>
      <c r="I846" t="s">
        <v>40</v>
      </c>
      <c r="J846" t="s">
        <v>21</v>
      </c>
      <c r="M846" t="s">
        <v>419</v>
      </c>
    </row>
    <row r="847" spans="1:13" x14ac:dyDescent="0.2">
      <c r="A847" t="s">
        <v>13</v>
      </c>
      <c r="B847" t="s">
        <v>14</v>
      </c>
      <c r="C847" t="s">
        <v>42</v>
      </c>
      <c r="D847" t="s">
        <v>113</v>
      </c>
      <c r="F847" t="s">
        <v>31</v>
      </c>
      <c r="G847" t="s">
        <v>31</v>
      </c>
      <c r="H847" t="s">
        <v>77</v>
      </c>
      <c r="I847" t="s">
        <v>20</v>
      </c>
      <c r="J847" t="s">
        <v>21</v>
      </c>
      <c r="M847" t="s">
        <v>628</v>
      </c>
    </row>
    <row r="848" spans="1:13" x14ac:dyDescent="0.2">
      <c r="A848" t="s">
        <v>13</v>
      </c>
      <c r="B848" t="s">
        <v>14</v>
      </c>
      <c r="C848" t="s">
        <v>23</v>
      </c>
      <c r="D848" t="s">
        <v>24</v>
      </c>
      <c r="F848" t="s">
        <v>31</v>
      </c>
      <c r="G848" t="s">
        <v>31</v>
      </c>
      <c r="H848" t="s">
        <v>72</v>
      </c>
      <c r="I848" t="s">
        <v>28</v>
      </c>
      <c r="J848" t="s">
        <v>21</v>
      </c>
      <c r="M848" t="s">
        <v>637</v>
      </c>
    </row>
    <row r="849" spans="1:13" x14ac:dyDescent="0.2">
      <c r="A849" t="s">
        <v>13</v>
      </c>
      <c r="B849" t="s">
        <v>14</v>
      </c>
      <c r="C849" t="s">
        <v>36</v>
      </c>
      <c r="D849" t="s">
        <v>46</v>
      </c>
      <c r="F849" t="s">
        <v>31</v>
      </c>
      <c r="G849" t="s">
        <v>31</v>
      </c>
      <c r="H849" t="s">
        <v>72</v>
      </c>
      <c r="I849" t="s">
        <v>33</v>
      </c>
      <c r="J849" t="s">
        <v>21</v>
      </c>
      <c r="M849" t="s">
        <v>628</v>
      </c>
    </row>
    <row r="850" spans="1:13" x14ac:dyDescent="0.2">
      <c r="A850" t="s">
        <v>13</v>
      </c>
      <c r="B850" t="s">
        <v>14</v>
      </c>
      <c r="C850" t="s">
        <v>36</v>
      </c>
      <c r="D850" t="s">
        <v>46</v>
      </c>
      <c r="F850" t="s">
        <v>31</v>
      </c>
      <c r="G850" t="s">
        <v>31</v>
      </c>
      <c r="H850" t="s">
        <v>72</v>
      </c>
      <c r="I850" t="s">
        <v>40</v>
      </c>
      <c r="J850" t="s">
        <v>21</v>
      </c>
      <c r="M850" t="s">
        <v>419</v>
      </c>
    </row>
    <row r="851" spans="1:13" x14ac:dyDescent="0.2">
      <c r="A851" t="s">
        <v>13</v>
      </c>
      <c r="B851" t="s">
        <v>14</v>
      </c>
      <c r="C851" t="s">
        <v>36</v>
      </c>
      <c r="D851" t="s">
        <v>46</v>
      </c>
      <c r="F851" t="s">
        <v>31</v>
      </c>
      <c r="G851" t="s">
        <v>31</v>
      </c>
      <c r="H851" t="s">
        <v>72</v>
      </c>
      <c r="I851" t="s">
        <v>20</v>
      </c>
      <c r="J851" t="s">
        <v>21</v>
      </c>
      <c r="M851" t="s">
        <v>628</v>
      </c>
    </row>
    <row r="852" spans="1:13" x14ac:dyDescent="0.2">
      <c r="A852" t="s">
        <v>13</v>
      </c>
      <c r="B852" t="s">
        <v>14</v>
      </c>
      <c r="C852" t="s">
        <v>23</v>
      </c>
      <c r="D852" t="s">
        <v>24</v>
      </c>
      <c r="F852" t="s">
        <v>31</v>
      </c>
      <c r="G852" t="s">
        <v>31</v>
      </c>
      <c r="H852" t="s">
        <v>72</v>
      </c>
      <c r="I852" t="s">
        <v>40</v>
      </c>
      <c r="J852" t="s">
        <v>21</v>
      </c>
      <c r="M852" t="s">
        <v>724</v>
      </c>
    </row>
    <row r="853" spans="1:13" x14ac:dyDescent="0.2">
      <c r="A853" t="s">
        <v>13</v>
      </c>
      <c r="B853" t="s">
        <v>14</v>
      </c>
      <c r="C853" t="s">
        <v>42</v>
      </c>
      <c r="D853" t="s">
        <v>113</v>
      </c>
      <c r="F853" t="s">
        <v>31</v>
      </c>
      <c r="G853" t="s">
        <v>31</v>
      </c>
      <c r="H853" t="s">
        <v>131</v>
      </c>
      <c r="I853" t="s">
        <v>40</v>
      </c>
      <c r="J853" t="s">
        <v>21</v>
      </c>
      <c r="M853" t="s">
        <v>628</v>
      </c>
    </row>
    <row r="854" spans="1:13" x14ac:dyDescent="0.2">
      <c r="A854" t="s">
        <v>13</v>
      </c>
      <c r="B854" t="s">
        <v>14</v>
      </c>
      <c r="C854" t="s">
        <v>23</v>
      </c>
      <c r="D854" t="s">
        <v>24</v>
      </c>
      <c r="F854" t="s">
        <v>31</v>
      </c>
      <c r="G854" t="s">
        <v>31</v>
      </c>
      <c r="H854" t="s">
        <v>77</v>
      </c>
      <c r="I854" t="s">
        <v>28</v>
      </c>
      <c r="J854" t="s">
        <v>21</v>
      </c>
      <c r="M854" t="s">
        <v>612</v>
      </c>
    </row>
    <row r="855" spans="1:13" x14ac:dyDescent="0.2">
      <c r="A855" t="s">
        <v>13</v>
      </c>
      <c r="B855" t="s">
        <v>14</v>
      </c>
      <c r="C855" t="s">
        <v>36</v>
      </c>
      <c r="D855" t="s">
        <v>46</v>
      </c>
      <c r="F855" t="s">
        <v>31</v>
      </c>
      <c r="G855" t="s">
        <v>31</v>
      </c>
      <c r="H855" t="s">
        <v>77</v>
      </c>
      <c r="I855" t="s">
        <v>33</v>
      </c>
      <c r="J855" t="s">
        <v>21</v>
      </c>
      <c r="M855" t="s">
        <v>615</v>
      </c>
    </row>
    <row r="856" spans="1:13" x14ac:dyDescent="0.2">
      <c r="A856" t="s">
        <v>13</v>
      </c>
      <c r="B856" t="s">
        <v>14</v>
      </c>
      <c r="C856" t="s">
        <v>42</v>
      </c>
      <c r="D856" t="s">
        <v>113</v>
      </c>
      <c r="F856" t="s">
        <v>31</v>
      </c>
      <c r="G856" t="s">
        <v>31</v>
      </c>
      <c r="H856" t="s">
        <v>77</v>
      </c>
      <c r="I856" t="s">
        <v>40</v>
      </c>
      <c r="J856" t="s">
        <v>21</v>
      </c>
      <c r="M856" t="s">
        <v>637</v>
      </c>
    </row>
    <row r="857" spans="1:13" x14ac:dyDescent="0.2">
      <c r="A857" t="s">
        <v>13</v>
      </c>
      <c r="B857" t="s">
        <v>14</v>
      </c>
      <c r="C857" t="s">
        <v>42</v>
      </c>
      <c r="D857" t="s">
        <v>113</v>
      </c>
      <c r="F857" t="s">
        <v>31</v>
      </c>
      <c r="G857" t="s">
        <v>31</v>
      </c>
      <c r="H857" t="s">
        <v>77</v>
      </c>
      <c r="I857" t="s">
        <v>33</v>
      </c>
      <c r="J857" t="s">
        <v>21</v>
      </c>
      <c r="M857" t="s">
        <v>612</v>
      </c>
    </row>
    <row r="858" spans="1:13" x14ac:dyDescent="0.2">
      <c r="A858" t="s">
        <v>13</v>
      </c>
      <c r="B858" t="s">
        <v>14</v>
      </c>
      <c r="C858" t="s">
        <v>42</v>
      </c>
      <c r="D858" t="s">
        <v>113</v>
      </c>
      <c r="F858" t="s">
        <v>31</v>
      </c>
      <c r="G858" t="s">
        <v>31</v>
      </c>
      <c r="H858" t="s">
        <v>77</v>
      </c>
      <c r="I858" t="s">
        <v>28</v>
      </c>
      <c r="J858" t="s">
        <v>41</v>
      </c>
      <c r="M858" t="s">
        <v>735</v>
      </c>
    </row>
    <row r="859" spans="1:13" x14ac:dyDescent="0.2">
      <c r="A859" t="s">
        <v>13</v>
      </c>
      <c r="B859" t="s">
        <v>14</v>
      </c>
      <c r="C859" t="s">
        <v>36</v>
      </c>
      <c r="D859" t="s">
        <v>46</v>
      </c>
      <c r="F859" t="s">
        <v>31</v>
      </c>
      <c r="G859" t="s">
        <v>31</v>
      </c>
      <c r="H859" t="s">
        <v>77</v>
      </c>
      <c r="I859" t="s">
        <v>20</v>
      </c>
      <c r="J859" t="s">
        <v>21</v>
      </c>
      <c r="M859" t="s">
        <v>593</v>
      </c>
    </row>
    <row r="860" spans="1:13" x14ac:dyDescent="0.2">
      <c r="A860" t="s">
        <v>13</v>
      </c>
      <c r="B860" t="s">
        <v>14</v>
      </c>
      <c r="C860" t="s">
        <v>42</v>
      </c>
      <c r="D860" t="s">
        <v>113</v>
      </c>
      <c r="F860" t="s">
        <v>31</v>
      </c>
      <c r="G860" t="s">
        <v>31</v>
      </c>
      <c r="H860" t="s">
        <v>77</v>
      </c>
      <c r="I860" t="s">
        <v>40</v>
      </c>
      <c r="J860" t="s">
        <v>21</v>
      </c>
      <c r="M860" t="s">
        <v>34</v>
      </c>
    </row>
    <row r="861" spans="1:13" x14ac:dyDescent="0.2">
      <c r="A861" t="s">
        <v>13</v>
      </c>
      <c r="B861" t="s">
        <v>14</v>
      </c>
      <c r="C861" t="s">
        <v>23</v>
      </c>
      <c r="D861" t="s">
        <v>24</v>
      </c>
      <c r="F861" t="s">
        <v>31</v>
      </c>
      <c r="G861" t="s">
        <v>31</v>
      </c>
      <c r="H861" t="s">
        <v>77</v>
      </c>
      <c r="I861" t="s">
        <v>33</v>
      </c>
      <c r="J861" t="s">
        <v>21</v>
      </c>
      <c r="M861" t="s">
        <v>615</v>
      </c>
    </row>
    <row r="862" spans="1:13" x14ac:dyDescent="0.2">
      <c r="A862" t="s">
        <v>13</v>
      </c>
      <c r="B862" t="s">
        <v>14</v>
      </c>
      <c r="C862" t="s">
        <v>23</v>
      </c>
      <c r="D862" t="s">
        <v>24</v>
      </c>
      <c r="F862" t="s">
        <v>31</v>
      </c>
      <c r="G862" t="s">
        <v>31</v>
      </c>
      <c r="H862" t="s">
        <v>77</v>
      </c>
      <c r="I862" t="s">
        <v>40</v>
      </c>
      <c r="J862" t="s">
        <v>21</v>
      </c>
      <c r="M862" t="s">
        <v>724</v>
      </c>
    </row>
    <row r="863" spans="1:13" x14ac:dyDescent="0.2">
      <c r="A863" t="s">
        <v>13</v>
      </c>
      <c r="B863" t="s">
        <v>14</v>
      </c>
      <c r="C863" t="s">
        <v>23</v>
      </c>
      <c r="D863" t="s">
        <v>24</v>
      </c>
      <c r="F863" t="s">
        <v>31</v>
      </c>
      <c r="G863" t="s">
        <v>31</v>
      </c>
      <c r="H863" t="s">
        <v>77</v>
      </c>
      <c r="I863" t="s">
        <v>33</v>
      </c>
      <c r="J863" t="s">
        <v>21</v>
      </c>
      <c r="M863" t="s">
        <v>628</v>
      </c>
    </row>
    <row r="864" spans="1:13" x14ac:dyDescent="0.2">
      <c r="A864" t="s">
        <v>13</v>
      </c>
      <c r="B864" t="s">
        <v>14</v>
      </c>
      <c r="C864" t="s">
        <v>23</v>
      </c>
      <c r="D864" t="s">
        <v>24</v>
      </c>
      <c r="F864" t="s">
        <v>31</v>
      </c>
      <c r="G864" t="s">
        <v>31</v>
      </c>
      <c r="H864" t="s">
        <v>131</v>
      </c>
      <c r="I864" t="s">
        <v>40</v>
      </c>
      <c r="J864" t="s">
        <v>21</v>
      </c>
      <c r="M864" t="s">
        <v>628</v>
      </c>
    </row>
    <row r="865" spans="1:13" x14ac:dyDescent="0.2">
      <c r="A865" t="s">
        <v>13</v>
      </c>
      <c r="B865" t="s">
        <v>14</v>
      </c>
      <c r="C865" t="s">
        <v>42</v>
      </c>
      <c r="D865" t="s">
        <v>113</v>
      </c>
      <c r="F865" t="s">
        <v>31</v>
      </c>
      <c r="G865" t="s">
        <v>31</v>
      </c>
      <c r="H865" t="s">
        <v>155</v>
      </c>
      <c r="I865" t="s">
        <v>40</v>
      </c>
      <c r="J865" t="s">
        <v>21</v>
      </c>
      <c r="M865" t="s">
        <v>637</v>
      </c>
    </row>
    <row r="866" spans="1:13" x14ac:dyDescent="0.2">
      <c r="A866" t="s">
        <v>13</v>
      </c>
      <c r="B866" t="s">
        <v>14</v>
      </c>
      <c r="C866" t="s">
        <v>23</v>
      </c>
      <c r="D866" t="s">
        <v>24</v>
      </c>
      <c r="F866" t="s">
        <v>31</v>
      </c>
      <c r="G866" t="s">
        <v>31</v>
      </c>
      <c r="H866" t="s">
        <v>155</v>
      </c>
      <c r="I866" t="s">
        <v>40</v>
      </c>
      <c r="J866" t="s">
        <v>21</v>
      </c>
      <c r="M866" t="s">
        <v>727</v>
      </c>
    </row>
    <row r="867" spans="1:13" x14ac:dyDescent="0.2">
      <c r="A867" t="s">
        <v>13</v>
      </c>
      <c r="B867" t="s">
        <v>14</v>
      </c>
      <c r="C867" t="s">
        <v>23</v>
      </c>
      <c r="D867" t="s">
        <v>24</v>
      </c>
      <c r="F867" t="s">
        <v>31</v>
      </c>
      <c r="G867" t="s">
        <v>31</v>
      </c>
      <c r="H867" t="s">
        <v>155</v>
      </c>
      <c r="I867" t="s">
        <v>28</v>
      </c>
      <c r="J867" t="s">
        <v>21</v>
      </c>
      <c r="M867" t="s">
        <v>637</v>
      </c>
    </row>
    <row r="868" spans="1:13" x14ac:dyDescent="0.2">
      <c r="A868" t="s">
        <v>13</v>
      </c>
      <c r="B868" t="s">
        <v>14</v>
      </c>
      <c r="C868" t="s">
        <v>36</v>
      </c>
      <c r="D868" t="s">
        <v>46</v>
      </c>
      <c r="F868" t="s">
        <v>31</v>
      </c>
      <c r="G868" t="s">
        <v>31</v>
      </c>
      <c r="H868" t="s">
        <v>165</v>
      </c>
      <c r="I868" t="s">
        <v>33</v>
      </c>
      <c r="J868" t="s">
        <v>21</v>
      </c>
      <c r="M868" t="s">
        <v>159</v>
      </c>
    </row>
    <row r="869" spans="1:13" x14ac:dyDescent="0.2">
      <c r="A869" t="s">
        <v>13</v>
      </c>
      <c r="B869" t="s">
        <v>14</v>
      </c>
      <c r="C869" t="s">
        <v>36</v>
      </c>
      <c r="D869" t="s">
        <v>46</v>
      </c>
      <c r="F869" t="s">
        <v>31</v>
      </c>
      <c r="G869" t="s">
        <v>31</v>
      </c>
      <c r="H869" t="s">
        <v>165</v>
      </c>
      <c r="I869" t="s">
        <v>20</v>
      </c>
      <c r="J869" t="s">
        <v>21</v>
      </c>
      <c r="M869" t="s">
        <v>628</v>
      </c>
    </row>
    <row r="870" spans="1:13" x14ac:dyDescent="0.2">
      <c r="A870" t="s">
        <v>13</v>
      </c>
      <c r="B870" t="s">
        <v>14</v>
      </c>
      <c r="C870" t="s">
        <v>23</v>
      </c>
      <c r="D870" t="s">
        <v>24</v>
      </c>
      <c r="F870" t="s">
        <v>31</v>
      </c>
      <c r="G870" t="s">
        <v>31</v>
      </c>
      <c r="H870" t="s">
        <v>177</v>
      </c>
      <c r="I870" t="s">
        <v>33</v>
      </c>
      <c r="J870" t="s">
        <v>21</v>
      </c>
      <c r="M870" t="s">
        <v>615</v>
      </c>
    </row>
    <row r="871" spans="1:13" x14ac:dyDescent="0.2">
      <c r="A871" t="s">
        <v>13</v>
      </c>
      <c r="B871" t="s">
        <v>14</v>
      </c>
      <c r="C871" t="s">
        <v>36</v>
      </c>
      <c r="D871" t="s">
        <v>46</v>
      </c>
      <c r="F871" t="s">
        <v>31</v>
      </c>
      <c r="G871" t="s">
        <v>31</v>
      </c>
      <c r="H871" t="s">
        <v>177</v>
      </c>
      <c r="I871" t="s">
        <v>33</v>
      </c>
      <c r="J871" t="s">
        <v>21</v>
      </c>
      <c r="M871" t="s">
        <v>637</v>
      </c>
    </row>
    <row r="872" spans="1:13" x14ac:dyDescent="0.2">
      <c r="A872" t="s">
        <v>13</v>
      </c>
      <c r="B872" t="s">
        <v>14</v>
      </c>
      <c r="C872" t="s">
        <v>23</v>
      </c>
      <c r="D872" t="s">
        <v>24</v>
      </c>
      <c r="F872" t="s">
        <v>31</v>
      </c>
      <c r="G872" t="s">
        <v>31</v>
      </c>
      <c r="H872" t="s">
        <v>182</v>
      </c>
      <c r="I872" t="s">
        <v>33</v>
      </c>
      <c r="J872" t="s">
        <v>21</v>
      </c>
      <c r="M872" t="s">
        <v>615</v>
      </c>
    </row>
    <row r="873" spans="1:13" x14ac:dyDescent="0.2">
      <c r="A873" t="s">
        <v>13</v>
      </c>
      <c r="B873" t="s">
        <v>14</v>
      </c>
      <c r="C873" t="s">
        <v>23</v>
      </c>
      <c r="D873" t="s">
        <v>24</v>
      </c>
      <c r="F873" t="s">
        <v>31</v>
      </c>
      <c r="G873" t="s">
        <v>31</v>
      </c>
      <c r="H873" t="s">
        <v>187</v>
      </c>
      <c r="I873" t="s">
        <v>20</v>
      </c>
      <c r="J873" t="s">
        <v>21</v>
      </c>
      <c r="M873" t="s">
        <v>739</v>
      </c>
    </row>
    <row r="874" spans="1:13" x14ac:dyDescent="0.2">
      <c r="A874" t="s">
        <v>13</v>
      </c>
      <c r="B874" t="s">
        <v>14</v>
      </c>
      <c r="C874" t="s">
        <v>36</v>
      </c>
      <c r="D874" t="s">
        <v>46</v>
      </c>
      <c r="F874" t="s">
        <v>31</v>
      </c>
      <c r="G874" t="s">
        <v>31</v>
      </c>
      <c r="H874" t="s">
        <v>187</v>
      </c>
      <c r="I874" t="s">
        <v>40</v>
      </c>
      <c r="J874" t="s">
        <v>21</v>
      </c>
      <c r="M874" t="s">
        <v>29</v>
      </c>
    </row>
    <row r="875" spans="1:13" x14ac:dyDescent="0.2">
      <c r="A875" t="s">
        <v>13</v>
      </c>
      <c r="B875" t="s">
        <v>14</v>
      </c>
      <c r="C875" t="s">
        <v>42</v>
      </c>
      <c r="D875" t="s">
        <v>113</v>
      </c>
      <c r="F875" t="s">
        <v>31</v>
      </c>
      <c r="G875" t="s">
        <v>31</v>
      </c>
      <c r="H875" t="s">
        <v>187</v>
      </c>
      <c r="I875" t="s">
        <v>20</v>
      </c>
      <c r="J875" t="s">
        <v>21</v>
      </c>
      <c r="M875" t="s">
        <v>637</v>
      </c>
    </row>
    <row r="876" spans="1:13" x14ac:dyDescent="0.2">
      <c r="A876" t="s">
        <v>13</v>
      </c>
      <c r="B876" t="s">
        <v>14</v>
      </c>
      <c r="C876" t="s">
        <v>42</v>
      </c>
      <c r="D876" t="s">
        <v>113</v>
      </c>
      <c r="F876" t="s">
        <v>31</v>
      </c>
      <c r="G876" t="s">
        <v>31</v>
      </c>
      <c r="H876" t="s">
        <v>182</v>
      </c>
      <c r="I876" t="s">
        <v>40</v>
      </c>
      <c r="J876" t="s">
        <v>21</v>
      </c>
      <c r="M876" t="s">
        <v>628</v>
      </c>
    </row>
    <row r="877" spans="1:13" x14ac:dyDescent="0.2">
      <c r="A877" t="s">
        <v>13</v>
      </c>
      <c r="B877" t="s">
        <v>14</v>
      </c>
      <c r="C877" t="s">
        <v>23</v>
      </c>
      <c r="D877" t="s">
        <v>24</v>
      </c>
      <c r="F877" t="s">
        <v>31</v>
      </c>
      <c r="G877" t="s">
        <v>31</v>
      </c>
      <c r="H877" t="s">
        <v>182</v>
      </c>
      <c r="I877" t="s">
        <v>20</v>
      </c>
      <c r="J877" t="s">
        <v>21</v>
      </c>
      <c r="M877" t="s">
        <v>637</v>
      </c>
    </row>
    <row r="878" spans="1:13" x14ac:dyDescent="0.2">
      <c r="A878" t="s">
        <v>13</v>
      </c>
      <c r="B878" t="s">
        <v>14</v>
      </c>
      <c r="C878" t="s">
        <v>23</v>
      </c>
      <c r="D878" t="s">
        <v>24</v>
      </c>
      <c r="F878" t="s">
        <v>31</v>
      </c>
      <c r="G878" t="s">
        <v>31</v>
      </c>
      <c r="H878" t="s">
        <v>182</v>
      </c>
      <c r="I878" t="s">
        <v>40</v>
      </c>
      <c r="J878" t="s">
        <v>21</v>
      </c>
      <c r="M878" t="s">
        <v>657</v>
      </c>
    </row>
    <row r="879" spans="1:13" x14ac:dyDescent="0.2">
      <c r="A879" t="s">
        <v>13</v>
      </c>
      <c r="B879" t="s">
        <v>14</v>
      </c>
      <c r="C879" t="s">
        <v>23</v>
      </c>
      <c r="D879" t="s">
        <v>24</v>
      </c>
      <c r="F879" t="s">
        <v>31</v>
      </c>
      <c r="G879" t="s">
        <v>31</v>
      </c>
      <c r="H879" t="s">
        <v>182</v>
      </c>
      <c r="I879" t="s">
        <v>40</v>
      </c>
      <c r="J879" t="s">
        <v>21</v>
      </c>
      <c r="M879" t="s">
        <v>657</v>
      </c>
    </row>
    <row r="880" spans="1:13" x14ac:dyDescent="0.2">
      <c r="A880" t="s">
        <v>13</v>
      </c>
      <c r="B880" t="s">
        <v>14</v>
      </c>
      <c r="C880" t="s">
        <v>42</v>
      </c>
      <c r="D880" t="s">
        <v>113</v>
      </c>
      <c r="F880" t="s">
        <v>31</v>
      </c>
      <c r="G880" t="s">
        <v>31</v>
      </c>
      <c r="H880" t="s">
        <v>182</v>
      </c>
      <c r="I880" t="s">
        <v>33</v>
      </c>
      <c r="J880" t="s">
        <v>21</v>
      </c>
      <c r="M880" t="s">
        <v>711</v>
      </c>
    </row>
    <row r="881" spans="1:13" x14ac:dyDescent="0.2">
      <c r="A881" t="s">
        <v>13</v>
      </c>
      <c r="B881" t="s">
        <v>14</v>
      </c>
      <c r="C881" t="s">
        <v>23</v>
      </c>
      <c r="D881" t="s">
        <v>24</v>
      </c>
      <c r="F881" t="s">
        <v>31</v>
      </c>
      <c r="G881" t="s">
        <v>31</v>
      </c>
      <c r="H881" t="s">
        <v>182</v>
      </c>
      <c r="I881" t="s">
        <v>28</v>
      </c>
      <c r="J881" t="s">
        <v>21</v>
      </c>
      <c r="M881" t="s">
        <v>615</v>
      </c>
    </row>
    <row r="882" spans="1:13" x14ac:dyDescent="0.2">
      <c r="A882" t="s">
        <v>13</v>
      </c>
      <c r="B882" t="s">
        <v>14</v>
      </c>
      <c r="C882" t="s">
        <v>23</v>
      </c>
      <c r="D882" t="s">
        <v>24</v>
      </c>
      <c r="F882" t="s">
        <v>31</v>
      </c>
      <c r="G882" t="s">
        <v>31</v>
      </c>
      <c r="H882" t="s">
        <v>210</v>
      </c>
      <c r="I882" t="s">
        <v>33</v>
      </c>
      <c r="J882" t="s">
        <v>41</v>
      </c>
      <c r="M882" t="s">
        <v>632</v>
      </c>
    </row>
    <row r="883" spans="1:13" x14ac:dyDescent="0.2">
      <c r="A883" t="s">
        <v>13</v>
      </c>
      <c r="B883" t="s">
        <v>14</v>
      </c>
      <c r="C883" t="s">
        <v>23</v>
      </c>
      <c r="D883" t="s">
        <v>24</v>
      </c>
      <c r="F883" t="s">
        <v>31</v>
      </c>
      <c r="G883" t="s">
        <v>31</v>
      </c>
      <c r="H883" t="s">
        <v>220</v>
      </c>
      <c r="I883" t="s">
        <v>40</v>
      </c>
      <c r="J883" t="s">
        <v>21</v>
      </c>
      <c r="M883" t="s">
        <v>601</v>
      </c>
    </row>
    <row r="884" spans="1:13" x14ac:dyDescent="0.2">
      <c r="A884" t="s">
        <v>13</v>
      </c>
      <c r="B884" t="s">
        <v>14</v>
      </c>
      <c r="C884" t="s">
        <v>36</v>
      </c>
      <c r="D884" t="s">
        <v>46</v>
      </c>
      <c r="F884" t="s">
        <v>31</v>
      </c>
      <c r="G884" t="s">
        <v>31</v>
      </c>
      <c r="H884" t="s">
        <v>207</v>
      </c>
      <c r="I884" t="s">
        <v>28</v>
      </c>
      <c r="J884" t="s">
        <v>21</v>
      </c>
      <c r="M884" t="s">
        <v>637</v>
      </c>
    </row>
    <row r="885" spans="1:13" x14ac:dyDescent="0.2">
      <c r="A885" t="s">
        <v>13</v>
      </c>
      <c r="B885" t="s">
        <v>14</v>
      </c>
      <c r="C885" t="s">
        <v>23</v>
      </c>
      <c r="D885" t="s">
        <v>24</v>
      </c>
      <c r="F885" t="s">
        <v>31</v>
      </c>
      <c r="G885" t="s">
        <v>31</v>
      </c>
      <c r="H885" t="s">
        <v>207</v>
      </c>
      <c r="I885" t="s">
        <v>40</v>
      </c>
      <c r="J885" t="s">
        <v>21</v>
      </c>
      <c r="M885" t="s">
        <v>637</v>
      </c>
    </row>
    <row r="886" spans="1:13" x14ac:dyDescent="0.2">
      <c r="A886" t="s">
        <v>13</v>
      </c>
      <c r="B886" t="s">
        <v>14</v>
      </c>
      <c r="C886" t="s">
        <v>23</v>
      </c>
      <c r="D886" t="s">
        <v>24</v>
      </c>
      <c r="F886" t="s">
        <v>31</v>
      </c>
      <c r="G886" t="s">
        <v>31</v>
      </c>
      <c r="H886" t="s">
        <v>207</v>
      </c>
      <c r="I886" t="s">
        <v>20</v>
      </c>
      <c r="J886" t="s">
        <v>21</v>
      </c>
      <c r="M886" t="s">
        <v>724</v>
      </c>
    </row>
    <row r="887" spans="1:13" x14ac:dyDescent="0.2">
      <c r="A887" t="s">
        <v>13</v>
      </c>
      <c r="B887" t="s">
        <v>14</v>
      </c>
      <c r="C887" t="s">
        <v>36</v>
      </c>
      <c r="D887" t="s">
        <v>46</v>
      </c>
      <c r="F887" t="s">
        <v>31</v>
      </c>
      <c r="G887" t="s">
        <v>31</v>
      </c>
      <c r="H887" t="s">
        <v>207</v>
      </c>
      <c r="I887" t="s">
        <v>40</v>
      </c>
      <c r="J887" t="s">
        <v>41</v>
      </c>
      <c r="M887" t="s">
        <v>628</v>
      </c>
    </row>
    <row r="888" spans="1:13" x14ac:dyDescent="0.2">
      <c r="A888" t="s">
        <v>13</v>
      </c>
      <c r="B888" t="s">
        <v>14</v>
      </c>
      <c r="C888" t="s">
        <v>23</v>
      </c>
      <c r="D888" t="s">
        <v>24</v>
      </c>
      <c r="F888" t="s">
        <v>31</v>
      </c>
      <c r="G888" t="s">
        <v>31</v>
      </c>
      <c r="H888" t="s">
        <v>207</v>
      </c>
      <c r="I888" t="s">
        <v>40</v>
      </c>
      <c r="J888" t="s">
        <v>21</v>
      </c>
      <c r="M888" t="s">
        <v>628</v>
      </c>
    </row>
    <row r="889" spans="1:13" x14ac:dyDescent="0.2">
      <c r="A889" t="s">
        <v>13</v>
      </c>
      <c r="B889" t="s">
        <v>14</v>
      </c>
      <c r="C889" t="s">
        <v>36</v>
      </c>
      <c r="D889" t="s">
        <v>46</v>
      </c>
      <c r="F889" t="s">
        <v>31</v>
      </c>
      <c r="G889" t="s">
        <v>31</v>
      </c>
      <c r="H889" t="s">
        <v>207</v>
      </c>
      <c r="I889" t="s">
        <v>20</v>
      </c>
      <c r="J889" t="s">
        <v>21</v>
      </c>
      <c r="M889" t="s">
        <v>637</v>
      </c>
    </row>
    <row r="890" spans="1:13" x14ac:dyDescent="0.2">
      <c r="A890" t="s">
        <v>13</v>
      </c>
      <c r="B890" t="s">
        <v>14</v>
      </c>
      <c r="C890" t="s">
        <v>36</v>
      </c>
      <c r="D890" t="s">
        <v>46</v>
      </c>
      <c r="F890" t="s">
        <v>31</v>
      </c>
      <c r="G890" t="s">
        <v>31</v>
      </c>
      <c r="H890" t="s">
        <v>220</v>
      </c>
      <c r="I890" t="s">
        <v>28</v>
      </c>
      <c r="J890" t="s">
        <v>21</v>
      </c>
      <c r="M890" t="s">
        <v>628</v>
      </c>
    </row>
    <row r="891" spans="1:13" x14ac:dyDescent="0.2">
      <c r="A891" t="s">
        <v>13</v>
      </c>
      <c r="B891" t="s">
        <v>14</v>
      </c>
      <c r="C891" t="s">
        <v>36</v>
      </c>
      <c r="D891" t="s">
        <v>46</v>
      </c>
      <c r="F891" t="s">
        <v>31</v>
      </c>
      <c r="G891" t="s">
        <v>31</v>
      </c>
      <c r="H891" t="s">
        <v>220</v>
      </c>
      <c r="I891" t="s">
        <v>40</v>
      </c>
      <c r="J891" t="s">
        <v>21</v>
      </c>
      <c r="M891" t="s">
        <v>724</v>
      </c>
    </row>
    <row r="892" spans="1:13" x14ac:dyDescent="0.2">
      <c r="A892" t="s">
        <v>13</v>
      </c>
      <c r="B892" t="s">
        <v>14</v>
      </c>
      <c r="C892" t="s">
        <v>36</v>
      </c>
      <c r="D892" t="s">
        <v>46</v>
      </c>
      <c r="F892" t="s">
        <v>31</v>
      </c>
      <c r="G892" t="s">
        <v>31</v>
      </c>
      <c r="H892" t="s">
        <v>220</v>
      </c>
      <c r="I892" t="s">
        <v>40</v>
      </c>
      <c r="J892" t="s">
        <v>21</v>
      </c>
      <c r="M892" t="s">
        <v>735</v>
      </c>
    </row>
    <row r="893" spans="1:13" x14ac:dyDescent="0.2">
      <c r="A893" t="s">
        <v>13</v>
      </c>
      <c r="B893" t="s">
        <v>14</v>
      </c>
      <c r="C893" t="s">
        <v>23</v>
      </c>
      <c r="D893" t="s">
        <v>24</v>
      </c>
      <c r="F893" t="s">
        <v>31</v>
      </c>
      <c r="G893" t="s">
        <v>31</v>
      </c>
      <c r="H893" t="s">
        <v>220</v>
      </c>
      <c r="I893" t="s">
        <v>33</v>
      </c>
      <c r="J893" t="s">
        <v>21</v>
      </c>
      <c r="M893" t="s">
        <v>724</v>
      </c>
    </row>
    <row r="894" spans="1:13" x14ac:dyDescent="0.2">
      <c r="A894" t="s">
        <v>13</v>
      </c>
      <c r="B894" t="s">
        <v>14</v>
      </c>
      <c r="C894" t="s">
        <v>23</v>
      </c>
      <c r="D894" t="s">
        <v>24</v>
      </c>
      <c r="F894" t="s">
        <v>31</v>
      </c>
      <c r="G894" t="s">
        <v>31</v>
      </c>
      <c r="H894" t="s">
        <v>220</v>
      </c>
      <c r="I894" t="s">
        <v>40</v>
      </c>
      <c r="J894" t="s">
        <v>21</v>
      </c>
      <c r="M894" t="s">
        <v>601</v>
      </c>
    </row>
    <row r="895" spans="1:13" x14ac:dyDescent="0.2">
      <c r="A895" t="s">
        <v>13</v>
      </c>
      <c r="B895" t="s">
        <v>14</v>
      </c>
      <c r="C895" t="s">
        <v>36</v>
      </c>
      <c r="D895" t="s">
        <v>46</v>
      </c>
      <c r="F895" t="s">
        <v>31</v>
      </c>
      <c r="G895" t="s">
        <v>31</v>
      </c>
      <c r="H895" t="s">
        <v>220</v>
      </c>
      <c r="I895" t="s">
        <v>28</v>
      </c>
      <c r="J895" t="s">
        <v>21</v>
      </c>
      <c r="M895" t="s">
        <v>724</v>
      </c>
    </row>
    <row r="896" spans="1:13" x14ac:dyDescent="0.2">
      <c r="A896" t="s">
        <v>13</v>
      </c>
      <c r="B896" t="s">
        <v>14</v>
      </c>
      <c r="C896" t="s">
        <v>23</v>
      </c>
      <c r="D896" t="s">
        <v>24</v>
      </c>
      <c r="F896" t="s">
        <v>31</v>
      </c>
      <c r="G896" t="s">
        <v>31</v>
      </c>
      <c r="H896" t="s">
        <v>220</v>
      </c>
      <c r="I896" t="s">
        <v>28</v>
      </c>
      <c r="J896" t="s">
        <v>41</v>
      </c>
      <c r="M896" t="s">
        <v>159</v>
      </c>
    </row>
    <row r="897" spans="1:13" x14ac:dyDescent="0.2">
      <c r="A897" t="s">
        <v>13</v>
      </c>
      <c r="B897" t="s">
        <v>14</v>
      </c>
      <c r="C897" t="s">
        <v>36</v>
      </c>
      <c r="D897" t="s">
        <v>46</v>
      </c>
      <c r="F897" t="s">
        <v>31</v>
      </c>
      <c r="G897" t="s">
        <v>31</v>
      </c>
      <c r="H897" t="s">
        <v>256</v>
      </c>
      <c r="I897" t="s">
        <v>40</v>
      </c>
      <c r="J897" t="s">
        <v>21</v>
      </c>
      <c r="M897" t="s">
        <v>615</v>
      </c>
    </row>
    <row r="898" spans="1:13" x14ac:dyDescent="0.2">
      <c r="A898" t="s">
        <v>13</v>
      </c>
      <c r="B898" t="s">
        <v>14</v>
      </c>
      <c r="C898" t="s">
        <v>36</v>
      </c>
      <c r="D898" t="s">
        <v>46</v>
      </c>
      <c r="F898" t="s">
        <v>31</v>
      </c>
      <c r="G898" t="s">
        <v>31</v>
      </c>
      <c r="H898" t="s">
        <v>256</v>
      </c>
      <c r="I898" t="s">
        <v>40</v>
      </c>
      <c r="J898" t="s">
        <v>21</v>
      </c>
      <c r="M898" t="s">
        <v>727</v>
      </c>
    </row>
    <row r="899" spans="1:13" x14ac:dyDescent="0.2">
      <c r="A899" t="s">
        <v>13</v>
      </c>
      <c r="B899" t="s">
        <v>14</v>
      </c>
      <c r="C899" t="s">
        <v>23</v>
      </c>
      <c r="D899" t="s">
        <v>24</v>
      </c>
      <c r="F899" t="s">
        <v>31</v>
      </c>
      <c r="G899" t="s">
        <v>31</v>
      </c>
      <c r="H899" t="s">
        <v>253</v>
      </c>
      <c r="I899" t="s">
        <v>40</v>
      </c>
      <c r="J899" t="s">
        <v>21</v>
      </c>
      <c r="M899" t="s">
        <v>159</v>
      </c>
    </row>
    <row r="900" spans="1:13" x14ac:dyDescent="0.2">
      <c r="A900" t="s">
        <v>13</v>
      </c>
      <c r="B900" t="s">
        <v>14</v>
      </c>
      <c r="C900" t="s">
        <v>23</v>
      </c>
      <c r="D900" t="s">
        <v>24</v>
      </c>
      <c r="F900" t="s">
        <v>31</v>
      </c>
      <c r="G900" t="s">
        <v>31</v>
      </c>
      <c r="H900" t="s">
        <v>256</v>
      </c>
      <c r="I900" t="s">
        <v>33</v>
      </c>
      <c r="J900" t="s">
        <v>21</v>
      </c>
      <c r="M900" t="s">
        <v>419</v>
      </c>
    </row>
    <row r="901" spans="1:13" x14ac:dyDescent="0.2">
      <c r="A901" t="s">
        <v>13</v>
      </c>
      <c r="B901" t="s">
        <v>14</v>
      </c>
      <c r="C901" t="s">
        <v>36</v>
      </c>
      <c r="D901" t="s">
        <v>46</v>
      </c>
      <c r="F901" t="s">
        <v>31</v>
      </c>
      <c r="G901" t="s">
        <v>31</v>
      </c>
      <c r="H901" t="s">
        <v>256</v>
      </c>
      <c r="I901" t="s">
        <v>40</v>
      </c>
      <c r="J901" t="s">
        <v>21</v>
      </c>
      <c r="M901" t="s">
        <v>615</v>
      </c>
    </row>
    <row r="902" spans="1:13" x14ac:dyDescent="0.2">
      <c r="A902" t="s">
        <v>13</v>
      </c>
      <c r="B902" t="s">
        <v>14</v>
      </c>
      <c r="C902" t="s">
        <v>23</v>
      </c>
      <c r="D902" t="s">
        <v>24</v>
      </c>
      <c r="F902" t="s">
        <v>31</v>
      </c>
      <c r="G902" t="s">
        <v>31</v>
      </c>
      <c r="H902" t="s">
        <v>256</v>
      </c>
      <c r="I902" t="s">
        <v>20</v>
      </c>
      <c r="J902" t="s">
        <v>21</v>
      </c>
      <c r="M902" t="s">
        <v>419</v>
      </c>
    </row>
    <row r="903" spans="1:13" x14ac:dyDescent="0.2">
      <c r="A903" t="s">
        <v>13</v>
      </c>
      <c r="B903" t="s">
        <v>14</v>
      </c>
      <c r="C903" t="s">
        <v>36</v>
      </c>
      <c r="D903" t="s">
        <v>46</v>
      </c>
      <c r="F903" t="s">
        <v>31</v>
      </c>
      <c r="G903" t="s">
        <v>31</v>
      </c>
      <c r="H903" t="s">
        <v>256</v>
      </c>
      <c r="I903" t="s">
        <v>33</v>
      </c>
      <c r="J903" t="s">
        <v>21</v>
      </c>
      <c r="M903" t="s">
        <v>628</v>
      </c>
    </row>
    <row r="904" spans="1:13" x14ac:dyDescent="0.2">
      <c r="A904" t="s">
        <v>13</v>
      </c>
      <c r="B904" t="s">
        <v>14</v>
      </c>
      <c r="C904" t="s">
        <v>23</v>
      </c>
      <c r="D904" t="s">
        <v>24</v>
      </c>
      <c r="F904" t="s">
        <v>31</v>
      </c>
      <c r="G904" t="s">
        <v>31</v>
      </c>
      <c r="H904" t="s">
        <v>256</v>
      </c>
      <c r="I904" t="s">
        <v>28</v>
      </c>
      <c r="J904" t="s">
        <v>21</v>
      </c>
      <c r="M904" t="s">
        <v>628</v>
      </c>
    </row>
    <row r="905" spans="1:13" x14ac:dyDescent="0.2">
      <c r="A905" t="s">
        <v>13</v>
      </c>
      <c r="B905" t="s">
        <v>14</v>
      </c>
      <c r="C905" t="s">
        <v>36</v>
      </c>
      <c r="D905" t="s">
        <v>46</v>
      </c>
      <c r="F905" t="s">
        <v>31</v>
      </c>
      <c r="G905" t="s">
        <v>31</v>
      </c>
      <c r="H905" t="s">
        <v>256</v>
      </c>
      <c r="I905" t="s">
        <v>40</v>
      </c>
      <c r="J905" t="s">
        <v>21</v>
      </c>
      <c r="M905" t="s">
        <v>637</v>
      </c>
    </row>
    <row r="906" spans="1:13" x14ac:dyDescent="0.2">
      <c r="A906" t="s">
        <v>13</v>
      </c>
      <c r="B906" t="s">
        <v>14</v>
      </c>
      <c r="C906" t="s">
        <v>23</v>
      </c>
      <c r="D906" t="s">
        <v>24</v>
      </c>
      <c r="F906" t="s">
        <v>31</v>
      </c>
      <c r="G906" t="s">
        <v>31</v>
      </c>
      <c r="H906" t="s">
        <v>253</v>
      </c>
      <c r="I906" t="s">
        <v>28</v>
      </c>
      <c r="J906" t="s">
        <v>21</v>
      </c>
      <c r="M906" t="s">
        <v>159</v>
      </c>
    </row>
    <row r="907" spans="1:13" x14ac:dyDescent="0.2">
      <c r="A907" t="s">
        <v>13</v>
      </c>
      <c r="B907" t="s">
        <v>14</v>
      </c>
      <c r="C907" t="s">
        <v>42</v>
      </c>
      <c r="D907" t="s">
        <v>113</v>
      </c>
      <c r="F907" t="s">
        <v>31</v>
      </c>
      <c r="G907" t="s">
        <v>31</v>
      </c>
      <c r="H907" t="s">
        <v>253</v>
      </c>
      <c r="I907" t="s">
        <v>40</v>
      </c>
      <c r="J907" t="s">
        <v>21</v>
      </c>
      <c r="M907" t="s">
        <v>615</v>
      </c>
    </row>
    <row r="908" spans="1:13" x14ac:dyDescent="0.2">
      <c r="A908" t="s">
        <v>13</v>
      </c>
      <c r="B908" t="s">
        <v>14</v>
      </c>
      <c r="C908" t="s">
        <v>23</v>
      </c>
      <c r="D908" t="s">
        <v>24</v>
      </c>
      <c r="F908" t="s">
        <v>31</v>
      </c>
      <c r="G908" t="s">
        <v>31</v>
      </c>
      <c r="H908" t="s">
        <v>253</v>
      </c>
      <c r="I908" t="s">
        <v>33</v>
      </c>
      <c r="J908" t="s">
        <v>21</v>
      </c>
      <c r="M908" t="s">
        <v>739</v>
      </c>
    </row>
    <row r="909" spans="1:13" x14ac:dyDescent="0.2">
      <c r="A909" t="s">
        <v>13</v>
      </c>
      <c r="B909" t="s">
        <v>14</v>
      </c>
      <c r="C909" t="s">
        <v>42</v>
      </c>
      <c r="D909" t="s">
        <v>113</v>
      </c>
      <c r="F909" t="s">
        <v>31</v>
      </c>
      <c r="G909" t="s">
        <v>31</v>
      </c>
      <c r="H909" t="s">
        <v>253</v>
      </c>
      <c r="I909" t="s">
        <v>28</v>
      </c>
      <c r="J909" t="s">
        <v>41</v>
      </c>
      <c r="M909" t="s">
        <v>628</v>
      </c>
    </row>
    <row r="910" spans="1:13" x14ac:dyDescent="0.2">
      <c r="A910" t="s">
        <v>13</v>
      </c>
      <c r="B910" t="s">
        <v>14</v>
      </c>
      <c r="C910" t="s">
        <v>23</v>
      </c>
      <c r="D910" t="s">
        <v>24</v>
      </c>
      <c r="F910" t="s">
        <v>31</v>
      </c>
      <c r="G910" t="s">
        <v>31</v>
      </c>
      <c r="H910" t="s">
        <v>253</v>
      </c>
      <c r="I910" t="s">
        <v>33</v>
      </c>
      <c r="J910" t="s">
        <v>21</v>
      </c>
      <c r="M910" t="s">
        <v>331</v>
      </c>
    </row>
    <row r="911" spans="1:13" x14ac:dyDescent="0.2">
      <c r="A911" t="s">
        <v>13</v>
      </c>
      <c r="B911" t="s">
        <v>14</v>
      </c>
      <c r="C911" t="s">
        <v>23</v>
      </c>
      <c r="D911" t="s">
        <v>24</v>
      </c>
      <c r="F911" t="s">
        <v>31</v>
      </c>
      <c r="G911" t="s">
        <v>31</v>
      </c>
      <c r="H911" t="s">
        <v>253</v>
      </c>
      <c r="I911" t="s">
        <v>40</v>
      </c>
      <c r="J911" t="s">
        <v>21</v>
      </c>
      <c r="M911" t="s">
        <v>34</v>
      </c>
    </row>
    <row r="912" spans="1:13" x14ac:dyDescent="0.2">
      <c r="A912" t="s">
        <v>13</v>
      </c>
      <c r="B912" t="s">
        <v>14</v>
      </c>
      <c r="C912" t="s">
        <v>36</v>
      </c>
      <c r="D912" t="s">
        <v>46</v>
      </c>
      <c r="F912" t="s">
        <v>31</v>
      </c>
      <c r="G912" t="s">
        <v>31</v>
      </c>
      <c r="H912" t="s">
        <v>295</v>
      </c>
      <c r="I912" t="s">
        <v>28</v>
      </c>
      <c r="J912" t="s">
        <v>41</v>
      </c>
      <c r="M912" t="s">
        <v>632</v>
      </c>
    </row>
    <row r="913" spans="1:13" x14ac:dyDescent="0.2">
      <c r="A913" t="s">
        <v>13</v>
      </c>
      <c r="B913" t="s">
        <v>14</v>
      </c>
      <c r="C913" t="s">
        <v>23</v>
      </c>
      <c r="D913" t="s">
        <v>24</v>
      </c>
      <c r="F913" t="s">
        <v>31</v>
      </c>
      <c r="G913" t="s">
        <v>31</v>
      </c>
      <c r="H913" t="s">
        <v>295</v>
      </c>
      <c r="I913" t="s">
        <v>40</v>
      </c>
      <c r="J913" t="s">
        <v>21</v>
      </c>
      <c r="M913" t="s">
        <v>159</v>
      </c>
    </row>
    <row r="914" spans="1:13" x14ac:dyDescent="0.2">
      <c r="A914" t="s">
        <v>13</v>
      </c>
      <c r="B914" t="s">
        <v>14</v>
      </c>
      <c r="C914" t="s">
        <v>23</v>
      </c>
      <c r="D914" t="s">
        <v>24</v>
      </c>
      <c r="F914" t="s">
        <v>31</v>
      </c>
      <c r="G914" t="s">
        <v>31</v>
      </c>
      <c r="H914" t="s">
        <v>295</v>
      </c>
      <c r="I914" t="s">
        <v>40</v>
      </c>
      <c r="J914" t="s">
        <v>21</v>
      </c>
      <c r="M914" t="s">
        <v>628</v>
      </c>
    </row>
    <row r="915" spans="1:13" x14ac:dyDescent="0.2">
      <c r="A915" t="s">
        <v>13</v>
      </c>
      <c r="B915" t="s">
        <v>14</v>
      </c>
      <c r="C915" t="s">
        <v>23</v>
      </c>
      <c r="D915" t="s">
        <v>24</v>
      </c>
      <c r="F915" t="s">
        <v>31</v>
      </c>
      <c r="G915" t="s">
        <v>31</v>
      </c>
      <c r="H915" t="s">
        <v>295</v>
      </c>
      <c r="I915" t="s">
        <v>20</v>
      </c>
      <c r="J915" t="s">
        <v>21</v>
      </c>
      <c r="M915" t="s">
        <v>931</v>
      </c>
    </row>
    <row r="916" spans="1:13" x14ac:dyDescent="0.2">
      <c r="A916" t="s">
        <v>13</v>
      </c>
      <c r="B916" t="s">
        <v>14</v>
      </c>
      <c r="C916" t="s">
        <v>36</v>
      </c>
      <c r="D916" t="s">
        <v>46</v>
      </c>
      <c r="F916" t="s">
        <v>31</v>
      </c>
      <c r="G916" t="s">
        <v>31</v>
      </c>
      <c r="H916" t="s">
        <v>913</v>
      </c>
      <c r="I916" t="s">
        <v>33</v>
      </c>
      <c r="J916" t="s">
        <v>21</v>
      </c>
      <c r="M916" t="s">
        <v>637</v>
      </c>
    </row>
    <row r="917" spans="1:13" x14ac:dyDescent="0.2">
      <c r="A917" t="s">
        <v>13</v>
      </c>
      <c r="B917" t="s">
        <v>14</v>
      </c>
      <c r="C917" t="s">
        <v>23</v>
      </c>
      <c r="D917" t="s">
        <v>24</v>
      </c>
      <c r="F917" t="s">
        <v>31</v>
      </c>
      <c r="G917" t="s">
        <v>31</v>
      </c>
      <c r="H917" t="s">
        <v>913</v>
      </c>
      <c r="I917" t="s">
        <v>33</v>
      </c>
      <c r="J917" t="s">
        <v>21</v>
      </c>
      <c r="M917" t="s">
        <v>615</v>
      </c>
    </row>
    <row r="918" spans="1:13" x14ac:dyDescent="0.2">
      <c r="A918" t="s">
        <v>13</v>
      </c>
      <c r="B918" t="s">
        <v>14</v>
      </c>
      <c r="C918" t="s">
        <v>36</v>
      </c>
      <c r="D918" t="s">
        <v>46</v>
      </c>
      <c r="F918" t="s">
        <v>31</v>
      </c>
      <c r="G918" t="s">
        <v>31</v>
      </c>
      <c r="H918" t="s">
        <v>348</v>
      </c>
      <c r="I918" t="s">
        <v>40</v>
      </c>
      <c r="J918" t="s">
        <v>21</v>
      </c>
      <c r="M918" t="s">
        <v>727</v>
      </c>
    </row>
    <row r="919" spans="1:13" x14ac:dyDescent="0.2">
      <c r="A919" t="s">
        <v>13</v>
      </c>
      <c r="B919" t="s">
        <v>14</v>
      </c>
      <c r="C919" t="s">
        <v>23</v>
      </c>
      <c r="D919" t="s">
        <v>24</v>
      </c>
      <c r="F919" t="s">
        <v>31</v>
      </c>
      <c r="G919" t="s">
        <v>31</v>
      </c>
      <c r="H919" t="s">
        <v>313</v>
      </c>
      <c r="I919" t="s">
        <v>40</v>
      </c>
      <c r="J919" t="s">
        <v>21</v>
      </c>
      <c r="M919" t="s">
        <v>628</v>
      </c>
    </row>
    <row r="920" spans="1:13" x14ac:dyDescent="0.2">
      <c r="A920" t="s">
        <v>13</v>
      </c>
      <c r="B920" t="s">
        <v>14</v>
      </c>
      <c r="C920" t="s">
        <v>23</v>
      </c>
      <c r="D920" t="s">
        <v>24</v>
      </c>
      <c r="F920" t="s">
        <v>31</v>
      </c>
      <c r="G920" t="s">
        <v>31</v>
      </c>
      <c r="H920" t="s">
        <v>313</v>
      </c>
      <c r="I920" t="s">
        <v>33</v>
      </c>
      <c r="J920" t="s">
        <v>21</v>
      </c>
      <c r="M920" t="s">
        <v>34</v>
      </c>
    </row>
    <row r="921" spans="1:13" x14ac:dyDescent="0.2">
      <c r="A921" t="s">
        <v>13</v>
      </c>
      <c r="B921" t="s">
        <v>14</v>
      </c>
      <c r="C921" t="s">
        <v>36</v>
      </c>
      <c r="D921" t="s">
        <v>46</v>
      </c>
      <c r="F921" t="s">
        <v>31</v>
      </c>
      <c r="G921" t="s">
        <v>31</v>
      </c>
      <c r="H921" t="s">
        <v>313</v>
      </c>
      <c r="I921" t="s">
        <v>33</v>
      </c>
      <c r="J921" t="s">
        <v>21</v>
      </c>
      <c r="M921" t="s">
        <v>1165</v>
      </c>
    </row>
    <row r="922" spans="1:13" x14ac:dyDescent="0.2">
      <c r="A922" t="s">
        <v>13</v>
      </c>
      <c r="B922" t="s">
        <v>14</v>
      </c>
      <c r="C922" t="s">
        <v>36</v>
      </c>
      <c r="D922" t="s">
        <v>46</v>
      </c>
      <c r="F922" t="s">
        <v>31</v>
      </c>
      <c r="G922" t="s">
        <v>31</v>
      </c>
      <c r="H922" t="s">
        <v>313</v>
      </c>
      <c r="I922" t="s">
        <v>33</v>
      </c>
      <c r="J922" t="s">
        <v>21</v>
      </c>
      <c r="M922" t="s">
        <v>637</v>
      </c>
    </row>
    <row r="923" spans="1:13" x14ac:dyDescent="0.2">
      <c r="A923" t="s">
        <v>13</v>
      </c>
      <c r="B923" t="s">
        <v>14</v>
      </c>
      <c r="C923" t="s">
        <v>23</v>
      </c>
      <c r="D923" t="s">
        <v>24</v>
      </c>
      <c r="F923" t="s">
        <v>31</v>
      </c>
      <c r="G923" t="s">
        <v>31</v>
      </c>
      <c r="H923" t="s">
        <v>313</v>
      </c>
      <c r="I923" t="s">
        <v>28</v>
      </c>
      <c r="J923" t="s">
        <v>21</v>
      </c>
      <c r="M923" t="s">
        <v>159</v>
      </c>
    </row>
    <row r="924" spans="1:13" x14ac:dyDescent="0.2">
      <c r="A924" t="s">
        <v>13</v>
      </c>
      <c r="B924" t="s">
        <v>14</v>
      </c>
      <c r="C924" t="s">
        <v>42</v>
      </c>
      <c r="D924" t="s">
        <v>113</v>
      </c>
      <c r="F924" t="s">
        <v>31</v>
      </c>
      <c r="G924" t="s">
        <v>31</v>
      </c>
      <c r="H924" t="s">
        <v>313</v>
      </c>
      <c r="I924" t="s">
        <v>33</v>
      </c>
      <c r="J924" t="s">
        <v>21</v>
      </c>
      <c r="M924" t="s">
        <v>637</v>
      </c>
    </row>
    <row r="925" spans="1:13" x14ac:dyDescent="0.2">
      <c r="A925" t="s">
        <v>13</v>
      </c>
      <c r="B925" t="s">
        <v>14</v>
      </c>
      <c r="C925" t="s">
        <v>23</v>
      </c>
      <c r="D925" t="s">
        <v>24</v>
      </c>
      <c r="F925" t="s">
        <v>31</v>
      </c>
      <c r="G925" t="s">
        <v>31</v>
      </c>
      <c r="H925" t="s">
        <v>313</v>
      </c>
      <c r="I925" t="s">
        <v>20</v>
      </c>
      <c r="J925" t="s">
        <v>21</v>
      </c>
      <c r="M925" t="s">
        <v>637</v>
      </c>
    </row>
    <row r="926" spans="1:13" x14ac:dyDescent="0.2">
      <c r="A926" t="s">
        <v>13</v>
      </c>
      <c r="B926" t="s">
        <v>14</v>
      </c>
      <c r="C926" t="s">
        <v>36</v>
      </c>
      <c r="D926" t="s">
        <v>1166</v>
      </c>
      <c r="F926" t="s">
        <v>31</v>
      </c>
      <c r="G926" t="s">
        <v>31</v>
      </c>
      <c r="H926" t="s">
        <v>313</v>
      </c>
      <c r="I926" t="s">
        <v>28</v>
      </c>
      <c r="J926" t="s">
        <v>21</v>
      </c>
      <c r="M926" t="s">
        <v>159</v>
      </c>
    </row>
    <row r="927" spans="1:13" x14ac:dyDescent="0.2">
      <c r="A927" t="s">
        <v>13</v>
      </c>
      <c r="B927" t="s">
        <v>14</v>
      </c>
      <c r="C927" t="s">
        <v>36</v>
      </c>
      <c r="D927" t="s">
        <v>46</v>
      </c>
      <c r="F927" t="s">
        <v>31</v>
      </c>
      <c r="G927" t="s">
        <v>31</v>
      </c>
      <c r="H927" t="s">
        <v>348</v>
      </c>
      <c r="I927" t="s">
        <v>40</v>
      </c>
      <c r="J927" t="s">
        <v>21</v>
      </c>
      <c r="M927" t="s">
        <v>637</v>
      </c>
    </row>
    <row r="928" spans="1:13" x14ac:dyDescent="0.2">
      <c r="A928" t="s">
        <v>13</v>
      </c>
      <c r="B928" t="s">
        <v>14</v>
      </c>
      <c r="C928" t="s">
        <v>23</v>
      </c>
      <c r="D928" t="s">
        <v>24</v>
      </c>
      <c r="F928" t="s">
        <v>31</v>
      </c>
      <c r="G928" t="s">
        <v>31</v>
      </c>
      <c r="H928" t="s">
        <v>348</v>
      </c>
      <c r="I928" t="s">
        <v>33</v>
      </c>
      <c r="J928" t="s">
        <v>21</v>
      </c>
      <c r="M928" t="s">
        <v>637</v>
      </c>
    </row>
    <row r="929" spans="1:13" x14ac:dyDescent="0.2">
      <c r="A929" t="s">
        <v>13</v>
      </c>
      <c r="B929" t="s">
        <v>14</v>
      </c>
      <c r="C929" t="s">
        <v>23</v>
      </c>
      <c r="D929" t="s">
        <v>24</v>
      </c>
      <c r="F929" t="s">
        <v>31</v>
      </c>
      <c r="G929" t="s">
        <v>31</v>
      </c>
      <c r="H929" t="s">
        <v>348</v>
      </c>
      <c r="I929" t="s">
        <v>33</v>
      </c>
      <c r="J929" t="s">
        <v>21</v>
      </c>
      <c r="M929" t="s">
        <v>727</v>
      </c>
    </row>
    <row r="930" spans="1:13" x14ac:dyDescent="0.2">
      <c r="A930" t="s">
        <v>13</v>
      </c>
      <c r="B930" t="s">
        <v>14</v>
      </c>
      <c r="C930" t="s">
        <v>23</v>
      </c>
      <c r="D930" t="s">
        <v>24</v>
      </c>
      <c r="F930" t="s">
        <v>31</v>
      </c>
      <c r="G930" t="s">
        <v>31</v>
      </c>
      <c r="H930" t="s">
        <v>1154</v>
      </c>
      <c r="I930" t="s">
        <v>28</v>
      </c>
      <c r="J930" t="s">
        <v>21</v>
      </c>
      <c r="M930" t="s">
        <v>753</v>
      </c>
    </row>
    <row r="931" spans="1:13" x14ac:dyDescent="0.2">
      <c r="A931" t="s">
        <v>13</v>
      </c>
      <c r="B931" t="s">
        <v>14</v>
      </c>
      <c r="C931" t="s">
        <v>362</v>
      </c>
      <c r="D931" t="s">
        <v>363</v>
      </c>
      <c r="F931" t="s">
        <v>31</v>
      </c>
      <c r="G931" t="s">
        <v>31</v>
      </c>
      <c r="H931" t="s">
        <v>32</v>
      </c>
      <c r="I931" t="s">
        <v>40</v>
      </c>
      <c r="J931" t="s">
        <v>41</v>
      </c>
      <c r="M931" t="s">
        <v>628</v>
      </c>
    </row>
    <row r="932" spans="1:13" x14ac:dyDescent="0.2">
      <c r="A932" t="s">
        <v>13</v>
      </c>
      <c r="B932" t="s">
        <v>14</v>
      </c>
      <c r="C932" t="s">
        <v>362</v>
      </c>
      <c r="D932" t="s">
        <v>363</v>
      </c>
      <c r="F932" t="s">
        <v>31</v>
      </c>
      <c r="G932" t="s">
        <v>31</v>
      </c>
      <c r="H932" t="s">
        <v>353</v>
      </c>
      <c r="I932" t="s">
        <v>33</v>
      </c>
      <c r="J932" t="s">
        <v>21</v>
      </c>
      <c r="M932" t="s">
        <v>628</v>
      </c>
    </row>
    <row r="933" spans="1:13" x14ac:dyDescent="0.2">
      <c r="A933" t="s">
        <v>13</v>
      </c>
      <c r="B933" t="s">
        <v>14</v>
      </c>
      <c r="C933" t="s">
        <v>15</v>
      </c>
      <c r="D933" t="s">
        <v>16</v>
      </c>
      <c r="F933" t="s">
        <v>31</v>
      </c>
      <c r="G933" t="s">
        <v>31</v>
      </c>
      <c r="H933" t="s">
        <v>61</v>
      </c>
      <c r="I933" t="s">
        <v>33</v>
      </c>
      <c r="J933" t="s">
        <v>21</v>
      </c>
      <c r="M933" t="s">
        <v>628</v>
      </c>
    </row>
    <row r="934" spans="1:13" x14ac:dyDescent="0.2">
      <c r="A934" t="s">
        <v>13</v>
      </c>
      <c r="B934" t="s">
        <v>14</v>
      </c>
      <c r="C934" t="s">
        <v>362</v>
      </c>
      <c r="D934" t="s">
        <v>363</v>
      </c>
      <c r="F934" t="s">
        <v>31</v>
      </c>
      <c r="G934" t="s">
        <v>31</v>
      </c>
      <c r="H934" t="s">
        <v>61</v>
      </c>
      <c r="I934" t="s">
        <v>40</v>
      </c>
      <c r="J934" t="s">
        <v>41</v>
      </c>
      <c r="M934" t="s">
        <v>159</v>
      </c>
    </row>
    <row r="935" spans="1:13" x14ac:dyDescent="0.2">
      <c r="A935" t="s">
        <v>13</v>
      </c>
      <c r="B935" t="s">
        <v>14</v>
      </c>
      <c r="C935" t="s">
        <v>15</v>
      </c>
      <c r="D935" t="s">
        <v>16</v>
      </c>
      <c r="F935" t="s">
        <v>31</v>
      </c>
      <c r="G935" t="s">
        <v>31</v>
      </c>
      <c r="H935" t="s">
        <v>72</v>
      </c>
      <c r="I935" t="s">
        <v>40</v>
      </c>
      <c r="J935" t="s">
        <v>21</v>
      </c>
      <c r="M935" t="s">
        <v>739</v>
      </c>
    </row>
    <row r="936" spans="1:13" x14ac:dyDescent="0.2">
      <c r="A936" t="s">
        <v>13</v>
      </c>
      <c r="B936" t="s">
        <v>14</v>
      </c>
      <c r="C936" t="s">
        <v>362</v>
      </c>
      <c r="D936" t="s">
        <v>363</v>
      </c>
      <c r="F936" t="s">
        <v>31</v>
      </c>
      <c r="G936" t="s">
        <v>31</v>
      </c>
      <c r="H936" t="s">
        <v>61</v>
      </c>
      <c r="I936" t="s">
        <v>28</v>
      </c>
      <c r="J936" t="s">
        <v>41</v>
      </c>
      <c r="M936" t="s">
        <v>159</v>
      </c>
    </row>
    <row r="937" spans="1:13" x14ac:dyDescent="0.2">
      <c r="A937" t="s">
        <v>13</v>
      </c>
      <c r="B937" t="s">
        <v>14</v>
      </c>
      <c r="C937" t="s">
        <v>362</v>
      </c>
      <c r="D937" t="s">
        <v>363</v>
      </c>
      <c r="F937" t="s">
        <v>31</v>
      </c>
      <c r="G937" t="s">
        <v>31</v>
      </c>
      <c r="H937" t="s">
        <v>55</v>
      </c>
      <c r="I937" t="s">
        <v>40</v>
      </c>
      <c r="J937" t="s">
        <v>21</v>
      </c>
      <c r="M937" t="s">
        <v>601</v>
      </c>
    </row>
    <row r="938" spans="1:13" x14ac:dyDescent="0.2">
      <c r="A938" t="s">
        <v>13</v>
      </c>
      <c r="B938" t="s">
        <v>14</v>
      </c>
      <c r="C938" t="s">
        <v>15</v>
      </c>
      <c r="D938" t="s">
        <v>16</v>
      </c>
      <c r="F938" t="s">
        <v>31</v>
      </c>
      <c r="G938" t="s">
        <v>31</v>
      </c>
      <c r="H938" t="s">
        <v>55</v>
      </c>
      <c r="I938" t="s">
        <v>28</v>
      </c>
      <c r="J938" t="s">
        <v>21</v>
      </c>
      <c r="M938" t="s">
        <v>628</v>
      </c>
    </row>
    <row r="939" spans="1:13" x14ac:dyDescent="0.2">
      <c r="A939" t="s">
        <v>13</v>
      </c>
      <c r="B939" t="s">
        <v>14</v>
      </c>
      <c r="C939" t="s">
        <v>362</v>
      </c>
      <c r="D939" t="s">
        <v>363</v>
      </c>
      <c r="F939" t="s">
        <v>31</v>
      </c>
      <c r="G939" t="s">
        <v>31</v>
      </c>
      <c r="H939" t="s">
        <v>55</v>
      </c>
      <c r="I939" t="s">
        <v>40</v>
      </c>
      <c r="J939" t="s">
        <v>21</v>
      </c>
      <c r="M939" t="s">
        <v>637</v>
      </c>
    </row>
    <row r="940" spans="1:13" x14ac:dyDescent="0.2">
      <c r="A940" t="s">
        <v>13</v>
      </c>
      <c r="B940" t="s">
        <v>14</v>
      </c>
      <c r="C940" t="s">
        <v>15</v>
      </c>
      <c r="D940" t="s">
        <v>16</v>
      </c>
      <c r="F940" t="s">
        <v>31</v>
      </c>
      <c r="G940" t="s">
        <v>31</v>
      </c>
      <c r="H940" t="s">
        <v>77</v>
      </c>
      <c r="I940" t="s">
        <v>33</v>
      </c>
      <c r="J940" t="s">
        <v>21</v>
      </c>
      <c r="M940" t="s">
        <v>735</v>
      </c>
    </row>
    <row r="941" spans="1:13" x14ac:dyDescent="0.2">
      <c r="A941" t="s">
        <v>13</v>
      </c>
      <c r="B941" t="s">
        <v>14</v>
      </c>
      <c r="C941" t="s">
        <v>362</v>
      </c>
      <c r="D941" t="s">
        <v>363</v>
      </c>
      <c r="F941" t="s">
        <v>31</v>
      </c>
      <c r="G941" t="s">
        <v>31</v>
      </c>
      <c r="H941" t="s">
        <v>72</v>
      </c>
      <c r="I941" t="s">
        <v>33</v>
      </c>
      <c r="J941" t="s">
        <v>21</v>
      </c>
      <c r="M941" t="s">
        <v>724</v>
      </c>
    </row>
    <row r="942" spans="1:13" x14ac:dyDescent="0.2">
      <c r="A942" t="s">
        <v>13</v>
      </c>
      <c r="B942" t="s">
        <v>14</v>
      </c>
      <c r="C942" t="s">
        <v>15</v>
      </c>
      <c r="D942" t="s">
        <v>16</v>
      </c>
      <c r="F942" t="s">
        <v>31</v>
      </c>
      <c r="G942" t="s">
        <v>31</v>
      </c>
      <c r="H942" t="s">
        <v>72</v>
      </c>
      <c r="I942" t="s">
        <v>40</v>
      </c>
      <c r="J942" t="s">
        <v>21</v>
      </c>
      <c r="M942" t="s">
        <v>628</v>
      </c>
    </row>
    <row r="943" spans="1:13" x14ac:dyDescent="0.2">
      <c r="A943" t="s">
        <v>13</v>
      </c>
      <c r="B943" t="s">
        <v>14</v>
      </c>
      <c r="C943" t="s">
        <v>362</v>
      </c>
      <c r="D943" t="s">
        <v>363</v>
      </c>
      <c r="F943" t="s">
        <v>31</v>
      </c>
      <c r="G943" t="s">
        <v>31</v>
      </c>
      <c r="H943" t="s">
        <v>72</v>
      </c>
      <c r="I943" t="s">
        <v>33</v>
      </c>
      <c r="J943" t="s">
        <v>21</v>
      </c>
      <c r="M943" t="s">
        <v>34</v>
      </c>
    </row>
    <row r="944" spans="1:13" x14ac:dyDescent="0.2">
      <c r="A944" t="s">
        <v>13</v>
      </c>
      <c r="B944" t="s">
        <v>14</v>
      </c>
      <c r="C944" t="s">
        <v>362</v>
      </c>
      <c r="D944" t="s">
        <v>363</v>
      </c>
      <c r="F944" t="s">
        <v>31</v>
      </c>
      <c r="G944" t="s">
        <v>31</v>
      </c>
      <c r="H944" t="s">
        <v>77</v>
      </c>
      <c r="I944" t="s">
        <v>28</v>
      </c>
      <c r="J944" t="s">
        <v>21</v>
      </c>
      <c r="M944" t="s">
        <v>628</v>
      </c>
    </row>
    <row r="945" spans="1:13" x14ac:dyDescent="0.2">
      <c r="A945" t="s">
        <v>13</v>
      </c>
      <c r="B945" t="s">
        <v>14</v>
      </c>
      <c r="C945" t="s">
        <v>15</v>
      </c>
      <c r="D945" t="s">
        <v>16</v>
      </c>
      <c r="F945" t="s">
        <v>31</v>
      </c>
      <c r="G945" t="s">
        <v>31</v>
      </c>
      <c r="H945" t="s">
        <v>72</v>
      </c>
      <c r="I945" t="s">
        <v>20</v>
      </c>
      <c r="J945" t="s">
        <v>21</v>
      </c>
      <c r="M945" t="s">
        <v>724</v>
      </c>
    </row>
    <row r="946" spans="1:13" x14ac:dyDescent="0.2">
      <c r="A946" t="s">
        <v>13</v>
      </c>
      <c r="B946" t="s">
        <v>14</v>
      </c>
      <c r="C946" t="s">
        <v>15</v>
      </c>
      <c r="D946" t="s">
        <v>16</v>
      </c>
      <c r="F946" t="s">
        <v>31</v>
      </c>
      <c r="G946" t="s">
        <v>31</v>
      </c>
      <c r="H946" t="s">
        <v>155</v>
      </c>
      <c r="I946" t="s">
        <v>40</v>
      </c>
      <c r="J946" t="s">
        <v>21</v>
      </c>
      <c r="M946" t="s">
        <v>727</v>
      </c>
    </row>
    <row r="947" spans="1:13" x14ac:dyDescent="0.2">
      <c r="A947" t="s">
        <v>13</v>
      </c>
      <c r="B947" t="s">
        <v>14</v>
      </c>
      <c r="C947" t="s">
        <v>15</v>
      </c>
      <c r="D947" t="s">
        <v>16</v>
      </c>
      <c r="F947" t="s">
        <v>31</v>
      </c>
      <c r="G947" t="s">
        <v>31</v>
      </c>
      <c r="H947" t="s">
        <v>77</v>
      </c>
      <c r="I947" t="s">
        <v>33</v>
      </c>
      <c r="J947" t="s">
        <v>21</v>
      </c>
      <c r="M947" t="s">
        <v>898</v>
      </c>
    </row>
    <row r="948" spans="1:13" x14ac:dyDescent="0.2">
      <c r="A948" t="s">
        <v>13</v>
      </c>
      <c r="B948" t="s">
        <v>14</v>
      </c>
      <c r="C948" t="s">
        <v>15</v>
      </c>
      <c r="D948" t="s">
        <v>16</v>
      </c>
      <c r="F948" t="s">
        <v>31</v>
      </c>
      <c r="G948" t="s">
        <v>31</v>
      </c>
      <c r="H948" t="s">
        <v>77</v>
      </c>
      <c r="I948" t="s">
        <v>20</v>
      </c>
      <c r="J948" t="s">
        <v>21</v>
      </c>
      <c r="M948" t="s">
        <v>628</v>
      </c>
    </row>
    <row r="949" spans="1:13" x14ac:dyDescent="0.2">
      <c r="A949" t="s">
        <v>13</v>
      </c>
      <c r="B949" t="s">
        <v>14</v>
      </c>
      <c r="C949" t="s">
        <v>358</v>
      </c>
      <c r="D949" t="s">
        <v>367</v>
      </c>
      <c r="F949" t="s">
        <v>31</v>
      </c>
      <c r="G949" t="s">
        <v>31</v>
      </c>
      <c r="H949" t="s">
        <v>77</v>
      </c>
      <c r="I949" t="s">
        <v>40</v>
      </c>
      <c r="J949" t="s">
        <v>21</v>
      </c>
      <c r="M949" t="s">
        <v>34</v>
      </c>
    </row>
    <row r="950" spans="1:13" x14ac:dyDescent="0.2">
      <c r="A950" t="s">
        <v>13</v>
      </c>
      <c r="B950" t="s">
        <v>14</v>
      </c>
      <c r="C950" t="s">
        <v>362</v>
      </c>
      <c r="D950" t="s">
        <v>363</v>
      </c>
      <c r="F950" t="s">
        <v>31</v>
      </c>
      <c r="G950" t="s">
        <v>31</v>
      </c>
      <c r="H950" t="s">
        <v>77</v>
      </c>
      <c r="I950" t="s">
        <v>40</v>
      </c>
      <c r="J950" t="s">
        <v>21</v>
      </c>
      <c r="M950" t="s">
        <v>637</v>
      </c>
    </row>
    <row r="951" spans="1:13" x14ac:dyDescent="0.2">
      <c r="A951" t="s">
        <v>13</v>
      </c>
      <c r="B951" t="s">
        <v>14</v>
      </c>
      <c r="C951" t="s">
        <v>362</v>
      </c>
      <c r="D951" t="s">
        <v>363</v>
      </c>
      <c r="F951" t="s">
        <v>31</v>
      </c>
      <c r="G951" t="s">
        <v>31</v>
      </c>
      <c r="H951" t="s">
        <v>131</v>
      </c>
      <c r="I951" t="s">
        <v>40</v>
      </c>
      <c r="J951" t="s">
        <v>21</v>
      </c>
      <c r="M951" t="s">
        <v>628</v>
      </c>
    </row>
    <row r="952" spans="1:13" x14ac:dyDescent="0.2">
      <c r="A952" t="s">
        <v>13</v>
      </c>
      <c r="B952" t="s">
        <v>14</v>
      </c>
      <c r="C952" t="s">
        <v>358</v>
      </c>
      <c r="D952" t="s">
        <v>367</v>
      </c>
      <c r="F952" t="s">
        <v>31</v>
      </c>
      <c r="G952" t="s">
        <v>31</v>
      </c>
      <c r="H952" t="s">
        <v>77</v>
      </c>
      <c r="I952" t="s">
        <v>40</v>
      </c>
      <c r="J952" t="s">
        <v>21</v>
      </c>
      <c r="M952" t="s">
        <v>637</v>
      </c>
    </row>
    <row r="953" spans="1:13" x14ac:dyDescent="0.2">
      <c r="A953" t="s">
        <v>13</v>
      </c>
      <c r="B953" t="s">
        <v>14</v>
      </c>
      <c r="C953" t="s">
        <v>15</v>
      </c>
      <c r="D953" t="s">
        <v>16</v>
      </c>
      <c r="F953" t="s">
        <v>31</v>
      </c>
      <c r="G953" t="s">
        <v>31</v>
      </c>
      <c r="H953" t="s">
        <v>77</v>
      </c>
      <c r="I953" t="s">
        <v>28</v>
      </c>
      <c r="J953" t="s">
        <v>21</v>
      </c>
      <c r="M953" t="s">
        <v>632</v>
      </c>
    </row>
    <row r="954" spans="1:13" x14ac:dyDescent="0.2">
      <c r="A954" t="s">
        <v>13</v>
      </c>
      <c r="B954" t="s">
        <v>14</v>
      </c>
      <c r="C954" t="s">
        <v>362</v>
      </c>
      <c r="D954" t="s">
        <v>363</v>
      </c>
      <c r="F954" t="s">
        <v>31</v>
      </c>
      <c r="G954" t="s">
        <v>31</v>
      </c>
      <c r="H954" t="s">
        <v>155</v>
      </c>
      <c r="I954" t="s">
        <v>33</v>
      </c>
      <c r="J954" t="s">
        <v>21</v>
      </c>
      <c r="M954" t="s">
        <v>739</v>
      </c>
    </row>
    <row r="955" spans="1:13" x14ac:dyDescent="0.2">
      <c r="A955" t="s">
        <v>13</v>
      </c>
      <c r="B955" t="s">
        <v>14</v>
      </c>
      <c r="C955" t="s">
        <v>15</v>
      </c>
      <c r="D955" t="s">
        <v>16</v>
      </c>
      <c r="F955" t="s">
        <v>31</v>
      </c>
      <c r="G955" t="s">
        <v>31</v>
      </c>
      <c r="H955" t="s">
        <v>77</v>
      </c>
      <c r="I955" t="s">
        <v>40</v>
      </c>
      <c r="J955" t="s">
        <v>21</v>
      </c>
      <c r="M955" t="s">
        <v>159</v>
      </c>
    </row>
    <row r="956" spans="1:13" x14ac:dyDescent="0.2">
      <c r="A956" t="s">
        <v>13</v>
      </c>
      <c r="B956" t="s">
        <v>14</v>
      </c>
      <c r="C956" t="s">
        <v>362</v>
      </c>
      <c r="D956" t="s">
        <v>363</v>
      </c>
      <c r="F956" t="s">
        <v>31</v>
      </c>
      <c r="G956" t="s">
        <v>31</v>
      </c>
      <c r="H956" t="s">
        <v>77</v>
      </c>
      <c r="I956" t="s">
        <v>33</v>
      </c>
      <c r="J956" t="s">
        <v>21</v>
      </c>
      <c r="M956" t="s">
        <v>159</v>
      </c>
    </row>
    <row r="957" spans="1:13" x14ac:dyDescent="0.2">
      <c r="A957" t="s">
        <v>13</v>
      </c>
      <c r="B957" t="s">
        <v>14</v>
      </c>
      <c r="C957" t="s">
        <v>354</v>
      </c>
      <c r="D957" t="s">
        <v>472</v>
      </c>
      <c r="F957" t="s">
        <v>31</v>
      </c>
      <c r="G957" t="s">
        <v>31</v>
      </c>
      <c r="H957" t="s">
        <v>77</v>
      </c>
      <c r="I957" t="s">
        <v>33</v>
      </c>
      <c r="J957" t="s">
        <v>21</v>
      </c>
      <c r="M957" t="s">
        <v>711</v>
      </c>
    </row>
    <row r="958" spans="1:13" x14ac:dyDescent="0.2">
      <c r="A958" t="s">
        <v>13</v>
      </c>
      <c r="B958" t="s">
        <v>14</v>
      </c>
      <c r="C958" t="s">
        <v>15</v>
      </c>
      <c r="D958" t="s">
        <v>16</v>
      </c>
      <c r="F958" t="s">
        <v>31</v>
      </c>
      <c r="G958" t="s">
        <v>31</v>
      </c>
      <c r="H958" t="s">
        <v>77</v>
      </c>
      <c r="I958" t="s">
        <v>28</v>
      </c>
      <c r="J958" t="s">
        <v>21</v>
      </c>
      <c r="M958" t="s">
        <v>628</v>
      </c>
    </row>
    <row r="959" spans="1:13" x14ac:dyDescent="0.2">
      <c r="A959" t="s">
        <v>13</v>
      </c>
      <c r="B959" t="s">
        <v>14</v>
      </c>
      <c r="C959" t="s">
        <v>15</v>
      </c>
      <c r="D959" t="s">
        <v>16</v>
      </c>
      <c r="F959" t="s">
        <v>31</v>
      </c>
      <c r="G959" t="s">
        <v>31</v>
      </c>
      <c r="H959" t="s">
        <v>77</v>
      </c>
      <c r="I959" t="s">
        <v>33</v>
      </c>
      <c r="J959" t="s">
        <v>21</v>
      </c>
      <c r="M959" t="s">
        <v>615</v>
      </c>
    </row>
    <row r="960" spans="1:13" x14ac:dyDescent="0.2">
      <c r="A960" t="s">
        <v>13</v>
      </c>
      <c r="B960" t="s">
        <v>14</v>
      </c>
      <c r="C960" t="s">
        <v>15</v>
      </c>
      <c r="D960" t="s">
        <v>16</v>
      </c>
      <c r="F960" t="s">
        <v>31</v>
      </c>
      <c r="G960" t="s">
        <v>31</v>
      </c>
      <c r="H960" t="s">
        <v>131</v>
      </c>
      <c r="I960" t="s">
        <v>28</v>
      </c>
      <c r="J960" t="s">
        <v>21</v>
      </c>
      <c r="M960" t="s">
        <v>753</v>
      </c>
    </row>
    <row r="961" spans="1:13" x14ac:dyDescent="0.2">
      <c r="A961" t="s">
        <v>13</v>
      </c>
      <c r="B961" t="s">
        <v>14</v>
      </c>
      <c r="C961" t="s">
        <v>358</v>
      </c>
      <c r="D961" t="s">
        <v>367</v>
      </c>
      <c r="F961" t="s">
        <v>31</v>
      </c>
      <c r="G961" t="s">
        <v>31</v>
      </c>
      <c r="H961" t="s">
        <v>131</v>
      </c>
      <c r="I961" t="s">
        <v>40</v>
      </c>
      <c r="J961" t="s">
        <v>21</v>
      </c>
      <c r="M961" t="s">
        <v>637</v>
      </c>
    </row>
    <row r="962" spans="1:13" x14ac:dyDescent="0.2">
      <c r="A962" t="s">
        <v>13</v>
      </c>
      <c r="B962" t="s">
        <v>14</v>
      </c>
      <c r="C962" t="s">
        <v>15</v>
      </c>
      <c r="D962" t="s">
        <v>16</v>
      </c>
      <c r="F962" t="s">
        <v>31</v>
      </c>
      <c r="G962" t="s">
        <v>31</v>
      </c>
      <c r="H962" t="s">
        <v>131</v>
      </c>
      <c r="I962" t="s">
        <v>28</v>
      </c>
      <c r="J962" t="s">
        <v>21</v>
      </c>
      <c r="M962" t="s">
        <v>628</v>
      </c>
    </row>
    <row r="963" spans="1:13" x14ac:dyDescent="0.2">
      <c r="A963" t="s">
        <v>13</v>
      </c>
      <c r="B963" t="s">
        <v>14</v>
      </c>
      <c r="C963" t="s">
        <v>15</v>
      </c>
      <c r="D963" t="s">
        <v>16</v>
      </c>
      <c r="F963" t="s">
        <v>31</v>
      </c>
      <c r="G963" t="s">
        <v>31</v>
      </c>
      <c r="H963" t="s">
        <v>155</v>
      </c>
      <c r="I963" t="s">
        <v>40</v>
      </c>
      <c r="J963" t="s">
        <v>21</v>
      </c>
      <c r="M963" t="s">
        <v>767</v>
      </c>
    </row>
    <row r="964" spans="1:13" x14ac:dyDescent="0.2">
      <c r="A964" t="s">
        <v>13</v>
      </c>
      <c r="B964" t="s">
        <v>14</v>
      </c>
      <c r="C964" t="s">
        <v>362</v>
      </c>
      <c r="D964" t="s">
        <v>363</v>
      </c>
      <c r="F964" t="s">
        <v>31</v>
      </c>
      <c r="G964" t="s">
        <v>31</v>
      </c>
      <c r="H964" t="s">
        <v>177</v>
      </c>
      <c r="I964" t="s">
        <v>40</v>
      </c>
      <c r="J964" t="s">
        <v>21</v>
      </c>
      <c r="M964" t="s">
        <v>628</v>
      </c>
    </row>
    <row r="965" spans="1:13" x14ac:dyDescent="0.2">
      <c r="A965" t="s">
        <v>13</v>
      </c>
      <c r="B965" t="s">
        <v>14</v>
      </c>
      <c r="C965" t="s">
        <v>362</v>
      </c>
      <c r="D965" t="s">
        <v>363</v>
      </c>
      <c r="F965" t="s">
        <v>31</v>
      </c>
      <c r="G965" t="s">
        <v>31</v>
      </c>
      <c r="H965" t="s">
        <v>155</v>
      </c>
      <c r="I965" t="s">
        <v>40</v>
      </c>
      <c r="J965" t="s">
        <v>21</v>
      </c>
      <c r="M965" t="s">
        <v>628</v>
      </c>
    </row>
    <row r="966" spans="1:13" x14ac:dyDescent="0.2">
      <c r="A966" t="s">
        <v>13</v>
      </c>
      <c r="B966" t="s">
        <v>14</v>
      </c>
      <c r="C966" t="s">
        <v>362</v>
      </c>
      <c r="D966" t="s">
        <v>363</v>
      </c>
      <c r="F966" t="s">
        <v>31</v>
      </c>
      <c r="G966" t="s">
        <v>31</v>
      </c>
      <c r="H966" t="s">
        <v>155</v>
      </c>
      <c r="I966" t="s">
        <v>40</v>
      </c>
      <c r="J966" t="s">
        <v>21</v>
      </c>
      <c r="M966" t="s">
        <v>739</v>
      </c>
    </row>
    <row r="967" spans="1:13" x14ac:dyDescent="0.2">
      <c r="A967" t="s">
        <v>13</v>
      </c>
      <c r="B967" t="s">
        <v>14</v>
      </c>
      <c r="C967" t="s">
        <v>362</v>
      </c>
      <c r="D967" t="s">
        <v>363</v>
      </c>
      <c r="F967" t="s">
        <v>31</v>
      </c>
      <c r="G967" t="s">
        <v>31</v>
      </c>
      <c r="H967" t="s">
        <v>155</v>
      </c>
      <c r="I967" t="s">
        <v>40</v>
      </c>
      <c r="J967" t="s">
        <v>21</v>
      </c>
      <c r="M967" t="s">
        <v>637</v>
      </c>
    </row>
    <row r="968" spans="1:13" x14ac:dyDescent="0.2">
      <c r="A968" t="s">
        <v>13</v>
      </c>
      <c r="B968" t="s">
        <v>14</v>
      </c>
      <c r="C968" t="s">
        <v>15</v>
      </c>
      <c r="D968" t="s">
        <v>16</v>
      </c>
      <c r="F968" t="s">
        <v>31</v>
      </c>
      <c r="G968" t="s">
        <v>31</v>
      </c>
      <c r="H968" t="s">
        <v>170</v>
      </c>
      <c r="I968" t="s">
        <v>28</v>
      </c>
      <c r="J968" t="s">
        <v>21</v>
      </c>
      <c r="M968" t="s">
        <v>628</v>
      </c>
    </row>
    <row r="969" spans="1:13" x14ac:dyDescent="0.2">
      <c r="A969" t="s">
        <v>13</v>
      </c>
      <c r="B969" t="s">
        <v>14</v>
      </c>
      <c r="C969" t="s">
        <v>15</v>
      </c>
      <c r="D969" t="s">
        <v>16</v>
      </c>
      <c r="F969" t="s">
        <v>31</v>
      </c>
      <c r="G969" t="s">
        <v>31</v>
      </c>
      <c r="H969" t="s">
        <v>165</v>
      </c>
      <c r="I969" t="s">
        <v>40</v>
      </c>
      <c r="J969" t="s">
        <v>21</v>
      </c>
      <c r="M969" t="s">
        <v>724</v>
      </c>
    </row>
    <row r="970" spans="1:13" x14ac:dyDescent="0.2">
      <c r="A970" t="s">
        <v>13</v>
      </c>
      <c r="B970" t="s">
        <v>14</v>
      </c>
      <c r="C970" t="s">
        <v>362</v>
      </c>
      <c r="D970" t="s">
        <v>363</v>
      </c>
      <c r="F970" t="s">
        <v>31</v>
      </c>
      <c r="G970" t="s">
        <v>31</v>
      </c>
      <c r="H970" t="s">
        <v>165</v>
      </c>
      <c r="I970" t="s">
        <v>28</v>
      </c>
      <c r="J970" t="s">
        <v>21</v>
      </c>
      <c r="M970" t="s">
        <v>331</v>
      </c>
    </row>
    <row r="971" spans="1:13" x14ac:dyDescent="0.2">
      <c r="A971" t="s">
        <v>13</v>
      </c>
      <c r="B971" t="s">
        <v>14</v>
      </c>
      <c r="C971" t="s">
        <v>362</v>
      </c>
      <c r="D971" t="s">
        <v>363</v>
      </c>
      <c r="F971" t="s">
        <v>31</v>
      </c>
      <c r="G971" t="s">
        <v>31</v>
      </c>
      <c r="H971" t="s">
        <v>177</v>
      </c>
      <c r="I971" t="s">
        <v>28</v>
      </c>
      <c r="J971" t="s">
        <v>21</v>
      </c>
      <c r="M971" t="s">
        <v>739</v>
      </c>
    </row>
    <row r="972" spans="1:13" x14ac:dyDescent="0.2">
      <c r="A972" t="s">
        <v>13</v>
      </c>
      <c r="B972" t="s">
        <v>14</v>
      </c>
      <c r="C972" t="s">
        <v>15</v>
      </c>
      <c r="D972" t="s">
        <v>16</v>
      </c>
      <c r="F972" t="s">
        <v>31</v>
      </c>
      <c r="G972" t="s">
        <v>31</v>
      </c>
      <c r="H972" t="s">
        <v>187</v>
      </c>
      <c r="I972" t="s">
        <v>33</v>
      </c>
      <c r="J972" t="s">
        <v>41</v>
      </c>
      <c r="M972" t="s">
        <v>628</v>
      </c>
    </row>
    <row r="973" spans="1:13" x14ac:dyDescent="0.2">
      <c r="A973" t="s">
        <v>13</v>
      </c>
      <c r="B973" t="s">
        <v>14</v>
      </c>
      <c r="C973" t="s">
        <v>362</v>
      </c>
      <c r="D973" t="s">
        <v>363</v>
      </c>
      <c r="F973" t="s">
        <v>31</v>
      </c>
      <c r="G973" t="s">
        <v>31</v>
      </c>
      <c r="H973" t="s">
        <v>187</v>
      </c>
      <c r="I973" t="s">
        <v>28</v>
      </c>
      <c r="J973" t="s">
        <v>21</v>
      </c>
      <c r="M973" t="s">
        <v>34</v>
      </c>
    </row>
    <row r="974" spans="1:13" x14ac:dyDescent="0.2">
      <c r="A974" t="s">
        <v>13</v>
      </c>
      <c r="B974" t="s">
        <v>14</v>
      </c>
      <c r="C974" t="s">
        <v>380</v>
      </c>
      <c r="D974" t="s">
        <v>394</v>
      </c>
      <c r="F974" t="s">
        <v>31</v>
      </c>
      <c r="G974" t="s">
        <v>31</v>
      </c>
      <c r="H974" t="s">
        <v>187</v>
      </c>
      <c r="I974" t="s">
        <v>33</v>
      </c>
      <c r="J974" t="s">
        <v>21</v>
      </c>
      <c r="M974" t="s">
        <v>637</v>
      </c>
    </row>
    <row r="975" spans="1:13" x14ac:dyDescent="0.2">
      <c r="A975" t="s">
        <v>13</v>
      </c>
      <c r="B975" t="s">
        <v>14</v>
      </c>
      <c r="C975" t="s">
        <v>15</v>
      </c>
      <c r="D975" t="s">
        <v>16</v>
      </c>
      <c r="F975" t="s">
        <v>31</v>
      </c>
      <c r="G975" t="s">
        <v>31</v>
      </c>
      <c r="H975" t="s">
        <v>187</v>
      </c>
      <c r="I975" t="s">
        <v>28</v>
      </c>
      <c r="J975" t="s">
        <v>654</v>
      </c>
      <c r="M975" t="s">
        <v>29</v>
      </c>
    </row>
    <row r="976" spans="1:13" x14ac:dyDescent="0.2">
      <c r="A976" t="s">
        <v>13</v>
      </c>
      <c r="B976" t="s">
        <v>14</v>
      </c>
      <c r="C976" t="s">
        <v>358</v>
      </c>
      <c r="D976" t="s">
        <v>367</v>
      </c>
      <c r="F976" t="s">
        <v>31</v>
      </c>
      <c r="G976" t="s">
        <v>31</v>
      </c>
      <c r="H976" t="s">
        <v>187</v>
      </c>
      <c r="I976" t="s">
        <v>28</v>
      </c>
      <c r="J976" t="s">
        <v>21</v>
      </c>
      <c r="M976" t="s">
        <v>615</v>
      </c>
    </row>
    <row r="977" spans="1:13" x14ac:dyDescent="0.2">
      <c r="A977" t="s">
        <v>13</v>
      </c>
      <c r="B977" t="s">
        <v>14</v>
      </c>
      <c r="C977" t="s">
        <v>362</v>
      </c>
      <c r="D977" t="s">
        <v>363</v>
      </c>
      <c r="F977" t="s">
        <v>31</v>
      </c>
      <c r="G977" t="s">
        <v>31</v>
      </c>
      <c r="H977" t="s">
        <v>182</v>
      </c>
      <c r="I977" t="s">
        <v>28</v>
      </c>
      <c r="J977" t="s">
        <v>21</v>
      </c>
      <c r="M977" t="s">
        <v>727</v>
      </c>
    </row>
    <row r="978" spans="1:13" x14ac:dyDescent="0.2">
      <c r="A978" t="s">
        <v>13</v>
      </c>
      <c r="B978" t="s">
        <v>14</v>
      </c>
      <c r="C978" t="s">
        <v>362</v>
      </c>
      <c r="D978" t="s">
        <v>363</v>
      </c>
      <c r="F978" t="s">
        <v>31</v>
      </c>
      <c r="G978" t="s">
        <v>31</v>
      </c>
      <c r="H978" t="s">
        <v>182</v>
      </c>
      <c r="I978" t="s">
        <v>28</v>
      </c>
      <c r="J978" t="s">
        <v>21</v>
      </c>
      <c r="M978" t="s">
        <v>678</v>
      </c>
    </row>
    <row r="979" spans="1:13" x14ac:dyDescent="0.2">
      <c r="A979" t="s">
        <v>13</v>
      </c>
      <c r="B979" t="s">
        <v>14</v>
      </c>
      <c r="C979" t="s">
        <v>15</v>
      </c>
      <c r="D979" t="s">
        <v>16</v>
      </c>
      <c r="F979" t="s">
        <v>31</v>
      </c>
      <c r="G979" t="s">
        <v>31</v>
      </c>
      <c r="H979" t="s">
        <v>182</v>
      </c>
      <c r="I979" t="s">
        <v>40</v>
      </c>
      <c r="J979" t="s">
        <v>21</v>
      </c>
      <c r="M979" t="s">
        <v>601</v>
      </c>
    </row>
    <row r="980" spans="1:13" x14ac:dyDescent="0.2">
      <c r="A980" t="s">
        <v>13</v>
      </c>
      <c r="B980" t="s">
        <v>14</v>
      </c>
      <c r="C980" t="s">
        <v>15</v>
      </c>
      <c r="D980" t="s">
        <v>16</v>
      </c>
      <c r="F980" t="s">
        <v>31</v>
      </c>
      <c r="G980" t="s">
        <v>31</v>
      </c>
      <c r="H980" t="s">
        <v>204</v>
      </c>
      <c r="I980" t="s">
        <v>40</v>
      </c>
      <c r="J980" t="s">
        <v>21</v>
      </c>
      <c r="M980" t="s">
        <v>727</v>
      </c>
    </row>
    <row r="981" spans="1:13" x14ac:dyDescent="0.2">
      <c r="A981" t="s">
        <v>13</v>
      </c>
      <c r="B981" t="s">
        <v>14</v>
      </c>
      <c r="C981" t="s">
        <v>15</v>
      </c>
      <c r="D981" t="s">
        <v>16</v>
      </c>
      <c r="F981" t="s">
        <v>31</v>
      </c>
      <c r="G981" t="s">
        <v>31</v>
      </c>
      <c r="H981" t="s">
        <v>204</v>
      </c>
      <c r="I981" t="s">
        <v>33</v>
      </c>
      <c r="J981" t="s">
        <v>41</v>
      </c>
      <c r="M981" t="s">
        <v>159</v>
      </c>
    </row>
    <row r="982" spans="1:13" x14ac:dyDescent="0.2">
      <c r="A982" t="s">
        <v>13</v>
      </c>
      <c r="B982" t="s">
        <v>14</v>
      </c>
      <c r="C982" t="s">
        <v>362</v>
      </c>
      <c r="D982" t="s">
        <v>363</v>
      </c>
      <c r="F982" t="s">
        <v>31</v>
      </c>
      <c r="G982" t="s">
        <v>31</v>
      </c>
      <c r="H982" t="s">
        <v>204</v>
      </c>
      <c r="I982" t="s">
        <v>40</v>
      </c>
      <c r="J982" t="s">
        <v>21</v>
      </c>
      <c r="M982" t="s">
        <v>596</v>
      </c>
    </row>
    <row r="983" spans="1:13" x14ac:dyDescent="0.2">
      <c r="A983" t="s">
        <v>13</v>
      </c>
      <c r="B983" t="s">
        <v>14</v>
      </c>
      <c r="C983" t="s">
        <v>15</v>
      </c>
      <c r="D983" t="s">
        <v>16</v>
      </c>
      <c r="F983" t="s">
        <v>31</v>
      </c>
      <c r="G983" t="s">
        <v>31</v>
      </c>
      <c r="H983" t="s">
        <v>210</v>
      </c>
      <c r="I983" t="s">
        <v>33</v>
      </c>
      <c r="J983" t="s">
        <v>21</v>
      </c>
      <c r="M983" t="s">
        <v>657</v>
      </c>
    </row>
    <row r="984" spans="1:13" x14ac:dyDescent="0.2">
      <c r="A984" t="s">
        <v>13</v>
      </c>
      <c r="B984" t="s">
        <v>14</v>
      </c>
      <c r="C984" t="s">
        <v>380</v>
      </c>
      <c r="D984" t="s">
        <v>394</v>
      </c>
      <c r="F984" t="s">
        <v>31</v>
      </c>
      <c r="G984" t="s">
        <v>31</v>
      </c>
      <c r="H984" t="s">
        <v>210</v>
      </c>
      <c r="I984" t="s">
        <v>20</v>
      </c>
      <c r="J984" t="s">
        <v>21</v>
      </c>
      <c r="M984" t="s">
        <v>739</v>
      </c>
    </row>
    <row r="985" spans="1:13" x14ac:dyDescent="0.2">
      <c r="A985" t="s">
        <v>13</v>
      </c>
      <c r="B985" t="s">
        <v>14</v>
      </c>
      <c r="C985" t="s">
        <v>362</v>
      </c>
      <c r="D985" t="s">
        <v>363</v>
      </c>
      <c r="F985" t="s">
        <v>31</v>
      </c>
      <c r="G985" t="s">
        <v>31</v>
      </c>
      <c r="H985" t="s">
        <v>207</v>
      </c>
      <c r="I985" t="s">
        <v>40</v>
      </c>
      <c r="J985" t="s">
        <v>21</v>
      </c>
      <c r="M985" t="s">
        <v>628</v>
      </c>
    </row>
    <row r="986" spans="1:13" x14ac:dyDescent="0.2">
      <c r="A986" t="s">
        <v>13</v>
      </c>
      <c r="B986" t="s">
        <v>14</v>
      </c>
      <c r="C986" t="s">
        <v>362</v>
      </c>
      <c r="D986" t="s">
        <v>363</v>
      </c>
      <c r="F986" t="s">
        <v>31</v>
      </c>
      <c r="G986" t="s">
        <v>31</v>
      </c>
      <c r="H986" t="s">
        <v>207</v>
      </c>
      <c r="I986" t="s">
        <v>20</v>
      </c>
      <c r="J986" t="s">
        <v>654</v>
      </c>
      <c r="M986" t="s">
        <v>1155</v>
      </c>
    </row>
    <row r="987" spans="1:13" x14ac:dyDescent="0.2">
      <c r="A987" t="s">
        <v>13</v>
      </c>
      <c r="B987" t="s">
        <v>14</v>
      </c>
      <c r="C987" t="s">
        <v>380</v>
      </c>
      <c r="D987" t="s">
        <v>394</v>
      </c>
      <c r="F987" t="s">
        <v>31</v>
      </c>
      <c r="G987" t="s">
        <v>31</v>
      </c>
      <c r="H987" t="s">
        <v>207</v>
      </c>
      <c r="I987" t="s">
        <v>40</v>
      </c>
      <c r="J987" t="s">
        <v>21</v>
      </c>
      <c r="M987" t="s">
        <v>419</v>
      </c>
    </row>
    <row r="988" spans="1:13" x14ac:dyDescent="0.2">
      <c r="A988" t="s">
        <v>13</v>
      </c>
      <c r="B988" t="s">
        <v>14</v>
      </c>
      <c r="C988" t="s">
        <v>362</v>
      </c>
      <c r="D988" t="s">
        <v>363</v>
      </c>
      <c r="F988" t="s">
        <v>31</v>
      </c>
      <c r="G988" t="s">
        <v>31</v>
      </c>
      <c r="H988" t="s">
        <v>207</v>
      </c>
      <c r="I988" t="s">
        <v>40</v>
      </c>
      <c r="J988" t="s">
        <v>21</v>
      </c>
      <c r="M988" t="s">
        <v>628</v>
      </c>
    </row>
    <row r="989" spans="1:13" x14ac:dyDescent="0.2">
      <c r="A989" t="s">
        <v>13</v>
      </c>
      <c r="B989" t="s">
        <v>14</v>
      </c>
      <c r="C989" t="s">
        <v>15</v>
      </c>
      <c r="D989" t="s">
        <v>16</v>
      </c>
      <c r="F989" t="s">
        <v>31</v>
      </c>
      <c r="G989" t="s">
        <v>31</v>
      </c>
      <c r="H989" t="s">
        <v>207</v>
      </c>
      <c r="I989" t="s">
        <v>33</v>
      </c>
      <c r="J989" t="s">
        <v>21</v>
      </c>
      <c r="M989" t="s">
        <v>632</v>
      </c>
    </row>
    <row r="990" spans="1:13" x14ac:dyDescent="0.2">
      <c r="A990" t="s">
        <v>13</v>
      </c>
      <c r="B990" t="s">
        <v>14</v>
      </c>
      <c r="C990" t="s">
        <v>15</v>
      </c>
      <c r="D990" t="s">
        <v>16</v>
      </c>
      <c r="F990" t="s">
        <v>31</v>
      </c>
      <c r="G990" t="s">
        <v>31</v>
      </c>
      <c r="H990" t="s">
        <v>220</v>
      </c>
      <c r="I990" t="s">
        <v>33</v>
      </c>
      <c r="J990" t="s">
        <v>21</v>
      </c>
      <c r="M990" t="s">
        <v>34</v>
      </c>
    </row>
    <row r="991" spans="1:13" x14ac:dyDescent="0.2">
      <c r="A991" t="s">
        <v>13</v>
      </c>
      <c r="B991" t="s">
        <v>14</v>
      </c>
      <c r="C991" t="s">
        <v>15</v>
      </c>
      <c r="D991" t="s">
        <v>16</v>
      </c>
      <c r="F991" t="s">
        <v>31</v>
      </c>
      <c r="G991" t="s">
        <v>31</v>
      </c>
      <c r="H991" t="s">
        <v>220</v>
      </c>
      <c r="I991" t="s">
        <v>40</v>
      </c>
      <c r="J991" t="s">
        <v>21</v>
      </c>
      <c r="M991" t="s">
        <v>637</v>
      </c>
    </row>
    <row r="992" spans="1:13" x14ac:dyDescent="0.2">
      <c r="A992" t="s">
        <v>13</v>
      </c>
      <c r="B992" t="s">
        <v>14</v>
      </c>
      <c r="C992" t="s">
        <v>362</v>
      </c>
      <c r="D992" t="s">
        <v>363</v>
      </c>
      <c r="F992" t="s">
        <v>31</v>
      </c>
      <c r="G992" t="s">
        <v>31</v>
      </c>
      <c r="H992" t="s">
        <v>220</v>
      </c>
      <c r="I992" t="s">
        <v>40</v>
      </c>
      <c r="J992" t="s">
        <v>21</v>
      </c>
      <c r="M992" t="s">
        <v>724</v>
      </c>
    </row>
    <row r="993" spans="1:13" x14ac:dyDescent="0.2">
      <c r="A993" t="s">
        <v>13</v>
      </c>
      <c r="B993" t="s">
        <v>14</v>
      </c>
      <c r="C993" t="s">
        <v>362</v>
      </c>
      <c r="D993" t="s">
        <v>363</v>
      </c>
      <c r="F993" t="s">
        <v>31</v>
      </c>
      <c r="G993" t="s">
        <v>31</v>
      </c>
      <c r="H993" t="s">
        <v>220</v>
      </c>
      <c r="I993" t="s">
        <v>40</v>
      </c>
      <c r="J993" t="s">
        <v>21</v>
      </c>
      <c r="M993" t="s">
        <v>727</v>
      </c>
    </row>
    <row r="994" spans="1:13" x14ac:dyDescent="0.2">
      <c r="A994" t="s">
        <v>13</v>
      </c>
      <c r="B994" t="s">
        <v>14</v>
      </c>
      <c r="C994" t="s">
        <v>362</v>
      </c>
      <c r="D994" t="s">
        <v>363</v>
      </c>
      <c r="F994" t="s">
        <v>31</v>
      </c>
      <c r="G994" t="s">
        <v>31</v>
      </c>
      <c r="H994" t="s">
        <v>220</v>
      </c>
      <c r="I994" t="s">
        <v>28</v>
      </c>
      <c r="J994" t="s">
        <v>21</v>
      </c>
      <c r="M994" t="s">
        <v>159</v>
      </c>
    </row>
    <row r="995" spans="1:13" x14ac:dyDescent="0.2">
      <c r="A995" t="s">
        <v>13</v>
      </c>
      <c r="B995" t="s">
        <v>14</v>
      </c>
      <c r="C995" t="s">
        <v>362</v>
      </c>
      <c r="D995" t="s">
        <v>363</v>
      </c>
      <c r="F995" t="s">
        <v>31</v>
      </c>
      <c r="G995" t="s">
        <v>31</v>
      </c>
      <c r="H995" t="s">
        <v>220</v>
      </c>
      <c r="I995" t="s">
        <v>33</v>
      </c>
      <c r="J995" t="s">
        <v>21</v>
      </c>
      <c r="M995" t="s">
        <v>724</v>
      </c>
    </row>
    <row r="996" spans="1:13" x14ac:dyDescent="0.2">
      <c r="A996" t="s">
        <v>13</v>
      </c>
      <c r="B996" t="s">
        <v>14</v>
      </c>
      <c r="C996" t="s">
        <v>15</v>
      </c>
      <c r="D996" t="s">
        <v>16</v>
      </c>
      <c r="F996" t="s">
        <v>31</v>
      </c>
      <c r="G996" t="s">
        <v>31</v>
      </c>
      <c r="H996" t="s">
        <v>220</v>
      </c>
      <c r="I996" t="s">
        <v>40</v>
      </c>
      <c r="J996" t="s">
        <v>654</v>
      </c>
      <c r="M996" t="s">
        <v>739</v>
      </c>
    </row>
    <row r="997" spans="1:13" x14ac:dyDescent="0.2">
      <c r="A997" t="s">
        <v>13</v>
      </c>
      <c r="B997" t="s">
        <v>14</v>
      </c>
      <c r="C997" t="s">
        <v>15</v>
      </c>
      <c r="D997" t="s">
        <v>16</v>
      </c>
      <c r="F997" t="s">
        <v>31</v>
      </c>
      <c r="G997" t="s">
        <v>31</v>
      </c>
      <c r="H997" t="s">
        <v>220</v>
      </c>
      <c r="I997" t="s">
        <v>28</v>
      </c>
      <c r="J997" t="s">
        <v>21</v>
      </c>
      <c r="M997" t="s">
        <v>724</v>
      </c>
    </row>
    <row r="998" spans="1:13" x14ac:dyDescent="0.2">
      <c r="A998" t="s">
        <v>13</v>
      </c>
      <c r="B998" t="s">
        <v>14</v>
      </c>
      <c r="C998" t="s">
        <v>15</v>
      </c>
      <c r="D998" t="s">
        <v>16</v>
      </c>
      <c r="F998" t="s">
        <v>31</v>
      </c>
      <c r="G998" t="s">
        <v>31</v>
      </c>
      <c r="H998" t="s">
        <v>220</v>
      </c>
      <c r="I998" t="s">
        <v>40</v>
      </c>
      <c r="J998" t="s">
        <v>21</v>
      </c>
      <c r="M998" t="s">
        <v>697</v>
      </c>
    </row>
    <row r="999" spans="1:13" x14ac:dyDescent="0.2">
      <c r="A999" t="s">
        <v>13</v>
      </c>
      <c r="B999" t="s">
        <v>14</v>
      </c>
      <c r="C999" t="s">
        <v>350</v>
      </c>
      <c r="D999" t="s">
        <v>351</v>
      </c>
      <c r="F999" t="s">
        <v>31</v>
      </c>
      <c r="G999" t="s">
        <v>31</v>
      </c>
      <c r="H999" t="s">
        <v>220</v>
      </c>
      <c r="I999" t="s">
        <v>40</v>
      </c>
      <c r="J999" t="s">
        <v>21</v>
      </c>
      <c r="M999" t="s">
        <v>159</v>
      </c>
    </row>
    <row r="1000" spans="1:13" x14ac:dyDescent="0.2">
      <c r="A1000" t="s">
        <v>13</v>
      </c>
      <c r="B1000" t="s">
        <v>14</v>
      </c>
      <c r="C1000" t="s">
        <v>15</v>
      </c>
      <c r="D1000" t="s">
        <v>16</v>
      </c>
      <c r="F1000" t="s">
        <v>31</v>
      </c>
      <c r="G1000" t="s">
        <v>31</v>
      </c>
      <c r="H1000" t="s">
        <v>220</v>
      </c>
      <c r="I1000" t="s">
        <v>33</v>
      </c>
      <c r="J1000" t="s">
        <v>21</v>
      </c>
      <c r="M1000" t="s">
        <v>628</v>
      </c>
    </row>
    <row r="1001" spans="1:13" x14ac:dyDescent="0.2">
      <c r="A1001" t="s">
        <v>13</v>
      </c>
      <c r="B1001" t="s">
        <v>14</v>
      </c>
      <c r="C1001" t="s">
        <v>15</v>
      </c>
      <c r="D1001" t="s">
        <v>16</v>
      </c>
      <c r="F1001" t="s">
        <v>31</v>
      </c>
      <c r="G1001" t="s">
        <v>31</v>
      </c>
      <c r="H1001" t="s">
        <v>253</v>
      </c>
      <c r="I1001" t="s">
        <v>33</v>
      </c>
      <c r="J1001" t="s">
        <v>21</v>
      </c>
      <c r="M1001" t="s">
        <v>767</v>
      </c>
    </row>
    <row r="1002" spans="1:13" x14ac:dyDescent="0.2">
      <c r="A1002" t="s">
        <v>13</v>
      </c>
      <c r="B1002" t="s">
        <v>14</v>
      </c>
      <c r="C1002" t="s">
        <v>15</v>
      </c>
      <c r="D1002" t="s">
        <v>16</v>
      </c>
      <c r="F1002" t="s">
        <v>31</v>
      </c>
      <c r="G1002" t="s">
        <v>31</v>
      </c>
      <c r="H1002" t="s">
        <v>220</v>
      </c>
      <c r="I1002" t="s">
        <v>40</v>
      </c>
      <c r="J1002" t="s">
        <v>21</v>
      </c>
      <c r="M1002" t="s">
        <v>601</v>
      </c>
    </row>
    <row r="1003" spans="1:13" x14ac:dyDescent="0.2">
      <c r="A1003" t="s">
        <v>13</v>
      </c>
      <c r="B1003" t="s">
        <v>14</v>
      </c>
      <c r="C1003" t="s">
        <v>362</v>
      </c>
      <c r="D1003" t="s">
        <v>363</v>
      </c>
      <c r="F1003" t="s">
        <v>31</v>
      </c>
      <c r="G1003" t="s">
        <v>31</v>
      </c>
      <c r="H1003" t="s">
        <v>256</v>
      </c>
      <c r="I1003" t="s">
        <v>40</v>
      </c>
      <c r="J1003" t="s">
        <v>21</v>
      </c>
      <c r="M1003" t="s">
        <v>628</v>
      </c>
    </row>
    <row r="1004" spans="1:13" x14ac:dyDescent="0.2">
      <c r="A1004" t="s">
        <v>13</v>
      </c>
      <c r="B1004" t="s">
        <v>14</v>
      </c>
      <c r="C1004" t="s">
        <v>362</v>
      </c>
      <c r="D1004" t="s">
        <v>363</v>
      </c>
      <c r="F1004" t="s">
        <v>31</v>
      </c>
      <c r="G1004" t="s">
        <v>31</v>
      </c>
      <c r="H1004" t="s">
        <v>256</v>
      </c>
      <c r="I1004" t="s">
        <v>40</v>
      </c>
      <c r="J1004" t="s">
        <v>21</v>
      </c>
      <c r="M1004" t="s">
        <v>637</v>
      </c>
    </row>
    <row r="1005" spans="1:13" x14ac:dyDescent="0.2">
      <c r="A1005" t="s">
        <v>13</v>
      </c>
      <c r="B1005" t="s">
        <v>14</v>
      </c>
      <c r="C1005" t="s">
        <v>362</v>
      </c>
      <c r="D1005" t="s">
        <v>363</v>
      </c>
      <c r="F1005" t="s">
        <v>31</v>
      </c>
      <c r="G1005" t="s">
        <v>31</v>
      </c>
      <c r="H1005" t="s">
        <v>256</v>
      </c>
      <c r="I1005" t="s">
        <v>40</v>
      </c>
      <c r="J1005" t="s">
        <v>21</v>
      </c>
      <c r="M1005" t="s">
        <v>159</v>
      </c>
    </row>
    <row r="1006" spans="1:13" x14ac:dyDescent="0.2">
      <c r="A1006" t="s">
        <v>13</v>
      </c>
      <c r="B1006" t="s">
        <v>14</v>
      </c>
      <c r="C1006" t="s">
        <v>380</v>
      </c>
      <c r="D1006" t="s">
        <v>394</v>
      </c>
      <c r="F1006" t="s">
        <v>31</v>
      </c>
      <c r="G1006" t="s">
        <v>31</v>
      </c>
      <c r="H1006" t="s">
        <v>256</v>
      </c>
      <c r="I1006" t="s">
        <v>33</v>
      </c>
      <c r="J1006" t="s">
        <v>21</v>
      </c>
      <c r="M1006" t="s">
        <v>615</v>
      </c>
    </row>
    <row r="1007" spans="1:13" x14ac:dyDescent="0.2">
      <c r="A1007" t="s">
        <v>13</v>
      </c>
      <c r="B1007" t="s">
        <v>14</v>
      </c>
      <c r="C1007" t="s">
        <v>362</v>
      </c>
      <c r="D1007" t="s">
        <v>363</v>
      </c>
      <c r="F1007" t="s">
        <v>31</v>
      </c>
      <c r="G1007" t="s">
        <v>31</v>
      </c>
      <c r="H1007" t="s">
        <v>256</v>
      </c>
      <c r="I1007" t="s">
        <v>28</v>
      </c>
      <c r="J1007" t="s">
        <v>21</v>
      </c>
      <c r="M1007" t="s">
        <v>628</v>
      </c>
    </row>
    <row r="1008" spans="1:13" x14ac:dyDescent="0.2">
      <c r="A1008" t="s">
        <v>13</v>
      </c>
      <c r="B1008" t="s">
        <v>14</v>
      </c>
      <c r="C1008" t="s">
        <v>15</v>
      </c>
      <c r="D1008" t="s">
        <v>16</v>
      </c>
      <c r="F1008" t="s">
        <v>31</v>
      </c>
      <c r="G1008" t="s">
        <v>31</v>
      </c>
      <c r="H1008" t="s">
        <v>256</v>
      </c>
      <c r="I1008" t="s">
        <v>33</v>
      </c>
      <c r="J1008" t="s">
        <v>21</v>
      </c>
      <c r="M1008" t="s">
        <v>615</v>
      </c>
    </row>
    <row r="1009" spans="1:13" x14ac:dyDescent="0.2">
      <c r="A1009" t="s">
        <v>13</v>
      </c>
      <c r="B1009" t="s">
        <v>14</v>
      </c>
      <c r="C1009" t="s">
        <v>15</v>
      </c>
      <c r="D1009" t="s">
        <v>16</v>
      </c>
      <c r="F1009" t="s">
        <v>31</v>
      </c>
      <c r="G1009" t="s">
        <v>31</v>
      </c>
      <c r="H1009" t="s">
        <v>256</v>
      </c>
      <c r="I1009" t="s">
        <v>20</v>
      </c>
      <c r="J1009" t="s">
        <v>21</v>
      </c>
      <c r="M1009" t="s">
        <v>628</v>
      </c>
    </row>
    <row r="1010" spans="1:13" x14ac:dyDescent="0.2">
      <c r="A1010" t="s">
        <v>13</v>
      </c>
      <c r="B1010" t="s">
        <v>14</v>
      </c>
      <c r="C1010" t="s">
        <v>362</v>
      </c>
      <c r="D1010" t="s">
        <v>363</v>
      </c>
      <c r="F1010" t="s">
        <v>31</v>
      </c>
      <c r="G1010" t="s">
        <v>31</v>
      </c>
      <c r="H1010" t="s">
        <v>256</v>
      </c>
      <c r="I1010" t="s">
        <v>40</v>
      </c>
      <c r="J1010" t="s">
        <v>21</v>
      </c>
      <c r="M1010" t="s">
        <v>727</v>
      </c>
    </row>
    <row r="1011" spans="1:13" x14ac:dyDescent="0.2">
      <c r="A1011" t="s">
        <v>13</v>
      </c>
      <c r="B1011" t="s">
        <v>14</v>
      </c>
      <c r="C1011" t="s">
        <v>15</v>
      </c>
      <c r="D1011" t="s">
        <v>16</v>
      </c>
      <c r="F1011" t="s">
        <v>31</v>
      </c>
      <c r="G1011" t="s">
        <v>31</v>
      </c>
      <c r="H1011" t="s">
        <v>256</v>
      </c>
      <c r="I1011" t="s">
        <v>33</v>
      </c>
      <c r="J1011" t="s">
        <v>21</v>
      </c>
      <c r="M1011" t="s">
        <v>615</v>
      </c>
    </row>
    <row r="1012" spans="1:13" x14ac:dyDescent="0.2">
      <c r="A1012" t="s">
        <v>13</v>
      </c>
      <c r="B1012" t="s">
        <v>14</v>
      </c>
      <c r="C1012" t="s">
        <v>380</v>
      </c>
      <c r="D1012" t="s">
        <v>394</v>
      </c>
      <c r="F1012" t="s">
        <v>31</v>
      </c>
      <c r="G1012" t="s">
        <v>31</v>
      </c>
      <c r="H1012" t="s">
        <v>256</v>
      </c>
      <c r="I1012" t="s">
        <v>40</v>
      </c>
      <c r="J1012" t="s">
        <v>21</v>
      </c>
      <c r="M1012" t="s">
        <v>628</v>
      </c>
    </row>
    <row r="1013" spans="1:13" x14ac:dyDescent="0.2">
      <c r="A1013" t="s">
        <v>13</v>
      </c>
      <c r="B1013" t="s">
        <v>14</v>
      </c>
      <c r="C1013" t="s">
        <v>362</v>
      </c>
      <c r="D1013" t="s">
        <v>363</v>
      </c>
      <c r="F1013" t="s">
        <v>31</v>
      </c>
      <c r="G1013" t="s">
        <v>31</v>
      </c>
      <c r="H1013" t="s">
        <v>253</v>
      </c>
      <c r="I1013" t="s">
        <v>40</v>
      </c>
      <c r="J1013" t="s">
        <v>41</v>
      </c>
      <c r="M1013" t="s">
        <v>29</v>
      </c>
    </row>
    <row r="1014" spans="1:13" x14ac:dyDescent="0.2">
      <c r="A1014" t="s">
        <v>13</v>
      </c>
      <c r="B1014" t="s">
        <v>14</v>
      </c>
      <c r="C1014" t="s">
        <v>15</v>
      </c>
      <c r="D1014" t="s">
        <v>16</v>
      </c>
      <c r="F1014" t="s">
        <v>31</v>
      </c>
      <c r="G1014" t="s">
        <v>31</v>
      </c>
      <c r="H1014" t="s">
        <v>253</v>
      </c>
      <c r="I1014" t="s">
        <v>28</v>
      </c>
      <c r="J1014" t="s">
        <v>21</v>
      </c>
      <c r="M1014" t="s">
        <v>628</v>
      </c>
    </row>
    <row r="1015" spans="1:13" x14ac:dyDescent="0.2">
      <c r="A1015" t="s">
        <v>13</v>
      </c>
      <c r="B1015" t="s">
        <v>14</v>
      </c>
      <c r="C1015" t="s">
        <v>15</v>
      </c>
      <c r="D1015" t="s">
        <v>16</v>
      </c>
      <c r="F1015" t="s">
        <v>31</v>
      </c>
      <c r="G1015" t="s">
        <v>31</v>
      </c>
      <c r="H1015" t="s">
        <v>253</v>
      </c>
      <c r="I1015" t="s">
        <v>40</v>
      </c>
      <c r="J1015" t="s">
        <v>41</v>
      </c>
      <c r="M1015" t="s">
        <v>29</v>
      </c>
    </row>
    <row r="1016" spans="1:13" x14ac:dyDescent="0.2">
      <c r="A1016" t="s">
        <v>13</v>
      </c>
      <c r="B1016" t="s">
        <v>14</v>
      </c>
      <c r="C1016" t="s">
        <v>15</v>
      </c>
      <c r="D1016" t="s">
        <v>16</v>
      </c>
      <c r="F1016" t="s">
        <v>31</v>
      </c>
      <c r="G1016" t="s">
        <v>31</v>
      </c>
      <c r="H1016" t="s">
        <v>19</v>
      </c>
      <c r="I1016" t="s">
        <v>33</v>
      </c>
      <c r="J1016" t="s">
        <v>21</v>
      </c>
      <c r="M1016" t="s">
        <v>29</v>
      </c>
    </row>
    <row r="1017" spans="1:13" x14ac:dyDescent="0.2">
      <c r="A1017" t="s">
        <v>13</v>
      </c>
      <c r="B1017" t="s">
        <v>14</v>
      </c>
      <c r="C1017" t="s">
        <v>362</v>
      </c>
      <c r="D1017" t="s">
        <v>363</v>
      </c>
      <c r="F1017" t="s">
        <v>31</v>
      </c>
      <c r="G1017" t="s">
        <v>31</v>
      </c>
      <c r="H1017" t="s">
        <v>295</v>
      </c>
      <c r="I1017" t="s">
        <v>40</v>
      </c>
      <c r="J1017" t="s">
        <v>41</v>
      </c>
      <c r="M1017" t="s">
        <v>628</v>
      </c>
    </row>
    <row r="1018" spans="1:13" x14ac:dyDescent="0.2">
      <c r="A1018" t="s">
        <v>13</v>
      </c>
      <c r="B1018" t="s">
        <v>14</v>
      </c>
      <c r="C1018" t="s">
        <v>354</v>
      </c>
      <c r="D1018" t="s">
        <v>472</v>
      </c>
      <c r="F1018" t="s">
        <v>31</v>
      </c>
      <c r="G1018" t="s">
        <v>31</v>
      </c>
      <c r="H1018" t="s">
        <v>295</v>
      </c>
      <c r="I1018" t="s">
        <v>20</v>
      </c>
      <c r="J1018" t="s">
        <v>21</v>
      </c>
      <c r="M1018" t="s">
        <v>29</v>
      </c>
    </row>
    <row r="1019" spans="1:13" x14ac:dyDescent="0.2">
      <c r="A1019" t="s">
        <v>13</v>
      </c>
      <c r="B1019" t="s">
        <v>14</v>
      </c>
      <c r="C1019" t="s">
        <v>362</v>
      </c>
      <c r="D1019" t="s">
        <v>363</v>
      </c>
      <c r="F1019" t="s">
        <v>31</v>
      </c>
      <c r="G1019" t="s">
        <v>31</v>
      </c>
      <c r="H1019" t="s">
        <v>295</v>
      </c>
      <c r="I1019" t="s">
        <v>40</v>
      </c>
      <c r="J1019" t="s">
        <v>41</v>
      </c>
      <c r="M1019" t="s">
        <v>628</v>
      </c>
    </row>
    <row r="1020" spans="1:13" x14ac:dyDescent="0.2">
      <c r="A1020" t="s">
        <v>13</v>
      </c>
      <c r="B1020" t="s">
        <v>14</v>
      </c>
      <c r="C1020" t="s">
        <v>362</v>
      </c>
      <c r="D1020" t="s">
        <v>363</v>
      </c>
      <c r="F1020" t="s">
        <v>31</v>
      </c>
      <c r="G1020" t="s">
        <v>31</v>
      </c>
      <c r="H1020" t="s">
        <v>295</v>
      </c>
      <c r="I1020" t="s">
        <v>40</v>
      </c>
      <c r="J1020" t="s">
        <v>21</v>
      </c>
      <c r="M1020" t="s">
        <v>159</v>
      </c>
    </row>
    <row r="1021" spans="1:13" x14ac:dyDescent="0.2">
      <c r="A1021" t="s">
        <v>13</v>
      </c>
      <c r="B1021" t="s">
        <v>14</v>
      </c>
      <c r="C1021" t="s">
        <v>362</v>
      </c>
      <c r="D1021" t="s">
        <v>363</v>
      </c>
      <c r="F1021" t="s">
        <v>31</v>
      </c>
      <c r="G1021" t="s">
        <v>31</v>
      </c>
      <c r="H1021" t="s">
        <v>913</v>
      </c>
      <c r="I1021" t="s">
        <v>28</v>
      </c>
      <c r="J1021" t="s">
        <v>21</v>
      </c>
      <c r="M1021" t="s">
        <v>419</v>
      </c>
    </row>
    <row r="1022" spans="1:13" x14ac:dyDescent="0.2">
      <c r="A1022" t="s">
        <v>13</v>
      </c>
      <c r="B1022" t="s">
        <v>14</v>
      </c>
      <c r="C1022" t="s">
        <v>362</v>
      </c>
      <c r="D1022" t="s">
        <v>1167</v>
      </c>
      <c r="F1022" t="s">
        <v>31</v>
      </c>
      <c r="G1022" t="s">
        <v>31</v>
      </c>
      <c r="H1022" t="s">
        <v>303</v>
      </c>
      <c r="I1022" t="s">
        <v>33</v>
      </c>
      <c r="J1022" t="s">
        <v>21</v>
      </c>
      <c r="M1022" t="s">
        <v>637</v>
      </c>
    </row>
    <row r="1023" spans="1:13" x14ac:dyDescent="0.2">
      <c r="A1023" t="s">
        <v>13</v>
      </c>
      <c r="B1023" t="s">
        <v>14</v>
      </c>
      <c r="C1023" t="s">
        <v>358</v>
      </c>
      <c r="D1023" t="s">
        <v>367</v>
      </c>
      <c r="F1023" t="s">
        <v>31</v>
      </c>
      <c r="G1023" t="s">
        <v>31</v>
      </c>
      <c r="H1023" t="s">
        <v>913</v>
      </c>
      <c r="I1023" t="s">
        <v>33</v>
      </c>
      <c r="J1023" t="s">
        <v>21</v>
      </c>
      <c r="M1023" t="s">
        <v>637</v>
      </c>
    </row>
    <row r="1024" spans="1:13" x14ac:dyDescent="0.2">
      <c r="A1024" t="s">
        <v>13</v>
      </c>
      <c r="B1024" t="s">
        <v>14</v>
      </c>
      <c r="C1024" t="s">
        <v>15</v>
      </c>
      <c r="D1024" t="s">
        <v>16</v>
      </c>
      <c r="F1024" t="s">
        <v>31</v>
      </c>
      <c r="G1024" t="s">
        <v>31</v>
      </c>
      <c r="H1024" t="s">
        <v>303</v>
      </c>
      <c r="I1024" t="s">
        <v>40</v>
      </c>
      <c r="J1024" t="s">
        <v>188</v>
      </c>
      <c r="M1024" t="s">
        <v>601</v>
      </c>
    </row>
    <row r="1025" spans="1:13" x14ac:dyDescent="0.2">
      <c r="A1025" t="s">
        <v>13</v>
      </c>
      <c r="B1025" t="s">
        <v>14</v>
      </c>
      <c r="C1025" t="s">
        <v>15</v>
      </c>
      <c r="D1025" t="s">
        <v>16</v>
      </c>
      <c r="F1025" t="s">
        <v>31</v>
      </c>
      <c r="G1025" t="s">
        <v>31</v>
      </c>
      <c r="H1025" t="s">
        <v>307</v>
      </c>
      <c r="I1025" t="s">
        <v>20</v>
      </c>
      <c r="J1025" t="s">
        <v>21</v>
      </c>
      <c r="M1025" t="s">
        <v>615</v>
      </c>
    </row>
    <row r="1026" spans="1:13" x14ac:dyDescent="0.2">
      <c r="A1026" t="s">
        <v>13</v>
      </c>
      <c r="B1026" t="s">
        <v>14</v>
      </c>
      <c r="C1026" t="s">
        <v>362</v>
      </c>
      <c r="D1026" t="s">
        <v>363</v>
      </c>
      <c r="F1026" t="s">
        <v>31</v>
      </c>
      <c r="G1026" t="s">
        <v>31</v>
      </c>
      <c r="H1026" t="s">
        <v>348</v>
      </c>
      <c r="I1026" t="s">
        <v>40</v>
      </c>
      <c r="J1026" t="s">
        <v>21</v>
      </c>
      <c r="M1026" t="s">
        <v>898</v>
      </c>
    </row>
    <row r="1027" spans="1:13" x14ac:dyDescent="0.2">
      <c r="A1027" t="s">
        <v>13</v>
      </c>
      <c r="B1027" t="s">
        <v>14</v>
      </c>
      <c r="C1027" t="s">
        <v>380</v>
      </c>
      <c r="D1027" t="s">
        <v>394</v>
      </c>
      <c r="F1027" t="s">
        <v>31</v>
      </c>
      <c r="G1027" t="s">
        <v>31</v>
      </c>
      <c r="H1027" t="s">
        <v>313</v>
      </c>
      <c r="I1027" t="s">
        <v>33</v>
      </c>
      <c r="J1027" t="s">
        <v>21</v>
      </c>
      <c r="M1027" t="s">
        <v>34</v>
      </c>
    </row>
    <row r="1028" spans="1:13" x14ac:dyDescent="0.2">
      <c r="A1028" t="s">
        <v>13</v>
      </c>
      <c r="B1028" t="s">
        <v>14</v>
      </c>
      <c r="C1028" t="s">
        <v>15</v>
      </c>
      <c r="D1028" t="s">
        <v>16</v>
      </c>
      <c r="F1028" t="s">
        <v>31</v>
      </c>
      <c r="G1028" t="s">
        <v>31</v>
      </c>
      <c r="H1028" t="s">
        <v>313</v>
      </c>
      <c r="I1028" t="s">
        <v>28</v>
      </c>
      <c r="J1028" t="s">
        <v>21</v>
      </c>
      <c r="M1028" t="s">
        <v>628</v>
      </c>
    </row>
    <row r="1029" spans="1:13" x14ac:dyDescent="0.2">
      <c r="A1029" t="s">
        <v>13</v>
      </c>
      <c r="B1029" t="s">
        <v>14</v>
      </c>
      <c r="C1029" t="s">
        <v>380</v>
      </c>
      <c r="D1029" t="s">
        <v>394</v>
      </c>
      <c r="F1029" t="s">
        <v>31</v>
      </c>
      <c r="G1029" t="s">
        <v>31</v>
      </c>
      <c r="H1029" t="s">
        <v>313</v>
      </c>
      <c r="I1029" t="s">
        <v>33</v>
      </c>
      <c r="J1029" t="s">
        <v>21</v>
      </c>
      <c r="M1029" t="s">
        <v>637</v>
      </c>
    </row>
    <row r="1030" spans="1:13" x14ac:dyDescent="0.2">
      <c r="A1030" t="s">
        <v>13</v>
      </c>
      <c r="B1030" t="s">
        <v>14</v>
      </c>
      <c r="C1030" t="s">
        <v>358</v>
      </c>
      <c r="D1030" t="s">
        <v>367</v>
      </c>
      <c r="F1030" t="s">
        <v>31</v>
      </c>
      <c r="G1030" t="s">
        <v>31</v>
      </c>
      <c r="H1030" t="s">
        <v>313</v>
      </c>
      <c r="I1030" t="s">
        <v>40</v>
      </c>
      <c r="J1030" t="s">
        <v>21</v>
      </c>
      <c r="M1030" t="s">
        <v>637</v>
      </c>
    </row>
    <row r="1031" spans="1:13" x14ac:dyDescent="0.2">
      <c r="A1031" t="s">
        <v>13</v>
      </c>
      <c r="B1031" t="s">
        <v>14</v>
      </c>
      <c r="C1031" t="s">
        <v>362</v>
      </c>
      <c r="D1031" t="s">
        <v>363</v>
      </c>
      <c r="F1031" t="s">
        <v>31</v>
      </c>
      <c r="G1031" t="s">
        <v>31</v>
      </c>
      <c r="H1031" t="s">
        <v>313</v>
      </c>
      <c r="I1031" t="s">
        <v>33</v>
      </c>
      <c r="J1031" t="s">
        <v>21</v>
      </c>
      <c r="M1031" t="s">
        <v>637</v>
      </c>
    </row>
    <row r="1032" spans="1:13" x14ac:dyDescent="0.2">
      <c r="A1032" t="s">
        <v>13</v>
      </c>
      <c r="B1032" t="s">
        <v>14</v>
      </c>
      <c r="C1032" t="s">
        <v>362</v>
      </c>
      <c r="D1032" t="s">
        <v>363</v>
      </c>
      <c r="F1032" t="s">
        <v>31</v>
      </c>
      <c r="G1032" t="s">
        <v>31</v>
      </c>
      <c r="H1032" t="s">
        <v>313</v>
      </c>
      <c r="I1032" t="s">
        <v>28</v>
      </c>
      <c r="J1032" t="s">
        <v>654</v>
      </c>
      <c r="M1032" t="s">
        <v>628</v>
      </c>
    </row>
    <row r="1033" spans="1:13" x14ac:dyDescent="0.2">
      <c r="A1033" t="s">
        <v>13</v>
      </c>
      <c r="B1033" t="s">
        <v>14</v>
      </c>
      <c r="C1033" t="s">
        <v>15</v>
      </c>
      <c r="D1033" t="s">
        <v>16</v>
      </c>
      <c r="F1033" t="s">
        <v>31</v>
      </c>
      <c r="G1033" t="s">
        <v>31</v>
      </c>
      <c r="H1033" t="s">
        <v>313</v>
      </c>
      <c r="I1033" t="s">
        <v>20</v>
      </c>
      <c r="J1033" t="s">
        <v>41</v>
      </c>
      <c r="M1033" t="s">
        <v>628</v>
      </c>
    </row>
    <row r="1034" spans="1:13" x14ac:dyDescent="0.2">
      <c r="A1034" t="s">
        <v>13</v>
      </c>
      <c r="B1034" t="s">
        <v>14</v>
      </c>
      <c r="C1034" t="s">
        <v>15</v>
      </c>
      <c r="D1034" t="s">
        <v>16</v>
      </c>
      <c r="F1034" t="s">
        <v>31</v>
      </c>
      <c r="G1034" t="s">
        <v>31</v>
      </c>
      <c r="H1034" t="s">
        <v>348</v>
      </c>
      <c r="I1034" t="s">
        <v>20</v>
      </c>
      <c r="J1034" t="s">
        <v>21</v>
      </c>
      <c r="M1034" t="s">
        <v>628</v>
      </c>
    </row>
    <row r="1035" spans="1:13" x14ac:dyDescent="0.2">
      <c r="A1035" t="s">
        <v>13</v>
      </c>
      <c r="B1035" t="s">
        <v>14</v>
      </c>
      <c r="C1035" t="s">
        <v>42</v>
      </c>
      <c r="D1035" t="s">
        <v>113</v>
      </c>
      <c r="F1035" t="s">
        <v>31</v>
      </c>
      <c r="G1035" t="s">
        <v>31</v>
      </c>
      <c r="H1035" t="s">
        <v>170</v>
      </c>
      <c r="I1035" t="s">
        <v>33</v>
      </c>
      <c r="J1035" t="s">
        <v>21</v>
      </c>
      <c r="M1035" t="s">
        <v>615</v>
      </c>
    </row>
    <row r="1036" spans="1:13" x14ac:dyDescent="0.2">
      <c r="A1036" t="s">
        <v>13</v>
      </c>
      <c r="B1036" t="s">
        <v>14</v>
      </c>
      <c r="C1036" t="s">
        <v>42</v>
      </c>
      <c r="D1036" t="s">
        <v>113</v>
      </c>
      <c r="F1036" t="s">
        <v>31</v>
      </c>
      <c r="G1036" t="s">
        <v>31</v>
      </c>
      <c r="H1036" t="s">
        <v>913</v>
      </c>
      <c r="I1036" t="s">
        <v>33</v>
      </c>
      <c r="J1036" t="s">
        <v>21</v>
      </c>
      <c r="M1036" t="s">
        <v>615</v>
      </c>
    </row>
    <row r="1037" spans="1:13" x14ac:dyDescent="0.2">
      <c r="A1037" t="s">
        <v>13</v>
      </c>
      <c r="B1037" t="s">
        <v>14</v>
      </c>
      <c r="C1037" t="s">
        <v>23</v>
      </c>
      <c r="D1037" t="s">
        <v>24</v>
      </c>
      <c r="F1037" t="s">
        <v>31</v>
      </c>
      <c r="G1037" t="s">
        <v>31</v>
      </c>
      <c r="H1037" t="s">
        <v>310</v>
      </c>
      <c r="I1037" t="s">
        <v>40</v>
      </c>
      <c r="J1037" t="s">
        <v>21</v>
      </c>
      <c r="M1037" t="s">
        <v>727</v>
      </c>
    </row>
    <row r="1038" spans="1:13" x14ac:dyDescent="0.2">
      <c r="A1038" t="s">
        <v>13</v>
      </c>
      <c r="B1038" t="s">
        <v>14</v>
      </c>
      <c r="C1038" t="s">
        <v>36</v>
      </c>
      <c r="D1038" t="s">
        <v>46</v>
      </c>
      <c r="F1038" t="s">
        <v>31</v>
      </c>
      <c r="G1038" t="s">
        <v>31</v>
      </c>
      <c r="H1038" t="s">
        <v>348</v>
      </c>
      <c r="I1038" t="s">
        <v>20</v>
      </c>
      <c r="J1038" t="s">
        <v>21</v>
      </c>
      <c r="M1038" t="s">
        <v>628</v>
      </c>
    </row>
    <row r="1039" spans="1:13" x14ac:dyDescent="0.2">
      <c r="A1039" t="s">
        <v>13</v>
      </c>
      <c r="B1039" t="s">
        <v>14</v>
      </c>
      <c r="C1039" t="s">
        <v>362</v>
      </c>
      <c r="D1039" t="s">
        <v>363</v>
      </c>
      <c r="F1039" t="s">
        <v>31</v>
      </c>
      <c r="G1039" t="s">
        <v>31</v>
      </c>
      <c r="H1039" t="s">
        <v>77</v>
      </c>
      <c r="I1039" t="s">
        <v>33</v>
      </c>
      <c r="J1039" t="s">
        <v>21</v>
      </c>
      <c r="M1039" t="s">
        <v>724</v>
      </c>
    </row>
    <row r="1040" spans="1:13" x14ac:dyDescent="0.2">
      <c r="A1040" t="s">
        <v>13</v>
      </c>
      <c r="B1040" t="s">
        <v>14</v>
      </c>
      <c r="C1040" t="s">
        <v>362</v>
      </c>
      <c r="D1040" t="s">
        <v>363</v>
      </c>
      <c r="F1040" t="s">
        <v>31</v>
      </c>
      <c r="G1040" t="s">
        <v>31</v>
      </c>
      <c r="H1040" t="s">
        <v>313</v>
      </c>
      <c r="I1040" t="s">
        <v>40</v>
      </c>
      <c r="J1040" t="s">
        <v>21</v>
      </c>
      <c r="M1040" t="s">
        <v>159</v>
      </c>
    </row>
    <row r="1041" spans="1:12" x14ac:dyDescent="0.2">
      <c r="A1041" t="s">
        <v>13</v>
      </c>
      <c r="B1041" t="s">
        <v>1168</v>
      </c>
      <c r="C1041" t="s">
        <v>1169</v>
      </c>
      <c r="D1041" t="s">
        <v>1170</v>
      </c>
      <c r="E1041" t="s">
        <v>1171</v>
      </c>
      <c r="H1041" t="s">
        <v>307</v>
      </c>
      <c r="I1041" t="s">
        <v>40</v>
      </c>
      <c r="J1041" t="s">
        <v>1172</v>
      </c>
      <c r="K1041" t="s">
        <v>1173</v>
      </c>
      <c r="L1041" t="s">
        <v>1174</v>
      </c>
    </row>
    <row r="1042" spans="1:12" x14ac:dyDescent="0.2">
      <c r="A1042" t="s">
        <v>13</v>
      </c>
      <c r="B1042" t="s">
        <v>1168</v>
      </c>
      <c r="C1042" t="s">
        <v>1175</v>
      </c>
      <c r="D1042" t="s">
        <v>1176</v>
      </c>
      <c r="E1042" t="s">
        <v>1177</v>
      </c>
      <c r="H1042" t="s">
        <v>1178</v>
      </c>
      <c r="I1042" t="s">
        <v>20</v>
      </c>
      <c r="J1042" t="s">
        <v>1172</v>
      </c>
      <c r="K1042" t="s">
        <v>1179</v>
      </c>
      <c r="L1042" t="s">
        <v>1174</v>
      </c>
    </row>
    <row r="1043" spans="1:12" x14ac:dyDescent="0.2">
      <c r="A1043" t="s">
        <v>13</v>
      </c>
      <c r="B1043" t="s">
        <v>1168</v>
      </c>
      <c r="C1043" t="s">
        <v>1180</v>
      </c>
      <c r="D1043" t="s">
        <v>1181</v>
      </c>
      <c r="E1043" t="s">
        <v>1182</v>
      </c>
      <c r="H1043" t="s">
        <v>1183</v>
      </c>
      <c r="I1043" t="s">
        <v>28</v>
      </c>
      <c r="J1043" t="s">
        <v>1172</v>
      </c>
      <c r="K1043" t="s">
        <v>1184</v>
      </c>
      <c r="L1043" t="s">
        <v>1185</v>
      </c>
    </row>
    <row r="1044" spans="1:12" x14ac:dyDescent="0.2">
      <c r="A1044" t="s">
        <v>13</v>
      </c>
      <c r="B1044" t="s">
        <v>1168</v>
      </c>
      <c r="C1044" t="s">
        <v>1186</v>
      </c>
      <c r="D1044" t="s">
        <v>1187</v>
      </c>
      <c r="E1044" t="s">
        <v>1188</v>
      </c>
      <c r="H1044" t="s">
        <v>1189</v>
      </c>
      <c r="I1044" t="s">
        <v>40</v>
      </c>
      <c r="J1044" t="s">
        <v>1172</v>
      </c>
      <c r="K1044" t="s">
        <v>1173</v>
      </c>
      <c r="L1044" t="s">
        <v>1190</v>
      </c>
    </row>
    <row r="1045" spans="1:12" x14ac:dyDescent="0.2">
      <c r="A1045" t="s">
        <v>13</v>
      </c>
      <c r="B1045" t="s">
        <v>1168</v>
      </c>
      <c r="C1045" t="s">
        <v>1191</v>
      </c>
      <c r="D1045" t="s">
        <v>1192</v>
      </c>
      <c r="E1045" t="s">
        <v>1193</v>
      </c>
      <c r="H1045" t="s">
        <v>1194</v>
      </c>
      <c r="I1045" t="s">
        <v>40</v>
      </c>
      <c r="J1045" t="s">
        <v>1195</v>
      </c>
      <c r="K1045" t="s">
        <v>1196</v>
      </c>
      <c r="L1045" t="s">
        <v>1174</v>
      </c>
    </row>
    <row r="1046" spans="1:12" x14ac:dyDescent="0.2">
      <c r="A1046" t="s">
        <v>13</v>
      </c>
      <c r="B1046" t="s">
        <v>1168</v>
      </c>
      <c r="C1046" t="s">
        <v>1180</v>
      </c>
      <c r="D1046" t="s">
        <v>1197</v>
      </c>
      <c r="E1046" t="s">
        <v>1198</v>
      </c>
      <c r="H1046" t="s">
        <v>1199</v>
      </c>
      <c r="I1046" t="s">
        <v>28</v>
      </c>
      <c r="J1046" t="s">
        <v>1172</v>
      </c>
      <c r="K1046" t="s">
        <v>1184</v>
      </c>
      <c r="L1046" t="s">
        <v>1200</v>
      </c>
    </row>
    <row r="1047" spans="1:12" x14ac:dyDescent="0.2">
      <c r="A1047" t="s">
        <v>13</v>
      </c>
      <c r="B1047" t="s">
        <v>1168</v>
      </c>
      <c r="C1047" t="s">
        <v>1201</v>
      </c>
      <c r="D1047" t="s">
        <v>1202</v>
      </c>
      <c r="E1047" t="s">
        <v>1203</v>
      </c>
      <c r="H1047" t="s">
        <v>1204</v>
      </c>
      <c r="I1047" t="s">
        <v>40</v>
      </c>
      <c r="J1047" t="s">
        <v>1172</v>
      </c>
      <c r="K1047" t="s">
        <v>1205</v>
      </c>
      <c r="L1047" t="s">
        <v>1174</v>
      </c>
    </row>
  </sheetData>
  <sortState xmlns:xlrd2="http://schemas.microsoft.com/office/spreadsheetml/2017/richdata2" ref="S16:T40">
    <sortCondition ref="S40"/>
  </sortState>
  <phoneticPr fontId="3" type="noConversion"/>
  <pageMargins left="0.7" right="0.7" top="0.78740157499999996" bottom="0.78740157499999996" header="0.3" footer="0.3"/>
  <ignoredErrors>
    <ignoredError sqref="A1:M1 A3:M3 A2:G2 I2:M2 A8:M11 A7:L7 A5:M6 A4:L4 A13:M449 A12:L12 A451:M920 A450:L450 A922:M1040 A921:L92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4BF73-6BA6-1645-9E55-2FE51E9B6145}">
  <dimension ref="A1:H47"/>
  <sheetViews>
    <sheetView tabSelected="1" zoomScale="75" workbookViewId="0">
      <selection sqref="A1:H47"/>
    </sheetView>
  </sheetViews>
  <sheetFormatPr baseColWidth="10" defaultRowHeight="16" x14ac:dyDescent="0.2"/>
  <sheetData>
    <row r="1" spans="1:8" x14ac:dyDescent="0.2">
      <c r="A1" s="2" t="s">
        <v>1207</v>
      </c>
      <c r="B1" s="2"/>
      <c r="D1" s="6" t="s">
        <v>1218</v>
      </c>
      <c r="E1" s="6"/>
      <c r="G1" s="8" t="s">
        <v>10</v>
      </c>
      <c r="H1" s="1"/>
    </row>
    <row r="2" spans="1:8" x14ac:dyDescent="0.2">
      <c r="A2" t="s">
        <v>1206</v>
      </c>
      <c r="B2">
        <f>COUNTIF(Bewertungen!I2:I1047,"paar")</f>
        <v>461</v>
      </c>
      <c r="D2" t="s">
        <v>21</v>
      </c>
      <c r="E2">
        <f>COUNTIF(Bewertungen!J2:J1047,"1 Nacht")</f>
        <v>934</v>
      </c>
      <c r="G2" t="s">
        <v>1173</v>
      </c>
      <c r="H2">
        <f>COUNTIF(Bewertungen!K2:K1047,"Sonstige")</f>
        <v>2</v>
      </c>
    </row>
    <row r="3" spans="1:8" x14ac:dyDescent="0.2">
      <c r="A3" t="s">
        <v>1208</v>
      </c>
      <c r="B3">
        <f>COUNTIF(Bewertungen!I2:I1047,"alleinreisend")</f>
        <v>142</v>
      </c>
      <c r="D3" t="s">
        <v>41</v>
      </c>
      <c r="E3">
        <f>COUNTIF(Bewertungen!J3:J1048,"2 Nächte")</f>
        <v>82</v>
      </c>
      <c r="G3" t="s">
        <v>1179</v>
      </c>
      <c r="H3">
        <f>COUNTIF(Bewertungen!K3:K1048,"Arbeit")</f>
        <v>1</v>
      </c>
    </row>
    <row r="4" spans="1:8" x14ac:dyDescent="0.2">
      <c r="A4" t="s">
        <v>1209</v>
      </c>
      <c r="B4">
        <f>COUNTIF(Bewertungen!I2:I1047,"gruppe")</f>
        <v>161</v>
      </c>
      <c r="D4" t="s">
        <v>654</v>
      </c>
      <c r="E4">
        <f>COUNTIF(Bewertungen!J4:J1049,"3 Nächte")</f>
        <v>14</v>
      </c>
      <c r="G4" t="s">
        <v>1184</v>
      </c>
      <c r="H4">
        <f>COUNTIF(Bewertungen!K4:K1049,"Winter")</f>
        <v>2</v>
      </c>
    </row>
    <row r="5" spans="1:8" x14ac:dyDescent="0.2">
      <c r="A5" t="s">
        <v>1210</v>
      </c>
      <c r="B5">
        <f>COUNTIF(Bewertungen!I2:I1047,"familie")</f>
        <v>282</v>
      </c>
      <c r="D5" t="s">
        <v>1172</v>
      </c>
      <c r="E5">
        <f>COUNTIF(Bewertungen!J5:J1050,"1-3 Tage")</f>
        <v>6</v>
      </c>
      <c r="G5" t="s">
        <v>1205</v>
      </c>
      <c r="H5">
        <f>COUNTIF(Bewertungen!K8:K1053,"Stadt")</f>
        <v>1</v>
      </c>
    </row>
    <row r="6" spans="1:8" x14ac:dyDescent="0.2">
      <c r="G6" t="s">
        <v>1196</v>
      </c>
      <c r="H6">
        <f>COUNTIF(Bewertungen!K6:K1051,"Wandern und Wellness")</f>
        <v>1</v>
      </c>
    </row>
    <row r="7" spans="1:8" x14ac:dyDescent="0.2">
      <c r="G7" t="s">
        <v>1184</v>
      </c>
      <c r="H7">
        <f>COUNTIF(Bewertungen!K7:K1052,"Winter")</f>
        <v>2</v>
      </c>
    </row>
    <row r="8" spans="1:8" x14ac:dyDescent="0.2">
      <c r="A8" s="3" t="s">
        <v>1211</v>
      </c>
      <c r="B8" s="3"/>
      <c r="D8" s="7" t="s">
        <v>1219</v>
      </c>
      <c r="E8" s="7"/>
    </row>
    <row r="9" spans="1:8" x14ac:dyDescent="0.2">
      <c r="A9" s="5" t="s">
        <v>1212</v>
      </c>
      <c r="B9">
        <f>COUNTIF(Bewertungen!H2:H1047,"Januar 2021")</f>
        <v>0</v>
      </c>
      <c r="D9" t="s">
        <v>62</v>
      </c>
      <c r="E9">
        <f>COUNTIF(Bewertungen!M2:M1047,"Australien")</f>
        <v>2</v>
      </c>
    </row>
    <row r="10" spans="1:8" x14ac:dyDescent="0.2">
      <c r="A10" s="5" t="s">
        <v>1143</v>
      </c>
      <c r="B10">
        <f>COUNTIF(Bewertungen!H3:H1048,"Februar 2021")</f>
        <v>1</v>
      </c>
      <c r="D10" t="s">
        <v>419</v>
      </c>
      <c r="E10">
        <f>COUNTIF(Bewertungen!M3:M1048,"Belgien")</f>
        <v>28</v>
      </c>
      <c r="G10" s="9" t="s">
        <v>1220</v>
      </c>
      <c r="H10" s="9"/>
    </row>
    <row r="11" spans="1:8" x14ac:dyDescent="0.2">
      <c r="A11" s="5" t="s">
        <v>1213</v>
      </c>
      <c r="B11">
        <f>COUNTIF(Bewertungen!H4:H1049,"März 2021")</f>
        <v>0</v>
      </c>
      <c r="D11" t="s">
        <v>1026</v>
      </c>
      <c r="E11">
        <f>COUNTIF(Bewertungen!M4:M1049,"Chile")</f>
        <v>2</v>
      </c>
      <c r="G11" t="s">
        <v>1200</v>
      </c>
      <c r="H11">
        <f>COUNTIF(Bewertungen!L2:L1047,"26-30")</f>
        <v>1</v>
      </c>
    </row>
    <row r="12" spans="1:8" x14ac:dyDescent="0.2">
      <c r="A12" s="5" t="s">
        <v>1214</v>
      </c>
      <c r="B12">
        <f>COUNTIF(Bewertungen!H5:H1050,"April 2021")</f>
        <v>0</v>
      </c>
      <c r="D12" t="s">
        <v>34</v>
      </c>
      <c r="E12">
        <f>COUNTIF(Bewertungen!M5:M1050,"Deutschland")</f>
        <v>436</v>
      </c>
      <c r="G12" t="s">
        <v>1185</v>
      </c>
      <c r="H12">
        <f>COUNTIF(Bewertungen!L3:L1048,"46-50")</f>
        <v>1</v>
      </c>
    </row>
    <row r="13" spans="1:8" x14ac:dyDescent="0.2">
      <c r="A13" s="5" t="s">
        <v>1215</v>
      </c>
      <c r="B13">
        <f>COUNTIF(Bewertungen!H6:H1051,"Mai 2021")</f>
        <v>0</v>
      </c>
      <c r="D13" t="s">
        <v>898</v>
      </c>
      <c r="E13">
        <f>COUNTIF(Bewertungen!M6:M1051,"Estland")</f>
        <v>4</v>
      </c>
      <c r="G13" t="s">
        <v>1174</v>
      </c>
      <c r="H13">
        <f>COUNTIF(Bewertungen!L4:L1049,"51-55")</f>
        <v>4</v>
      </c>
    </row>
    <row r="14" spans="1:8" x14ac:dyDescent="0.2">
      <c r="A14" s="5" t="s">
        <v>1154</v>
      </c>
      <c r="B14">
        <f>COUNTIF(Bewertungen!H7:H1052,"Juni 2021")</f>
        <v>2</v>
      </c>
      <c r="D14" t="s">
        <v>596</v>
      </c>
      <c r="E14">
        <f>COUNTIF(Bewertungen!M7:M1052,"Finnland")</f>
        <v>2</v>
      </c>
      <c r="G14" t="s">
        <v>1190</v>
      </c>
      <c r="H14">
        <f>COUNTIF(Bewertungen!L5:L1050,"61-65")</f>
        <v>1</v>
      </c>
    </row>
    <row r="15" spans="1:8" x14ac:dyDescent="0.2">
      <c r="A15" s="5" t="s">
        <v>348</v>
      </c>
      <c r="B15">
        <f>COUNTIF(Bewertungen!H8:H1053,"Juli 2021")</f>
        <v>32</v>
      </c>
      <c r="D15" t="s">
        <v>674</v>
      </c>
      <c r="E15">
        <f>COUNTIF(Bewertungen!M8:M1053,"Irland")</f>
        <v>1</v>
      </c>
    </row>
    <row r="16" spans="1:8" x14ac:dyDescent="0.2">
      <c r="A16" s="5" t="s">
        <v>313</v>
      </c>
      <c r="B16">
        <f>COUNTIF(Bewertungen!H9:H1054,"August 2021")</f>
        <v>75</v>
      </c>
      <c r="D16" t="s">
        <v>724</v>
      </c>
      <c r="E16">
        <f>COUNTIF(Bewertungen!M9:M1054,"Italien")</f>
        <v>35</v>
      </c>
    </row>
    <row r="17" spans="1:5" x14ac:dyDescent="0.2">
      <c r="A17" s="5" t="s">
        <v>310</v>
      </c>
      <c r="B17">
        <f>COUNTIF(Bewertungen!H10:H1055,"September 2021")</f>
        <v>24</v>
      </c>
      <c r="D17" t="s">
        <v>331</v>
      </c>
      <c r="E17">
        <f>COUNTIF(Bewertungen!M10:M1055,"Kroatien")</f>
        <v>7</v>
      </c>
    </row>
    <row r="18" spans="1:5" x14ac:dyDescent="0.2">
      <c r="A18" s="5" t="s">
        <v>1149</v>
      </c>
      <c r="B18">
        <f>COUNTIF(Bewertungen!H11:H1056,"Oktober 2021")</f>
        <v>5</v>
      </c>
      <c r="D18" t="s">
        <v>697</v>
      </c>
      <c r="E18">
        <f>COUNTIF(Bewertungen!M11:M1056,"Litauen")</f>
        <v>9</v>
      </c>
    </row>
    <row r="19" spans="1:5" x14ac:dyDescent="0.2">
      <c r="A19" s="5" t="s">
        <v>1216</v>
      </c>
      <c r="B19">
        <f>COUNTIF(Bewertungen!H12:H1057,"November 2021")</f>
        <v>0</v>
      </c>
      <c r="D19" t="s">
        <v>637</v>
      </c>
      <c r="E19">
        <f>COUNTIF(Bewertungen!M12:M1057,"Niederlande")</f>
        <v>100</v>
      </c>
    </row>
    <row r="20" spans="1:5" x14ac:dyDescent="0.2">
      <c r="A20" s="5" t="s">
        <v>307</v>
      </c>
      <c r="B20">
        <f>COUNTIF(Bewertungen!H13:H1058,"Dezember 2021")</f>
        <v>6</v>
      </c>
      <c r="D20" t="s">
        <v>29</v>
      </c>
      <c r="E20">
        <f>COUNTIF(Bewertungen!M13:M1058,"Österreich")</f>
        <v>110</v>
      </c>
    </row>
    <row r="21" spans="1:5" x14ac:dyDescent="0.2">
      <c r="A21" s="5" t="s">
        <v>303</v>
      </c>
      <c r="B21">
        <f>COUNTIF(Bewertungen!H14:H1059,"Januar 2022")</f>
        <v>8</v>
      </c>
      <c r="D21" t="s">
        <v>1159</v>
      </c>
      <c r="E21">
        <f>COUNTIF(Bewertungen!M14:M1059,"Philippinen")</f>
        <v>1</v>
      </c>
    </row>
    <row r="22" spans="1:5" x14ac:dyDescent="0.2">
      <c r="A22" s="5" t="s">
        <v>913</v>
      </c>
      <c r="B22">
        <f>COUNTIF(Bewertungen!H15:H1060,"Februar 2022")</f>
        <v>12</v>
      </c>
      <c r="D22" t="s">
        <v>739</v>
      </c>
      <c r="E22">
        <f>COUNTIF(Bewertungen!M15:M1060,"Polen")</f>
        <v>18</v>
      </c>
    </row>
    <row r="23" spans="1:5" x14ac:dyDescent="0.2">
      <c r="A23" s="5" t="s">
        <v>915</v>
      </c>
      <c r="B23">
        <f>COUNTIF(Bewertungen!H16:H1061,"März 2022")</f>
        <v>4</v>
      </c>
      <c r="D23" t="s">
        <v>739</v>
      </c>
      <c r="E23">
        <f>COUNTIF(Bewertungen!M16:M1061,"Australien")</f>
        <v>1</v>
      </c>
    </row>
    <row r="24" spans="1:5" x14ac:dyDescent="0.2">
      <c r="A24" s="5" t="s">
        <v>295</v>
      </c>
      <c r="B24">
        <f>COUNTIF(Bewertungen!H17:H1062,"April 2022")</f>
        <v>23</v>
      </c>
      <c r="D24" t="s">
        <v>601</v>
      </c>
      <c r="E24">
        <f>COUNTIF(Bewertungen!M17:M1062,"Rumänien")</f>
        <v>9</v>
      </c>
    </row>
    <row r="25" spans="1:5" x14ac:dyDescent="0.2">
      <c r="A25" s="5" t="s">
        <v>19</v>
      </c>
      <c r="B25">
        <f>COUNTIF(Bewertungen!H18:H1063,"Mai 2022")</f>
        <v>19</v>
      </c>
      <c r="D25" t="s">
        <v>1155</v>
      </c>
      <c r="E25">
        <f>COUNTIF(Bewertungen!M18:M1063,"Russland")</f>
        <v>2</v>
      </c>
    </row>
    <row r="26" spans="1:5" x14ac:dyDescent="0.2">
      <c r="A26" s="5" t="s">
        <v>253</v>
      </c>
      <c r="B26">
        <f>COUNTIF(Bewertungen!H19:H1064,"Juni 2022")</f>
        <v>51</v>
      </c>
      <c r="D26" t="s">
        <v>22</v>
      </c>
      <c r="E26">
        <f>COUNTIF(Bewertungen!M19:M1064,"Schweiz")</f>
        <v>7</v>
      </c>
    </row>
    <row r="27" spans="1:5" x14ac:dyDescent="0.2">
      <c r="A27" s="5" t="s">
        <v>256</v>
      </c>
      <c r="B27">
        <f>COUNTIF(Bewertungen!H20:H1065,"Juli 2022")</f>
        <v>58</v>
      </c>
      <c r="D27" t="s">
        <v>678</v>
      </c>
      <c r="E27">
        <f>COUNTIF(Bewertungen!M20:M1065,"Serbien")</f>
        <v>2</v>
      </c>
    </row>
    <row r="28" spans="1:5" x14ac:dyDescent="0.2">
      <c r="A28" s="5" t="s">
        <v>220</v>
      </c>
      <c r="B28">
        <f>COUNTIF(Bewertungen!H21:H1066,"August 2022")</f>
        <v>95</v>
      </c>
      <c r="D28" t="s">
        <v>657</v>
      </c>
      <c r="E28">
        <f>COUNTIF(Bewertungen!M21:M1066,"Slowenien")</f>
        <v>10</v>
      </c>
    </row>
    <row r="29" spans="1:5" x14ac:dyDescent="0.2">
      <c r="A29" s="5" t="s">
        <v>207</v>
      </c>
      <c r="B29">
        <f>COUNTIF(Bewertungen!H22:H1067,"September 2022")</f>
        <v>61</v>
      </c>
      <c r="D29" t="s">
        <v>628</v>
      </c>
      <c r="E29">
        <f>COUNTIF(Bewertungen!M22:M1067,"Tschechische Republik")</f>
        <v>88</v>
      </c>
    </row>
    <row r="30" spans="1:5" x14ac:dyDescent="0.2">
      <c r="A30" s="5" t="s">
        <v>210</v>
      </c>
      <c r="B30">
        <f>COUNTIF(Bewertungen!H23:H1068,"Oktober 2022")</f>
        <v>23</v>
      </c>
      <c r="D30" t="s">
        <v>1031</v>
      </c>
      <c r="E30">
        <f>COUNTIF(Bewertungen!M23:M1068,"Türkei")</f>
        <v>1</v>
      </c>
    </row>
    <row r="31" spans="1:5" x14ac:dyDescent="0.2">
      <c r="A31" s="5" t="s">
        <v>204</v>
      </c>
      <c r="B31">
        <f>COUNTIF(Bewertungen!H24:H1069,"November 2022")</f>
        <v>16</v>
      </c>
      <c r="D31" t="s">
        <v>159</v>
      </c>
      <c r="E31">
        <f>COUNTIF(Bewertungen!M24:M1069,"Ungarn")</f>
        <v>28</v>
      </c>
    </row>
    <row r="32" spans="1:5" x14ac:dyDescent="0.2">
      <c r="A32" s="5" t="s">
        <v>182</v>
      </c>
      <c r="B32">
        <f>COUNTIF(Bewertungen!H25:H1070,"Dezember 2022")</f>
        <v>37</v>
      </c>
      <c r="D32" t="s">
        <v>626</v>
      </c>
      <c r="E32">
        <f>COUNTIF(Bewertungen!M25:M1070,"USA")</f>
        <v>3</v>
      </c>
    </row>
    <row r="33" spans="1:5" x14ac:dyDescent="0.2">
      <c r="A33" s="5" t="s">
        <v>187</v>
      </c>
      <c r="B33">
        <f>COUNTIF(Bewertungen!H26:H1071,"Januar 2023")</f>
        <v>27</v>
      </c>
      <c r="D33" t="s">
        <v>1165</v>
      </c>
      <c r="E33">
        <f>COUNTIF(Bewertungen!M26:M1071,"Vereinigte Arabische Emirate")</f>
        <v>1</v>
      </c>
    </row>
    <row r="34" spans="1:5" x14ac:dyDescent="0.2">
      <c r="A34" s="5" t="s">
        <v>177</v>
      </c>
      <c r="B34">
        <f>COUNTIF(Bewertungen!H27:H1072,"Februar 2023")</f>
        <v>21</v>
      </c>
    </row>
    <row r="35" spans="1:5" x14ac:dyDescent="0.2">
      <c r="A35" s="5" t="s">
        <v>170</v>
      </c>
      <c r="B35">
        <f>COUNTIF(Bewertungen!H28:H1073,"März 2023")</f>
        <v>18</v>
      </c>
    </row>
    <row r="36" spans="1:5" x14ac:dyDescent="0.2">
      <c r="A36" s="5" t="s">
        <v>165</v>
      </c>
      <c r="B36">
        <f>COUNTIF(Bewertungen!H29:H1074,"April 2023")</f>
        <v>26</v>
      </c>
    </row>
    <row r="37" spans="1:5" x14ac:dyDescent="0.2">
      <c r="A37" s="5" t="s">
        <v>155</v>
      </c>
      <c r="B37">
        <f>COUNTIF(Bewertungen!H30:H1075,"Mai 2023")</f>
        <v>37</v>
      </c>
    </row>
    <row r="38" spans="1:5" x14ac:dyDescent="0.2">
      <c r="A38" s="5" t="s">
        <v>131</v>
      </c>
      <c r="B38">
        <f>COUNTIF(Bewertungen!H31:H1076,"Juni 2023")</f>
        <v>60</v>
      </c>
    </row>
    <row r="39" spans="1:5" x14ac:dyDescent="0.2">
      <c r="A39" s="5" t="s">
        <v>77</v>
      </c>
      <c r="B39">
        <f>COUNTIF(Bewertungen!H32:H1077,"Juli 2023")</f>
        <v>86</v>
      </c>
    </row>
    <row r="40" spans="1:5" x14ac:dyDescent="0.2">
      <c r="A40" s="5" t="s">
        <v>72</v>
      </c>
      <c r="B40">
        <f>COUNTIF(Bewertungen!H33:H1078,"August 2023")</f>
        <v>54</v>
      </c>
    </row>
    <row r="41" spans="1:5" x14ac:dyDescent="0.2">
      <c r="A41" s="5" t="s">
        <v>55</v>
      </c>
      <c r="B41">
        <f>COUNTIF(Bewertungen!H34:H1079,"September 2023")</f>
        <v>39</v>
      </c>
    </row>
    <row r="42" spans="1:5" x14ac:dyDescent="0.2">
      <c r="A42" s="5" t="s">
        <v>61</v>
      </c>
      <c r="B42">
        <f>COUNTIF(Bewertungen!H35:H1080,"Oktober 2023")</f>
        <v>17</v>
      </c>
    </row>
    <row r="43" spans="1:5" x14ac:dyDescent="0.2">
      <c r="A43" s="5" t="s">
        <v>49</v>
      </c>
      <c r="B43">
        <f>COUNTIF(Bewertungen!H36:H1081,"November 2023")</f>
        <v>10</v>
      </c>
    </row>
    <row r="44" spans="1:5" x14ac:dyDescent="0.2">
      <c r="A44" s="5" t="s">
        <v>353</v>
      </c>
      <c r="B44">
        <f>COUNTIF(Bewertungen!H37:H1082,"Dezember 2023")</f>
        <v>27</v>
      </c>
    </row>
    <row r="45" spans="1:5" x14ac:dyDescent="0.2">
      <c r="A45" s="5" t="s">
        <v>32</v>
      </c>
      <c r="B45">
        <f>COUNTIF(Bewertungen!H38:H1083,"Januar 2024")</f>
        <v>29</v>
      </c>
    </row>
    <row r="46" spans="1:5" x14ac:dyDescent="0.2">
      <c r="A46" s="5" t="s">
        <v>27</v>
      </c>
      <c r="B46">
        <f>COUNTIF(Bewertungen!H39:H1084,"Februar 2024")</f>
        <v>6</v>
      </c>
    </row>
    <row r="47" spans="1:5" x14ac:dyDescent="0.2">
      <c r="A47" s="5" t="s">
        <v>1217</v>
      </c>
      <c r="B47">
        <f>COUNTIF(Bewertungen!H40:H1085,"März 2024")</f>
        <v>0</v>
      </c>
    </row>
  </sheetData>
  <mergeCells count="6">
    <mergeCell ref="A1:B1"/>
    <mergeCell ref="A8:B8"/>
    <mergeCell ref="D1:E1"/>
    <mergeCell ref="D8:E8"/>
    <mergeCell ref="G1:H1"/>
    <mergeCell ref="G10:H10"/>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Bewertungen</vt:lpstr>
      <vt:lpstr>Meta-Analysen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nvy8n0eino@univie.onmicrosoft.com</cp:lastModifiedBy>
  <dcterms:created xsi:type="dcterms:W3CDTF">2024-02-13T22:22:09Z</dcterms:created>
  <dcterms:modified xsi:type="dcterms:W3CDTF">2024-02-15T19:20:12Z</dcterms:modified>
</cp:coreProperties>
</file>