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yang/Documents/github/elephant/"/>
    </mc:Choice>
  </mc:AlternateContent>
  <xr:revisionPtr revIDLastSave="0" documentId="13_ncr:1_{197DB46F-C84F-6041-BABF-07472CDA3081}" xr6:coauthVersionLast="47" xr6:coauthVersionMax="47" xr10:uidLastSave="{00000000-0000-0000-0000-000000000000}"/>
  <bookViews>
    <workbookView xWindow="0" yWindow="760" windowWidth="34560" windowHeight="20360" tabRatio="563" xr2:uid="{00000000-000D-0000-FFFF-FFFF00000000}"/>
  </bookViews>
  <sheets>
    <sheet name="Case Log" sheetId="1" r:id="rId1"/>
    <sheet name="YTD Stats" sheetId="9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8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  <sheet name="Summary" sheetId="2" r:id="rId15"/>
  </sheets>
  <definedNames>
    <definedName name="_xlnm._FilterDatabase" localSheetId="5" hidden="1">Apr!$A$10:$EN$10</definedName>
    <definedName name="_xlnm._FilterDatabase" localSheetId="0" hidden="1">'Case Log'!$A$1:$AY$788</definedName>
    <definedName name="_xlnm._FilterDatabase" localSheetId="3" hidden="1">Feb!$A$10:$EN$10</definedName>
    <definedName name="_xlnm._FilterDatabase" localSheetId="2" hidden="1">Jan!$A$10:$EN$23</definedName>
    <definedName name="_xlnm._FilterDatabase" localSheetId="4" hidden="1">Mar!$A$10:$EN$10</definedName>
    <definedName name="_xlnm._FilterDatabase" localSheetId="6" hidden="1">May!$A$10:$EN$27</definedName>
    <definedName name="_xlnm._FilterDatabase" localSheetId="1" hidden="1">'YTD Stats'!$A$10:$EN$77</definedName>
    <definedName name="_xlnm.Print_Area" localSheetId="0">'Case 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L27" i="7" l="1"/>
  <c r="EM27" i="7" s="1"/>
  <c r="EN27" i="7" s="1"/>
  <c r="EI27" i="7"/>
  <c r="EJ27" i="7" s="1"/>
  <c r="EK27" i="7" s="1"/>
  <c r="EF27" i="7"/>
  <c r="EG27" i="7" s="1"/>
  <c r="EH27" i="7" s="1"/>
  <c r="EC27" i="7"/>
  <c r="ED27" i="7" s="1"/>
  <c r="EE27" i="7" s="1"/>
  <c r="DZ27" i="7"/>
  <c r="EA27" i="7" s="1"/>
  <c r="EB27" i="7" s="1"/>
  <c r="DY27" i="7"/>
  <c r="DX27" i="7"/>
  <c r="EL26" i="7"/>
  <c r="EM26" i="7" s="1"/>
  <c r="EN26" i="7" s="1"/>
  <c r="EI26" i="7"/>
  <c r="EJ26" i="7" s="1"/>
  <c r="EK26" i="7" s="1"/>
  <c r="EF26" i="7"/>
  <c r="EG26" i="7" s="1"/>
  <c r="EH26" i="7" s="1"/>
  <c r="EC26" i="7"/>
  <c r="ED26" i="7" s="1"/>
  <c r="EE26" i="7" s="1"/>
  <c r="DZ26" i="7"/>
  <c r="EA26" i="7" s="1"/>
  <c r="EB26" i="7" s="1"/>
  <c r="DY26" i="7"/>
  <c r="DX26" i="7"/>
  <c r="EL25" i="7"/>
  <c r="EM25" i="7" s="1"/>
  <c r="EN25" i="7" s="1"/>
  <c r="EI25" i="7"/>
  <c r="EJ25" i="7" s="1"/>
  <c r="EK25" i="7" s="1"/>
  <c r="EF25" i="7"/>
  <c r="EG25" i="7" s="1"/>
  <c r="EH25" i="7" s="1"/>
  <c r="EC25" i="7"/>
  <c r="ED25" i="7" s="1"/>
  <c r="EE25" i="7" s="1"/>
  <c r="DZ25" i="7"/>
  <c r="EA25" i="7" s="1"/>
  <c r="EB25" i="7" s="1"/>
  <c r="DY25" i="7"/>
  <c r="DX25" i="7"/>
  <c r="EL24" i="7"/>
  <c r="EM24" i="7" s="1"/>
  <c r="EN24" i="7" s="1"/>
  <c r="EI24" i="7"/>
  <c r="EJ24" i="7" s="1"/>
  <c r="EK24" i="7" s="1"/>
  <c r="EF24" i="7"/>
  <c r="EG24" i="7" s="1"/>
  <c r="EH24" i="7" s="1"/>
  <c r="EC24" i="7"/>
  <c r="ED24" i="7" s="1"/>
  <c r="EE24" i="7" s="1"/>
  <c r="DZ24" i="7"/>
  <c r="EA24" i="7" s="1"/>
  <c r="EB24" i="7" s="1"/>
  <c r="DY24" i="7"/>
  <c r="DX24" i="7"/>
  <c r="EL23" i="7"/>
  <c r="EM23" i="7" s="1"/>
  <c r="EN23" i="7" s="1"/>
  <c r="EI23" i="7"/>
  <c r="EJ23" i="7" s="1"/>
  <c r="EK23" i="7" s="1"/>
  <c r="EF23" i="7"/>
  <c r="EG23" i="7" s="1"/>
  <c r="EH23" i="7" s="1"/>
  <c r="EC23" i="7"/>
  <c r="ED23" i="7" s="1"/>
  <c r="EE23" i="7" s="1"/>
  <c r="DZ23" i="7"/>
  <c r="EA23" i="7" s="1"/>
  <c r="EB23" i="7" s="1"/>
  <c r="DY23" i="7"/>
  <c r="DX23" i="7"/>
  <c r="EL22" i="7"/>
  <c r="EM22" i="7" s="1"/>
  <c r="EN22" i="7" s="1"/>
  <c r="EI22" i="7"/>
  <c r="EJ22" i="7" s="1"/>
  <c r="EK22" i="7" s="1"/>
  <c r="EF22" i="7"/>
  <c r="EG22" i="7" s="1"/>
  <c r="EH22" i="7" s="1"/>
  <c r="EC22" i="7"/>
  <c r="ED22" i="7" s="1"/>
  <c r="EE22" i="7" s="1"/>
  <c r="DZ22" i="7"/>
  <c r="EA22" i="7" s="1"/>
  <c r="EB22" i="7" s="1"/>
  <c r="DY22" i="7"/>
  <c r="DX22" i="7"/>
  <c r="EL21" i="7"/>
  <c r="EM21" i="7" s="1"/>
  <c r="EN21" i="7" s="1"/>
  <c r="EI21" i="7"/>
  <c r="EJ21" i="7" s="1"/>
  <c r="EK21" i="7" s="1"/>
  <c r="EF21" i="7"/>
  <c r="EG21" i="7" s="1"/>
  <c r="EH21" i="7" s="1"/>
  <c r="EC21" i="7"/>
  <c r="ED21" i="7" s="1"/>
  <c r="EE21" i="7" s="1"/>
  <c r="DZ21" i="7"/>
  <c r="EA21" i="7" s="1"/>
  <c r="EB21" i="7" s="1"/>
  <c r="DY21" i="7"/>
  <c r="DX21" i="7"/>
  <c r="EL20" i="7"/>
  <c r="EM20" i="7" s="1"/>
  <c r="EN20" i="7" s="1"/>
  <c r="EI20" i="7"/>
  <c r="EJ20" i="7" s="1"/>
  <c r="EK20" i="7" s="1"/>
  <c r="EF20" i="7"/>
  <c r="EG20" i="7" s="1"/>
  <c r="EH20" i="7" s="1"/>
  <c r="EC20" i="7"/>
  <c r="ED20" i="7" s="1"/>
  <c r="EE20" i="7" s="1"/>
  <c r="DZ20" i="7"/>
  <c r="EA20" i="7" s="1"/>
  <c r="EB20" i="7" s="1"/>
  <c r="DY20" i="7"/>
  <c r="DX20" i="7"/>
  <c r="EL19" i="7"/>
  <c r="EM19" i="7" s="1"/>
  <c r="EN19" i="7" s="1"/>
  <c r="EI19" i="7"/>
  <c r="EJ19" i="7" s="1"/>
  <c r="EK19" i="7" s="1"/>
  <c r="EF19" i="7"/>
  <c r="EG19" i="7" s="1"/>
  <c r="EH19" i="7" s="1"/>
  <c r="EC19" i="7"/>
  <c r="ED19" i="7" s="1"/>
  <c r="EE19" i="7" s="1"/>
  <c r="DZ19" i="7"/>
  <c r="EA19" i="7" s="1"/>
  <c r="EB19" i="7" s="1"/>
  <c r="DY19" i="7"/>
  <c r="DX19" i="7"/>
  <c r="EL18" i="7"/>
  <c r="EM18" i="7" s="1"/>
  <c r="EN18" i="7" s="1"/>
  <c r="EI18" i="7"/>
  <c r="EJ18" i="7" s="1"/>
  <c r="EK18" i="7" s="1"/>
  <c r="EF18" i="7"/>
  <c r="EG18" i="7" s="1"/>
  <c r="EH18" i="7" s="1"/>
  <c r="EC18" i="7"/>
  <c r="ED18" i="7" s="1"/>
  <c r="EE18" i="7" s="1"/>
  <c r="DZ18" i="7"/>
  <c r="EA18" i="7" s="1"/>
  <c r="EB18" i="7" s="1"/>
  <c r="DY18" i="7"/>
  <c r="DX18" i="7"/>
  <c r="EL17" i="7"/>
  <c r="EM17" i="7" s="1"/>
  <c r="EN17" i="7" s="1"/>
  <c r="EI17" i="7"/>
  <c r="EJ17" i="7" s="1"/>
  <c r="EK17" i="7" s="1"/>
  <c r="EF17" i="7"/>
  <c r="EG17" i="7" s="1"/>
  <c r="EH17" i="7" s="1"/>
  <c r="EC17" i="7"/>
  <c r="ED17" i="7" s="1"/>
  <c r="EE17" i="7" s="1"/>
  <c r="DZ17" i="7"/>
  <c r="EA17" i="7" s="1"/>
  <c r="EB17" i="7" s="1"/>
  <c r="DY17" i="7"/>
  <c r="DX17" i="7"/>
  <c r="EL16" i="7"/>
  <c r="EM16" i="7" s="1"/>
  <c r="EN16" i="7" s="1"/>
  <c r="EI16" i="7"/>
  <c r="EJ16" i="7" s="1"/>
  <c r="EK16" i="7" s="1"/>
  <c r="EF16" i="7"/>
  <c r="EG16" i="7" s="1"/>
  <c r="EH16" i="7" s="1"/>
  <c r="EC16" i="7"/>
  <c r="ED16" i="7" s="1"/>
  <c r="EE16" i="7" s="1"/>
  <c r="DZ16" i="7"/>
  <c r="EA16" i="7" s="1"/>
  <c r="EB16" i="7" s="1"/>
  <c r="DY16" i="7"/>
  <c r="DX16" i="7"/>
  <c r="EL15" i="7"/>
  <c r="EM15" i="7" s="1"/>
  <c r="EN15" i="7" s="1"/>
  <c r="EI15" i="7"/>
  <c r="EJ15" i="7" s="1"/>
  <c r="EK15" i="7" s="1"/>
  <c r="EF15" i="7"/>
  <c r="EG15" i="7" s="1"/>
  <c r="EH15" i="7" s="1"/>
  <c r="EC15" i="7"/>
  <c r="DZ15" i="7"/>
  <c r="EA15" i="7" s="1"/>
  <c r="EB15" i="7" s="1"/>
  <c r="DY15" i="7"/>
  <c r="DX15" i="7"/>
  <c r="EL14" i="7"/>
  <c r="EI14" i="7"/>
  <c r="EJ14" i="7" s="1"/>
  <c r="EK14" i="7" s="1"/>
  <c r="EF14" i="7"/>
  <c r="EG14" i="7" s="1"/>
  <c r="EH14" i="7" s="1"/>
  <c r="EC14" i="7"/>
  <c r="ED14" i="7" s="1"/>
  <c r="EE14" i="7" s="1"/>
  <c r="DZ14" i="7"/>
  <c r="EA14" i="7" s="1"/>
  <c r="EB14" i="7" s="1"/>
  <c r="DY14" i="7"/>
  <c r="DX14" i="7"/>
  <c r="EL13" i="7"/>
  <c r="EM13" i="7" s="1"/>
  <c r="EN13" i="7" s="1"/>
  <c r="EI13" i="7"/>
  <c r="EJ13" i="7" s="1"/>
  <c r="EK13" i="7" s="1"/>
  <c r="EF13" i="7"/>
  <c r="EG13" i="7" s="1"/>
  <c r="EH13" i="7" s="1"/>
  <c r="EC13" i="7"/>
  <c r="ED13" i="7" s="1"/>
  <c r="EE13" i="7" s="1"/>
  <c r="DZ13" i="7"/>
  <c r="EA13" i="7" s="1"/>
  <c r="EB13" i="7" s="1"/>
  <c r="DY13" i="7"/>
  <c r="DX13" i="7"/>
  <c r="EL12" i="7"/>
  <c r="EM12" i="7" s="1"/>
  <c r="EN12" i="7" s="1"/>
  <c r="EI12" i="7"/>
  <c r="EJ12" i="7" s="1"/>
  <c r="EK12" i="7" s="1"/>
  <c r="EF12" i="7"/>
  <c r="EG12" i="7" s="1"/>
  <c r="EH12" i="7" s="1"/>
  <c r="EC12" i="7"/>
  <c r="ED12" i="7" s="1"/>
  <c r="EE12" i="7" s="1"/>
  <c r="DZ12" i="7"/>
  <c r="EA12" i="7" s="1"/>
  <c r="EB12" i="7" s="1"/>
  <c r="DY12" i="7"/>
  <c r="DX12" i="7"/>
  <c r="EL11" i="7"/>
  <c r="EM11" i="7" s="1"/>
  <c r="EN11" i="7" s="1"/>
  <c r="EI11" i="7"/>
  <c r="EF11" i="7"/>
  <c r="EG11" i="7" s="1"/>
  <c r="EH11" i="7" s="1"/>
  <c r="EC11" i="7"/>
  <c r="ED11" i="7" s="1"/>
  <c r="EE11" i="7" s="1"/>
  <c r="DZ11" i="7"/>
  <c r="DY11" i="7"/>
  <c r="DX11" i="7"/>
  <c r="EL25" i="6"/>
  <c r="EM25" i="6" s="1"/>
  <c r="EN25" i="6" s="1"/>
  <c r="EI25" i="6"/>
  <c r="EJ25" i="6" s="1"/>
  <c r="EK25" i="6" s="1"/>
  <c r="EH25" i="6"/>
  <c r="EG25" i="6"/>
  <c r="EF25" i="6"/>
  <c r="ED25" i="6"/>
  <c r="EE25" i="6" s="1"/>
  <c r="EC25" i="6"/>
  <c r="DZ25" i="6"/>
  <c r="EA25" i="6" s="1"/>
  <c r="EB25" i="6" s="1"/>
  <c r="DY25" i="6"/>
  <c r="DX25" i="6"/>
  <c r="EM24" i="6"/>
  <c r="EN24" i="6" s="1"/>
  <c r="EL24" i="6"/>
  <c r="EI24" i="6"/>
  <c r="EJ24" i="6" s="1"/>
  <c r="EK24" i="6" s="1"/>
  <c r="EH24" i="6"/>
  <c r="EG24" i="6"/>
  <c r="EF24" i="6"/>
  <c r="EC24" i="6"/>
  <c r="ED24" i="6" s="1"/>
  <c r="EE24" i="6" s="1"/>
  <c r="EA24" i="6"/>
  <c r="EB24" i="6" s="1"/>
  <c r="DZ24" i="6"/>
  <c r="DY24" i="6"/>
  <c r="DX24" i="6"/>
  <c r="EL23" i="6"/>
  <c r="EM23" i="6" s="1"/>
  <c r="EN23" i="6" s="1"/>
  <c r="EJ23" i="6"/>
  <c r="EK23" i="6" s="1"/>
  <c r="EI23" i="6"/>
  <c r="EF23" i="6"/>
  <c r="EG23" i="6" s="1"/>
  <c r="EH23" i="6" s="1"/>
  <c r="EC23" i="6"/>
  <c r="ED23" i="6" s="1"/>
  <c r="EE23" i="6" s="1"/>
  <c r="EB23" i="6"/>
  <c r="EA23" i="6"/>
  <c r="DZ23" i="6"/>
  <c r="DY23" i="6"/>
  <c r="DX23" i="6"/>
  <c r="EL22" i="6"/>
  <c r="EM22" i="6" s="1"/>
  <c r="EN22" i="6" s="1"/>
  <c r="EK22" i="6"/>
  <c r="EJ22" i="6"/>
  <c r="EI22" i="6"/>
  <c r="EG22" i="6"/>
  <c r="EH22" i="6" s="1"/>
  <c r="EF22" i="6"/>
  <c r="EC22" i="6"/>
  <c r="ED22" i="6" s="1"/>
  <c r="EE22" i="6" s="1"/>
  <c r="EB22" i="6"/>
  <c r="EA22" i="6"/>
  <c r="DZ22" i="6"/>
  <c r="DY22" i="6"/>
  <c r="DX22" i="6"/>
  <c r="EL21" i="6"/>
  <c r="EM21" i="6" s="1"/>
  <c r="EN21" i="6" s="1"/>
  <c r="EK21" i="6"/>
  <c r="EJ21" i="6"/>
  <c r="EI21" i="6"/>
  <c r="EF21" i="6"/>
  <c r="EG21" i="6" s="1"/>
  <c r="EH21" i="6" s="1"/>
  <c r="ED21" i="6"/>
  <c r="EE21" i="6" s="1"/>
  <c r="EC21" i="6"/>
  <c r="DZ21" i="6"/>
  <c r="EA21" i="6" s="1"/>
  <c r="EB21" i="6" s="1"/>
  <c r="DY21" i="6"/>
  <c r="DX21" i="6"/>
  <c r="EM20" i="6"/>
  <c r="EN20" i="6" s="1"/>
  <c r="EL20" i="6"/>
  <c r="EI20" i="6"/>
  <c r="EJ20" i="6" s="1"/>
  <c r="EK20" i="6" s="1"/>
  <c r="EF20" i="6"/>
  <c r="EG20" i="6" s="1"/>
  <c r="EH20" i="6" s="1"/>
  <c r="EE20" i="6"/>
  <c r="ED20" i="6"/>
  <c r="EC20" i="6"/>
  <c r="EA20" i="6"/>
  <c r="EB20" i="6" s="1"/>
  <c r="DZ20" i="6"/>
  <c r="DY20" i="6"/>
  <c r="DX20" i="6"/>
  <c r="EN19" i="6"/>
  <c r="EM19" i="6"/>
  <c r="EL19" i="6"/>
  <c r="EJ19" i="6"/>
  <c r="EK19" i="6" s="1"/>
  <c r="EI19" i="6"/>
  <c r="EF19" i="6"/>
  <c r="EG19" i="6" s="1"/>
  <c r="EH19" i="6" s="1"/>
  <c r="EE19" i="6"/>
  <c r="ED19" i="6"/>
  <c r="EC19" i="6"/>
  <c r="DZ19" i="6"/>
  <c r="EA19" i="6" s="1"/>
  <c r="EB19" i="6" s="1"/>
  <c r="DY19" i="6"/>
  <c r="DX19" i="6"/>
  <c r="EN18" i="6"/>
  <c r="EM18" i="6"/>
  <c r="EL18" i="6"/>
  <c r="EI18" i="6"/>
  <c r="EJ18" i="6" s="1"/>
  <c r="EK18" i="6" s="1"/>
  <c r="EG18" i="6"/>
  <c r="EH18" i="6" s="1"/>
  <c r="EF18" i="6"/>
  <c r="EC18" i="6"/>
  <c r="ED18" i="6" s="1"/>
  <c r="EE18" i="6" s="1"/>
  <c r="DZ18" i="6"/>
  <c r="EA18" i="6" s="1"/>
  <c r="EB18" i="6" s="1"/>
  <c r="DY18" i="6"/>
  <c r="DY3" i="6" s="1"/>
  <c r="DX18" i="6"/>
  <c r="EL17" i="6"/>
  <c r="EM17" i="6" s="1"/>
  <c r="EN17" i="6" s="1"/>
  <c r="EI17" i="6"/>
  <c r="EJ17" i="6" s="1"/>
  <c r="EK17" i="6" s="1"/>
  <c r="EH17" i="6"/>
  <c r="EG17" i="6"/>
  <c r="EF17" i="6"/>
  <c r="ED17" i="6"/>
  <c r="EE17" i="6" s="1"/>
  <c r="EC17" i="6"/>
  <c r="DZ17" i="6"/>
  <c r="DZ4" i="6" s="1"/>
  <c r="DY17" i="6"/>
  <c r="DX17" i="6"/>
  <c r="EM16" i="6"/>
  <c r="EN16" i="6" s="1"/>
  <c r="EL16" i="6"/>
  <c r="EI16" i="6"/>
  <c r="EI5" i="6" s="1"/>
  <c r="EH16" i="6"/>
  <c r="EG16" i="6"/>
  <c r="EF16" i="6"/>
  <c r="EC16" i="6"/>
  <c r="ED16" i="6" s="1"/>
  <c r="EE16" i="6" s="1"/>
  <c r="EA16" i="6"/>
  <c r="EB16" i="6" s="1"/>
  <c r="DZ16" i="6"/>
  <c r="DY16" i="6"/>
  <c r="DX16" i="6"/>
  <c r="EL15" i="6"/>
  <c r="EM15" i="6" s="1"/>
  <c r="EN15" i="6" s="1"/>
  <c r="EJ15" i="6"/>
  <c r="EK15" i="6" s="1"/>
  <c r="EI15" i="6"/>
  <c r="EF15" i="6"/>
  <c r="EG15" i="6" s="1"/>
  <c r="EH15" i="6" s="1"/>
  <c r="EC15" i="6"/>
  <c r="ED15" i="6" s="1"/>
  <c r="EE15" i="6" s="1"/>
  <c r="EB15" i="6"/>
  <c r="EA15" i="6"/>
  <c r="DZ15" i="6"/>
  <c r="DY15" i="6"/>
  <c r="DX15" i="6"/>
  <c r="EL14" i="6"/>
  <c r="EM14" i="6" s="1"/>
  <c r="EN14" i="6" s="1"/>
  <c r="EK14" i="6"/>
  <c r="EJ14" i="6"/>
  <c r="EI14" i="6"/>
  <c r="EG14" i="6"/>
  <c r="EH14" i="6" s="1"/>
  <c r="EF14" i="6"/>
  <c r="EC14" i="6"/>
  <c r="ED14" i="6" s="1"/>
  <c r="EE14" i="6" s="1"/>
  <c r="EB14" i="6"/>
  <c r="EA14" i="6"/>
  <c r="DZ14" i="6"/>
  <c r="DY14" i="6"/>
  <c r="DX14" i="6"/>
  <c r="EL13" i="6"/>
  <c r="EM13" i="6" s="1"/>
  <c r="EN13" i="6" s="1"/>
  <c r="EK13" i="6"/>
  <c r="EJ13" i="6"/>
  <c r="EI13" i="6"/>
  <c r="EF13" i="6"/>
  <c r="EG13" i="6" s="1"/>
  <c r="EH13" i="6" s="1"/>
  <c r="ED13" i="6"/>
  <c r="EE13" i="6" s="1"/>
  <c r="EC13" i="6"/>
  <c r="DZ13" i="6"/>
  <c r="EA13" i="6" s="1"/>
  <c r="EB13" i="6" s="1"/>
  <c r="DY13" i="6"/>
  <c r="DX13" i="6"/>
  <c r="EM12" i="6"/>
  <c r="EN12" i="6" s="1"/>
  <c r="EL12" i="6"/>
  <c r="EI12" i="6"/>
  <c r="EJ12" i="6" s="1"/>
  <c r="EK12" i="6" s="1"/>
  <c r="EF12" i="6"/>
  <c r="EG12" i="6" s="1"/>
  <c r="EH12" i="6" s="1"/>
  <c r="EE12" i="6"/>
  <c r="ED12" i="6"/>
  <c r="EC12" i="6"/>
  <c r="EA12" i="6"/>
  <c r="EB12" i="6" s="1"/>
  <c r="DZ12" i="6"/>
  <c r="DY12" i="6"/>
  <c r="DX12" i="6"/>
  <c r="EN11" i="6"/>
  <c r="EM11" i="6"/>
  <c r="EL11" i="6"/>
  <c r="EJ11" i="6"/>
  <c r="EK11" i="6" s="1"/>
  <c r="EI11" i="6"/>
  <c r="EF11" i="6"/>
  <c r="EG11" i="6" s="1"/>
  <c r="EH11" i="6" s="1"/>
  <c r="EE11" i="6"/>
  <c r="ED11" i="6"/>
  <c r="EC11" i="6"/>
  <c r="DZ11" i="6"/>
  <c r="EA11" i="6" s="1"/>
  <c r="EB11" i="6" s="1"/>
  <c r="DY11" i="6"/>
  <c r="DY5" i="6" s="1"/>
  <c r="DX11" i="6"/>
  <c r="DX4" i="6" s="1"/>
  <c r="EM22" i="5"/>
  <c r="EN22" i="5" s="1"/>
  <c r="EL22" i="5"/>
  <c r="EJ22" i="5"/>
  <c r="EK22" i="5" s="1"/>
  <c r="EI22" i="5"/>
  <c r="EH22" i="5"/>
  <c r="EG22" i="5"/>
  <c r="EF22" i="5"/>
  <c r="EC22" i="5"/>
  <c r="ED22" i="5" s="1"/>
  <c r="EE22" i="5" s="1"/>
  <c r="DZ22" i="5"/>
  <c r="EA22" i="5" s="1"/>
  <c r="EB22" i="5" s="1"/>
  <c r="DY22" i="5"/>
  <c r="DX22" i="5"/>
  <c r="EL21" i="5"/>
  <c r="EM21" i="5" s="1"/>
  <c r="EN21" i="5" s="1"/>
  <c r="EI21" i="5"/>
  <c r="EJ21" i="5" s="1"/>
  <c r="EK21" i="5" s="1"/>
  <c r="EF21" i="5"/>
  <c r="EG21" i="5" s="1"/>
  <c r="EH21" i="5" s="1"/>
  <c r="EC21" i="5"/>
  <c r="ED21" i="5" s="1"/>
  <c r="EE21" i="5" s="1"/>
  <c r="EA21" i="5"/>
  <c r="EB21" i="5" s="1"/>
  <c r="DZ21" i="5"/>
  <c r="DY21" i="5"/>
  <c r="DX21" i="5"/>
  <c r="EL20" i="5"/>
  <c r="EM20" i="5" s="1"/>
  <c r="EN20" i="5" s="1"/>
  <c r="EJ20" i="5"/>
  <c r="EK20" i="5" s="1"/>
  <c r="EI20" i="5"/>
  <c r="EG20" i="5"/>
  <c r="EH20" i="5" s="1"/>
  <c r="EF20" i="5"/>
  <c r="ED20" i="5"/>
  <c r="EE20" i="5" s="1"/>
  <c r="EC20" i="5"/>
  <c r="EB20" i="5"/>
  <c r="EA20" i="5"/>
  <c r="DZ20" i="5"/>
  <c r="DY20" i="5"/>
  <c r="DX20" i="5"/>
  <c r="EL18" i="5"/>
  <c r="EM18" i="5" s="1"/>
  <c r="EN18" i="5" s="1"/>
  <c r="EI18" i="5"/>
  <c r="EJ18" i="5" s="1"/>
  <c r="EK18" i="5" s="1"/>
  <c r="EF18" i="5"/>
  <c r="EG18" i="5" s="1"/>
  <c r="EH18" i="5" s="1"/>
  <c r="ED18" i="5"/>
  <c r="EE18" i="5" s="1"/>
  <c r="EC18" i="5"/>
  <c r="EA18" i="5"/>
  <c r="EB18" i="5" s="1"/>
  <c r="DZ18" i="5"/>
  <c r="DY18" i="5"/>
  <c r="DX18" i="5"/>
  <c r="EM17" i="5"/>
  <c r="EN17" i="5" s="1"/>
  <c r="EL17" i="5"/>
  <c r="EJ17" i="5"/>
  <c r="EK17" i="5" s="1"/>
  <c r="EI17" i="5"/>
  <c r="EG17" i="5"/>
  <c r="EH17" i="5" s="1"/>
  <c r="EF17" i="5"/>
  <c r="EE17" i="5"/>
  <c r="ED17" i="5"/>
  <c r="EC17" i="5"/>
  <c r="DZ17" i="5"/>
  <c r="EA17" i="5" s="1"/>
  <c r="EB17" i="5" s="1"/>
  <c r="DY17" i="5"/>
  <c r="DX17" i="5"/>
  <c r="EN16" i="5"/>
  <c r="EM16" i="5"/>
  <c r="EL16" i="5"/>
  <c r="EI16" i="5"/>
  <c r="EJ16" i="5" s="1"/>
  <c r="EK16" i="5" s="1"/>
  <c r="EF16" i="5"/>
  <c r="EF4" i="5" s="1"/>
  <c r="EC16" i="5"/>
  <c r="ED16" i="5" s="1"/>
  <c r="EE16" i="5" s="1"/>
  <c r="DZ16" i="5"/>
  <c r="EA16" i="5" s="1"/>
  <c r="EB16" i="5" s="1"/>
  <c r="DY16" i="5"/>
  <c r="DX16" i="5"/>
  <c r="DX3" i="5" s="1"/>
  <c r="EL15" i="5"/>
  <c r="EM15" i="5" s="1"/>
  <c r="EN15" i="5" s="1"/>
  <c r="EI15" i="5"/>
  <c r="EJ15" i="5" s="1"/>
  <c r="EK15" i="5" s="1"/>
  <c r="EG15" i="5"/>
  <c r="EH15" i="5" s="1"/>
  <c r="EF15" i="5"/>
  <c r="ED15" i="5"/>
  <c r="EE15" i="5" s="1"/>
  <c r="EC15" i="5"/>
  <c r="EA15" i="5"/>
  <c r="EB15" i="5" s="1"/>
  <c r="DZ15" i="5"/>
  <c r="DY15" i="5"/>
  <c r="DY8" i="5" s="1"/>
  <c r="DX15" i="5"/>
  <c r="EM14" i="5"/>
  <c r="EN14" i="5" s="1"/>
  <c r="EL14" i="5"/>
  <c r="EJ14" i="5"/>
  <c r="EK14" i="5" s="1"/>
  <c r="EI14" i="5"/>
  <c r="EH14" i="5"/>
  <c r="EG14" i="5"/>
  <c r="EF14" i="5"/>
  <c r="EC14" i="5"/>
  <c r="ED14" i="5" s="1"/>
  <c r="EE14" i="5" s="1"/>
  <c r="DZ14" i="5"/>
  <c r="DZ5" i="5" s="1"/>
  <c r="DY14" i="5"/>
  <c r="DX14" i="5"/>
  <c r="EL13" i="5"/>
  <c r="EM13" i="5" s="1"/>
  <c r="EN13" i="5" s="1"/>
  <c r="EI13" i="5"/>
  <c r="EI5" i="5" s="1"/>
  <c r="EF13" i="5"/>
  <c r="EG13" i="5" s="1"/>
  <c r="EH13" i="5" s="1"/>
  <c r="EC13" i="5"/>
  <c r="ED13" i="5" s="1"/>
  <c r="EE13" i="5" s="1"/>
  <c r="EA13" i="5"/>
  <c r="EB13" i="5" s="1"/>
  <c r="DZ13" i="5"/>
  <c r="DY13" i="5"/>
  <c r="DX13" i="5"/>
  <c r="EL12" i="5"/>
  <c r="EL3" i="5" s="1"/>
  <c r="EJ12" i="5"/>
  <c r="EK12" i="5" s="1"/>
  <c r="EI12" i="5"/>
  <c r="EG12" i="5"/>
  <c r="EH12" i="5" s="1"/>
  <c r="EF12" i="5"/>
  <c r="ED12" i="5"/>
  <c r="EE12" i="5" s="1"/>
  <c r="EC12" i="5"/>
  <c r="EB12" i="5"/>
  <c r="EA12" i="5"/>
  <c r="DZ12" i="5"/>
  <c r="DY12" i="5"/>
  <c r="DX12" i="5"/>
  <c r="EM11" i="5"/>
  <c r="EN11" i="5" s="1"/>
  <c r="EL11" i="5"/>
  <c r="EK11" i="5"/>
  <c r="EJ11" i="5"/>
  <c r="EI11" i="5"/>
  <c r="EF11" i="5"/>
  <c r="EG11" i="5" s="1"/>
  <c r="EH11" i="5" s="1"/>
  <c r="EC11" i="5"/>
  <c r="EC4" i="5" s="1"/>
  <c r="DZ11" i="5"/>
  <c r="EA11" i="5" s="1"/>
  <c r="EB11" i="5" s="1"/>
  <c r="DY11" i="5"/>
  <c r="DX11" i="5"/>
  <c r="EL20" i="4"/>
  <c r="EM20" i="4" s="1"/>
  <c r="EN20" i="4" s="1"/>
  <c r="EI20" i="4"/>
  <c r="EJ20" i="4" s="1"/>
  <c r="EK20" i="4" s="1"/>
  <c r="EF20" i="4"/>
  <c r="EG20" i="4" s="1"/>
  <c r="EH20" i="4" s="1"/>
  <c r="EC20" i="4"/>
  <c r="ED20" i="4" s="1"/>
  <c r="EE20" i="4" s="1"/>
  <c r="DZ20" i="4"/>
  <c r="EA20" i="4" s="1"/>
  <c r="EB20" i="4" s="1"/>
  <c r="DY20" i="4"/>
  <c r="DX20" i="4"/>
  <c r="EL19" i="4"/>
  <c r="EM19" i="4" s="1"/>
  <c r="EN19" i="4" s="1"/>
  <c r="EI19" i="4"/>
  <c r="EJ19" i="4" s="1"/>
  <c r="EK19" i="4" s="1"/>
  <c r="EF19" i="4"/>
  <c r="EG19" i="4" s="1"/>
  <c r="EH19" i="4" s="1"/>
  <c r="EC19" i="4"/>
  <c r="ED19" i="4" s="1"/>
  <c r="EE19" i="4" s="1"/>
  <c r="EA19" i="4"/>
  <c r="EB19" i="4" s="1"/>
  <c r="DZ19" i="4"/>
  <c r="DY19" i="4"/>
  <c r="DX19" i="4"/>
  <c r="EL18" i="4"/>
  <c r="EM18" i="4" s="1"/>
  <c r="EN18" i="4" s="1"/>
  <c r="EJ18" i="4"/>
  <c r="EK18" i="4" s="1"/>
  <c r="EI18" i="4"/>
  <c r="EG18" i="4"/>
  <c r="EH18" i="4" s="1"/>
  <c r="EF18" i="4"/>
  <c r="EC18" i="4"/>
  <c r="ED18" i="4" s="1"/>
  <c r="EE18" i="4" s="1"/>
  <c r="DZ18" i="4"/>
  <c r="EA18" i="4" s="1"/>
  <c r="EB18" i="4" s="1"/>
  <c r="DY18" i="4"/>
  <c r="DX18" i="4"/>
  <c r="EL17" i="4"/>
  <c r="EM17" i="4" s="1"/>
  <c r="EN17" i="4" s="1"/>
  <c r="EI17" i="4"/>
  <c r="EJ17" i="4" s="1"/>
  <c r="EK17" i="4" s="1"/>
  <c r="EF17" i="4"/>
  <c r="EG17" i="4" s="1"/>
  <c r="EH17" i="4" s="1"/>
  <c r="EC17" i="4"/>
  <c r="EA17" i="4"/>
  <c r="EB17" i="4" s="1"/>
  <c r="DZ17" i="4"/>
  <c r="DY17" i="4"/>
  <c r="DX17" i="4"/>
  <c r="EL16" i="4"/>
  <c r="EI16" i="4"/>
  <c r="EJ16" i="4" s="1"/>
  <c r="EK16" i="4" s="1"/>
  <c r="EF16" i="4"/>
  <c r="EG16" i="4" s="1"/>
  <c r="EH16" i="4" s="1"/>
  <c r="ED16" i="4"/>
  <c r="EE16" i="4" s="1"/>
  <c r="EC16" i="4"/>
  <c r="DZ16" i="4"/>
  <c r="EA16" i="4" s="1"/>
  <c r="EB16" i="4" s="1"/>
  <c r="DY16" i="4"/>
  <c r="DX16" i="4"/>
  <c r="EL15" i="4"/>
  <c r="EM15" i="4" s="1"/>
  <c r="EN15" i="4" s="1"/>
  <c r="EJ15" i="4"/>
  <c r="EK15" i="4" s="1"/>
  <c r="EI15" i="4"/>
  <c r="EF15" i="4"/>
  <c r="EG15" i="4" s="1"/>
  <c r="EH15" i="4" s="1"/>
  <c r="EC15" i="4"/>
  <c r="ED15" i="4" s="1"/>
  <c r="EE15" i="4" s="1"/>
  <c r="DZ15" i="4"/>
  <c r="EA15" i="4" s="1"/>
  <c r="EB15" i="4" s="1"/>
  <c r="DY15" i="4"/>
  <c r="DX15" i="4"/>
  <c r="EL14" i="4"/>
  <c r="EM14" i="4" s="1"/>
  <c r="EN14" i="4" s="1"/>
  <c r="EI14" i="4"/>
  <c r="EJ14" i="4" s="1"/>
  <c r="EK14" i="4" s="1"/>
  <c r="EF14" i="4"/>
  <c r="EC14" i="4"/>
  <c r="ED14" i="4" s="1"/>
  <c r="EE14" i="4" s="1"/>
  <c r="DZ14" i="4"/>
  <c r="EA14" i="4" s="1"/>
  <c r="EB14" i="4" s="1"/>
  <c r="DY14" i="4"/>
  <c r="DX14" i="4"/>
  <c r="DX4" i="4" s="1"/>
  <c r="EL13" i="4"/>
  <c r="EM13" i="4" s="1"/>
  <c r="EN13" i="4" s="1"/>
  <c r="EI13" i="4"/>
  <c r="EJ13" i="4" s="1"/>
  <c r="EK13" i="4" s="1"/>
  <c r="EF13" i="4"/>
  <c r="EG13" i="4" s="1"/>
  <c r="EH13" i="4" s="1"/>
  <c r="EC13" i="4"/>
  <c r="ED13" i="4" s="1"/>
  <c r="EE13" i="4" s="1"/>
  <c r="DZ13" i="4"/>
  <c r="EA13" i="4" s="1"/>
  <c r="EB13" i="4" s="1"/>
  <c r="DY13" i="4"/>
  <c r="DX13" i="4"/>
  <c r="EM12" i="4"/>
  <c r="EN12" i="4" s="1"/>
  <c r="EL12" i="4"/>
  <c r="EJ12" i="4"/>
  <c r="EK12" i="4" s="1"/>
  <c r="EI12" i="4"/>
  <c r="EF12" i="4"/>
  <c r="EG12" i="4" s="1"/>
  <c r="EH12" i="4" s="1"/>
  <c r="EC12" i="4"/>
  <c r="ED12" i="4" s="1"/>
  <c r="EE12" i="4" s="1"/>
  <c r="DZ12" i="4"/>
  <c r="DY12" i="4"/>
  <c r="DX12" i="4"/>
  <c r="EL11" i="4"/>
  <c r="EM11" i="4" s="1"/>
  <c r="EN11" i="4" s="1"/>
  <c r="EI11" i="4"/>
  <c r="EI8" i="4" s="1"/>
  <c r="EF11" i="4"/>
  <c r="EG11" i="4" s="1"/>
  <c r="EH11" i="4" s="1"/>
  <c r="EC11" i="4"/>
  <c r="ED11" i="4" s="1"/>
  <c r="EE11" i="4" s="1"/>
  <c r="DZ11" i="4"/>
  <c r="EA11" i="4" s="1"/>
  <c r="EB11" i="4" s="1"/>
  <c r="DY11" i="4"/>
  <c r="DX11" i="4"/>
  <c r="EL23" i="3"/>
  <c r="EM23" i="3" s="1"/>
  <c r="EN23" i="3" s="1"/>
  <c r="EI23" i="3"/>
  <c r="EJ23" i="3" s="1"/>
  <c r="EK23" i="3" s="1"/>
  <c r="EF23" i="3"/>
  <c r="EG23" i="3" s="1"/>
  <c r="EH23" i="3" s="1"/>
  <c r="EC23" i="3"/>
  <c r="ED23" i="3" s="1"/>
  <c r="EE23" i="3" s="1"/>
  <c r="DZ23" i="3"/>
  <c r="EA23" i="3" s="1"/>
  <c r="EB23" i="3" s="1"/>
  <c r="DY23" i="3"/>
  <c r="DX23" i="3"/>
  <c r="EL22" i="3"/>
  <c r="EM22" i="3" s="1"/>
  <c r="EN22" i="3" s="1"/>
  <c r="EI22" i="3"/>
  <c r="EJ22" i="3" s="1"/>
  <c r="EK22" i="3" s="1"/>
  <c r="EG22" i="3"/>
  <c r="EH22" i="3" s="1"/>
  <c r="EF22" i="3"/>
  <c r="EC22" i="3"/>
  <c r="ED22" i="3" s="1"/>
  <c r="EE22" i="3" s="1"/>
  <c r="EA22" i="3"/>
  <c r="EB22" i="3" s="1"/>
  <c r="DZ22" i="3"/>
  <c r="DY22" i="3"/>
  <c r="DX22" i="3"/>
  <c r="EM21" i="3"/>
  <c r="EN21" i="3" s="1"/>
  <c r="EL21" i="3"/>
  <c r="EI21" i="3"/>
  <c r="EJ21" i="3" s="1"/>
  <c r="EK21" i="3" s="1"/>
  <c r="EF21" i="3"/>
  <c r="EG21" i="3" s="1"/>
  <c r="EH21" i="3" s="1"/>
  <c r="EC21" i="3"/>
  <c r="ED21" i="3" s="1"/>
  <c r="EE21" i="3" s="1"/>
  <c r="DZ21" i="3"/>
  <c r="EA21" i="3" s="1"/>
  <c r="EB21" i="3" s="1"/>
  <c r="DY21" i="3"/>
  <c r="DX21" i="3"/>
  <c r="EL20" i="3"/>
  <c r="EM20" i="3" s="1"/>
  <c r="EN20" i="3" s="1"/>
  <c r="EI20" i="3"/>
  <c r="EJ20" i="3" s="1"/>
  <c r="EK20" i="3" s="1"/>
  <c r="EF20" i="3"/>
  <c r="EG20" i="3" s="1"/>
  <c r="EH20" i="3" s="1"/>
  <c r="EC20" i="3"/>
  <c r="ED20" i="3" s="1"/>
  <c r="EE20" i="3" s="1"/>
  <c r="DZ20" i="3"/>
  <c r="EA20" i="3" s="1"/>
  <c r="EB20" i="3" s="1"/>
  <c r="DY20" i="3"/>
  <c r="DX20" i="3"/>
  <c r="EL19" i="3"/>
  <c r="EM19" i="3" s="1"/>
  <c r="EN19" i="3" s="1"/>
  <c r="EI19" i="3"/>
  <c r="EJ19" i="3" s="1"/>
  <c r="EK19" i="3" s="1"/>
  <c r="EG19" i="3"/>
  <c r="EH19" i="3" s="1"/>
  <c r="EF19" i="3"/>
  <c r="EC19" i="3"/>
  <c r="ED19" i="3" s="1"/>
  <c r="EE19" i="3" s="1"/>
  <c r="DZ19" i="3"/>
  <c r="EA19" i="3" s="1"/>
  <c r="EB19" i="3" s="1"/>
  <c r="DY19" i="3"/>
  <c r="DX19" i="3"/>
  <c r="EL18" i="3"/>
  <c r="EM18" i="3" s="1"/>
  <c r="EN18" i="3" s="1"/>
  <c r="EI18" i="3"/>
  <c r="EJ18" i="3" s="1"/>
  <c r="EK18" i="3" s="1"/>
  <c r="EF18" i="3"/>
  <c r="EG18" i="3" s="1"/>
  <c r="EH18" i="3" s="1"/>
  <c r="ED18" i="3"/>
  <c r="EE18" i="3" s="1"/>
  <c r="EC18" i="3"/>
  <c r="DZ18" i="3"/>
  <c r="EA18" i="3" s="1"/>
  <c r="EB18" i="3" s="1"/>
  <c r="DY18" i="3"/>
  <c r="DX18" i="3"/>
  <c r="EM17" i="3"/>
  <c r="EN17" i="3" s="1"/>
  <c r="EL17" i="3"/>
  <c r="EI17" i="3"/>
  <c r="EJ17" i="3" s="1"/>
  <c r="EK17" i="3" s="1"/>
  <c r="EF17" i="3"/>
  <c r="EG17" i="3" s="1"/>
  <c r="EH17" i="3" s="1"/>
  <c r="EC17" i="3"/>
  <c r="ED17" i="3" s="1"/>
  <c r="EE17" i="3" s="1"/>
  <c r="DZ17" i="3"/>
  <c r="EA17" i="3" s="1"/>
  <c r="EB17" i="3" s="1"/>
  <c r="DY17" i="3"/>
  <c r="DX17" i="3"/>
  <c r="EL16" i="3"/>
  <c r="EM16" i="3" s="1"/>
  <c r="EN16" i="3" s="1"/>
  <c r="EI16" i="3"/>
  <c r="EJ16" i="3" s="1"/>
  <c r="EK16" i="3" s="1"/>
  <c r="EF16" i="3"/>
  <c r="EG16" i="3" s="1"/>
  <c r="EH16" i="3" s="1"/>
  <c r="EC16" i="3"/>
  <c r="ED16" i="3" s="1"/>
  <c r="EE16" i="3" s="1"/>
  <c r="EA16" i="3"/>
  <c r="EB16" i="3" s="1"/>
  <c r="DZ16" i="3"/>
  <c r="DY16" i="3"/>
  <c r="DX16" i="3"/>
  <c r="EL15" i="3"/>
  <c r="EM15" i="3" s="1"/>
  <c r="EN15" i="3" s="1"/>
  <c r="EI15" i="3"/>
  <c r="EJ15" i="3" s="1"/>
  <c r="EK15" i="3" s="1"/>
  <c r="EF15" i="3"/>
  <c r="EG15" i="3" s="1"/>
  <c r="EH15" i="3" s="1"/>
  <c r="EC15" i="3"/>
  <c r="ED15" i="3" s="1"/>
  <c r="EE15" i="3" s="1"/>
  <c r="DZ15" i="3"/>
  <c r="DY15" i="3"/>
  <c r="DX15" i="3"/>
  <c r="EL14" i="3"/>
  <c r="EM14" i="3" s="1"/>
  <c r="EN14" i="3" s="1"/>
  <c r="EI14" i="3"/>
  <c r="EF14" i="3"/>
  <c r="EG14" i="3" s="1"/>
  <c r="EH14" i="3" s="1"/>
  <c r="EC14" i="3"/>
  <c r="ED14" i="3" s="1"/>
  <c r="EE14" i="3" s="1"/>
  <c r="EA14" i="3"/>
  <c r="EB14" i="3" s="1"/>
  <c r="DZ14" i="3"/>
  <c r="DY14" i="3"/>
  <c r="DX14" i="3"/>
  <c r="EL13" i="3"/>
  <c r="EM13" i="3" s="1"/>
  <c r="EN13" i="3" s="1"/>
  <c r="EI13" i="3"/>
  <c r="EJ13" i="3" s="1"/>
  <c r="EK13" i="3" s="1"/>
  <c r="EF13" i="3"/>
  <c r="EG13" i="3" s="1"/>
  <c r="EH13" i="3" s="1"/>
  <c r="EC13" i="3"/>
  <c r="ED13" i="3" s="1"/>
  <c r="EE13" i="3" s="1"/>
  <c r="DZ13" i="3"/>
  <c r="EA13" i="3" s="1"/>
  <c r="EB13" i="3" s="1"/>
  <c r="DY13" i="3"/>
  <c r="DX13" i="3"/>
  <c r="EL12" i="3"/>
  <c r="EM12" i="3" s="1"/>
  <c r="EN12" i="3" s="1"/>
  <c r="EI12" i="3"/>
  <c r="EJ12" i="3" s="1"/>
  <c r="EK12" i="3" s="1"/>
  <c r="EF12" i="3"/>
  <c r="EG12" i="3" s="1"/>
  <c r="EH12" i="3" s="1"/>
  <c r="EC12" i="3"/>
  <c r="DZ12" i="3"/>
  <c r="EA12" i="3" s="1"/>
  <c r="EB12" i="3" s="1"/>
  <c r="DY12" i="3"/>
  <c r="DX12" i="3"/>
  <c r="EL11" i="3"/>
  <c r="EI11" i="3"/>
  <c r="EJ11" i="3" s="1"/>
  <c r="EK11" i="3" s="1"/>
  <c r="EF11" i="3"/>
  <c r="EG11" i="3" s="1"/>
  <c r="EH11" i="3" s="1"/>
  <c r="EC11" i="3"/>
  <c r="ED11" i="3" s="1"/>
  <c r="EE11" i="3" s="1"/>
  <c r="DZ11" i="3"/>
  <c r="EA11" i="3" s="1"/>
  <c r="EB11" i="3" s="1"/>
  <c r="DY11" i="3"/>
  <c r="DX11" i="3"/>
  <c r="EL77" i="9"/>
  <c r="EM77" i="9" s="1"/>
  <c r="EN77" i="9" s="1"/>
  <c r="EI77" i="9"/>
  <c r="EJ77" i="9" s="1"/>
  <c r="EK77" i="9" s="1"/>
  <c r="EF77" i="9"/>
  <c r="EG77" i="9" s="1"/>
  <c r="EH77" i="9" s="1"/>
  <c r="EC77" i="9"/>
  <c r="ED77" i="9" s="1"/>
  <c r="EE77" i="9" s="1"/>
  <c r="DZ77" i="9"/>
  <c r="EA77" i="9" s="1"/>
  <c r="EB77" i="9" s="1"/>
  <c r="DY77" i="9"/>
  <c r="DX77" i="9"/>
  <c r="EL76" i="9"/>
  <c r="EM76" i="9" s="1"/>
  <c r="EN76" i="9" s="1"/>
  <c r="EI76" i="9"/>
  <c r="EJ76" i="9" s="1"/>
  <c r="EK76" i="9" s="1"/>
  <c r="EF76" i="9"/>
  <c r="EG76" i="9" s="1"/>
  <c r="EH76" i="9" s="1"/>
  <c r="EC76" i="9"/>
  <c r="ED76" i="9" s="1"/>
  <c r="EE76" i="9" s="1"/>
  <c r="DZ76" i="9"/>
  <c r="EA76" i="9" s="1"/>
  <c r="EB76" i="9" s="1"/>
  <c r="DY76" i="9"/>
  <c r="DX76" i="9"/>
  <c r="EL75" i="9"/>
  <c r="EM75" i="9" s="1"/>
  <c r="EN75" i="9" s="1"/>
  <c r="EI75" i="9"/>
  <c r="EJ75" i="9" s="1"/>
  <c r="EK75" i="9" s="1"/>
  <c r="EF75" i="9"/>
  <c r="EG75" i="9" s="1"/>
  <c r="EH75" i="9" s="1"/>
  <c r="EC75" i="9"/>
  <c r="ED75" i="9" s="1"/>
  <c r="EE75" i="9" s="1"/>
  <c r="DZ75" i="9"/>
  <c r="EA75" i="9" s="1"/>
  <c r="EB75" i="9" s="1"/>
  <c r="DY75" i="9"/>
  <c r="DX75" i="9"/>
  <c r="EL74" i="9"/>
  <c r="EM74" i="9" s="1"/>
  <c r="EN74" i="9" s="1"/>
  <c r="EI74" i="9"/>
  <c r="EJ74" i="9" s="1"/>
  <c r="EK74" i="9" s="1"/>
  <c r="EF74" i="9"/>
  <c r="EG74" i="9" s="1"/>
  <c r="EH74" i="9" s="1"/>
  <c r="EC74" i="9"/>
  <c r="ED74" i="9" s="1"/>
  <c r="EE74" i="9" s="1"/>
  <c r="DZ74" i="9"/>
  <c r="EA74" i="9" s="1"/>
  <c r="EB74" i="9" s="1"/>
  <c r="DY74" i="9"/>
  <c r="DX74" i="9"/>
  <c r="EL73" i="9"/>
  <c r="EM73" i="9" s="1"/>
  <c r="EN73" i="9" s="1"/>
  <c r="EI73" i="9"/>
  <c r="EJ73" i="9" s="1"/>
  <c r="EK73" i="9" s="1"/>
  <c r="EF73" i="9"/>
  <c r="EG73" i="9" s="1"/>
  <c r="EH73" i="9" s="1"/>
  <c r="EC73" i="9"/>
  <c r="ED73" i="9" s="1"/>
  <c r="EE73" i="9" s="1"/>
  <c r="DZ73" i="9"/>
  <c r="EA73" i="9" s="1"/>
  <c r="EB73" i="9" s="1"/>
  <c r="DY73" i="9"/>
  <c r="DX73" i="9"/>
  <c r="EL72" i="9"/>
  <c r="EM72" i="9" s="1"/>
  <c r="EN72" i="9" s="1"/>
  <c r="EI72" i="9"/>
  <c r="EJ72" i="9" s="1"/>
  <c r="EK72" i="9" s="1"/>
  <c r="EF72" i="9"/>
  <c r="EG72" i="9" s="1"/>
  <c r="EH72" i="9" s="1"/>
  <c r="EC72" i="9"/>
  <c r="ED72" i="9" s="1"/>
  <c r="EE72" i="9" s="1"/>
  <c r="DZ72" i="9"/>
  <c r="EA72" i="9" s="1"/>
  <c r="EB72" i="9" s="1"/>
  <c r="DY72" i="9"/>
  <c r="DX72" i="9"/>
  <c r="EL71" i="9"/>
  <c r="EM71" i="9" s="1"/>
  <c r="EN71" i="9" s="1"/>
  <c r="EI71" i="9"/>
  <c r="EJ71" i="9" s="1"/>
  <c r="EK71" i="9" s="1"/>
  <c r="EF71" i="9"/>
  <c r="EG71" i="9" s="1"/>
  <c r="EH71" i="9" s="1"/>
  <c r="EC71" i="9"/>
  <c r="ED71" i="9" s="1"/>
  <c r="EE71" i="9" s="1"/>
  <c r="DZ71" i="9"/>
  <c r="EA71" i="9" s="1"/>
  <c r="EB71" i="9" s="1"/>
  <c r="DY71" i="9"/>
  <c r="DX71" i="9"/>
  <c r="EL70" i="9"/>
  <c r="EM70" i="9" s="1"/>
  <c r="EN70" i="9" s="1"/>
  <c r="EI70" i="9"/>
  <c r="EJ70" i="9" s="1"/>
  <c r="EK70" i="9" s="1"/>
  <c r="EF70" i="9"/>
  <c r="EG70" i="9" s="1"/>
  <c r="EH70" i="9" s="1"/>
  <c r="EC70" i="9"/>
  <c r="ED70" i="9" s="1"/>
  <c r="EE70" i="9" s="1"/>
  <c r="DZ70" i="9"/>
  <c r="EA70" i="9" s="1"/>
  <c r="EB70" i="9" s="1"/>
  <c r="DY70" i="9"/>
  <c r="DX70" i="9"/>
  <c r="EL69" i="9"/>
  <c r="EM69" i="9" s="1"/>
  <c r="EN69" i="9" s="1"/>
  <c r="EI69" i="9"/>
  <c r="EJ69" i="9" s="1"/>
  <c r="EK69" i="9" s="1"/>
  <c r="EF69" i="9"/>
  <c r="EG69" i="9" s="1"/>
  <c r="EH69" i="9" s="1"/>
  <c r="EC69" i="9"/>
  <c r="ED69" i="9" s="1"/>
  <c r="EE69" i="9" s="1"/>
  <c r="DZ69" i="9"/>
  <c r="EA69" i="9" s="1"/>
  <c r="EB69" i="9" s="1"/>
  <c r="DY69" i="9"/>
  <c r="DX69" i="9"/>
  <c r="EL68" i="9"/>
  <c r="EM68" i="9" s="1"/>
  <c r="EN68" i="9" s="1"/>
  <c r="EI68" i="9"/>
  <c r="EJ68" i="9" s="1"/>
  <c r="EK68" i="9" s="1"/>
  <c r="EF68" i="9"/>
  <c r="EG68" i="9" s="1"/>
  <c r="EH68" i="9" s="1"/>
  <c r="EC68" i="9"/>
  <c r="ED68" i="9" s="1"/>
  <c r="EE68" i="9" s="1"/>
  <c r="DZ68" i="9"/>
  <c r="EA68" i="9" s="1"/>
  <c r="EB68" i="9" s="1"/>
  <c r="DY68" i="9"/>
  <c r="DX68" i="9"/>
  <c r="EL67" i="9"/>
  <c r="EM67" i="9" s="1"/>
  <c r="EN67" i="9" s="1"/>
  <c r="EI67" i="9"/>
  <c r="EJ67" i="9" s="1"/>
  <c r="EK67" i="9" s="1"/>
  <c r="EF67" i="9"/>
  <c r="EG67" i="9" s="1"/>
  <c r="EH67" i="9" s="1"/>
  <c r="EC67" i="9"/>
  <c r="ED67" i="9" s="1"/>
  <c r="EE67" i="9" s="1"/>
  <c r="DZ67" i="9"/>
  <c r="EA67" i="9" s="1"/>
  <c r="EB67" i="9" s="1"/>
  <c r="DY67" i="9"/>
  <c r="DX67" i="9"/>
  <c r="EL66" i="9"/>
  <c r="EM66" i="9" s="1"/>
  <c r="EN66" i="9" s="1"/>
  <c r="EI66" i="9"/>
  <c r="EJ66" i="9" s="1"/>
  <c r="EK66" i="9" s="1"/>
  <c r="EF66" i="9"/>
  <c r="EG66" i="9" s="1"/>
  <c r="EH66" i="9" s="1"/>
  <c r="EC66" i="9"/>
  <c r="ED66" i="9" s="1"/>
  <c r="EE66" i="9" s="1"/>
  <c r="DZ66" i="9"/>
  <c r="EA66" i="9" s="1"/>
  <c r="EB66" i="9" s="1"/>
  <c r="DY66" i="9"/>
  <c r="DX66" i="9"/>
  <c r="EL65" i="9"/>
  <c r="EM65" i="9" s="1"/>
  <c r="EN65" i="9" s="1"/>
  <c r="EI65" i="9"/>
  <c r="EJ65" i="9" s="1"/>
  <c r="EK65" i="9" s="1"/>
  <c r="EF65" i="9"/>
  <c r="EG65" i="9" s="1"/>
  <c r="EH65" i="9" s="1"/>
  <c r="EC65" i="9"/>
  <c r="ED65" i="9" s="1"/>
  <c r="EE65" i="9" s="1"/>
  <c r="DZ65" i="9"/>
  <c r="EA65" i="9" s="1"/>
  <c r="EB65" i="9" s="1"/>
  <c r="DY65" i="9"/>
  <c r="DX65" i="9"/>
  <c r="EL64" i="9"/>
  <c r="EM64" i="9" s="1"/>
  <c r="EN64" i="9" s="1"/>
  <c r="EI64" i="9"/>
  <c r="EJ64" i="9" s="1"/>
  <c r="EK64" i="9" s="1"/>
  <c r="EF64" i="9"/>
  <c r="EG64" i="9" s="1"/>
  <c r="EH64" i="9" s="1"/>
  <c r="EC64" i="9"/>
  <c r="ED64" i="9" s="1"/>
  <c r="EE64" i="9" s="1"/>
  <c r="DZ64" i="9"/>
  <c r="EA64" i="9" s="1"/>
  <c r="EB64" i="9" s="1"/>
  <c r="DY64" i="9"/>
  <c r="DX64" i="9"/>
  <c r="EL63" i="9"/>
  <c r="EM63" i="9" s="1"/>
  <c r="EN63" i="9" s="1"/>
  <c r="EI63" i="9"/>
  <c r="EJ63" i="9" s="1"/>
  <c r="EK63" i="9" s="1"/>
  <c r="EF63" i="9"/>
  <c r="EG63" i="9" s="1"/>
  <c r="EH63" i="9" s="1"/>
  <c r="EC63" i="9"/>
  <c r="ED63" i="9" s="1"/>
  <c r="EE63" i="9" s="1"/>
  <c r="DZ63" i="9"/>
  <c r="EA63" i="9" s="1"/>
  <c r="EB63" i="9" s="1"/>
  <c r="DY63" i="9"/>
  <c r="DX63" i="9"/>
  <c r="EL62" i="9"/>
  <c r="EM62" i="9" s="1"/>
  <c r="EN62" i="9" s="1"/>
  <c r="EI62" i="9"/>
  <c r="EJ62" i="9" s="1"/>
  <c r="EK62" i="9" s="1"/>
  <c r="EF62" i="9"/>
  <c r="EG62" i="9" s="1"/>
  <c r="EH62" i="9" s="1"/>
  <c r="EC62" i="9"/>
  <c r="ED62" i="9" s="1"/>
  <c r="EE62" i="9" s="1"/>
  <c r="DZ62" i="9"/>
  <c r="EA62" i="9" s="1"/>
  <c r="EB62" i="9" s="1"/>
  <c r="DY62" i="9"/>
  <c r="DX62" i="9"/>
  <c r="EL61" i="9"/>
  <c r="EM61" i="9" s="1"/>
  <c r="EN61" i="9" s="1"/>
  <c r="EI61" i="9"/>
  <c r="EJ61" i="9" s="1"/>
  <c r="EK61" i="9" s="1"/>
  <c r="EF61" i="9"/>
  <c r="EG61" i="9" s="1"/>
  <c r="EH61" i="9" s="1"/>
  <c r="EC61" i="9"/>
  <c r="ED61" i="9" s="1"/>
  <c r="EE61" i="9" s="1"/>
  <c r="DZ61" i="9"/>
  <c r="EA61" i="9" s="1"/>
  <c r="EB61" i="9" s="1"/>
  <c r="DY61" i="9"/>
  <c r="DX61" i="9"/>
  <c r="EL60" i="9"/>
  <c r="EM60" i="9" s="1"/>
  <c r="EN60" i="9" s="1"/>
  <c r="EI60" i="9"/>
  <c r="EJ60" i="9" s="1"/>
  <c r="EK60" i="9" s="1"/>
  <c r="EF60" i="9"/>
  <c r="EG60" i="9" s="1"/>
  <c r="EH60" i="9" s="1"/>
  <c r="EC60" i="9"/>
  <c r="ED60" i="9" s="1"/>
  <c r="EE60" i="9" s="1"/>
  <c r="DZ60" i="9"/>
  <c r="EA60" i="9" s="1"/>
  <c r="EB60" i="9" s="1"/>
  <c r="DY60" i="9"/>
  <c r="DX60" i="9"/>
  <c r="EL59" i="9"/>
  <c r="EM59" i="9" s="1"/>
  <c r="EN59" i="9" s="1"/>
  <c r="EI59" i="9"/>
  <c r="EJ59" i="9" s="1"/>
  <c r="EK59" i="9" s="1"/>
  <c r="EF59" i="9"/>
  <c r="EG59" i="9" s="1"/>
  <c r="EH59" i="9" s="1"/>
  <c r="EC59" i="9"/>
  <c r="ED59" i="9" s="1"/>
  <c r="EE59" i="9" s="1"/>
  <c r="DZ59" i="9"/>
  <c r="EA59" i="9" s="1"/>
  <c r="EB59" i="9" s="1"/>
  <c r="DY59" i="9"/>
  <c r="DX59" i="9"/>
  <c r="EL58" i="9"/>
  <c r="EM58" i="9" s="1"/>
  <c r="EN58" i="9" s="1"/>
  <c r="EI58" i="9"/>
  <c r="EJ58" i="9" s="1"/>
  <c r="EK58" i="9" s="1"/>
  <c r="EF58" i="9"/>
  <c r="EG58" i="9" s="1"/>
  <c r="EH58" i="9" s="1"/>
  <c r="EC58" i="9"/>
  <c r="ED58" i="9" s="1"/>
  <c r="EE58" i="9" s="1"/>
  <c r="DZ58" i="9"/>
  <c r="EA58" i="9" s="1"/>
  <c r="EB58" i="9" s="1"/>
  <c r="DY58" i="9"/>
  <c r="DX58" i="9"/>
  <c r="EL57" i="9"/>
  <c r="EM57" i="9" s="1"/>
  <c r="EN57" i="9" s="1"/>
  <c r="EI57" i="9"/>
  <c r="EJ57" i="9" s="1"/>
  <c r="EK57" i="9" s="1"/>
  <c r="EF57" i="9"/>
  <c r="EG57" i="9" s="1"/>
  <c r="EH57" i="9" s="1"/>
  <c r="EC57" i="9"/>
  <c r="ED57" i="9" s="1"/>
  <c r="EE57" i="9" s="1"/>
  <c r="DZ57" i="9"/>
  <c r="EA57" i="9" s="1"/>
  <c r="EB57" i="9" s="1"/>
  <c r="DY57" i="9"/>
  <c r="DX57" i="9"/>
  <c r="EL56" i="9"/>
  <c r="EM56" i="9" s="1"/>
  <c r="EN56" i="9" s="1"/>
  <c r="EI56" i="9"/>
  <c r="EJ56" i="9" s="1"/>
  <c r="EK56" i="9" s="1"/>
  <c r="EF56" i="9"/>
  <c r="EG56" i="9" s="1"/>
  <c r="EH56" i="9" s="1"/>
  <c r="EC56" i="9"/>
  <c r="ED56" i="9" s="1"/>
  <c r="EE56" i="9" s="1"/>
  <c r="DZ56" i="9"/>
  <c r="EA56" i="9" s="1"/>
  <c r="EB56" i="9" s="1"/>
  <c r="DY56" i="9"/>
  <c r="DX56" i="9"/>
  <c r="EL55" i="9"/>
  <c r="EM55" i="9" s="1"/>
  <c r="EN55" i="9" s="1"/>
  <c r="EI55" i="9"/>
  <c r="EJ55" i="9" s="1"/>
  <c r="EK55" i="9" s="1"/>
  <c r="EF55" i="9"/>
  <c r="EG55" i="9" s="1"/>
  <c r="EH55" i="9" s="1"/>
  <c r="EC55" i="9"/>
  <c r="ED55" i="9" s="1"/>
  <c r="EE55" i="9" s="1"/>
  <c r="DZ55" i="9"/>
  <c r="EA55" i="9" s="1"/>
  <c r="EB55" i="9" s="1"/>
  <c r="DY55" i="9"/>
  <c r="DX55" i="9"/>
  <c r="EL54" i="9"/>
  <c r="EM54" i="9" s="1"/>
  <c r="EN54" i="9" s="1"/>
  <c r="EI54" i="9"/>
  <c r="EJ54" i="9" s="1"/>
  <c r="EK54" i="9" s="1"/>
  <c r="EF54" i="9"/>
  <c r="EG54" i="9" s="1"/>
  <c r="EH54" i="9" s="1"/>
  <c r="EC54" i="9"/>
  <c r="ED54" i="9" s="1"/>
  <c r="EE54" i="9" s="1"/>
  <c r="DZ54" i="9"/>
  <c r="EA54" i="9" s="1"/>
  <c r="EB54" i="9" s="1"/>
  <c r="DY54" i="9"/>
  <c r="DX54" i="9"/>
  <c r="EL53" i="9"/>
  <c r="EM53" i="9" s="1"/>
  <c r="EN53" i="9" s="1"/>
  <c r="EI53" i="9"/>
  <c r="EJ53" i="9" s="1"/>
  <c r="EK53" i="9" s="1"/>
  <c r="EF53" i="9"/>
  <c r="EG53" i="9" s="1"/>
  <c r="EH53" i="9" s="1"/>
  <c r="EC53" i="9"/>
  <c r="ED53" i="9" s="1"/>
  <c r="EE53" i="9" s="1"/>
  <c r="DZ53" i="9"/>
  <c r="EA53" i="9" s="1"/>
  <c r="EB53" i="9" s="1"/>
  <c r="DY53" i="9"/>
  <c r="DX53" i="9"/>
  <c r="EL52" i="9"/>
  <c r="EM52" i="9" s="1"/>
  <c r="EN52" i="9" s="1"/>
  <c r="EI52" i="9"/>
  <c r="EJ52" i="9" s="1"/>
  <c r="EK52" i="9" s="1"/>
  <c r="EF52" i="9"/>
  <c r="EG52" i="9" s="1"/>
  <c r="EH52" i="9" s="1"/>
  <c r="EC52" i="9"/>
  <c r="ED52" i="9" s="1"/>
  <c r="EE52" i="9" s="1"/>
  <c r="DZ52" i="9"/>
  <c r="EA52" i="9" s="1"/>
  <c r="EB52" i="9" s="1"/>
  <c r="DY52" i="9"/>
  <c r="DX52" i="9"/>
  <c r="EL51" i="9"/>
  <c r="EM51" i="9" s="1"/>
  <c r="EN51" i="9" s="1"/>
  <c r="EI51" i="9"/>
  <c r="EJ51" i="9" s="1"/>
  <c r="EK51" i="9" s="1"/>
  <c r="EF51" i="9"/>
  <c r="EG51" i="9" s="1"/>
  <c r="EH51" i="9" s="1"/>
  <c r="EC51" i="9"/>
  <c r="ED51" i="9" s="1"/>
  <c r="EE51" i="9" s="1"/>
  <c r="DZ51" i="9"/>
  <c r="EA51" i="9" s="1"/>
  <c r="EB51" i="9" s="1"/>
  <c r="DY51" i="9"/>
  <c r="DX51" i="9"/>
  <c r="EL50" i="9"/>
  <c r="EM50" i="9" s="1"/>
  <c r="EN50" i="9" s="1"/>
  <c r="EI50" i="9"/>
  <c r="EJ50" i="9" s="1"/>
  <c r="EK50" i="9" s="1"/>
  <c r="EF50" i="9"/>
  <c r="EG50" i="9" s="1"/>
  <c r="EH50" i="9" s="1"/>
  <c r="EC50" i="9"/>
  <c r="ED50" i="9" s="1"/>
  <c r="EE50" i="9" s="1"/>
  <c r="DZ50" i="9"/>
  <c r="EA50" i="9" s="1"/>
  <c r="EB50" i="9" s="1"/>
  <c r="DY50" i="9"/>
  <c r="DX50" i="9"/>
  <c r="EL49" i="9"/>
  <c r="EM49" i="9" s="1"/>
  <c r="EN49" i="9" s="1"/>
  <c r="EI49" i="9"/>
  <c r="EJ49" i="9" s="1"/>
  <c r="EK49" i="9" s="1"/>
  <c r="EF49" i="9"/>
  <c r="EG49" i="9" s="1"/>
  <c r="EH49" i="9" s="1"/>
  <c r="EC49" i="9"/>
  <c r="ED49" i="9" s="1"/>
  <c r="EE49" i="9" s="1"/>
  <c r="DZ49" i="9"/>
  <c r="EA49" i="9" s="1"/>
  <c r="EB49" i="9" s="1"/>
  <c r="DY49" i="9"/>
  <c r="DX49" i="9"/>
  <c r="EL48" i="9"/>
  <c r="EM48" i="9" s="1"/>
  <c r="EN48" i="9" s="1"/>
  <c r="EI48" i="9"/>
  <c r="EJ48" i="9" s="1"/>
  <c r="EK48" i="9" s="1"/>
  <c r="EF48" i="9"/>
  <c r="EG48" i="9" s="1"/>
  <c r="EH48" i="9" s="1"/>
  <c r="EC48" i="9"/>
  <c r="ED48" i="9" s="1"/>
  <c r="EE48" i="9" s="1"/>
  <c r="DZ48" i="9"/>
  <c r="EA48" i="9" s="1"/>
  <c r="EB48" i="9" s="1"/>
  <c r="DY48" i="9"/>
  <c r="DX48" i="9"/>
  <c r="EL47" i="9"/>
  <c r="EM47" i="9" s="1"/>
  <c r="EN47" i="9" s="1"/>
  <c r="EI47" i="9"/>
  <c r="EJ47" i="9" s="1"/>
  <c r="EK47" i="9" s="1"/>
  <c r="EF47" i="9"/>
  <c r="EG47" i="9" s="1"/>
  <c r="EH47" i="9" s="1"/>
  <c r="EC47" i="9"/>
  <c r="ED47" i="9" s="1"/>
  <c r="EE47" i="9" s="1"/>
  <c r="DZ47" i="9"/>
  <c r="EA47" i="9" s="1"/>
  <c r="EB47" i="9" s="1"/>
  <c r="DY47" i="9"/>
  <c r="DX47" i="9"/>
  <c r="EL46" i="9"/>
  <c r="EM46" i="9" s="1"/>
  <c r="EN46" i="9" s="1"/>
  <c r="EI46" i="9"/>
  <c r="EJ46" i="9" s="1"/>
  <c r="EK46" i="9" s="1"/>
  <c r="EF46" i="9"/>
  <c r="EG46" i="9" s="1"/>
  <c r="EH46" i="9" s="1"/>
  <c r="EC46" i="9"/>
  <c r="ED46" i="9" s="1"/>
  <c r="EE46" i="9" s="1"/>
  <c r="DZ46" i="9"/>
  <c r="EA46" i="9" s="1"/>
  <c r="EB46" i="9" s="1"/>
  <c r="DY46" i="9"/>
  <c r="DX46" i="9"/>
  <c r="EL45" i="9"/>
  <c r="EM45" i="9" s="1"/>
  <c r="EN45" i="9" s="1"/>
  <c r="EI45" i="9"/>
  <c r="EJ45" i="9" s="1"/>
  <c r="EK45" i="9" s="1"/>
  <c r="EF45" i="9"/>
  <c r="EG45" i="9" s="1"/>
  <c r="EH45" i="9" s="1"/>
  <c r="EC45" i="9"/>
  <c r="ED45" i="9" s="1"/>
  <c r="EE45" i="9" s="1"/>
  <c r="DZ45" i="9"/>
  <c r="EA45" i="9" s="1"/>
  <c r="EB45" i="9" s="1"/>
  <c r="DY45" i="9"/>
  <c r="DX45" i="9"/>
  <c r="EL44" i="9"/>
  <c r="EM44" i="9" s="1"/>
  <c r="EN44" i="9" s="1"/>
  <c r="EI44" i="9"/>
  <c r="EJ44" i="9" s="1"/>
  <c r="EK44" i="9" s="1"/>
  <c r="EF44" i="9"/>
  <c r="EG44" i="9" s="1"/>
  <c r="EH44" i="9" s="1"/>
  <c r="EC44" i="9"/>
  <c r="ED44" i="9" s="1"/>
  <c r="EE44" i="9" s="1"/>
  <c r="DZ44" i="9"/>
  <c r="EA44" i="9" s="1"/>
  <c r="EB44" i="9" s="1"/>
  <c r="DY44" i="9"/>
  <c r="DX44" i="9"/>
  <c r="EL43" i="9"/>
  <c r="EM43" i="9" s="1"/>
  <c r="EN43" i="9" s="1"/>
  <c r="EI43" i="9"/>
  <c r="EJ43" i="9" s="1"/>
  <c r="EK43" i="9" s="1"/>
  <c r="EF43" i="9"/>
  <c r="EG43" i="9" s="1"/>
  <c r="EH43" i="9" s="1"/>
  <c r="EC43" i="9"/>
  <c r="ED43" i="9" s="1"/>
  <c r="EE43" i="9" s="1"/>
  <c r="DZ43" i="9"/>
  <c r="EA43" i="9" s="1"/>
  <c r="EB43" i="9" s="1"/>
  <c r="DY43" i="9"/>
  <c r="DX43" i="9"/>
  <c r="EL41" i="9"/>
  <c r="EM41" i="9" s="1"/>
  <c r="EN41" i="9" s="1"/>
  <c r="EI41" i="9"/>
  <c r="EJ41" i="9" s="1"/>
  <c r="EK41" i="9" s="1"/>
  <c r="EF41" i="9"/>
  <c r="EG41" i="9" s="1"/>
  <c r="EH41" i="9" s="1"/>
  <c r="EC41" i="9"/>
  <c r="ED41" i="9" s="1"/>
  <c r="EE41" i="9" s="1"/>
  <c r="DZ41" i="9"/>
  <c r="EA41" i="9" s="1"/>
  <c r="EB41" i="9" s="1"/>
  <c r="DY41" i="9"/>
  <c r="DX41" i="9"/>
  <c r="EL40" i="9"/>
  <c r="EM40" i="9" s="1"/>
  <c r="EN40" i="9" s="1"/>
  <c r="EI40" i="9"/>
  <c r="EJ40" i="9" s="1"/>
  <c r="EK40" i="9" s="1"/>
  <c r="EF40" i="9"/>
  <c r="EG40" i="9" s="1"/>
  <c r="EH40" i="9" s="1"/>
  <c r="EC40" i="9"/>
  <c r="ED40" i="9" s="1"/>
  <c r="EE40" i="9" s="1"/>
  <c r="DZ40" i="9"/>
  <c r="EA40" i="9" s="1"/>
  <c r="EB40" i="9" s="1"/>
  <c r="DY40" i="9"/>
  <c r="DX40" i="9"/>
  <c r="EL39" i="9"/>
  <c r="EM39" i="9" s="1"/>
  <c r="EN39" i="9" s="1"/>
  <c r="EI39" i="9"/>
  <c r="EJ39" i="9" s="1"/>
  <c r="EK39" i="9" s="1"/>
  <c r="EF39" i="9"/>
  <c r="EG39" i="9" s="1"/>
  <c r="EH39" i="9" s="1"/>
  <c r="EC39" i="9"/>
  <c r="ED39" i="9" s="1"/>
  <c r="EE39" i="9" s="1"/>
  <c r="DZ39" i="9"/>
  <c r="EA39" i="9" s="1"/>
  <c r="EB39" i="9" s="1"/>
  <c r="DY39" i="9"/>
  <c r="DX39" i="9"/>
  <c r="EL38" i="9"/>
  <c r="EM38" i="9" s="1"/>
  <c r="EN38" i="9" s="1"/>
  <c r="EI38" i="9"/>
  <c r="EJ38" i="9" s="1"/>
  <c r="EK38" i="9" s="1"/>
  <c r="EF38" i="9"/>
  <c r="EG38" i="9" s="1"/>
  <c r="EH38" i="9" s="1"/>
  <c r="EC38" i="9"/>
  <c r="ED38" i="9" s="1"/>
  <c r="EE38" i="9" s="1"/>
  <c r="DZ38" i="9"/>
  <c r="EA38" i="9" s="1"/>
  <c r="EB38" i="9" s="1"/>
  <c r="DY38" i="9"/>
  <c r="DX38" i="9"/>
  <c r="EL37" i="9"/>
  <c r="EM37" i="9" s="1"/>
  <c r="EN37" i="9" s="1"/>
  <c r="EI37" i="9"/>
  <c r="EJ37" i="9" s="1"/>
  <c r="EK37" i="9" s="1"/>
  <c r="EF37" i="9"/>
  <c r="EG37" i="9" s="1"/>
  <c r="EH37" i="9" s="1"/>
  <c r="EC37" i="9"/>
  <c r="ED37" i="9" s="1"/>
  <c r="EE37" i="9" s="1"/>
  <c r="DZ37" i="9"/>
  <c r="EA37" i="9" s="1"/>
  <c r="EB37" i="9" s="1"/>
  <c r="DY37" i="9"/>
  <c r="DX37" i="9"/>
  <c r="EL36" i="9"/>
  <c r="EM36" i="9" s="1"/>
  <c r="EN36" i="9" s="1"/>
  <c r="EI36" i="9"/>
  <c r="EJ36" i="9" s="1"/>
  <c r="EK36" i="9" s="1"/>
  <c r="EF36" i="9"/>
  <c r="EG36" i="9" s="1"/>
  <c r="EH36" i="9" s="1"/>
  <c r="EC36" i="9"/>
  <c r="ED36" i="9" s="1"/>
  <c r="EE36" i="9" s="1"/>
  <c r="DZ36" i="9"/>
  <c r="EA36" i="9" s="1"/>
  <c r="EB36" i="9" s="1"/>
  <c r="DY36" i="9"/>
  <c r="DX36" i="9"/>
  <c r="EL35" i="9"/>
  <c r="EM35" i="9" s="1"/>
  <c r="EN35" i="9" s="1"/>
  <c r="EI35" i="9"/>
  <c r="EJ35" i="9" s="1"/>
  <c r="EK35" i="9" s="1"/>
  <c r="EF35" i="9"/>
  <c r="EG35" i="9" s="1"/>
  <c r="EH35" i="9" s="1"/>
  <c r="EC35" i="9"/>
  <c r="ED35" i="9" s="1"/>
  <c r="EE35" i="9" s="1"/>
  <c r="DZ35" i="9"/>
  <c r="EA35" i="9" s="1"/>
  <c r="EB35" i="9" s="1"/>
  <c r="DY35" i="9"/>
  <c r="DX35" i="9"/>
  <c r="EL34" i="9"/>
  <c r="EM34" i="9" s="1"/>
  <c r="EN34" i="9" s="1"/>
  <c r="EI34" i="9"/>
  <c r="EJ34" i="9" s="1"/>
  <c r="EK34" i="9" s="1"/>
  <c r="EF34" i="9"/>
  <c r="EG34" i="9" s="1"/>
  <c r="EH34" i="9" s="1"/>
  <c r="EC34" i="9"/>
  <c r="ED34" i="9" s="1"/>
  <c r="EE34" i="9" s="1"/>
  <c r="DZ34" i="9"/>
  <c r="EA34" i="9" s="1"/>
  <c r="EB34" i="9" s="1"/>
  <c r="DY34" i="9"/>
  <c r="DX34" i="9"/>
  <c r="EL33" i="9"/>
  <c r="EM33" i="9" s="1"/>
  <c r="EN33" i="9" s="1"/>
  <c r="EI33" i="9"/>
  <c r="EJ33" i="9" s="1"/>
  <c r="EK33" i="9" s="1"/>
  <c r="EF33" i="9"/>
  <c r="EG33" i="9" s="1"/>
  <c r="EH33" i="9" s="1"/>
  <c r="EC33" i="9"/>
  <c r="ED33" i="9" s="1"/>
  <c r="EE33" i="9" s="1"/>
  <c r="DZ33" i="9"/>
  <c r="EA33" i="9" s="1"/>
  <c r="EB33" i="9" s="1"/>
  <c r="DY33" i="9"/>
  <c r="DX33" i="9"/>
  <c r="EL32" i="9"/>
  <c r="EM32" i="9" s="1"/>
  <c r="EN32" i="9" s="1"/>
  <c r="EI32" i="9"/>
  <c r="EJ32" i="9" s="1"/>
  <c r="EK32" i="9" s="1"/>
  <c r="EF32" i="9"/>
  <c r="EG32" i="9" s="1"/>
  <c r="EH32" i="9" s="1"/>
  <c r="EC32" i="9"/>
  <c r="ED32" i="9" s="1"/>
  <c r="EE32" i="9" s="1"/>
  <c r="DZ32" i="9"/>
  <c r="EA32" i="9" s="1"/>
  <c r="EB32" i="9" s="1"/>
  <c r="DY32" i="9"/>
  <c r="DX32" i="9"/>
  <c r="EL31" i="9"/>
  <c r="EM31" i="9" s="1"/>
  <c r="EN31" i="9" s="1"/>
  <c r="EI31" i="9"/>
  <c r="EJ31" i="9" s="1"/>
  <c r="EK31" i="9" s="1"/>
  <c r="EF31" i="9"/>
  <c r="EG31" i="9" s="1"/>
  <c r="EH31" i="9" s="1"/>
  <c r="EC31" i="9"/>
  <c r="ED31" i="9" s="1"/>
  <c r="EE31" i="9" s="1"/>
  <c r="DZ31" i="9"/>
  <c r="EA31" i="9" s="1"/>
  <c r="EB31" i="9" s="1"/>
  <c r="DY31" i="9"/>
  <c r="DX31" i="9"/>
  <c r="EL30" i="9"/>
  <c r="EM30" i="9" s="1"/>
  <c r="EN30" i="9" s="1"/>
  <c r="EI30" i="9"/>
  <c r="EJ30" i="9" s="1"/>
  <c r="EK30" i="9" s="1"/>
  <c r="EF30" i="9"/>
  <c r="EG30" i="9" s="1"/>
  <c r="EH30" i="9" s="1"/>
  <c r="EC30" i="9"/>
  <c r="ED30" i="9" s="1"/>
  <c r="EE30" i="9" s="1"/>
  <c r="DZ30" i="9"/>
  <c r="EA30" i="9" s="1"/>
  <c r="EB30" i="9" s="1"/>
  <c r="DY30" i="9"/>
  <c r="DX30" i="9"/>
  <c r="EL29" i="9"/>
  <c r="EM29" i="9" s="1"/>
  <c r="EN29" i="9" s="1"/>
  <c r="EI29" i="9"/>
  <c r="EJ29" i="9" s="1"/>
  <c r="EK29" i="9" s="1"/>
  <c r="EF29" i="9"/>
  <c r="EG29" i="9" s="1"/>
  <c r="EH29" i="9" s="1"/>
  <c r="EC29" i="9"/>
  <c r="ED29" i="9" s="1"/>
  <c r="EE29" i="9" s="1"/>
  <c r="DZ29" i="9"/>
  <c r="EA29" i="9" s="1"/>
  <c r="EB29" i="9" s="1"/>
  <c r="DY29" i="9"/>
  <c r="DX29" i="9"/>
  <c r="EL28" i="9"/>
  <c r="EM28" i="9" s="1"/>
  <c r="EN28" i="9" s="1"/>
  <c r="EI28" i="9"/>
  <c r="EJ28" i="9" s="1"/>
  <c r="EK28" i="9" s="1"/>
  <c r="EF28" i="9"/>
  <c r="EG28" i="9" s="1"/>
  <c r="EH28" i="9" s="1"/>
  <c r="EC28" i="9"/>
  <c r="ED28" i="9" s="1"/>
  <c r="EE28" i="9" s="1"/>
  <c r="DZ28" i="9"/>
  <c r="EA28" i="9" s="1"/>
  <c r="EB28" i="9" s="1"/>
  <c r="DY28" i="9"/>
  <c r="DX28" i="9"/>
  <c r="EL27" i="9"/>
  <c r="EM27" i="9" s="1"/>
  <c r="EN27" i="9" s="1"/>
  <c r="EI27" i="9"/>
  <c r="EJ27" i="9" s="1"/>
  <c r="EK27" i="9" s="1"/>
  <c r="EF27" i="9"/>
  <c r="EG27" i="9" s="1"/>
  <c r="EH27" i="9" s="1"/>
  <c r="EC27" i="9"/>
  <c r="ED27" i="9" s="1"/>
  <c r="EE27" i="9" s="1"/>
  <c r="DZ27" i="9"/>
  <c r="EA27" i="9" s="1"/>
  <c r="EB27" i="9" s="1"/>
  <c r="DY27" i="9"/>
  <c r="DX27" i="9"/>
  <c r="EL26" i="9"/>
  <c r="EM26" i="9" s="1"/>
  <c r="EN26" i="9" s="1"/>
  <c r="EI26" i="9"/>
  <c r="EJ26" i="9" s="1"/>
  <c r="EK26" i="9" s="1"/>
  <c r="EF26" i="9"/>
  <c r="EG26" i="9" s="1"/>
  <c r="EH26" i="9" s="1"/>
  <c r="EC26" i="9"/>
  <c r="ED26" i="9" s="1"/>
  <c r="EE26" i="9" s="1"/>
  <c r="DZ26" i="9"/>
  <c r="EA26" i="9" s="1"/>
  <c r="EB26" i="9" s="1"/>
  <c r="DY26" i="9"/>
  <c r="DX26" i="9"/>
  <c r="EL25" i="9"/>
  <c r="EM25" i="9" s="1"/>
  <c r="EN25" i="9" s="1"/>
  <c r="EI25" i="9"/>
  <c r="EJ25" i="9" s="1"/>
  <c r="EK25" i="9" s="1"/>
  <c r="EF25" i="9"/>
  <c r="EG25" i="9" s="1"/>
  <c r="EH25" i="9" s="1"/>
  <c r="EC25" i="9"/>
  <c r="ED25" i="9" s="1"/>
  <c r="EE25" i="9" s="1"/>
  <c r="DZ25" i="9"/>
  <c r="EA25" i="9" s="1"/>
  <c r="EB25" i="9" s="1"/>
  <c r="DY25" i="9"/>
  <c r="DX25" i="9"/>
  <c r="EL24" i="9"/>
  <c r="EM24" i="9" s="1"/>
  <c r="EN24" i="9" s="1"/>
  <c r="EI24" i="9"/>
  <c r="EJ24" i="9" s="1"/>
  <c r="EK24" i="9" s="1"/>
  <c r="EF24" i="9"/>
  <c r="EG24" i="9" s="1"/>
  <c r="EH24" i="9" s="1"/>
  <c r="EC24" i="9"/>
  <c r="ED24" i="9" s="1"/>
  <c r="EE24" i="9" s="1"/>
  <c r="DZ24" i="9"/>
  <c r="EA24" i="9" s="1"/>
  <c r="EB24" i="9" s="1"/>
  <c r="DY24" i="9"/>
  <c r="DX24" i="9"/>
  <c r="EL23" i="9"/>
  <c r="EM23" i="9" s="1"/>
  <c r="EN23" i="9" s="1"/>
  <c r="EI23" i="9"/>
  <c r="EJ23" i="9" s="1"/>
  <c r="EK23" i="9" s="1"/>
  <c r="EF23" i="9"/>
  <c r="EG23" i="9" s="1"/>
  <c r="EH23" i="9" s="1"/>
  <c r="EC23" i="9"/>
  <c r="ED23" i="9" s="1"/>
  <c r="EE23" i="9" s="1"/>
  <c r="DZ23" i="9"/>
  <c r="EA23" i="9" s="1"/>
  <c r="EB23" i="9" s="1"/>
  <c r="DY23" i="9"/>
  <c r="DX23" i="9"/>
  <c r="EL22" i="9"/>
  <c r="EM22" i="9" s="1"/>
  <c r="EN22" i="9" s="1"/>
  <c r="EI22" i="9"/>
  <c r="EJ22" i="9" s="1"/>
  <c r="EK22" i="9" s="1"/>
  <c r="EF22" i="9"/>
  <c r="EG22" i="9" s="1"/>
  <c r="EH22" i="9" s="1"/>
  <c r="EC22" i="9"/>
  <c r="ED22" i="9" s="1"/>
  <c r="EE22" i="9" s="1"/>
  <c r="DZ22" i="9"/>
  <c r="EA22" i="9" s="1"/>
  <c r="EB22" i="9" s="1"/>
  <c r="DY22" i="9"/>
  <c r="DX22" i="9"/>
  <c r="EL21" i="9"/>
  <c r="EM21" i="9" s="1"/>
  <c r="EN21" i="9" s="1"/>
  <c r="EI21" i="9"/>
  <c r="EJ21" i="9" s="1"/>
  <c r="EK21" i="9" s="1"/>
  <c r="EF21" i="9"/>
  <c r="EG21" i="9" s="1"/>
  <c r="EH21" i="9" s="1"/>
  <c r="EC21" i="9"/>
  <c r="ED21" i="9" s="1"/>
  <c r="EE21" i="9" s="1"/>
  <c r="DZ21" i="9"/>
  <c r="EA21" i="9" s="1"/>
  <c r="EB21" i="9" s="1"/>
  <c r="DY21" i="9"/>
  <c r="DX21" i="9"/>
  <c r="EL20" i="9"/>
  <c r="EM20" i="9" s="1"/>
  <c r="EN20" i="9" s="1"/>
  <c r="EI20" i="9"/>
  <c r="EJ20" i="9" s="1"/>
  <c r="EK20" i="9" s="1"/>
  <c r="EF20" i="9"/>
  <c r="EG20" i="9" s="1"/>
  <c r="EH20" i="9" s="1"/>
  <c r="EC20" i="9"/>
  <c r="ED20" i="9" s="1"/>
  <c r="EE20" i="9" s="1"/>
  <c r="DZ20" i="9"/>
  <c r="EA20" i="9" s="1"/>
  <c r="EB20" i="9" s="1"/>
  <c r="DY20" i="9"/>
  <c r="DX20" i="9"/>
  <c r="EL19" i="9"/>
  <c r="EM19" i="9" s="1"/>
  <c r="EN19" i="9" s="1"/>
  <c r="EI19" i="9"/>
  <c r="EJ19" i="9" s="1"/>
  <c r="EK19" i="9" s="1"/>
  <c r="EF19" i="9"/>
  <c r="EG19" i="9" s="1"/>
  <c r="EH19" i="9" s="1"/>
  <c r="EC19" i="9"/>
  <c r="ED19" i="9" s="1"/>
  <c r="EE19" i="9" s="1"/>
  <c r="DZ19" i="9"/>
  <c r="EA19" i="9" s="1"/>
  <c r="EB19" i="9" s="1"/>
  <c r="DY19" i="9"/>
  <c r="DX19" i="9"/>
  <c r="EL18" i="9"/>
  <c r="EM18" i="9" s="1"/>
  <c r="EN18" i="9" s="1"/>
  <c r="EI18" i="9"/>
  <c r="EJ18" i="9" s="1"/>
  <c r="EK18" i="9" s="1"/>
  <c r="EF18" i="9"/>
  <c r="EG18" i="9" s="1"/>
  <c r="EH18" i="9" s="1"/>
  <c r="EC18" i="9"/>
  <c r="ED18" i="9" s="1"/>
  <c r="EE18" i="9" s="1"/>
  <c r="DZ18" i="9"/>
  <c r="EA18" i="9" s="1"/>
  <c r="EB18" i="9" s="1"/>
  <c r="DY18" i="9"/>
  <c r="DX18" i="9"/>
  <c r="EL17" i="9"/>
  <c r="EM17" i="9" s="1"/>
  <c r="EN17" i="9" s="1"/>
  <c r="EI17" i="9"/>
  <c r="EJ17" i="9" s="1"/>
  <c r="EK17" i="9" s="1"/>
  <c r="EF17" i="9"/>
  <c r="EG17" i="9" s="1"/>
  <c r="EH17" i="9" s="1"/>
  <c r="EC17" i="9"/>
  <c r="ED17" i="9" s="1"/>
  <c r="EE17" i="9" s="1"/>
  <c r="DZ17" i="9"/>
  <c r="EA17" i="9" s="1"/>
  <c r="EB17" i="9" s="1"/>
  <c r="DY17" i="9"/>
  <c r="DX17" i="9"/>
  <c r="EL16" i="9"/>
  <c r="EM16" i="9" s="1"/>
  <c r="EN16" i="9" s="1"/>
  <c r="EI16" i="9"/>
  <c r="EJ16" i="9" s="1"/>
  <c r="EK16" i="9" s="1"/>
  <c r="EF16" i="9"/>
  <c r="EG16" i="9" s="1"/>
  <c r="EH16" i="9" s="1"/>
  <c r="EC16" i="9"/>
  <c r="ED16" i="9" s="1"/>
  <c r="EE16" i="9" s="1"/>
  <c r="DZ16" i="9"/>
  <c r="DY16" i="9"/>
  <c r="DX16" i="9"/>
  <c r="EL15" i="9"/>
  <c r="EM15" i="9" s="1"/>
  <c r="EN15" i="9" s="1"/>
  <c r="EI15" i="9"/>
  <c r="EJ15" i="9" s="1"/>
  <c r="EK15" i="9" s="1"/>
  <c r="EF15" i="9"/>
  <c r="EG15" i="9" s="1"/>
  <c r="EH15" i="9" s="1"/>
  <c r="EC15" i="9"/>
  <c r="ED15" i="9" s="1"/>
  <c r="EE15" i="9" s="1"/>
  <c r="DZ15" i="9"/>
  <c r="EA15" i="9" s="1"/>
  <c r="EB15" i="9" s="1"/>
  <c r="DY15" i="9"/>
  <c r="DX15" i="9"/>
  <c r="EL14" i="9"/>
  <c r="EM14" i="9" s="1"/>
  <c r="EN14" i="9" s="1"/>
  <c r="EI14" i="9"/>
  <c r="EJ14" i="9" s="1"/>
  <c r="EK14" i="9" s="1"/>
  <c r="EF14" i="9"/>
  <c r="EG14" i="9" s="1"/>
  <c r="EH14" i="9" s="1"/>
  <c r="EC14" i="9"/>
  <c r="ED14" i="9" s="1"/>
  <c r="EE14" i="9" s="1"/>
  <c r="DZ14" i="9"/>
  <c r="EA14" i="9" s="1"/>
  <c r="EB14" i="9" s="1"/>
  <c r="DY14" i="9"/>
  <c r="DX14" i="9"/>
  <c r="EL13" i="9"/>
  <c r="EM13" i="9" s="1"/>
  <c r="EN13" i="9" s="1"/>
  <c r="EI13" i="9"/>
  <c r="EJ13" i="9" s="1"/>
  <c r="EK13" i="9" s="1"/>
  <c r="EF13" i="9"/>
  <c r="EG13" i="9" s="1"/>
  <c r="EH13" i="9" s="1"/>
  <c r="EC13" i="9"/>
  <c r="ED13" i="9" s="1"/>
  <c r="EE13" i="9" s="1"/>
  <c r="DZ13" i="9"/>
  <c r="EA13" i="9" s="1"/>
  <c r="EB13" i="9" s="1"/>
  <c r="DY13" i="9"/>
  <c r="DX13" i="9"/>
  <c r="EL12" i="9"/>
  <c r="EI12" i="9"/>
  <c r="EJ12" i="9" s="1"/>
  <c r="EK12" i="9" s="1"/>
  <c r="EF12" i="9"/>
  <c r="EG12" i="9" s="1"/>
  <c r="EH12" i="9" s="1"/>
  <c r="EC12" i="9"/>
  <c r="ED12" i="9" s="1"/>
  <c r="EE12" i="9" s="1"/>
  <c r="DZ12" i="9"/>
  <c r="DY12" i="9"/>
  <c r="DX12" i="9"/>
  <c r="EL11" i="9"/>
  <c r="EM11" i="9" s="1"/>
  <c r="EN11" i="9" s="1"/>
  <c r="EI11" i="9"/>
  <c r="EJ11" i="9" s="1"/>
  <c r="EK11" i="9" s="1"/>
  <c r="EF11" i="9"/>
  <c r="EC11" i="9"/>
  <c r="ED11" i="9" s="1"/>
  <c r="EE11" i="9" s="1"/>
  <c r="DZ11" i="9"/>
  <c r="EA11" i="9" s="1"/>
  <c r="EB11" i="9" s="1"/>
  <c r="DY11" i="9"/>
  <c r="DX11" i="9"/>
  <c r="DW9" i="7"/>
  <c r="DV9" i="7"/>
  <c r="DN9" i="7"/>
  <c r="CF9" i="7"/>
  <c r="BX9" i="7"/>
  <c r="T9" i="7"/>
  <c r="DW8" i="7"/>
  <c r="DV8" i="7"/>
  <c r="DN8" i="7"/>
  <c r="CF8" i="7"/>
  <c r="BX8" i="7"/>
  <c r="T8" i="7"/>
  <c r="DW7" i="7"/>
  <c r="DV7" i="7"/>
  <c r="DN7" i="7"/>
  <c r="CF7" i="7"/>
  <c r="BX7" i="7"/>
  <c r="T7" i="7"/>
  <c r="DW5" i="7"/>
  <c r="DV5" i="7"/>
  <c r="DN5" i="7"/>
  <c r="CF5" i="7"/>
  <c r="BX5" i="7"/>
  <c r="T5" i="7"/>
  <c r="DW4" i="7"/>
  <c r="DV4" i="7"/>
  <c r="DN4" i="7"/>
  <c r="CF4" i="7"/>
  <c r="BX4" i="7"/>
  <c r="T4" i="7"/>
  <c r="DW3" i="7"/>
  <c r="DV3" i="7"/>
  <c r="DN3" i="7"/>
  <c r="CF3" i="7"/>
  <c r="BX3" i="7"/>
  <c r="T3" i="7"/>
  <c r="DU1" i="7"/>
  <c r="DS1" i="7"/>
  <c r="DR1" i="7"/>
  <c r="DQ1" i="7"/>
  <c r="DP1" i="7"/>
  <c r="DO1" i="7"/>
  <c r="DM1" i="7"/>
  <c r="DL1" i="7"/>
  <c r="DK1" i="7"/>
  <c r="DJ1" i="7"/>
  <c r="DI1" i="7"/>
  <c r="DH1" i="7"/>
  <c r="DG1" i="7"/>
  <c r="DE1" i="7"/>
  <c r="DD1" i="7"/>
  <c r="DC1" i="7"/>
  <c r="DB1" i="7"/>
  <c r="DA1" i="7"/>
  <c r="CZ1" i="7"/>
  <c r="CY1" i="7"/>
  <c r="CX1" i="7"/>
  <c r="CW1" i="7"/>
  <c r="CV1" i="7"/>
  <c r="CU1" i="7"/>
  <c r="CT1" i="7"/>
  <c r="CS1" i="7"/>
  <c r="CR1" i="7"/>
  <c r="CQ1" i="7"/>
  <c r="CP1" i="7"/>
  <c r="CO1" i="7"/>
  <c r="CN1" i="7"/>
  <c r="CM1" i="7"/>
  <c r="CL1" i="7"/>
  <c r="CK1" i="7"/>
  <c r="CJ1" i="7"/>
  <c r="CI1" i="7"/>
  <c r="CH1" i="7"/>
  <c r="CG1" i="7"/>
  <c r="CE1" i="7"/>
  <c r="CD1" i="7"/>
  <c r="CC1" i="7"/>
  <c r="CB1" i="7"/>
  <c r="CA1" i="7"/>
  <c r="BZ1" i="7"/>
  <c r="BY1" i="7"/>
  <c r="BQ1" i="7"/>
  <c r="BP1" i="7"/>
  <c r="BO1" i="7"/>
  <c r="BN1" i="7"/>
  <c r="BM1" i="7"/>
  <c r="BI1" i="7"/>
  <c r="BH1" i="7"/>
  <c r="BF1" i="7"/>
  <c r="BE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C1" i="7"/>
  <c r="Z1" i="7"/>
  <c r="Y1" i="7"/>
  <c r="X1" i="7"/>
  <c r="W1" i="7"/>
  <c r="V1" i="7"/>
  <c r="U1" i="7"/>
  <c r="Q1" i="7"/>
  <c r="P1" i="7"/>
  <c r="N1" i="7"/>
  <c r="M1" i="7"/>
  <c r="J1" i="7"/>
  <c r="G1" i="7"/>
  <c r="A1" i="7"/>
  <c r="DW9" i="9"/>
  <c r="DV9" i="9"/>
  <c r="DN9" i="9"/>
  <c r="CF9" i="9"/>
  <c r="BX9" i="9"/>
  <c r="T9" i="9"/>
  <c r="DW8" i="9"/>
  <c r="DV8" i="9"/>
  <c r="DN8" i="9"/>
  <c r="CF8" i="9"/>
  <c r="BX8" i="9"/>
  <c r="T8" i="9"/>
  <c r="DW7" i="9"/>
  <c r="DV7" i="9"/>
  <c r="DN7" i="9"/>
  <c r="CF7" i="9"/>
  <c r="BX7" i="9"/>
  <c r="T7" i="9"/>
  <c r="DW5" i="9"/>
  <c r="DV5" i="9"/>
  <c r="DN5" i="9"/>
  <c r="CF5" i="9"/>
  <c r="BX5" i="9"/>
  <c r="T5" i="9"/>
  <c r="DW4" i="9"/>
  <c r="DV4" i="9"/>
  <c r="DN4" i="9"/>
  <c r="CF4" i="9"/>
  <c r="BX4" i="9"/>
  <c r="T4" i="9"/>
  <c r="DW3" i="9"/>
  <c r="DV3" i="9"/>
  <c r="DN3" i="9"/>
  <c r="CF3" i="9"/>
  <c r="BX3" i="9"/>
  <c r="T3" i="9"/>
  <c r="DU1" i="9"/>
  <c r="DS1" i="9"/>
  <c r="DR1" i="9"/>
  <c r="DQ1" i="9"/>
  <c r="DP1" i="9"/>
  <c r="DO1" i="9"/>
  <c r="DM1" i="9"/>
  <c r="DL1" i="9"/>
  <c r="DK1" i="9"/>
  <c r="DJ1" i="9"/>
  <c r="DI1" i="9"/>
  <c r="DH1" i="9"/>
  <c r="DG1" i="9"/>
  <c r="DE1" i="9"/>
  <c r="DD1" i="9"/>
  <c r="DC1" i="9"/>
  <c r="DB1" i="9"/>
  <c r="DA1" i="9"/>
  <c r="CZ1" i="9"/>
  <c r="CY1" i="9"/>
  <c r="CX1" i="9"/>
  <c r="CW1" i="9"/>
  <c r="CV1" i="9"/>
  <c r="CU1" i="9"/>
  <c r="CT1" i="9"/>
  <c r="CS1" i="9"/>
  <c r="CR1" i="9"/>
  <c r="CQ1" i="9"/>
  <c r="CP1" i="9"/>
  <c r="CO1" i="9"/>
  <c r="CN1" i="9"/>
  <c r="CM1" i="9"/>
  <c r="CL1" i="9"/>
  <c r="CK1" i="9"/>
  <c r="CJ1" i="9"/>
  <c r="CI1" i="9"/>
  <c r="CH1" i="9"/>
  <c r="CG1" i="9"/>
  <c r="CE1" i="9"/>
  <c r="CD1" i="9"/>
  <c r="CC1" i="9"/>
  <c r="CB1" i="9"/>
  <c r="CA1" i="9"/>
  <c r="BZ1" i="9"/>
  <c r="BY1" i="9"/>
  <c r="BQ1" i="9"/>
  <c r="BP1" i="9"/>
  <c r="BO1" i="9"/>
  <c r="BN1" i="9"/>
  <c r="BM1" i="9"/>
  <c r="BI1" i="9"/>
  <c r="BH1" i="9"/>
  <c r="BF1" i="9"/>
  <c r="BE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C1" i="9"/>
  <c r="Z1" i="9"/>
  <c r="Y1" i="9"/>
  <c r="X1" i="9"/>
  <c r="W1" i="9"/>
  <c r="V1" i="9"/>
  <c r="U1" i="9"/>
  <c r="Q1" i="9"/>
  <c r="P1" i="9"/>
  <c r="N1" i="9"/>
  <c r="M1" i="9"/>
  <c r="J1" i="9"/>
  <c r="G1" i="9"/>
  <c r="A1" i="9"/>
  <c r="B6" i="2"/>
  <c r="EL3" i="6"/>
  <c r="EI8" i="5"/>
  <c r="DZ9" i="4"/>
  <c r="EN9" i="15"/>
  <c r="EM9" i="15"/>
  <c r="EL9" i="15"/>
  <c r="EK9" i="15"/>
  <c r="EJ9" i="15"/>
  <c r="EI9" i="15"/>
  <c r="EH9" i="15"/>
  <c r="EG9" i="15"/>
  <c r="EF9" i="15"/>
  <c r="EE9" i="15"/>
  <c r="ED9" i="15"/>
  <c r="EC9" i="15"/>
  <c r="EB9" i="15"/>
  <c r="EA9" i="15"/>
  <c r="DZ9" i="15"/>
  <c r="DY9" i="15"/>
  <c r="DX9" i="15"/>
  <c r="DW9" i="15"/>
  <c r="DV9" i="15"/>
  <c r="DN9" i="15"/>
  <c r="CF9" i="15"/>
  <c r="BX9" i="15"/>
  <c r="T9" i="15"/>
  <c r="EN8" i="15"/>
  <c r="EM8" i="15"/>
  <c r="EL8" i="15"/>
  <c r="EK8" i="15"/>
  <c r="EJ8" i="15"/>
  <c r="EI8" i="15"/>
  <c r="EH8" i="15"/>
  <c r="EG8" i="15"/>
  <c r="EF8" i="15"/>
  <c r="EE8" i="15"/>
  <c r="ED8" i="15"/>
  <c r="EC8" i="15"/>
  <c r="EB8" i="15"/>
  <c r="EA8" i="15"/>
  <c r="DZ8" i="15"/>
  <c r="DY8" i="15"/>
  <c r="DX8" i="15"/>
  <c r="DW8" i="15"/>
  <c r="DV8" i="15"/>
  <c r="DN8" i="15"/>
  <c r="CF8" i="15"/>
  <c r="BX8" i="15"/>
  <c r="T8" i="15"/>
  <c r="EN7" i="15"/>
  <c r="EM7" i="15"/>
  <c r="EL7" i="15"/>
  <c r="EK7" i="15"/>
  <c r="EJ7" i="15"/>
  <c r="EI7" i="15"/>
  <c r="EH7" i="15"/>
  <c r="EG7" i="15"/>
  <c r="EF7" i="15"/>
  <c r="EE7" i="15"/>
  <c r="ED7" i="15"/>
  <c r="EC7" i="15"/>
  <c r="EB7" i="15"/>
  <c r="EA7" i="15"/>
  <c r="DZ7" i="15"/>
  <c r="DY7" i="15"/>
  <c r="DX7" i="15"/>
  <c r="DW7" i="15"/>
  <c r="DV7" i="15"/>
  <c r="DN7" i="15"/>
  <c r="CF7" i="15"/>
  <c r="BX7" i="15"/>
  <c r="T7" i="15"/>
  <c r="EN5" i="15"/>
  <c r="EM5" i="15"/>
  <c r="EL5" i="15"/>
  <c r="EK5" i="15"/>
  <c r="EJ5" i="15"/>
  <c r="EI5" i="15"/>
  <c r="EH5" i="15"/>
  <c r="EG5" i="15"/>
  <c r="EF5" i="15"/>
  <c r="EE5" i="15"/>
  <c r="ED5" i="15"/>
  <c r="EC5" i="15"/>
  <c r="EB5" i="15"/>
  <c r="EA5" i="15"/>
  <c r="DZ5" i="15"/>
  <c r="DY5" i="15"/>
  <c r="DX5" i="15"/>
  <c r="DW5" i="15"/>
  <c r="DV5" i="15"/>
  <c r="DN5" i="15"/>
  <c r="CF5" i="15"/>
  <c r="BX5" i="15"/>
  <c r="T5" i="15"/>
  <c r="EN4" i="15"/>
  <c r="EM4" i="15"/>
  <c r="EL4" i="15"/>
  <c r="EK4" i="15"/>
  <c r="EJ4" i="15"/>
  <c r="EI4" i="15"/>
  <c r="EH4" i="15"/>
  <c r="EG4" i="15"/>
  <c r="EF4" i="15"/>
  <c r="EE4" i="15"/>
  <c r="ED4" i="15"/>
  <c r="EC4" i="15"/>
  <c r="EB4" i="15"/>
  <c r="EA4" i="15"/>
  <c r="DZ4" i="15"/>
  <c r="DY4" i="15"/>
  <c r="DX4" i="15"/>
  <c r="DW4" i="15"/>
  <c r="DV4" i="15"/>
  <c r="DN4" i="15"/>
  <c r="CF4" i="15"/>
  <c r="BX4" i="15"/>
  <c r="T4" i="15"/>
  <c r="EN3" i="15"/>
  <c r="EM3" i="15"/>
  <c r="EL3" i="15"/>
  <c r="EK3" i="15"/>
  <c r="EJ3" i="15"/>
  <c r="EI3" i="15"/>
  <c r="EH3" i="15"/>
  <c r="EG3" i="15"/>
  <c r="EF3" i="15"/>
  <c r="EE3" i="15"/>
  <c r="ED3" i="15"/>
  <c r="EC3" i="15"/>
  <c r="EB3" i="15"/>
  <c r="EA3" i="15"/>
  <c r="DZ3" i="15"/>
  <c r="DY3" i="15"/>
  <c r="DX3" i="15"/>
  <c r="DW3" i="15"/>
  <c r="DV3" i="15"/>
  <c r="DN3" i="15"/>
  <c r="CF3" i="15"/>
  <c r="BX3" i="15"/>
  <c r="T3" i="15"/>
  <c r="DU1" i="15"/>
  <c r="DS1" i="15"/>
  <c r="DR1" i="15"/>
  <c r="DQ1" i="15"/>
  <c r="DP1" i="15"/>
  <c r="DO1" i="15"/>
  <c r="DM1" i="15"/>
  <c r="DL1" i="15"/>
  <c r="DK1" i="15"/>
  <c r="DJ1" i="15"/>
  <c r="DI1" i="15"/>
  <c r="DH1" i="15"/>
  <c r="DG1" i="15"/>
  <c r="DE1" i="15"/>
  <c r="DD1" i="15"/>
  <c r="DC1" i="15"/>
  <c r="DB1" i="15"/>
  <c r="DA1" i="15"/>
  <c r="CZ1" i="15"/>
  <c r="CY1" i="15"/>
  <c r="CX1" i="15"/>
  <c r="CW1" i="15"/>
  <c r="CV1" i="15"/>
  <c r="CU1" i="15"/>
  <c r="CT1" i="15"/>
  <c r="CS1" i="15"/>
  <c r="CR1" i="15"/>
  <c r="CQ1" i="15"/>
  <c r="CP1" i="15"/>
  <c r="CO1" i="15"/>
  <c r="CN1" i="15"/>
  <c r="CM1" i="15"/>
  <c r="CL1" i="15"/>
  <c r="CK1" i="15"/>
  <c r="CJ1" i="15"/>
  <c r="CI1" i="15"/>
  <c r="CH1" i="15"/>
  <c r="CG1" i="15"/>
  <c r="CE1" i="15"/>
  <c r="CD1" i="15"/>
  <c r="CC1" i="15"/>
  <c r="CB1" i="15"/>
  <c r="CA1" i="15"/>
  <c r="BZ1" i="15"/>
  <c r="BY1" i="15"/>
  <c r="BQ1" i="15"/>
  <c r="BP1" i="15"/>
  <c r="BO1" i="15"/>
  <c r="BN1" i="15"/>
  <c r="BM1" i="15"/>
  <c r="BI1" i="15"/>
  <c r="BH1" i="15"/>
  <c r="BF1" i="15"/>
  <c r="BE1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AC1" i="15"/>
  <c r="Z1" i="15"/>
  <c r="Y1" i="15"/>
  <c r="X1" i="15"/>
  <c r="W1" i="15"/>
  <c r="V1" i="15"/>
  <c r="U1" i="15"/>
  <c r="Q1" i="15"/>
  <c r="P1" i="15"/>
  <c r="N1" i="15"/>
  <c r="M1" i="15"/>
  <c r="J1" i="15"/>
  <c r="G1" i="15"/>
  <c r="A1" i="15"/>
  <c r="EN9" i="14"/>
  <c r="EM9" i="14"/>
  <c r="EL9" i="14"/>
  <c r="EK9" i="14"/>
  <c r="EJ9" i="14"/>
  <c r="EI9" i="14"/>
  <c r="EH9" i="14"/>
  <c r="EG9" i="14"/>
  <c r="EF9" i="14"/>
  <c r="EE9" i="14"/>
  <c r="ED9" i="14"/>
  <c r="EC9" i="14"/>
  <c r="EB9" i="14"/>
  <c r="EA9" i="14"/>
  <c r="DZ9" i="14"/>
  <c r="DY9" i="14"/>
  <c r="DX9" i="14"/>
  <c r="DW9" i="14"/>
  <c r="DV9" i="14"/>
  <c r="DN9" i="14"/>
  <c r="CF9" i="14"/>
  <c r="BX9" i="14"/>
  <c r="T9" i="14"/>
  <c r="EN8" i="14"/>
  <c r="EM8" i="14"/>
  <c r="EL8" i="14"/>
  <c r="EK8" i="14"/>
  <c r="EJ8" i="14"/>
  <c r="EI8" i="14"/>
  <c r="EH8" i="14"/>
  <c r="EG8" i="14"/>
  <c r="EF8" i="14"/>
  <c r="EE8" i="14"/>
  <c r="ED8" i="14"/>
  <c r="EC8" i="14"/>
  <c r="EB8" i="14"/>
  <c r="EA8" i="14"/>
  <c r="DZ8" i="14"/>
  <c r="DY8" i="14"/>
  <c r="DX8" i="14"/>
  <c r="DW8" i="14"/>
  <c r="DV8" i="14"/>
  <c r="DN8" i="14"/>
  <c r="CF8" i="14"/>
  <c r="BX8" i="14"/>
  <c r="T8" i="14"/>
  <c r="EN7" i="14"/>
  <c r="EM7" i="14"/>
  <c r="EL7" i="14"/>
  <c r="EK7" i="14"/>
  <c r="EJ7" i="14"/>
  <c r="EI7" i="14"/>
  <c r="EH7" i="14"/>
  <c r="EG7" i="14"/>
  <c r="EF7" i="14"/>
  <c r="EE7" i="14"/>
  <c r="ED7" i="14"/>
  <c r="EC7" i="14"/>
  <c r="EB7" i="14"/>
  <c r="EA7" i="14"/>
  <c r="DZ7" i="14"/>
  <c r="DY7" i="14"/>
  <c r="DX7" i="14"/>
  <c r="DW7" i="14"/>
  <c r="DV7" i="14"/>
  <c r="DN7" i="14"/>
  <c r="CF7" i="14"/>
  <c r="BX7" i="14"/>
  <c r="T7" i="14"/>
  <c r="EN5" i="14"/>
  <c r="EM5" i="14"/>
  <c r="EL5" i="14"/>
  <c r="EK5" i="14"/>
  <c r="EJ5" i="14"/>
  <c r="EI5" i="14"/>
  <c r="EH5" i="14"/>
  <c r="EG5" i="14"/>
  <c r="EF5" i="14"/>
  <c r="EE5" i="14"/>
  <c r="ED5" i="14"/>
  <c r="EC5" i="14"/>
  <c r="EB5" i="14"/>
  <c r="EA5" i="14"/>
  <c r="DZ5" i="14"/>
  <c r="DY5" i="14"/>
  <c r="DX5" i="14"/>
  <c r="DW5" i="14"/>
  <c r="DV5" i="14"/>
  <c r="DN5" i="14"/>
  <c r="CF5" i="14"/>
  <c r="BX5" i="14"/>
  <c r="T5" i="14"/>
  <c r="EN4" i="14"/>
  <c r="EM4" i="14"/>
  <c r="EL4" i="14"/>
  <c r="EK4" i="14"/>
  <c r="EJ4" i="14"/>
  <c r="EI4" i="14"/>
  <c r="EH4" i="14"/>
  <c r="EG4" i="14"/>
  <c r="EF4" i="14"/>
  <c r="EE4" i="14"/>
  <c r="ED4" i="14"/>
  <c r="EC4" i="14"/>
  <c r="EB4" i="14"/>
  <c r="EA4" i="14"/>
  <c r="DZ4" i="14"/>
  <c r="DY4" i="14"/>
  <c r="DX4" i="14"/>
  <c r="DW4" i="14"/>
  <c r="DV4" i="14"/>
  <c r="DN4" i="14"/>
  <c r="CF4" i="14"/>
  <c r="BX4" i="14"/>
  <c r="T4" i="14"/>
  <c r="EN3" i="14"/>
  <c r="EM3" i="14"/>
  <c r="EL3" i="14"/>
  <c r="EK3" i="14"/>
  <c r="EJ3" i="14"/>
  <c r="EI3" i="14"/>
  <c r="EH3" i="14"/>
  <c r="EG3" i="14"/>
  <c r="EF3" i="14"/>
  <c r="EE3" i="14"/>
  <c r="ED3" i="14"/>
  <c r="EC3" i="14"/>
  <c r="EB3" i="14"/>
  <c r="EA3" i="14"/>
  <c r="DZ3" i="14"/>
  <c r="DY3" i="14"/>
  <c r="DX3" i="14"/>
  <c r="DW3" i="14"/>
  <c r="DV3" i="14"/>
  <c r="DN3" i="14"/>
  <c r="CF3" i="14"/>
  <c r="BX3" i="14"/>
  <c r="T3" i="14"/>
  <c r="DU1" i="14"/>
  <c r="DS1" i="14"/>
  <c r="DR1" i="14"/>
  <c r="DQ1" i="14"/>
  <c r="DP1" i="14"/>
  <c r="DO1" i="14"/>
  <c r="DM1" i="14"/>
  <c r="DL1" i="14"/>
  <c r="DK1" i="14"/>
  <c r="DJ1" i="14"/>
  <c r="DI1" i="14"/>
  <c r="DH1" i="14"/>
  <c r="DG1" i="14"/>
  <c r="DE1" i="14"/>
  <c r="DD1" i="14"/>
  <c r="DC1" i="14"/>
  <c r="DB1" i="14"/>
  <c r="DA1" i="14"/>
  <c r="CZ1" i="14"/>
  <c r="CY1" i="14"/>
  <c r="CX1" i="14"/>
  <c r="CW1" i="14"/>
  <c r="CV1" i="14"/>
  <c r="CU1" i="14"/>
  <c r="CT1" i="14"/>
  <c r="CS1" i="14"/>
  <c r="CR1" i="14"/>
  <c r="CQ1" i="14"/>
  <c r="CP1" i="14"/>
  <c r="CO1" i="14"/>
  <c r="CN1" i="14"/>
  <c r="CM1" i="14"/>
  <c r="CL1" i="14"/>
  <c r="CK1" i="14"/>
  <c r="CJ1" i="14"/>
  <c r="CI1" i="14"/>
  <c r="CH1" i="14"/>
  <c r="CG1" i="14"/>
  <c r="CE1" i="14"/>
  <c r="CD1" i="14"/>
  <c r="CC1" i="14"/>
  <c r="CB1" i="14"/>
  <c r="CA1" i="14"/>
  <c r="BZ1" i="14"/>
  <c r="BY1" i="14"/>
  <c r="BQ1" i="14"/>
  <c r="BP1" i="14"/>
  <c r="BO1" i="14"/>
  <c r="BN1" i="14"/>
  <c r="BM1" i="14"/>
  <c r="BI1" i="14"/>
  <c r="BH1" i="14"/>
  <c r="BF1" i="14"/>
  <c r="BE1" i="14"/>
  <c r="AX1" i="14"/>
  <c r="AW1" i="14"/>
  <c r="AV1" i="14"/>
  <c r="AU1" i="14"/>
  <c r="AT1" i="14"/>
  <c r="AS1" i="14"/>
  <c r="AR1" i="14"/>
  <c r="AQ1" i="14"/>
  <c r="AP1" i="14"/>
  <c r="AO1" i="14"/>
  <c r="AN1" i="14"/>
  <c r="AM1" i="14"/>
  <c r="AL1" i="14"/>
  <c r="AK1" i="14"/>
  <c r="AJ1" i="14"/>
  <c r="AC1" i="14"/>
  <c r="Z1" i="14"/>
  <c r="Y1" i="14"/>
  <c r="X1" i="14"/>
  <c r="W1" i="14"/>
  <c r="V1" i="14"/>
  <c r="U1" i="14"/>
  <c r="Q1" i="14"/>
  <c r="P1" i="14"/>
  <c r="N1" i="14"/>
  <c r="M1" i="14"/>
  <c r="J1" i="14"/>
  <c r="G1" i="14"/>
  <c r="A1" i="14"/>
  <c r="EN9" i="13"/>
  <c r="EM9" i="13"/>
  <c r="EL9" i="13"/>
  <c r="EK9" i="13"/>
  <c r="EJ9" i="13"/>
  <c r="EI9" i="13"/>
  <c r="EH9" i="13"/>
  <c r="EG9" i="13"/>
  <c r="EF9" i="13"/>
  <c r="EE9" i="13"/>
  <c r="ED9" i="13"/>
  <c r="EC9" i="13"/>
  <c r="EB9" i="13"/>
  <c r="EA9" i="13"/>
  <c r="DZ9" i="13"/>
  <c r="DY9" i="13"/>
  <c r="DX9" i="13"/>
  <c r="DW9" i="13"/>
  <c r="DV9" i="13"/>
  <c r="DN9" i="13"/>
  <c r="CF9" i="13"/>
  <c r="BX9" i="13"/>
  <c r="T9" i="13"/>
  <c r="EN8" i="13"/>
  <c r="EM8" i="13"/>
  <c r="EL8" i="13"/>
  <c r="EK8" i="13"/>
  <c r="EJ8" i="13"/>
  <c r="EI8" i="13"/>
  <c r="EH8" i="13"/>
  <c r="EG8" i="13"/>
  <c r="EF8" i="13"/>
  <c r="EE8" i="13"/>
  <c r="ED8" i="13"/>
  <c r="EC8" i="13"/>
  <c r="EB8" i="13"/>
  <c r="EA8" i="13"/>
  <c r="DZ8" i="13"/>
  <c r="DY8" i="13"/>
  <c r="DX8" i="13"/>
  <c r="DW8" i="13"/>
  <c r="DV8" i="13"/>
  <c r="DN8" i="13"/>
  <c r="CF8" i="13"/>
  <c r="BX8" i="13"/>
  <c r="T8" i="13"/>
  <c r="EN7" i="13"/>
  <c r="EM7" i="13"/>
  <c r="EL7" i="13"/>
  <c r="EK7" i="13"/>
  <c r="EJ7" i="13"/>
  <c r="EI7" i="13"/>
  <c r="EH7" i="13"/>
  <c r="EG7" i="13"/>
  <c r="EF7" i="13"/>
  <c r="EE7" i="13"/>
  <c r="ED7" i="13"/>
  <c r="EC7" i="13"/>
  <c r="EB7" i="13"/>
  <c r="EA7" i="13"/>
  <c r="DZ7" i="13"/>
  <c r="DY7" i="13"/>
  <c r="DX7" i="13"/>
  <c r="DW7" i="13"/>
  <c r="DV7" i="13"/>
  <c r="DN7" i="13"/>
  <c r="CF7" i="13"/>
  <c r="BX7" i="13"/>
  <c r="T7" i="13"/>
  <c r="EN5" i="13"/>
  <c r="EM5" i="13"/>
  <c r="EL5" i="13"/>
  <c r="EK5" i="13"/>
  <c r="EJ5" i="13"/>
  <c r="EI5" i="13"/>
  <c r="EH5" i="13"/>
  <c r="EG5" i="13"/>
  <c r="EF5" i="13"/>
  <c r="EE5" i="13"/>
  <c r="ED5" i="13"/>
  <c r="EC5" i="13"/>
  <c r="EB5" i="13"/>
  <c r="EA5" i="13"/>
  <c r="DZ5" i="13"/>
  <c r="DY5" i="13"/>
  <c r="DX5" i="13"/>
  <c r="DW5" i="13"/>
  <c r="DV5" i="13"/>
  <c r="DN5" i="13"/>
  <c r="CF5" i="13"/>
  <c r="BX5" i="13"/>
  <c r="T5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N4" i="13"/>
  <c r="CF4" i="13"/>
  <c r="BX4" i="13"/>
  <c r="T4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N3" i="13"/>
  <c r="CF3" i="13"/>
  <c r="BX3" i="13"/>
  <c r="T3" i="13"/>
  <c r="DU1" i="13"/>
  <c r="DS1" i="13"/>
  <c r="DR1" i="13"/>
  <c r="DQ1" i="13"/>
  <c r="DP1" i="13"/>
  <c r="DO1" i="13"/>
  <c r="DM1" i="13"/>
  <c r="DL1" i="13"/>
  <c r="DK1" i="13"/>
  <c r="DJ1" i="13"/>
  <c r="DI1" i="13"/>
  <c r="DH1" i="13"/>
  <c r="DG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E1" i="13"/>
  <c r="CD1" i="13"/>
  <c r="CC1" i="13"/>
  <c r="CB1" i="13"/>
  <c r="CA1" i="13"/>
  <c r="BZ1" i="13"/>
  <c r="BY1" i="13"/>
  <c r="BQ1" i="13"/>
  <c r="BP1" i="13"/>
  <c r="BO1" i="13"/>
  <c r="BN1" i="13"/>
  <c r="BM1" i="13"/>
  <c r="BI1" i="13"/>
  <c r="BH1" i="13"/>
  <c r="BF1" i="13"/>
  <c r="BE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C1" i="13"/>
  <c r="Z1" i="13"/>
  <c r="Y1" i="13"/>
  <c r="X1" i="13"/>
  <c r="W1" i="13"/>
  <c r="V1" i="13"/>
  <c r="U1" i="13"/>
  <c r="Q1" i="13"/>
  <c r="P1" i="13"/>
  <c r="N1" i="13"/>
  <c r="M1" i="13"/>
  <c r="J1" i="13"/>
  <c r="G1" i="13"/>
  <c r="A1" i="13"/>
  <c r="EN9" i="12"/>
  <c r="EM9" i="12"/>
  <c r="EL9" i="12"/>
  <c r="EK9" i="12"/>
  <c r="EJ9" i="12"/>
  <c r="EI9" i="12"/>
  <c r="EH9" i="12"/>
  <c r="EG9" i="12"/>
  <c r="EF9" i="12"/>
  <c r="EE9" i="12"/>
  <c r="ED9" i="12"/>
  <c r="EC9" i="12"/>
  <c r="EB9" i="12"/>
  <c r="EA9" i="12"/>
  <c r="DZ9" i="12"/>
  <c r="DY9" i="12"/>
  <c r="DX9" i="12"/>
  <c r="DW9" i="12"/>
  <c r="DV9" i="12"/>
  <c r="DN9" i="12"/>
  <c r="CF9" i="12"/>
  <c r="BX9" i="12"/>
  <c r="T9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N8" i="12"/>
  <c r="CF8" i="12"/>
  <c r="BX8" i="12"/>
  <c r="T8" i="12"/>
  <c r="EN7" i="12"/>
  <c r="EM7" i="12"/>
  <c r="EL7" i="12"/>
  <c r="EK7" i="12"/>
  <c r="EJ7" i="12"/>
  <c r="EI7" i="12"/>
  <c r="EH7" i="12"/>
  <c r="EG7" i="12"/>
  <c r="EF7" i="12"/>
  <c r="EE7" i="12"/>
  <c r="ED7" i="12"/>
  <c r="EC7" i="12"/>
  <c r="EB7" i="12"/>
  <c r="EA7" i="12"/>
  <c r="DZ7" i="12"/>
  <c r="DY7" i="12"/>
  <c r="DX7" i="12"/>
  <c r="DW7" i="12"/>
  <c r="DV7" i="12"/>
  <c r="DN7" i="12"/>
  <c r="CF7" i="12"/>
  <c r="BX7" i="12"/>
  <c r="T7" i="12"/>
  <c r="EN5" i="12"/>
  <c r="EM5" i="12"/>
  <c r="EL5" i="12"/>
  <c r="EK5" i="12"/>
  <c r="EJ5" i="12"/>
  <c r="EI5" i="12"/>
  <c r="EH5" i="12"/>
  <c r="EG5" i="12"/>
  <c r="EF5" i="12"/>
  <c r="EE5" i="12"/>
  <c r="ED5" i="12"/>
  <c r="EC5" i="12"/>
  <c r="EB5" i="12"/>
  <c r="EA5" i="12"/>
  <c r="DZ5" i="12"/>
  <c r="DY5" i="12"/>
  <c r="DX5" i="12"/>
  <c r="DW5" i="12"/>
  <c r="DV5" i="12"/>
  <c r="DN5" i="12"/>
  <c r="CF5" i="12"/>
  <c r="BX5" i="12"/>
  <c r="T5" i="12"/>
  <c r="EN4" i="12"/>
  <c r="EM4" i="12"/>
  <c r="EL4" i="12"/>
  <c r="EK4" i="12"/>
  <c r="EJ4" i="12"/>
  <c r="EI4" i="12"/>
  <c r="EH4" i="12"/>
  <c r="EG4" i="12"/>
  <c r="EF4" i="12"/>
  <c r="EE4" i="12"/>
  <c r="ED4" i="12"/>
  <c r="EC4" i="12"/>
  <c r="EB4" i="12"/>
  <c r="EA4" i="12"/>
  <c r="DZ4" i="12"/>
  <c r="DY4" i="12"/>
  <c r="DX4" i="12"/>
  <c r="DW4" i="12"/>
  <c r="DV4" i="12"/>
  <c r="DN4" i="12"/>
  <c r="CF4" i="12"/>
  <c r="BX4" i="12"/>
  <c r="T4" i="12"/>
  <c r="EN3" i="12"/>
  <c r="EM3" i="12"/>
  <c r="EL3" i="12"/>
  <c r="EK3" i="12"/>
  <c r="EJ3" i="12"/>
  <c r="EI3" i="12"/>
  <c r="EH3" i="12"/>
  <c r="EG3" i="12"/>
  <c r="EF3" i="12"/>
  <c r="EE3" i="12"/>
  <c r="ED3" i="12"/>
  <c r="EC3" i="12"/>
  <c r="EB3" i="12"/>
  <c r="EA3" i="12"/>
  <c r="DZ3" i="12"/>
  <c r="DY3" i="12"/>
  <c r="DX3" i="12"/>
  <c r="DW3" i="12"/>
  <c r="DV3" i="12"/>
  <c r="DN3" i="12"/>
  <c r="CF3" i="12"/>
  <c r="BX3" i="12"/>
  <c r="T3" i="12"/>
  <c r="DU1" i="12"/>
  <c r="DS1" i="12"/>
  <c r="DR1" i="12"/>
  <c r="DQ1" i="12"/>
  <c r="DP1" i="12"/>
  <c r="DO1" i="12"/>
  <c r="DM1" i="12"/>
  <c r="DL1" i="12"/>
  <c r="DK1" i="12"/>
  <c r="DJ1" i="12"/>
  <c r="DI1" i="12"/>
  <c r="DH1" i="12"/>
  <c r="DG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E1" i="12"/>
  <c r="CD1" i="12"/>
  <c r="CC1" i="12"/>
  <c r="CB1" i="12"/>
  <c r="CA1" i="12"/>
  <c r="BZ1" i="12"/>
  <c r="BY1" i="12"/>
  <c r="BQ1" i="12"/>
  <c r="BP1" i="12"/>
  <c r="BO1" i="12"/>
  <c r="BN1" i="12"/>
  <c r="BM1" i="12"/>
  <c r="BI1" i="12"/>
  <c r="BH1" i="12"/>
  <c r="BF1" i="12"/>
  <c r="BE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C1" i="12"/>
  <c r="Z1" i="12"/>
  <c r="Y1" i="12"/>
  <c r="X1" i="12"/>
  <c r="W1" i="12"/>
  <c r="V1" i="12"/>
  <c r="U1" i="12"/>
  <c r="Q1" i="12"/>
  <c r="P1" i="12"/>
  <c r="N1" i="12"/>
  <c r="M1" i="12"/>
  <c r="J1" i="12"/>
  <c r="G1" i="12"/>
  <c r="A1" i="12"/>
  <c r="EN9" i="11"/>
  <c r="EM9" i="11"/>
  <c r="EL9" i="11"/>
  <c r="EK9" i="11"/>
  <c r="EJ9" i="11"/>
  <c r="EI9" i="11"/>
  <c r="EH9" i="11"/>
  <c r="EG9" i="11"/>
  <c r="EF9" i="11"/>
  <c r="EE9" i="11"/>
  <c r="ED9" i="11"/>
  <c r="EC9" i="11"/>
  <c r="EB9" i="11"/>
  <c r="EA9" i="11"/>
  <c r="DZ9" i="11"/>
  <c r="DY9" i="11"/>
  <c r="DX9" i="11"/>
  <c r="DW9" i="11"/>
  <c r="DV9" i="11"/>
  <c r="DN9" i="11"/>
  <c r="CF9" i="11"/>
  <c r="BX9" i="11"/>
  <c r="T9" i="11"/>
  <c r="EN8" i="11"/>
  <c r="EM8" i="11"/>
  <c r="EL8" i="11"/>
  <c r="EK8" i="11"/>
  <c r="EJ8" i="11"/>
  <c r="EI8" i="11"/>
  <c r="EH8" i="11"/>
  <c r="EG8" i="11"/>
  <c r="EF8" i="11"/>
  <c r="EE8" i="11"/>
  <c r="ED8" i="11"/>
  <c r="EC8" i="11"/>
  <c r="EB8" i="11"/>
  <c r="EA8" i="11"/>
  <c r="DZ8" i="11"/>
  <c r="DY8" i="11"/>
  <c r="DX8" i="11"/>
  <c r="DW8" i="11"/>
  <c r="DV8" i="11"/>
  <c r="DN8" i="11"/>
  <c r="CF8" i="11"/>
  <c r="BX8" i="11"/>
  <c r="T8" i="11"/>
  <c r="EN7" i="11"/>
  <c r="EM7" i="11"/>
  <c r="EL7" i="11"/>
  <c r="EK7" i="11"/>
  <c r="EJ7" i="11"/>
  <c r="EI7" i="11"/>
  <c r="EH7" i="11"/>
  <c r="EG7" i="11"/>
  <c r="EF7" i="11"/>
  <c r="EE7" i="11"/>
  <c r="ED7" i="11"/>
  <c r="EC7" i="11"/>
  <c r="EB7" i="11"/>
  <c r="EA7" i="11"/>
  <c r="DZ7" i="11"/>
  <c r="DY7" i="11"/>
  <c r="DX7" i="11"/>
  <c r="DW7" i="11"/>
  <c r="DV7" i="11"/>
  <c r="DN7" i="11"/>
  <c r="CF7" i="11"/>
  <c r="BX7" i="11"/>
  <c r="T7" i="11"/>
  <c r="EN5" i="11"/>
  <c r="EM5" i="11"/>
  <c r="EL5" i="11"/>
  <c r="EK5" i="11"/>
  <c r="EJ5" i="11"/>
  <c r="EI5" i="11"/>
  <c r="EH5" i="11"/>
  <c r="EG5" i="11"/>
  <c r="EF5" i="11"/>
  <c r="EE5" i="11"/>
  <c r="ED5" i="11"/>
  <c r="EC5" i="11"/>
  <c r="EB5" i="11"/>
  <c r="EA5" i="11"/>
  <c r="DZ5" i="11"/>
  <c r="DY5" i="11"/>
  <c r="DX5" i="11"/>
  <c r="DW5" i="11"/>
  <c r="DV5" i="11"/>
  <c r="DN5" i="11"/>
  <c r="CF5" i="11"/>
  <c r="BX5" i="11"/>
  <c r="T5" i="11"/>
  <c r="EN4" i="11"/>
  <c r="EM4" i="11"/>
  <c r="EL4" i="11"/>
  <c r="EK4" i="11"/>
  <c r="EJ4" i="11"/>
  <c r="EI4" i="11"/>
  <c r="EH4" i="11"/>
  <c r="EG4" i="11"/>
  <c r="EF4" i="11"/>
  <c r="EE4" i="11"/>
  <c r="ED4" i="11"/>
  <c r="EC4" i="11"/>
  <c r="EB4" i="11"/>
  <c r="EA4" i="11"/>
  <c r="DZ4" i="11"/>
  <c r="DY4" i="11"/>
  <c r="DX4" i="11"/>
  <c r="DW4" i="11"/>
  <c r="DV4" i="11"/>
  <c r="DN4" i="11"/>
  <c r="CF4" i="11"/>
  <c r="BX4" i="11"/>
  <c r="T4" i="11"/>
  <c r="EN3" i="11"/>
  <c r="EM3" i="11"/>
  <c r="EL3" i="11"/>
  <c r="EK3" i="11"/>
  <c r="EJ3" i="11"/>
  <c r="EI3" i="11"/>
  <c r="EH3" i="11"/>
  <c r="EG3" i="11"/>
  <c r="EF3" i="11"/>
  <c r="EE3" i="11"/>
  <c r="ED3" i="11"/>
  <c r="EC3" i="11"/>
  <c r="EB3" i="11"/>
  <c r="EA3" i="11"/>
  <c r="DZ3" i="11"/>
  <c r="DY3" i="11"/>
  <c r="DX3" i="11"/>
  <c r="DW3" i="11"/>
  <c r="DV3" i="11"/>
  <c r="DN3" i="11"/>
  <c r="CF3" i="11"/>
  <c r="BX3" i="11"/>
  <c r="T3" i="11"/>
  <c r="DU1" i="11"/>
  <c r="DS1" i="11"/>
  <c r="DR1" i="11"/>
  <c r="DQ1" i="11"/>
  <c r="DP1" i="11"/>
  <c r="DO1" i="11"/>
  <c r="DM1" i="11"/>
  <c r="DL1" i="11"/>
  <c r="DK1" i="11"/>
  <c r="DJ1" i="11"/>
  <c r="DI1" i="11"/>
  <c r="DH1" i="11"/>
  <c r="DG1" i="11"/>
  <c r="DE1" i="11"/>
  <c r="DD1" i="11"/>
  <c r="DC1" i="11"/>
  <c r="DB1" i="11"/>
  <c r="DA1" i="11"/>
  <c r="CZ1" i="11"/>
  <c r="CY1" i="11"/>
  <c r="CX1" i="11"/>
  <c r="CW1" i="11"/>
  <c r="CV1" i="11"/>
  <c r="CU1" i="11"/>
  <c r="CT1" i="11"/>
  <c r="CS1" i="11"/>
  <c r="CR1" i="11"/>
  <c r="CQ1" i="11"/>
  <c r="CP1" i="11"/>
  <c r="CO1" i="11"/>
  <c r="CN1" i="11"/>
  <c r="CM1" i="11"/>
  <c r="CL1" i="11"/>
  <c r="CK1" i="11"/>
  <c r="CJ1" i="11"/>
  <c r="CI1" i="11"/>
  <c r="CH1" i="11"/>
  <c r="CG1" i="11"/>
  <c r="CE1" i="11"/>
  <c r="CD1" i="11"/>
  <c r="CC1" i="11"/>
  <c r="CB1" i="11"/>
  <c r="CA1" i="11"/>
  <c r="BZ1" i="11"/>
  <c r="BY1" i="11"/>
  <c r="BQ1" i="11"/>
  <c r="BP1" i="11"/>
  <c r="BO1" i="11"/>
  <c r="BN1" i="11"/>
  <c r="BM1" i="11"/>
  <c r="BI1" i="11"/>
  <c r="BH1" i="11"/>
  <c r="BF1" i="11"/>
  <c r="BE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C1" i="11"/>
  <c r="Z1" i="11"/>
  <c r="Y1" i="11"/>
  <c r="X1" i="11"/>
  <c r="W1" i="11"/>
  <c r="V1" i="11"/>
  <c r="U1" i="11"/>
  <c r="Q1" i="11"/>
  <c r="P1" i="11"/>
  <c r="N1" i="11"/>
  <c r="M1" i="11"/>
  <c r="J1" i="11"/>
  <c r="G1" i="11"/>
  <c r="A1" i="11"/>
  <c r="EN9" i="10"/>
  <c r="EM9" i="10"/>
  <c r="EL9" i="10"/>
  <c r="EK9" i="10"/>
  <c r="EJ9" i="10"/>
  <c r="EI9" i="10"/>
  <c r="EH9" i="10"/>
  <c r="EG9" i="10"/>
  <c r="EF9" i="10"/>
  <c r="EE9" i="10"/>
  <c r="ED9" i="10"/>
  <c r="EC9" i="10"/>
  <c r="EB9" i="10"/>
  <c r="EA9" i="10"/>
  <c r="DZ9" i="10"/>
  <c r="DY9" i="10"/>
  <c r="DX9" i="10"/>
  <c r="DW9" i="10"/>
  <c r="DV9" i="10"/>
  <c r="DN9" i="10"/>
  <c r="CF9" i="10"/>
  <c r="BX9" i="10"/>
  <c r="T9" i="10"/>
  <c r="EN8" i="10"/>
  <c r="EM8" i="10"/>
  <c r="EL8" i="10"/>
  <c r="EK8" i="10"/>
  <c r="EJ8" i="10"/>
  <c r="EI8" i="10"/>
  <c r="EH8" i="10"/>
  <c r="EG8" i="10"/>
  <c r="EF8" i="10"/>
  <c r="EE8" i="10"/>
  <c r="ED8" i="10"/>
  <c r="EC8" i="10"/>
  <c r="EB8" i="10"/>
  <c r="EA8" i="10"/>
  <c r="DZ8" i="10"/>
  <c r="DY8" i="10"/>
  <c r="DX8" i="10"/>
  <c r="DW8" i="10"/>
  <c r="DV8" i="10"/>
  <c r="DN8" i="10"/>
  <c r="CF8" i="10"/>
  <c r="BX8" i="10"/>
  <c r="T8" i="10"/>
  <c r="EN7" i="10"/>
  <c r="EM7" i="10"/>
  <c r="EL7" i="10"/>
  <c r="EK7" i="10"/>
  <c r="EJ7" i="10"/>
  <c r="EI7" i="10"/>
  <c r="EH7" i="10"/>
  <c r="EG7" i="10"/>
  <c r="EF7" i="10"/>
  <c r="EE7" i="10"/>
  <c r="ED7" i="10"/>
  <c r="EC7" i="10"/>
  <c r="EB7" i="10"/>
  <c r="EA7" i="10"/>
  <c r="DZ7" i="10"/>
  <c r="DY7" i="10"/>
  <c r="DX7" i="10"/>
  <c r="DW7" i="10"/>
  <c r="DV7" i="10"/>
  <c r="DN7" i="10"/>
  <c r="CF7" i="10"/>
  <c r="BX7" i="10"/>
  <c r="T7" i="10"/>
  <c r="EN5" i="10"/>
  <c r="EM5" i="10"/>
  <c r="EL5" i="10"/>
  <c r="EK5" i="10"/>
  <c r="EJ5" i="10"/>
  <c r="EI5" i="10"/>
  <c r="EH5" i="10"/>
  <c r="EG5" i="10"/>
  <c r="EF5" i="10"/>
  <c r="EE5" i="10"/>
  <c r="ED5" i="10"/>
  <c r="EC5" i="10"/>
  <c r="EB5" i="10"/>
  <c r="EA5" i="10"/>
  <c r="DZ5" i="10"/>
  <c r="DY5" i="10"/>
  <c r="DX5" i="10"/>
  <c r="DW5" i="10"/>
  <c r="DV5" i="10"/>
  <c r="DN5" i="10"/>
  <c r="CF5" i="10"/>
  <c r="BX5" i="10"/>
  <c r="T5" i="10"/>
  <c r="EN4" i="10"/>
  <c r="EM4" i="10"/>
  <c r="EL4" i="10"/>
  <c r="EK4" i="10"/>
  <c r="EJ4" i="10"/>
  <c r="EI4" i="10"/>
  <c r="EH4" i="10"/>
  <c r="EG4" i="10"/>
  <c r="EF4" i="10"/>
  <c r="EE4" i="10"/>
  <c r="ED4" i="10"/>
  <c r="EC4" i="10"/>
  <c r="EB4" i="10"/>
  <c r="EA4" i="10"/>
  <c r="DZ4" i="10"/>
  <c r="DY4" i="10"/>
  <c r="DX4" i="10"/>
  <c r="DW4" i="10"/>
  <c r="DV4" i="10"/>
  <c r="DN4" i="10"/>
  <c r="CF4" i="10"/>
  <c r="BX4" i="10"/>
  <c r="T4" i="10"/>
  <c r="EN3" i="10"/>
  <c r="EM3" i="10"/>
  <c r="EL3" i="10"/>
  <c r="EK3" i="10"/>
  <c r="EJ3" i="10"/>
  <c r="EI3" i="10"/>
  <c r="EH3" i="10"/>
  <c r="EG3" i="10"/>
  <c r="EF3" i="10"/>
  <c r="EE3" i="10"/>
  <c r="ED3" i="10"/>
  <c r="EC3" i="10"/>
  <c r="EB3" i="10"/>
  <c r="EA3" i="10"/>
  <c r="DZ3" i="10"/>
  <c r="DY3" i="10"/>
  <c r="DX3" i="10"/>
  <c r="DW3" i="10"/>
  <c r="DV3" i="10"/>
  <c r="DN3" i="10"/>
  <c r="CF3" i="10"/>
  <c r="BX3" i="10"/>
  <c r="T3" i="10"/>
  <c r="DU1" i="10"/>
  <c r="DS1" i="10"/>
  <c r="DR1" i="10"/>
  <c r="DQ1" i="10"/>
  <c r="DP1" i="10"/>
  <c r="DO1" i="10"/>
  <c r="DM1" i="10"/>
  <c r="DL1" i="10"/>
  <c r="DK1" i="10"/>
  <c r="DJ1" i="10"/>
  <c r="DI1" i="10"/>
  <c r="DH1" i="10"/>
  <c r="DG1" i="10"/>
  <c r="DE1" i="10"/>
  <c r="DD1" i="10"/>
  <c r="DC1" i="10"/>
  <c r="DB1" i="10"/>
  <c r="DA1" i="10"/>
  <c r="CZ1" i="10"/>
  <c r="CY1" i="10"/>
  <c r="CX1" i="10"/>
  <c r="CW1" i="10"/>
  <c r="CV1" i="10"/>
  <c r="CU1" i="10"/>
  <c r="CT1" i="10"/>
  <c r="CS1" i="10"/>
  <c r="CR1" i="10"/>
  <c r="CQ1" i="10"/>
  <c r="CP1" i="10"/>
  <c r="CO1" i="10"/>
  <c r="CN1" i="10"/>
  <c r="CM1" i="10"/>
  <c r="CL1" i="10"/>
  <c r="CK1" i="10"/>
  <c r="CJ1" i="10"/>
  <c r="CI1" i="10"/>
  <c r="CH1" i="10"/>
  <c r="CG1" i="10"/>
  <c r="CE1" i="10"/>
  <c r="CD1" i="10"/>
  <c r="CC1" i="10"/>
  <c r="CB1" i="10"/>
  <c r="CA1" i="10"/>
  <c r="BZ1" i="10"/>
  <c r="BY1" i="10"/>
  <c r="BQ1" i="10"/>
  <c r="BP1" i="10"/>
  <c r="BO1" i="10"/>
  <c r="BN1" i="10"/>
  <c r="BM1" i="10"/>
  <c r="BI1" i="10"/>
  <c r="BH1" i="10"/>
  <c r="BF1" i="10"/>
  <c r="BE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C1" i="10"/>
  <c r="Z1" i="10"/>
  <c r="Y1" i="10"/>
  <c r="X1" i="10"/>
  <c r="W1" i="10"/>
  <c r="V1" i="10"/>
  <c r="U1" i="10"/>
  <c r="Q1" i="10"/>
  <c r="P1" i="10"/>
  <c r="N1" i="10"/>
  <c r="M1" i="10"/>
  <c r="J1" i="10"/>
  <c r="G1" i="10"/>
  <c r="A1" i="10"/>
  <c r="EN9" i="8"/>
  <c r="EM9" i="8"/>
  <c r="EL9" i="8"/>
  <c r="EK9" i="8"/>
  <c r="EJ9" i="8"/>
  <c r="EI9" i="8"/>
  <c r="EH9" i="8"/>
  <c r="EG9" i="8"/>
  <c r="EF9" i="8"/>
  <c r="EE9" i="8"/>
  <c r="ED9" i="8"/>
  <c r="EC9" i="8"/>
  <c r="EB9" i="8"/>
  <c r="EA9" i="8"/>
  <c r="DZ9" i="8"/>
  <c r="DY9" i="8"/>
  <c r="DX9" i="8"/>
  <c r="DW9" i="8"/>
  <c r="DV9" i="8"/>
  <c r="DN9" i="8"/>
  <c r="CF9" i="8"/>
  <c r="BX9" i="8"/>
  <c r="T9" i="8"/>
  <c r="EN8" i="8"/>
  <c r="EM8" i="8"/>
  <c r="EL8" i="8"/>
  <c r="EK8" i="8"/>
  <c r="EJ8" i="8"/>
  <c r="EI8" i="8"/>
  <c r="EH8" i="8"/>
  <c r="EG8" i="8"/>
  <c r="EF8" i="8"/>
  <c r="EE8" i="8"/>
  <c r="ED8" i="8"/>
  <c r="EC8" i="8"/>
  <c r="EB8" i="8"/>
  <c r="EA8" i="8"/>
  <c r="DZ8" i="8"/>
  <c r="DY8" i="8"/>
  <c r="DX8" i="8"/>
  <c r="DW8" i="8"/>
  <c r="DV8" i="8"/>
  <c r="DN8" i="8"/>
  <c r="CF8" i="8"/>
  <c r="BX8" i="8"/>
  <c r="T8" i="8"/>
  <c r="EN7" i="8"/>
  <c r="EM7" i="8"/>
  <c r="EL7" i="8"/>
  <c r="EK7" i="8"/>
  <c r="EJ7" i="8"/>
  <c r="EI7" i="8"/>
  <c r="EH7" i="8"/>
  <c r="EG7" i="8"/>
  <c r="EF7" i="8"/>
  <c r="EE7" i="8"/>
  <c r="ED7" i="8"/>
  <c r="EC7" i="8"/>
  <c r="EB7" i="8"/>
  <c r="EA7" i="8"/>
  <c r="DZ7" i="8"/>
  <c r="DY7" i="8"/>
  <c r="DX7" i="8"/>
  <c r="DW7" i="8"/>
  <c r="DV7" i="8"/>
  <c r="DN7" i="8"/>
  <c r="CF7" i="8"/>
  <c r="BX7" i="8"/>
  <c r="T7" i="8"/>
  <c r="EN5" i="8"/>
  <c r="EM5" i="8"/>
  <c r="EL5" i="8"/>
  <c r="EK5" i="8"/>
  <c r="EJ5" i="8"/>
  <c r="EI5" i="8"/>
  <c r="EH5" i="8"/>
  <c r="EG5" i="8"/>
  <c r="EF5" i="8"/>
  <c r="EE5" i="8"/>
  <c r="ED5" i="8"/>
  <c r="EC5" i="8"/>
  <c r="EB5" i="8"/>
  <c r="EA5" i="8"/>
  <c r="DZ5" i="8"/>
  <c r="DY5" i="8"/>
  <c r="DX5" i="8"/>
  <c r="DW5" i="8"/>
  <c r="DV5" i="8"/>
  <c r="DN5" i="8"/>
  <c r="CF5" i="8"/>
  <c r="BX5" i="8"/>
  <c r="T5" i="8"/>
  <c r="EN4" i="8"/>
  <c r="EM4" i="8"/>
  <c r="EL4" i="8"/>
  <c r="EK4" i="8"/>
  <c r="EJ4" i="8"/>
  <c r="EI4" i="8"/>
  <c r="EH4" i="8"/>
  <c r="EG4" i="8"/>
  <c r="EF4" i="8"/>
  <c r="EE4" i="8"/>
  <c r="ED4" i="8"/>
  <c r="EC4" i="8"/>
  <c r="EB4" i="8"/>
  <c r="EA4" i="8"/>
  <c r="DZ4" i="8"/>
  <c r="DY4" i="8"/>
  <c r="DX4" i="8"/>
  <c r="DW4" i="8"/>
  <c r="DV4" i="8"/>
  <c r="DN4" i="8"/>
  <c r="CF4" i="8"/>
  <c r="BX4" i="8"/>
  <c r="T4" i="8"/>
  <c r="EN3" i="8"/>
  <c r="EM3" i="8"/>
  <c r="EL3" i="8"/>
  <c r="EK3" i="8"/>
  <c r="EJ3" i="8"/>
  <c r="EI3" i="8"/>
  <c r="EH3" i="8"/>
  <c r="EG3" i="8"/>
  <c r="EF3" i="8"/>
  <c r="EE3" i="8"/>
  <c r="ED3" i="8"/>
  <c r="EC3" i="8"/>
  <c r="EB3" i="8"/>
  <c r="EA3" i="8"/>
  <c r="DZ3" i="8"/>
  <c r="DY3" i="8"/>
  <c r="DX3" i="8"/>
  <c r="DW3" i="8"/>
  <c r="DV3" i="8"/>
  <c r="DN3" i="8"/>
  <c r="CF3" i="8"/>
  <c r="BX3" i="8"/>
  <c r="T3" i="8"/>
  <c r="DU1" i="8"/>
  <c r="DS1" i="8"/>
  <c r="DR1" i="8"/>
  <c r="DQ1" i="8"/>
  <c r="DP1" i="8"/>
  <c r="DO1" i="8"/>
  <c r="DM1" i="8"/>
  <c r="DL1" i="8"/>
  <c r="DK1" i="8"/>
  <c r="DJ1" i="8"/>
  <c r="DI1" i="8"/>
  <c r="DH1" i="8"/>
  <c r="DG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E1" i="8"/>
  <c r="CD1" i="8"/>
  <c r="CC1" i="8"/>
  <c r="CB1" i="8"/>
  <c r="CA1" i="8"/>
  <c r="BZ1" i="8"/>
  <c r="BY1" i="8"/>
  <c r="BQ1" i="8"/>
  <c r="BP1" i="8"/>
  <c r="BO1" i="8"/>
  <c r="BN1" i="8"/>
  <c r="BM1" i="8"/>
  <c r="BI1" i="8"/>
  <c r="BH1" i="8"/>
  <c r="BF1" i="8"/>
  <c r="BE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C1" i="8"/>
  <c r="Z1" i="8"/>
  <c r="Y1" i="8"/>
  <c r="X1" i="8"/>
  <c r="W1" i="8"/>
  <c r="V1" i="8"/>
  <c r="U1" i="8"/>
  <c r="Q1" i="8"/>
  <c r="P1" i="8"/>
  <c r="N1" i="8"/>
  <c r="M1" i="8"/>
  <c r="J1" i="8"/>
  <c r="G1" i="8"/>
  <c r="A1" i="8"/>
  <c r="DW9" i="6"/>
  <c r="DV9" i="6"/>
  <c r="DN9" i="6"/>
  <c r="CF9" i="6"/>
  <c r="BX9" i="6"/>
  <c r="T9" i="6"/>
  <c r="EC8" i="6"/>
  <c r="DW8" i="6"/>
  <c r="DV8" i="6"/>
  <c r="DN8" i="6"/>
  <c r="CF8" i="6"/>
  <c r="BX8" i="6"/>
  <c r="T8" i="6"/>
  <c r="DW7" i="6"/>
  <c r="DV7" i="6"/>
  <c r="DN7" i="6"/>
  <c r="CF7" i="6"/>
  <c r="BX7" i="6"/>
  <c r="T7" i="6"/>
  <c r="DW5" i="6"/>
  <c r="DV5" i="6"/>
  <c r="DN5" i="6"/>
  <c r="CF5" i="6"/>
  <c r="BX5" i="6"/>
  <c r="T5" i="6"/>
  <c r="DW4" i="6"/>
  <c r="DV4" i="6"/>
  <c r="DN4" i="6"/>
  <c r="CF4" i="6"/>
  <c r="BX4" i="6"/>
  <c r="T4" i="6"/>
  <c r="DW3" i="6"/>
  <c r="DV3" i="6"/>
  <c r="DN3" i="6"/>
  <c r="CF3" i="6"/>
  <c r="BX3" i="6"/>
  <c r="T3" i="6"/>
  <c r="DU1" i="6"/>
  <c r="DS1" i="6"/>
  <c r="DR1" i="6"/>
  <c r="DQ1" i="6"/>
  <c r="DP1" i="6"/>
  <c r="DO1" i="6"/>
  <c r="DM1" i="6"/>
  <c r="DL1" i="6"/>
  <c r="DK1" i="6"/>
  <c r="DJ1" i="6"/>
  <c r="DI1" i="6"/>
  <c r="DH1" i="6"/>
  <c r="DG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E1" i="6"/>
  <c r="CD1" i="6"/>
  <c r="CC1" i="6"/>
  <c r="CB1" i="6"/>
  <c r="CA1" i="6"/>
  <c r="BZ1" i="6"/>
  <c r="BY1" i="6"/>
  <c r="BQ1" i="6"/>
  <c r="BP1" i="6"/>
  <c r="BO1" i="6"/>
  <c r="BN1" i="6"/>
  <c r="BM1" i="6"/>
  <c r="BI1" i="6"/>
  <c r="BH1" i="6"/>
  <c r="BF1" i="6"/>
  <c r="BE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C1" i="6"/>
  <c r="Z1" i="6"/>
  <c r="Y1" i="6"/>
  <c r="X1" i="6"/>
  <c r="W1" i="6"/>
  <c r="V1" i="6"/>
  <c r="U1" i="6"/>
  <c r="Q1" i="6"/>
  <c r="P1" i="6"/>
  <c r="N1" i="6"/>
  <c r="M1" i="6"/>
  <c r="J1" i="6"/>
  <c r="G1" i="6"/>
  <c r="A1" i="6"/>
  <c r="DW9" i="5"/>
  <c r="DV9" i="5"/>
  <c r="DN9" i="5"/>
  <c r="CF9" i="5"/>
  <c r="BX9" i="5"/>
  <c r="T9" i="5"/>
  <c r="DW8" i="5"/>
  <c r="DV8" i="5"/>
  <c r="DN8" i="5"/>
  <c r="CF8" i="5"/>
  <c r="BX8" i="5"/>
  <c r="T8" i="5"/>
  <c r="DW7" i="5"/>
  <c r="DV7" i="5"/>
  <c r="DN7" i="5"/>
  <c r="CF7" i="5"/>
  <c r="BX7" i="5"/>
  <c r="T7" i="5"/>
  <c r="DW5" i="5"/>
  <c r="DV5" i="5"/>
  <c r="DN5" i="5"/>
  <c r="CF5" i="5"/>
  <c r="BX5" i="5"/>
  <c r="T5" i="5"/>
  <c r="DW4" i="5"/>
  <c r="DV4" i="5"/>
  <c r="DN4" i="5"/>
  <c r="CF4" i="5"/>
  <c r="BX4" i="5"/>
  <c r="T4" i="5"/>
  <c r="DW3" i="5"/>
  <c r="DV3" i="5"/>
  <c r="DN3" i="5"/>
  <c r="CF3" i="5"/>
  <c r="BX3" i="5"/>
  <c r="T3" i="5"/>
  <c r="DU1" i="5"/>
  <c r="DS1" i="5"/>
  <c r="DR1" i="5"/>
  <c r="DQ1" i="5"/>
  <c r="DP1" i="5"/>
  <c r="DO1" i="5"/>
  <c r="DM1" i="5"/>
  <c r="DL1" i="5"/>
  <c r="DK1" i="5"/>
  <c r="DJ1" i="5"/>
  <c r="DI1" i="5"/>
  <c r="DH1" i="5"/>
  <c r="DG1" i="5"/>
  <c r="DE1" i="5"/>
  <c r="DD1" i="5"/>
  <c r="DC1" i="5"/>
  <c r="DB1" i="5"/>
  <c r="DA1" i="5"/>
  <c r="CZ1" i="5"/>
  <c r="CY1" i="5"/>
  <c r="CX1" i="5"/>
  <c r="CW1" i="5"/>
  <c r="CV1" i="5"/>
  <c r="CU1" i="5"/>
  <c r="CT1" i="5"/>
  <c r="CS1" i="5"/>
  <c r="CR1" i="5"/>
  <c r="CQ1" i="5"/>
  <c r="CP1" i="5"/>
  <c r="CO1" i="5"/>
  <c r="CN1" i="5"/>
  <c r="CM1" i="5"/>
  <c r="CL1" i="5"/>
  <c r="CK1" i="5"/>
  <c r="CJ1" i="5"/>
  <c r="CI1" i="5"/>
  <c r="CH1" i="5"/>
  <c r="CG1" i="5"/>
  <c r="CE1" i="5"/>
  <c r="CD1" i="5"/>
  <c r="CC1" i="5"/>
  <c r="CB1" i="5"/>
  <c r="CA1" i="5"/>
  <c r="BZ1" i="5"/>
  <c r="BY1" i="5"/>
  <c r="BQ1" i="5"/>
  <c r="BP1" i="5"/>
  <c r="BO1" i="5"/>
  <c r="BN1" i="5"/>
  <c r="BM1" i="5"/>
  <c r="BI1" i="5"/>
  <c r="BH1" i="5"/>
  <c r="BF1" i="5"/>
  <c r="BE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C1" i="5"/>
  <c r="Z1" i="5"/>
  <c r="Y1" i="5"/>
  <c r="X1" i="5"/>
  <c r="W1" i="5"/>
  <c r="V1" i="5"/>
  <c r="U1" i="5"/>
  <c r="Q1" i="5"/>
  <c r="P1" i="5"/>
  <c r="N1" i="5"/>
  <c r="M1" i="5"/>
  <c r="J1" i="5"/>
  <c r="G1" i="5"/>
  <c r="A1" i="5"/>
  <c r="DW9" i="4"/>
  <c r="DV9" i="4"/>
  <c r="DN9" i="4"/>
  <c r="CF9" i="4"/>
  <c r="BX9" i="4"/>
  <c r="T9" i="4"/>
  <c r="DW8" i="4"/>
  <c r="DV8" i="4"/>
  <c r="DN8" i="4"/>
  <c r="CF8" i="4"/>
  <c r="BX8" i="4"/>
  <c r="T8" i="4"/>
  <c r="DW7" i="4"/>
  <c r="DV7" i="4"/>
  <c r="DN7" i="4"/>
  <c r="CF7" i="4"/>
  <c r="BX7" i="4"/>
  <c r="T7" i="4"/>
  <c r="DW5" i="4"/>
  <c r="DV5" i="4"/>
  <c r="DN5" i="4"/>
  <c r="CF5" i="4"/>
  <c r="BX5" i="4"/>
  <c r="T5" i="4"/>
  <c r="DW4" i="4"/>
  <c r="DV4" i="4"/>
  <c r="DN4" i="4"/>
  <c r="CF4" i="4"/>
  <c r="BX4" i="4"/>
  <c r="T4" i="4"/>
  <c r="DW3" i="4"/>
  <c r="DV3" i="4"/>
  <c r="DN3" i="4"/>
  <c r="CF3" i="4"/>
  <c r="BX3" i="4"/>
  <c r="T3" i="4"/>
  <c r="DU1" i="4"/>
  <c r="DS1" i="4"/>
  <c r="DR1" i="4"/>
  <c r="DQ1" i="4"/>
  <c r="DP1" i="4"/>
  <c r="DO1" i="4"/>
  <c r="DM1" i="4"/>
  <c r="DL1" i="4"/>
  <c r="DK1" i="4"/>
  <c r="DJ1" i="4"/>
  <c r="DI1" i="4"/>
  <c r="DH1" i="4"/>
  <c r="DG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E1" i="4"/>
  <c r="CD1" i="4"/>
  <c r="CC1" i="4"/>
  <c r="CB1" i="4"/>
  <c r="CA1" i="4"/>
  <c r="BZ1" i="4"/>
  <c r="BY1" i="4"/>
  <c r="BQ1" i="4"/>
  <c r="BP1" i="4"/>
  <c r="BO1" i="4"/>
  <c r="BN1" i="4"/>
  <c r="BM1" i="4"/>
  <c r="BI1" i="4"/>
  <c r="BH1" i="4"/>
  <c r="BF1" i="4"/>
  <c r="BE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C1" i="4"/>
  <c r="Z1" i="4"/>
  <c r="Y1" i="4"/>
  <c r="X1" i="4"/>
  <c r="W1" i="4"/>
  <c r="V1" i="4"/>
  <c r="U1" i="4"/>
  <c r="Q1" i="4"/>
  <c r="P1" i="4"/>
  <c r="N1" i="4"/>
  <c r="M1" i="4"/>
  <c r="J1" i="4"/>
  <c r="G1" i="4"/>
  <c r="A1" i="4"/>
  <c r="DW9" i="3"/>
  <c r="DV9" i="3"/>
  <c r="DN9" i="3"/>
  <c r="CF9" i="3"/>
  <c r="BX9" i="3"/>
  <c r="T9" i="3"/>
  <c r="DW8" i="3"/>
  <c r="DV8" i="3"/>
  <c r="DN8" i="3"/>
  <c r="CF8" i="3"/>
  <c r="BX8" i="3"/>
  <c r="T8" i="3"/>
  <c r="DW7" i="3"/>
  <c r="DV7" i="3"/>
  <c r="DN7" i="3"/>
  <c r="CF7" i="3"/>
  <c r="BX7" i="3"/>
  <c r="T7" i="3"/>
  <c r="DW5" i="3"/>
  <c r="DV5" i="3"/>
  <c r="DN5" i="3"/>
  <c r="CF5" i="3"/>
  <c r="BX5" i="3"/>
  <c r="T5" i="3"/>
  <c r="EI4" i="3"/>
  <c r="DW4" i="3"/>
  <c r="DV4" i="3"/>
  <c r="DN4" i="3"/>
  <c r="CF4" i="3"/>
  <c r="BX4" i="3"/>
  <c r="T4" i="3"/>
  <c r="DW3" i="3"/>
  <c r="DV3" i="3"/>
  <c r="DN3" i="3"/>
  <c r="CF3" i="3"/>
  <c r="BX3" i="3"/>
  <c r="T3" i="3"/>
  <c r="DU1" i="3"/>
  <c r="DS1" i="3"/>
  <c r="DR1" i="3"/>
  <c r="DQ1" i="3"/>
  <c r="DP1" i="3"/>
  <c r="DO1" i="3"/>
  <c r="DM1" i="3"/>
  <c r="DL1" i="3"/>
  <c r="DK1" i="3"/>
  <c r="DJ1" i="3"/>
  <c r="DI1" i="3"/>
  <c r="DH1" i="3"/>
  <c r="DG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E1" i="3"/>
  <c r="CD1" i="3"/>
  <c r="CC1" i="3"/>
  <c r="CB1" i="3"/>
  <c r="CA1" i="3"/>
  <c r="BZ1" i="3"/>
  <c r="BY1" i="3"/>
  <c r="BQ1" i="3"/>
  <c r="BP1" i="3"/>
  <c r="BO1" i="3"/>
  <c r="BN1" i="3"/>
  <c r="BM1" i="3"/>
  <c r="BI1" i="3"/>
  <c r="BH1" i="3"/>
  <c r="BF1" i="3"/>
  <c r="BE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C1" i="3"/>
  <c r="Z1" i="3"/>
  <c r="Y1" i="3"/>
  <c r="X1" i="3"/>
  <c r="W1" i="3"/>
  <c r="V1" i="3"/>
  <c r="U1" i="3"/>
  <c r="Q1" i="3"/>
  <c r="P1" i="3"/>
  <c r="N1" i="3"/>
  <c r="M1" i="3"/>
  <c r="J1" i="3"/>
  <c r="G1" i="3"/>
  <c r="A1" i="3"/>
  <c r="C4" i="2"/>
  <c r="C5" i="2"/>
  <c r="C6" i="2"/>
  <c r="C7" i="2"/>
  <c r="C8" i="2"/>
  <c r="C9" i="2"/>
  <c r="C10" i="2"/>
  <c r="C11" i="2"/>
  <c r="C12" i="2"/>
  <c r="C13" i="2"/>
  <c r="C14" i="2"/>
  <c r="C3" i="2"/>
  <c r="EC7" i="3" l="1"/>
  <c r="DZ5" i="3"/>
  <c r="EF3" i="3"/>
  <c r="EL8" i="3"/>
  <c r="DY4" i="3"/>
  <c r="EI7" i="3"/>
  <c r="DX3" i="3"/>
  <c r="EL7" i="9"/>
  <c r="DZ8" i="9"/>
  <c r="EM12" i="9"/>
  <c r="EM7" i="9" s="1"/>
  <c r="EA16" i="9"/>
  <c r="EB16" i="9" s="1"/>
  <c r="DY7" i="9"/>
  <c r="EL3" i="9"/>
  <c r="EI9" i="9"/>
  <c r="DX5" i="9"/>
  <c r="DX7" i="9"/>
  <c r="EF5" i="7"/>
  <c r="EI9" i="7"/>
  <c r="EF9" i="7"/>
  <c r="EC5" i="7"/>
  <c r="EC4" i="7"/>
  <c r="DY7" i="7"/>
  <c r="DX5" i="7"/>
  <c r="DZ7" i="7"/>
  <c r="EL5" i="7"/>
  <c r="EL3" i="7"/>
  <c r="DY9" i="7"/>
  <c r="EA11" i="7"/>
  <c r="EB11" i="7" s="1"/>
  <c r="EI3" i="7"/>
  <c r="DX8" i="7"/>
  <c r="EJ11" i="7"/>
  <c r="EK11" i="7" s="1"/>
  <c r="EF8" i="7"/>
  <c r="ED15" i="7"/>
  <c r="EE15" i="7" s="1"/>
  <c r="EE5" i="7" s="1"/>
  <c r="EL8" i="7"/>
  <c r="DZ8" i="7"/>
  <c r="DX9" i="7"/>
  <c r="EM14" i="7"/>
  <c r="EN14" i="7" s="1"/>
  <c r="EL9" i="6"/>
  <c r="EF4" i="6"/>
  <c r="EC3" i="6"/>
  <c r="EJ16" i="6"/>
  <c r="EK16" i="6" s="1"/>
  <c r="EA17" i="6"/>
  <c r="EB17" i="6" s="1"/>
  <c r="EI8" i="6"/>
  <c r="DZ7" i="6"/>
  <c r="EF3" i="5"/>
  <c r="EC3" i="5"/>
  <c r="EC9" i="5"/>
  <c r="DZ7" i="5"/>
  <c r="ED11" i="5"/>
  <c r="EE11" i="5" s="1"/>
  <c r="EJ13" i="5"/>
  <c r="EK13" i="5" s="1"/>
  <c r="EA14" i="5"/>
  <c r="EB14" i="5" s="1"/>
  <c r="EG16" i="5"/>
  <c r="EH16" i="5" s="1"/>
  <c r="DY5" i="5"/>
  <c r="DX7" i="5"/>
  <c r="DX4" i="5"/>
  <c r="EM12" i="5"/>
  <c r="EN12" i="5" s="1"/>
  <c r="EI7" i="5"/>
  <c r="EL4" i="5"/>
  <c r="DY4" i="5"/>
  <c r="EC3" i="4"/>
  <c r="DZ7" i="4"/>
  <c r="EL4" i="4"/>
  <c r="DY5" i="4"/>
  <c r="EF4" i="4"/>
  <c r="EI3" i="4"/>
  <c r="DY8" i="4"/>
  <c r="EJ11" i="4"/>
  <c r="EK11" i="4" s="1"/>
  <c r="EA12" i="4"/>
  <c r="EB12" i="4" s="1"/>
  <c r="EG14" i="4"/>
  <c r="EH14" i="4" s="1"/>
  <c r="EM16" i="4"/>
  <c r="EN16" i="4" s="1"/>
  <c r="EN4" i="4" s="1"/>
  <c r="ED17" i="4"/>
  <c r="EE17" i="4" s="1"/>
  <c r="EE5" i="4" s="1"/>
  <c r="DX7" i="4"/>
  <c r="EF7" i="4"/>
  <c r="DZ3" i="3"/>
  <c r="EL3" i="3"/>
  <c r="EM11" i="3"/>
  <c r="EN11" i="3" s="1"/>
  <c r="ED12" i="3"/>
  <c r="EE12" i="3" s="1"/>
  <c r="EJ14" i="3"/>
  <c r="EK14" i="3" s="1"/>
  <c r="EA15" i="3"/>
  <c r="EB15" i="3" s="1"/>
  <c r="EC9" i="3"/>
  <c r="EG11" i="9"/>
  <c r="EG3" i="9" s="1"/>
  <c r="EF8" i="9"/>
  <c r="DZ3" i="9"/>
  <c r="EA12" i="9"/>
  <c r="EB12" i="9" s="1"/>
  <c r="EL9" i="9"/>
  <c r="EF4" i="9"/>
  <c r="ED7" i="9"/>
  <c r="EF5" i="9"/>
  <c r="DY8" i="9"/>
  <c r="DY5" i="9"/>
  <c r="DX4" i="7"/>
  <c r="EC3" i="7"/>
  <c r="EL4" i="7"/>
  <c r="DX7" i="7"/>
  <c r="EF7" i="7"/>
  <c r="DY8" i="7"/>
  <c r="DZ9" i="7"/>
  <c r="EI8" i="7"/>
  <c r="DX3" i="7"/>
  <c r="EF3" i="7"/>
  <c r="DY4" i="7"/>
  <c r="DZ5" i="7"/>
  <c r="EI7" i="7"/>
  <c r="EC9" i="7"/>
  <c r="DY3" i="7"/>
  <c r="DZ4" i="7"/>
  <c r="EI5" i="7"/>
  <c r="EC8" i="7"/>
  <c r="EL9" i="7"/>
  <c r="DZ3" i="7"/>
  <c r="EI4" i="7"/>
  <c r="EC7" i="7"/>
  <c r="EL7" i="7"/>
  <c r="EF4" i="7"/>
  <c r="DY5" i="7"/>
  <c r="ED3" i="9"/>
  <c r="ED4" i="9"/>
  <c r="DX4" i="9"/>
  <c r="DZ7" i="9"/>
  <c r="EI8" i="9"/>
  <c r="EC9" i="9"/>
  <c r="DX3" i="9"/>
  <c r="EF3" i="9"/>
  <c r="DY4" i="9"/>
  <c r="DZ5" i="9"/>
  <c r="EI7" i="9"/>
  <c r="ED9" i="9"/>
  <c r="DY3" i="9"/>
  <c r="DZ4" i="9"/>
  <c r="EI5" i="9"/>
  <c r="EC8" i="9"/>
  <c r="EI4" i="9"/>
  <c r="EC7" i="9"/>
  <c r="ED8" i="9"/>
  <c r="EL8" i="9"/>
  <c r="EF9" i="9"/>
  <c r="EJ9" i="9"/>
  <c r="EI3" i="9"/>
  <c r="EC5" i="9"/>
  <c r="EE8" i="9"/>
  <c r="DX9" i="9"/>
  <c r="EC4" i="9"/>
  <c r="ED5" i="9"/>
  <c r="EL5" i="9"/>
  <c r="DX8" i="9"/>
  <c r="DY9" i="9"/>
  <c r="EC3" i="9"/>
  <c r="EL4" i="9"/>
  <c r="EF7" i="9"/>
  <c r="DZ9" i="9"/>
  <c r="EJ4" i="6"/>
  <c r="EJ8" i="6"/>
  <c r="ED3" i="6"/>
  <c r="EK4" i="6"/>
  <c r="EK7" i="6"/>
  <c r="EK9" i="6"/>
  <c r="DX3" i="6"/>
  <c r="EF3" i="6"/>
  <c r="DY4" i="6"/>
  <c r="DZ5" i="6"/>
  <c r="EI7" i="6"/>
  <c r="EC9" i="6"/>
  <c r="DZ3" i="6"/>
  <c r="EI4" i="6"/>
  <c r="EC7" i="6"/>
  <c r="EL8" i="6"/>
  <c r="EM9" i="6"/>
  <c r="EN4" i="6"/>
  <c r="EK3" i="6"/>
  <c r="EI3" i="6"/>
  <c r="EC5" i="6"/>
  <c r="ED7" i="6"/>
  <c r="EL7" i="6"/>
  <c r="EM8" i="6"/>
  <c r="DX9" i="6"/>
  <c r="EF9" i="6"/>
  <c r="EC4" i="6"/>
  <c r="ED5" i="6"/>
  <c r="EL5" i="6"/>
  <c r="EM7" i="6"/>
  <c r="DX8" i="6"/>
  <c r="EF8" i="6"/>
  <c r="DY9" i="6"/>
  <c r="ED4" i="6"/>
  <c r="EL4" i="6"/>
  <c r="EM5" i="6"/>
  <c r="DX7" i="6"/>
  <c r="EF7" i="6"/>
  <c r="DY8" i="6"/>
  <c r="DZ9" i="6"/>
  <c r="EM4" i="6"/>
  <c r="DX5" i="6"/>
  <c r="EF5" i="6"/>
  <c r="DY7" i="6"/>
  <c r="DZ8" i="6"/>
  <c r="EI9" i="6"/>
  <c r="EA9" i="5"/>
  <c r="EA7" i="5"/>
  <c r="EA4" i="5"/>
  <c r="EA5" i="5"/>
  <c r="EG8" i="5"/>
  <c r="EG9" i="5"/>
  <c r="EG4" i="5"/>
  <c r="EG3" i="5"/>
  <c r="DY3" i="5"/>
  <c r="DZ4" i="5"/>
  <c r="EC8" i="5"/>
  <c r="EL9" i="5"/>
  <c r="DZ3" i="5"/>
  <c r="EI4" i="5"/>
  <c r="EJ5" i="5"/>
  <c r="EC7" i="5"/>
  <c r="EL8" i="5"/>
  <c r="EI3" i="5"/>
  <c r="EC5" i="5"/>
  <c r="EL7" i="5"/>
  <c r="DX9" i="5"/>
  <c r="EF9" i="5"/>
  <c r="ED4" i="5"/>
  <c r="EL5" i="5"/>
  <c r="DX8" i="5"/>
  <c r="EF8" i="5"/>
  <c r="DY9" i="5"/>
  <c r="EF7" i="5"/>
  <c r="DZ9" i="5"/>
  <c r="DX5" i="5"/>
  <c r="EF5" i="5"/>
  <c r="DY7" i="5"/>
  <c r="DZ8" i="5"/>
  <c r="EI9" i="5"/>
  <c r="EM4" i="4"/>
  <c r="EN7" i="4"/>
  <c r="EN5" i="4"/>
  <c r="EL3" i="4"/>
  <c r="DX5" i="4"/>
  <c r="EF5" i="4"/>
  <c r="DY7" i="4"/>
  <c r="DZ8" i="4"/>
  <c r="EI9" i="4"/>
  <c r="DX3" i="4"/>
  <c r="EF3" i="4"/>
  <c r="DY4" i="4"/>
  <c r="DZ5" i="4"/>
  <c r="EI7" i="4"/>
  <c r="EC9" i="4"/>
  <c r="EJ3" i="4"/>
  <c r="EN8" i="4"/>
  <c r="EE4" i="4"/>
  <c r="DY3" i="4"/>
  <c r="DZ4" i="4"/>
  <c r="EA5" i="4"/>
  <c r="EI5" i="4"/>
  <c r="EC8" i="4"/>
  <c r="EL9" i="4"/>
  <c r="DZ3" i="4"/>
  <c r="EI4" i="4"/>
  <c r="EC7" i="4"/>
  <c r="EL8" i="4"/>
  <c r="EC5" i="4"/>
  <c r="EL7" i="4"/>
  <c r="DX9" i="4"/>
  <c r="EF9" i="4"/>
  <c r="EC4" i="4"/>
  <c r="EL5" i="4"/>
  <c r="DX8" i="4"/>
  <c r="EF8" i="4"/>
  <c r="DY9" i="4"/>
  <c r="EJ3" i="3"/>
  <c r="DY3" i="3"/>
  <c r="DZ4" i="3"/>
  <c r="EI5" i="3"/>
  <c r="EC8" i="3"/>
  <c r="EL9" i="3"/>
  <c r="EI3" i="3"/>
  <c r="EC5" i="3"/>
  <c r="EL7" i="3"/>
  <c r="DX9" i="3"/>
  <c r="EF9" i="3"/>
  <c r="EC4" i="3"/>
  <c r="EL5" i="3"/>
  <c r="DX8" i="3"/>
  <c r="EF8" i="3"/>
  <c r="DY9" i="3"/>
  <c r="EC3" i="3"/>
  <c r="EL4" i="3"/>
  <c r="DX7" i="3"/>
  <c r="EF7" i="3"/>
  <c r="DY8" i="3"/>
  <c r="DZ9" i="3"/>
  <c r="DX5" i="3"/>
  <c r="EF5" i="3"/>
  <c r="DY7" i="3"/>
  <c r="DZ8" i="3"/>
  <c r="EI9" i="3"/>
  <c r="DX4" i="3"/>
  <c r="EF4" i="3"/>
  <c r="DY5" i="3"/>
  <c r="DZ7" i="3"/>
  <c r="EI8" i="3"/>
  <c r="C15" i="2"/>
  <c r="D15" i="2"/>
  <c r="E15" i="2"/>
  <c r="F15" i="2"/>
  <c r="G15" i="2"/>
  <c r="H15" i="2"/>
  <c r="I15" i="2"/>
  <c r="K15" i="2"/>
  <c r="L15" i="2"/>
  <c r="M15" i="2"/>
  <c r="P15" i="2"/>
  <c r="Q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B14" i="2"/>
  <c r="B13" i="2"/>
  <c r="B12" i="2"/>
  <c r="B11" i="2"/>
  <c r="B10" i="2"/>
  <c r="B9" i="2"/>
  <c r="B8" i="2"/>
  <c r="B7" i="2"/>
  <c r="B5" i="2"/>
  <c r="B4" i="2"/>
  <c r="O15" i="2"/>
  <c r="N15" i="2"/>
  <c r="B3" i="2"/>
  <c r="EA3" i="3" l="1"/>
  <c r="EA8" i="3"/>
  <c r="EJ5" i="3"/>
  <c r="EJ9" i="3"/>
  <c r="EG8" i="9"/>
  <c r="EG9" i="9"/>
  <c r="EB7" i="9"/>
  <c r="EA9" i="9"/>
  <c r="EA3" i="9"/>
  <c r="EA5" i="9"/>
  <c r="EB5" i="9"/>
  <c r="EB8" i="9"/>
  <c r="EG4" i="9"/>
  <c r="EG5" i="9"/>
  <c r="EM8" i="9"/>
  <c r="EB9" i="9"/>
  <c r="EM4" i="9"/>
  <c r="EA4" i="9"/>
  <c r="EA7" i="9"/>
  <c r="EN12" i="9"/>
  <c r="EN7" i="9" s="1"/>
  <c r="EM5" i="9"/>
  <c r="EM3" i="9"/>
  <c r="EM9" i="9"/>
  <c r="EA8" i="9"/>
  <c r="EM7" i="7"/>
  <c r="EM8" i="7"/>
  <c r="EE3" i="7"/>
  <c r="ED7" i="7"/>
  <c r="EE9" i="7"/>
  <c r="ED4" i="7"/>
  <c r="ED8" i="7"/>
  <c r="EJ5" i="6"/>
  <c r="EA3" i="5"/>
  <c r="EM9" i="4"/>
  <c r="EG7" i="4"/>
  <c r="EA7" i="3"/>
  <c r="EJ7" i="3"/>
  <c r="EH11" i="9"/>
  <c r="EH3" i="9" s="1"/>
  <c r="EG7" i="9"/>
  <c r="EE8" i="7"/>
  <c r="EM5" i="7"/>
  <c r="EJ3" i="7"/>
  <c r="EJ4" i="7"/>
  <c r="EJ5" i="7"/>
  <c r="EJ7" i="7"/>
  <c r="EJ8" i="7"/>
  <c r="EJ9" i="7"/>
  <c r="EE4" i="7"/>
  <c r="EM3" i="7"/>
  <c r="EA9" i="7"/>
  <c r="EA3" i="7"/>
  <c r="EA4" i="7"/>
  <c r="EA5" i="7"/>
  <c r="EA7" i="7"/>
  <c r="EA8" i="7"/>
  <c r="EE7" i="7"/>
  <c r="EM9" i="7"/>
  <c r="EG9" i="7"/>
  <c r="EG3" i="7"/>
  <c r="EG4" i="7"/>
  <c r="EG8" i="7"/>
  <c r="EG5" i="7"/>
  <c r="EG7" i="7"/>
  <c r="ED9" i="7"/>
  <c r="ED3" i="7"/>
  <c r="EM4" i="7"/>
  <c r="ED5" i="7"/>
  <c r="EN8" i="7"/>
  <c r="EN9" i="7"/>
  <c r="EN3" i="7"/>
  <c r="EN5" i="7"/>
  <c r="EN7" i="7"/>
  <c r="EN4" i="7"/>
  <c r="EE5" i="9"/>
  <c r="EE3" i="9"/>
  <c r="EE4" i="9"/>
  <c r="EE9" i="9"/>
  <c r="EJ3" i="9"/>
  <c r="EJ4" i="9"/>
  <c r="EJ5" i="9"/>
  <c r="EJ7" i="9"/>
  <c r="EJ8" i="9"/>
  <c r="EK9" i="9"/>
  <c r="EK3" i="9"/>
  <c r="EK4" i="9"/>
  <c r="EK5" i="9"/>
  <c r="EK7" i="9"/>
  <c r="EK8" i="9"/>
  <c r="EB4" i="9"/>
  <c r="EE7" i="9"/>
  <c r="EB3" i="9"/>
  <c r="EG5" i="6"/>
  <c r="EG7" i="6"/>
  <c r="EG8" i="6"/>
  <c r="EG3" i="6"/>
  <c r="EG9" i="6"/>
  <c r="EG4" i="6"/>
  <c r="EA5" i="6"/>
  <c r="EN7" i="6"/>
  <c r="EN8" i="6"/>
  <c r="EN9" i="6"/>
  <c r="EA7" i="6"/>
  <c r="EK5" i="6"/>
  <c r="EJ7" i="6"/>
  <c r="EA4" i="6"/>
  <c r="EA3" i="6"/>
  <c r="EK8" i="6"/>
  <c r="EJ3" i="6"/>
  <c r="EN5" i="6"/>
  <c r="ED9" i="6"/>
  <c r="ED8" i="6"/>
  <c r="EN3" i="6"/>
  <c r="EB9" i="6"/>
  <c r="EB7" i="6"/>
  <c r="EB3" i="6"/>
  <c r="EB4" i="6"/>
  <c r="EB5" i="6"/>
  <c r="EB8" i="6"/>
  <c r="EJ9" i="6"/>
  <c r="EE5" i="6"/>
  <c r="EA9" i="6"/>
  <c r="EM3" i="6"/>
  <c r="EA8" i="6"/>
  <c r="EE9" i="5"/>
  <c r="EJ8" i="5"/>
  <c r="EK3" i="5"/>
  <c r="EJ9" i="5"/>
  <c r="ED9" i="5"/>
  <c r="EJ4" i="5"/>
  <c r="EJ7" i="5"/>
  <c r="EG7" i="5"/>
  <c r="EB9" i="5"/>
  <c r="EB3" i="5"/>
  <c r="EB4" i="5"/>
  <c r="EB5" i="5"/>
  <c r="EB8" i="5"/>
  <c r="EB7" i="5"/>
  <c r="ED3" i="5"/>
  <c r="EE3" i="5"/>
  <c r="ED5" i="5"/>
  <c r="ED7" i="5"/>
  <c r="ED8" i="5"/>
  <c r="EJ3" i="5"/>
  <c r="EH7" i="5"/>
  <c r="EH8" i="5"/>
  <c r="EH5" i="5"/>
  <c r="EH9" i="5"/>
  <c r="EH3" i="5"/>
  <c r="EH4" i="5"/>
  <c r="EM3" i="5"/>
  <c r="EM4" i="5"/>
  <c r="EM5" i="5"/>
  <c r="EM7" i="5"/>
  <c r="EM8" i="5"/>
  <c r="EM9" i="5"/>
  <c r="EG5" i="5"/>
  <c r="EA8" i="5"/>
  <c r="EJ5" i="4"/>
  <c r="EB5" i="4"/>
  <c r="EA8" i="4"/>
  <c r="EA7" i="4"/>
  <c r="EH9" i="4"/>
  <c r="EH7" i="4"/>
  <c r="EH3" i="4"/>
  <c r="EH4" i="4"/>
  <c r="EH5" i="4"/>
  <c r="EH8" i="4"/>
  <c r="EJ9" i="4"/>
  <c r="EK3" i="4"/>
  <c r="ED4" i="4"/>
  <c r="EA3" i="4"/>
  <c r="EB9" i="4"/>
  <c r="EA4" i="4"/>
  <c r="EK5" i="4"/>
  <c r="EK7" i="4"/>
  <c r="EK8" i="4"/>
  <c r="EK9" i="4"/>
  <c r="ED3" i="4"/>
  <c r="EE3" i="4"/>
  <c r="EG4" i="4"/>
  <c r="EM3" i="4"/>
  <c r="EJ4" i="4"/>
  <c r="ED9" i="4"/>
  <c r="EE9" i="4"/>
  <c r="EG3" i="4"/>
  <c r="EM8" i="4"/>
  <c r="EJ8" i="4"/>
  <c r="EN3" i="4"/>
  <c r="ED8" i="4"/>
  <c r="EE8" i="4"/>
  <c r="EG9" i="4"/>
  <c r="EM7" i="4"/>
  <c r="EB4" i="4"/>
  <c r="EA9" i="4"/>
  <c r="EN9" i="4"/>
  <c r="ED7" i="4"/>
  <c r="EE7" i="4"/>
  <c r="EG5" i="4"/>
  <c r="EJ7" i="4"/>
  <c r="ED5" i="4"/>
  <c r="EG8" i="4"/>
  <c r="EM5" i="4"/>
  <c r="EB8" i="3"/>
  <c r="EB9" i="3"/>
  <c r="EB3" i="3"/>
  <c r="EB4" i="3"/>
  <c r="EB5" i="3"/>
  <c r="EB7" i="3"/>
  <c r="EM5" i="3"/>
  <c r="EA4" i="3"/>
  <c r="EN3" i="3"/>
  <c r="EN4" i="3"/>
  <c r="EN5" i="3"/>
  <c r="EN7" i="3"/>
  <c r="EN8" i="3"/>
  <c r="EN9" i="3"/>
  <c r="EA9" i="3"/>
  <c r="EM4" i="3"/>
  <c r="EJ8" i="3"/>
  <c r="EG9" i="3"/>
  <c r="EG3" i="3"/>
  <c r="EM8" i="3"/>
  <c r="EK9" i="3"/>
  <c r="EK3" i="3"/>
  <c r="EK4" i="3"/>
  <c r="EK7" i="3"/>
  <c r="EK5" i="3"/>
  <c r="EK8" i="3"/>
  <c r="EG8" i="3"/>
  <c r="ED3" i="3"/>
  <c r="ED4" i="3"/>
  <c r="ED5" i="3"/>
  <c r="ED8" i="3"/>
  <c r="ED7" i="3"/>
  <c r="ED9" i="3"/>
  <c r="EM3" i="3"/>
  <c r="EA5" i="3"/>
  <c r="EM9" i="3"/>
  <c r="EJ4" i="3"/>
  <c r="EG7" i="3"/>
  <c r="EM7" i="3"/>
  <c r="EG5" i="3"/>
  <c r="EH5" i="3"/>
  <c r="EH7" i="3"/>
  <c r="EH8" i="3"/>
  <c r="EH9" i="3"/>
  <c r="EH3" i="3"/>
  <c r="EH4" i="3"/>
  <c r="EG4" i="3"/>
  <c r="B15" i="2"/>
  <c r="R15" i="2"/>
  <c r="EH5" i="9" l="1"/>
  <c r="EH7" i="9"/>
  <c r="EN5" i="9"/>
  <c r="EN9" i="9"/>
  <c r="EN3" i="9"/>
  <c r="EH8" i="9"/>
  <c r="EN4" i="9"/>
  <c r="EN8" i="9"/>
  <c r="EH4" i="9"/>
  <c r="EH9" i="9"/>
  <c r="EB3" i="7"/>
  <c r="EB4" i="7"/>
  <c r="EB5" i="7"/>
  <c r="EB9" i="7"/>
  <c r="EB7" i="7"/>
  <c r="EB8" i="7"/>
  <c r="EK4" i="7"/>
  <c r="EK5" i="7"/>
  <c r="EK7" i="7"/>
  <c r="EK8" i="7"/>
  <c r="EK9" i="7"/>
  <c r="EK3" i="7"/>
  <c r="EH3" i="7"/>
  <c r="EH4" i="7"/>
  <c r="EH5" i="7"/>
  <c r="EH7" i="7"/>
  <c r="EH9" i="7"/>
  <c r="EH8" i="7"/>
  <c r="EE4" i="6"/>
  <c r="EE9" i="6"/>
  <c r="EE3" i="6"/>
  <c r="EH7" i="6"/>
  <c r="EH8" i="6"/>
  <c r="EH9" i="6"/>
  <c r="EH3" i="6"/>
  <c r="EH5" i="6"/>
  <c r="EH4" i="6"/>
  <c r="EE7" i="6"/>
  <c r="EE8" i="6"/>
  <c r="EK7" i="5"/>
  <c r="EK9" i="5"/>
  <c r="EE8" i="5"/>
  <c r="EK5" i="5"/>
  <c r="EE7" i="5"/>
  <c r="EE5" i="5"/>
  <c r="EK8" i="5"/>
  <c r="EK4" i="5"/>
  <c r="EE4" i="5"/>
  <c r="EN4" i="5"/>
  <c r="EN5" i="5"/>
  <c r="EN7" i="5"/>
  <c r="EN8" i="5"/>
  <c r="EN9" i="5"/>
  <c r="EN3" i="5"/>
  <c r="EK4" i="4"/>
  <c r="EB8" i="4"/>
  <c r="EB3" i="4"/>
  <c r="EB7" i="4"/>
  <c r="EE3" i="3"/>
  <c r="EE4" i="3"/>
  <c r="EE5" i="3"/>
  <c r="EE9" i="3"/>
  <c r="EE7" i="3"/>
  <c r="EE8" i="3"/>
</calcChain>
</file>

<file path=xl/sharedStrings.xml><?xml version="1.0" encoding="utf-8"?>
<sst xmlns="http://schemas.openxmlformats.org/spreadsheetml/2006/main" count="5721" uniqueCount="709">
  <si>
    <t>UR</t>
  </si>
  <si>
    <t>DOB</t>
  </si>
  <si>
    <t>AV</t>
  </si>
  <si>
    <t>Prenotify</t>
  </si>
  <si>
    <t>DC date</t>
  </si>
  <si>
    <t>HI 1</t>
  </si>
  <si>
    <t>HI 2</t>
  </si>
  <si>
    <t>PH 1</t>
  </si>
  <si>
    <t>PH 2</t>
  </si>
  <si>
    <t>PHr 1</t>
  </si>
  <si>
    <t>PHr 2</t>
  </si>
  <si>
    <t>Stand TF DC</t>
  </si>
  <si>
    <t>Hoist TF DC</t>
  </si>
  <si>
    <t>Bedbound DC</t>
  </si>
  <si>
    <t>DC Home</t>
  </si>
  <si>
    <t>DC IPR</t>
  </si>
  <si>
    <t>DC Resi Care</t>
  </si>
  <si>
    <t>Died in Hospital</t>
  </si>
  <si>
    <t>Age</t>
  </si>
  <si>
    <t>NA</t>
  </si>
  <si>
    <t>DC Acute Hospital</t>
  </si>
  <si>
    <t>Stroke Dx</t>
  </si>
  <si>
    <t>Mimic Dx</t>
  </si>
  <si>
    <t>LOS (days)</t>
  </si>
  <si>
    <t>SURNAME</t>
  </si>
  <si>
    <t>Puncture date (i/a)</t>
  </si>
  <si>
    <t>Puncture time (i/a)</t>
  </si>
  <si>
    <t>Ambulant ind DC</t>
  </si>
  <si>
    <t>Notes</t>
  </si>
  <si>
    <t>?</t>
  </si>
  <si>
    <t>MET</t>
  </si>
  <si>
    <t>Code Blue</t>
  </si>
  <si>
    <t xml:space="preserve">DC PCU </t>
  </si>
  <si>
    <t>Referral_source_ED</t>
  </si>
  <si>
    <t>Referral_source_Inpatient</t>
  </si>
  <si>
    <t xml:space="preserve">Protocol Violation </t>
  </si>
  <si>
    <t>NIH DC</t>
  </si>
  <si>
    <t xml:space="preserve">Delay </t>
  </si>
  <si>
    <t xml:space="preserve">Final TICI score </t>
  </si>
  <si>
    <t xml:space="preserve">Interventionist </t>
  </si>
  <si>
    <t>Symptomatic Extracranial bleeding</t>
  </si>
  <si>
    <t>TIA Dx</t>
  </si>
  <si>
    <t xml:space="preserve">tPA only </t>
  </si>
  <si>
    <t>ECR and tPA</t>
  </si>
  <si>
    <t xml:space="preserve">Died </t>
  </si>
  <si>
    <t xml:space="preserve">Triage Category </t>
  </si>
  <si>
    <t>ICH</t>
  </si>
  <si>
    <t xml:space="preserve">NIH baseline </t>
  </si>
  <si>
    <t>CRAIG</t>
  </si>
  <si>
    <t xml:space="preserve">Jan </t>
  </si>
  <si>
    <t>Feb</t>
  </si>
  <si>
    <t>Mar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</si>
  <si>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</si>
  <si>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</si>
  <si>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</si>
  <si>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</si>
  <si>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</si>
  <si>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</si>
  <si>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</si>
  <si>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</si>
  <si>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</si>
  <si>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Total admissions</t>
  </si>
  <si>
    <t>Ischamic</t>
  </si>
  <si>
    <t>TIA</t>
  </si>
  <si>
    <t xml:space="preserve">Other </t>
  </si>
  <si>
    <t>SAE</t>
  </si>
  <si>
    <t>sICH</t>
  </si>
  <si>
    <t xml:space="preserve">Riskman </t>
  </si>
  <si>
    <t>MET/Code Blue</t>
  </si>
  <si>
    <t xml:space="preserve">Bleed Peripheral </t>
  </si>
  <si>
    <t>ECR only</t>
  </si>
  <si>
    <t xml:space="preserve">Comment </t>
  </si>
  <si>
    <t>RCT of acute treatment</t>
  </si>
  <si>
    <t>Code Call</t>
  </si>
  <si>
    <t>tPA &amp; ECR</t>
  </si>
  <si>
    <t xml:space="preserve">Any Therapy </t>
  </si>
  <si>
    <t>ED</t>
  </si>
  <si>
    <t xml:space="preserve">Inpatient </t>
  </si>
  <si>
    <t>Direct Admit</t>
  </si>
  <si>
    <t>AV stroke Dx</t>
  </si>
  <si>
    <t xml:space="preserve">000-Arrival &lt;60 </t>
  </si>
  <si>
    <t>Cat 1</t>
  </si>
  <si>
    <t>Cat 2</t>
  </si>
  <si>
    <t>Cat 3</t>
  </si>
  <si>
    <t>Cat 4</t>
  </si>
  <si>
    <t xml:space="preserve">Male </t>
  </si>
  <si>
    <t xml:space="preserve">Median Age </t>
  </si>
  <si>
    <t>Med Baseline NIH</t>
  </si>
  <si>
    <t>Med 24hr NIH</t>
  </si>
  <si>
    <t>Lived</t>
  </si>
  <si>
    <t>Any ICH</t>
  </si>
  <si>
    <t xml:space="preserve">Walked </t>
  </si>
  <si>
    <t>Stood</t>
  </si>
  <si>
    <t>Hoisted</t>
  </si>
  <si>
    <t xml:space="preserve">Bedbound </t>
  </si>
  <si>
    <t>Home</t>
  </si>
  <si>
    <t>IPR</t>
  </si>
  <si>
    <t>Resi</t>
  </si>
  <si>
    <t>Acute TF</t>
  </si>
  <si>
    <t>Male Gender</t>
  </si>
  <si>
    <t xml:space="preserve">Any Acute Blood on F/up scan </t>
  </si>
  <si>
    <t>2C</t>
  </si>
  <si>
    <t>MCKINNON</t>
  </si>
  <si>
    <t xml:space="preserve">Reperfusion Date </t>
  </si>
  <si>
    <t xml:space="preserve">Reperfusion Time </t>
  </si>
  <si>
    <t>Referral_source_Direct_Admission</t>
  </si>
  <si>
    <t>Other  SAE</t>
  </si>
  <si>
    <t xml:space="preserve">DSA only </t>
  </si>
  <si>
    <t>NIH 12-24 Hrs</t>
  </si>
  <si>
    <t>Total ECR</t>
  </si>
  <si>
    <t xml:space="preserve">Total tPA </t>
  </si>
  <si>
    <t xml:space="preserve">Stent only </t>
  </si>
  <si>
    <t xml:space="preserve">TIARA </t>
  </si>
  <si>
    <t>TNH</t>
  </si>
  <si>
    <t xml:space="preserve">MARTIN </t>
  </si>
  <si>
    <t>Referral_source_MSU</t>
  </si>
  <si>
    <t xml:space="preserve">Thrombolysis time </t>
  </si>
  <si>
    <t>DC Better at  Home</t>
  </si>
  <si>
    <t xml:space="preserve">Activation_to_CT days </t>
  </si>
  <si>
    <t xml:space="preserve">Activation_to_CT hours  </t>
  </si>
  <si>
    <t>Activation_to_CT_min</t>
  </si>
  <si>
    <t xml:space="preserve">Activation_to_Needle days </t>
  </si>
  <si>
    <t>Activation_to_Needle hours</t>
  </si>
  <si>
    <t>Activation_to_Needle min</t>
  </si>
  <si>
    <t xml:space="preserve">Activation_to_Groin days </t>
  </si>
  <si>
    <t>Activation_to_Groin hours</t>
  </si>
  <si>
    <t>Activation_to_Groin_min</t>
  </si>
  <si>
    <t xml:space="preserve">Firstname </t>
  </si>
  <si>
    <t>Activation In hours_8 to 5_Mon to Fri</t>
  </si>
  <si>
    <t xml:space="preserve">Lysis Agent </t>
  </si>
  <si>
    <t xml:space="preserve">LVO location </t>
  </si>
  <si>
    <t xml:space="preserve">Tandem occlusion </t>
  </si>
  <si>
    <t>IV ASA</t>
  </si>
  <si>
    <t>GA</t>
  </si>
  <si>
    <t xml:space="preserve">Reg </t>
  </si>
  <si>
    <t>NP</t>
  </si>
  <si>
    <t>CT Date</t>
  </si>
  <si>
    <t>CT Time</t>
  </si>
  <si>
    <t>Referral Hospital or Service</t>
  </si>
  <si>
    <t>SICH tPA</t>
  </si>
  <si>
    <t>SICH ECR</t>
  </si>
  <si>
    <t xml:space="preserve">DC destination </t>
  </si>
  <si>
    <t>DC mRS</t>
  </si>
  <si>
    <t>Francis</t>
  </si>
  <si>
    <t>YOUNG</t>
  </si>
  <si>
    <t>BHH</t>
  </si>
  <si>
    <t>N/A</t>
  </si>
  <si>
    <t>Dan</t>
  </si>
  <si>
    <t>TRAN</t>
  </si>
  <si>
    <t>Narelle</t>
  </si>
  <si>
    <t>ZWAR</t>
  </si>
  <si>
    <t>Keith</t>
  </si>
  <si>
    <t>STONEHAM</t>
  </si>
  <si>
    <t xml:space="preserve">Robyn </t>
  </si>
  <si>
    <t>FEBEN</t>
  </si>
  <si>
    <t>Antonio</t>
  </si>
  <si>
    <t>LOGUANCIO</t>
  </si>
  <si>
    <t>Glenda</t>
  </si>
  <si>
    <t>HANSFORD</t>
  </si>
  <si>
    <t>John</t>
  </si>
  <si>
    <t>STEWART-THORNTON</t>
  </si>
  <si>
    <t>STV</t>
  </si>
  <si>
    <t>Norma</t>
  </si>
  <si>
    <t>THOMAS</t>
  </si>
  <si>
    <t>Delay to stroke call 10:04</t>
  </si>
  <si>
    <t>Graeme</t>
  </si>
  <si>
    <t>Michael</t>
  </si>
  <si>
    <t>WILES</t>
  </si>
  <si>
    <t>Antonios</t>
  </si>
  <si>
    <t>KARAMITSOS</t>
  </si>
  <si>
    <t>Gael</t>
  </si>
  <si>
    <t>SHEDDEN</t>
  </si>
  <si>
    <t>Joseph</t>
  </si>
  <si>
    <t>ATTARD</t>
  </si>
  <si>
    <t>Sally</t>
  </si>
  <si>
    <t>WADE</t>
  </si>
  <si>
    <t xml:space="preserve">Bruce </t>
  </si>
  <si>
    <t xml:space="preserve">WORRALL </t>
  </si>
  <si>
    <t>Stephen</t>
  </si>
  <si>
    <t>EXTON</t>
  </si>
  <si>
    <t>Jimmy</t>
  </si>
  <si>
    <t>KAW</t>
  </si>
  <si>
    <t>Patricia</t>
  </si>
  <si>
    <t>MCCARTHY</t>
  </si>
  <si>
    <t>Antoinette</t>
  </si>
  <si>
    <t>BORG</t>
  </si>
  <si>
    <t>Despina</t>
  </si>
  <si>
    <t>STAMATELATOS</t>
  </si>
  <si>
    <t>Robert</t>
  </si>
  <si>
    <t>LUCAS</t>
  </si>
  <si>
    <t xml:space="preserve">No operation report - no angiogram report </t>
  </si>
  <si>
    <t>Frances</t>
  </si>
  <si>
    <t>DUNLOP</t>
  </si>
  <si>
    <t>049658</t>
  </si>
  <si>
    <t>Paul</t>
  </si>
  <si>
    <t>HARTLEY</t>
  </si>
  <si>
    <t xml:space="preserve">HOME </t>
  </si>
  <si>
    <t>Leon</t>
  </si>
  <si>
    <t>LAGEREWSKIJ</t>
  </si>
  <si>
    <t>TNK</t>
  </si>
  <si>
    <t xml:space="preserve">GTN PATCH ORDERED FOR BP MANAGEMENT </t>
  </si>
  <si>
    <t>David</t>
  </si>
  <si>
    <t>LISSON</t>
  </si>
  <si>
    <t>FFS</t>
  </si>
  <si>
    <t>Jo-anne</t>
  </si>
  <si>
    <t>MELTON</t>
  </si>
  <si>
    <t xml:space="preserve">difficult to understand the reason for delay in this case </t>
  </si>
  <si>
    <t>Chia Xue</t>
  </si>
  <si>
    <t>XIONG</t>
  </si>
  <si>
    <t>Hoist at DC, IDC, cogntiive concerns NESB</t>
  </si>
  <si>
    <t xml:space="preserve">Delay to antiplatelet due to wide bore NGT issue </t>
  </si>
  <si>
    <t>Antonietta</t>
  </si>
  <si>
    <t>DANIELE</t>
  </si>
  <si>
    <t xml:space="preserve">DIAGNOSTIC DSA ONLY </t>
  </si>
  <si>
    <t>Freda</t>
  </si>
  <si>
    <t>DUKE</t>
  </si>
  <si>
    <t>H432840</t>
  </si>
  <si>
    <t xml:space="preserve">Bianca </t>
  </si>
  <si>
    <t xml:space="preserve">ROSANO </t>
  </si>
  <si>
    <t xml:space="preserve">2B vs 2C </t>
  </si>
  <si>
    <t xml:space="preserve">ETERNAL </t>
  </si>
  <si>
    <t xml:space="preserve">Leo </t>
  </si>
  <si>
    <t>JONES</t>
  </si>
  <si>
    <t>WPH</t>
  </si>
  <si>
    <t xml:space="preserve">Intubated, sedated </t>
  </si>
  <si>
    <t xml:space="preserve">PARALYTIC ILEUS OR SBO (pre-existing </t>
  </si>
  <si>
    <t xml:space="preserve">Tony </t>
  </si>
  <si>
    <t>WALKER</t>
  </si>
  <si>
    <t>Left M1</t>
  </si>
  <si>
    <t xml:space="preserve">John </t>
  </si>
  <si>
    <t xml:space="preserve">HUMPHREY </t>
  </si>
  <si>
    <t xml:space="preserve">Home </t>
  </si>
  <si>
    <t xml:space="preserve">Keith </t>
  </si>
  <si>
    <t>TIPENE</t>
  </si>
  <si>
    <t>No</t>
  </si>
  <si>
    <t xml:space="preserve">Brian </t>
  </si>
  <si>
    <t xml:space="preserve">MCMILLAN </t>
  </si>
  <si>
    <t xml:space="preserve">Norberto </t>
  </si>
  <si>
    <t>DIMACALI</t>
  </si>
  <si>
    <t xml:space="preserve">Lillian </t>
  </si>
  <si>
    <t>TAYLOR</t>
  </si>
  <si>
    <t xml:space="preserve">Christina </t>
  </si>
  <si>
    <t xml:space="preserve">PAPAGEORGE </t>
  </si>
  <si>
    <t>ICU for vasopressor support post ECR</t>
  </si>
  <si>
    <t xml:space="preserve">Alan </t>
  </si>
  <si>
    <t xml:space="preserve">Risto </t>
  </si>
  <si>
    <t xml:space="preserve">STOJANOSKI </t>
  </si>
  <si>
    <t xml:space="preserve">Ronald </t>
  </si>
  <si>
    <t>ADAMS</t>
  </si>
  <si>
    <t>046047</t>
  </si>
  <si>
    <t>Russell</t>
  </si>
  <si>
    <t xml:space="preserve">TULLOCH </t>
  </si>
  <si>
    <t xml:space="preserve">Michelle </t>
  </si>
  <si>
    <t xml:space="preserve">LACEY </t>
  </si>
  <si>
    <t>Right M1</t>
  </si>
  <si>
    <t xml:space="preserve">Alcohol withdrawal, COVID positive </t>
  </si>
  <si>
    <t xml:space="preserve">Maria </t>
  </si>
  <si>
    <t xml:space="preserve">OYANEDEL </t>
  </si>
  <si>
    <t xml:space="preserve">Rosalie </t>
  </si>
  <si>
    <t>HARGREAVES</t>
  </si>
  <si>
    <t xml:space="preserve">minor HT basal ganglia </t>
  </si>
  <si>
    <t xml:space="preserve">Stavroula </t>
  </si>
  <si>
    <t>SARDELIS</t>
  </si>
  <si>
    <t xml:space="preserve">Gina </t>
  </si>
  <si>
    <t xml:space="preserve">ANTON </t>
  </si>
  <si>
    <t>GROSSETT</t>
  </si>
  <si>
    <t xml:space="preserve">George </t>
  </si>
  <si>
    <t xml:space="preserve">PAPADOPOULOS </t>
  </si>
  <si>
    <t xml:space="preserve">Annemarie </t>
  </si>
  <si>
    <t xml:space="preserve">FARRELL </t>
  </si>
  <si>
    <t xml:space="preserve">Russell </t>
  </si>
  <si>
    <t xml:space="preserve">Panagiotis </t>
  </si>
  <si>
    <t xml:space="preserve">APOSTOLOPOULOS </t>
  </si>
  <si>
    <t xml:space="preserve">Wilma </t>
  </si>
  <si>
    <t xml:space="preserve">GISLINGHAM </t>
  </si>
  <si>
    <t xml:space="preserve">RIP </t>
  </si>
  <si>
    <t xml:space="preserve">Janelle </t>
  </si>
  <si>
    <t xml:space="preserve">SEMMENS </t>
  </si>
  <si>
    <t xml:space="preserve">Martin </t>
  </si>
  <si>
    <t>SHEPHERD</t>
  </si>
  <si>
    <t>H425464</t>
  </si>
  <si>
    <t xml:space="preserve">Kevin </t>
  </si>
  <si>
    <t>NOY</t>
  </si>
  <si>
    <t xml:space="preserve">Neil </t>
  </si>
  <si>
    <t>MCGLINCHEY</t>
  </si>
  <si>
    <t>Sieglinde</t>
  </si>
  <si>
    <t>KOGLIN</t>
  </si>
  <si>
    <t xml:space="preserve">Christopher </t>
  </si>
  <si>
    <t>ROWAN</t>
  </si>
  <si>
    <t>Onset_Last Well_Date</t>
  </si>
  <si>
    <t>Onset_Last Well_Time</t>
  </si>
  <si>
    <t>Lysis_only</t>
  </si>
  <si>
    <t>ECR_only</t>
  </si>
  <si>
    <t xml:space="preserve">Lysis </t>
  </si>
  <si>
    <t xml:space="preserve">Stent_Extracranial </t>
  </si>
  <si>
    <t xml:space="preserve">Stent_Intracranial </t>
  </si>
  <si>
    <t xml:space="preserve">Activation Time _triage or stroke code </t>
  </si>
  <si>
    <t xml:space="preserve">Activation Date _triage or stroke code </t>
  </si>
  <si>
    <t xml:space="preserve">Neurologist </t>
  </si>
  <si>
    <t xml:space="preserve">Controversy </t>
  </si>
  <si>
    <t>Follow up Image_Date</t>
  </si>
  <si>
    <t>Premorbid_mRS</t>
  </si>
  <si>
    <t>Brooks</t>
  </si>
  <si>
    <t xml:space="preserve">Wrigley </t>
  </si>
  <si>
    <t xml:space="preserve">Talbot </t>
  </si>
  <si>
    <t xml:space="preserve">Scan on 15/04/2022 states HT - not so </t>
  </si>
  <si>
    <t xml:space="preserve">Not doc </t>
  </si>
  <si>
    <t xml:space="preserve">Thijs </t>
  </si>
  <si>
    <t xml:space="preserve">Died within 1 month - unwitnessed fall at Talbot with headstrike within 24 hours of transfer - metastatic pancreatic cancer </t>
  </si>
  <si>
    <t xml:space="preserve">Asked to stand and walk the patient in ED </t>
  </si>
  <si>
    <t xml:space="preserve">Complete </t>
  </si>
  <si>
    <t xml:space="preserve">Alteplase </t>
  </si>
  <si>
    <t>UCR</t>
  </si>
  <si>
    <t xml:space="preserve">ICU RV in recovery for hypotension, drop in GCS, ketosis, aspiration pneumonia, fall, </t>
  </si>
  <si>
    <t>Vaughan</t>
  </si>
  <si>
    <t>Wang</t>
  </si>
  <si>
    <t xml:space="preserve">Delay to stroke call - triage cat 3 </t>
  </si>
  <si>
    <t>MSU</t>
  </si>
  <si>
    <t>UCR for chest pain</t>
  </si>
  <si>
    <t xml:space="preserve">Pandey </t>
  </si>
  <si>
    <t xml:space="preserve">Came to ward in MET criteria without handover </t>
  </si>
  <si>
    <t>Left M3</t>
  </si>
  <si>
    <t>Thrombolysis date</t>
  </si>
  <si>
    <t xml:space="preserve">Admisison notes missing </t>
  </si>
  <si>
    <t xml:space="preserve">Advanced pulmonary malignancy. MET for hypotension, MET for SOB,MET for tachycardia </t>
  </si>
  <si>
    <t xml:space="preserve">Warringal </t>
  </si>
  <si>
    <t>2B</t>
  </si>
  <si>
    <t xml:space="preserve">MET CALL FOR HYPOTENSION, admitted ICU for BP management </t>
  </si>
  <si>
    <t xml:space="preserve">Macdonell </t>
  </si>
  <si>
    <t>ICU</t>
  </si>
  <si>
    <t xml:space="preserve">Hypotension and bradycardia at the time of stenting. Impressive chest xray due to lung collapse and sputum plugging, below knee DVT (? Bilateral) </t>
  </si>
  <si>
    <t xml:space="preserve">Thevathasan </t>
  </si>
  <si>
    <t xml:space="preserve">No Angio report , COVID positive </t>
  </si>
  <si>
    <t>Left ICA</t>
  </si>
  <si>
    <t>Left M2</t>
  </si>
  <si>
    <t>Left ICA, Left M2</t>
  </si>
  <si>
    <t xml:space="preserve">Macdonnell </t>
  </si>
  <si>
    <t xml:space="preserve">Wang </t>
  </si>
  <si>
    <t xml:space="preserve">mRS 1 but no history of stroke </t>
  </si>
  <si>
    <t xml:space="preserve">Simpson </t>
  </si>
  <si>
    <t xml:space="preserve">No Angio report , UCR for hyperglycaemia , MET for hypotension , known myelome </t>
  </si>
  <si>
    <t xml:space="preserve">Angio report on file </t>
  </si>
  <si>
    <t>Right A2</t>
  </si>
  <si>
    <t xml:space="preserve">Not achieved </t>
  </si>
  <si>
    <t>RIP</t>
  </si>
  <si>
    <t>2A</t>
  </si>
  <si>
    <t xml:space="preserve">David </t>
  </si>
  <si>
    <t xml:space="preserve">POCOCK </t>
  </si>
  <si>
    <t xml:space="preserve">Bendigo </t>
  </si>
  <si>
    <t xml:space="preserve">Choi </t>
  </si>
  <si>
    <t xml:space="preserve">Mainguard </t>
  </si>
  <si>
    <t xml:space="preserve">Brooks </t>
  </si>
  <si>
    <t xml:space="preserve">Attempted right radial access, abandoned due to poor radial artery </t>
  </si>
  <si>
    <t>LVO missed at time of initial imaging. Issue with TNK being drawn up then taken away by ED nurse</t>
  </si>
  <si>
    <t>2551180</t>
  </si>
  <si>
    <t xml:space="preserve">STOKES </t>
  </si>
  <si>
    <t>2551390</t>
  </si>
  <si>
    <t xml:space="preserve">Haikerwal </t>
  </si>
  <si>
    <t xml:space="preserve">mRS incorrectly documented as 0-1 </t>
  </si>
  <si>
    <t xml:space="preserve">Groin_to_reperfusion days </t>
  </si>
  <si>
    <t xml:space="preserve">Groin_to_reperfusion hours </t>
  </si>
  <si>
    <t xml:space="preserve">Groin_to_reperfusion min </t>
  </si>
  <si>
    <t>Onset_to_reperfusion_days</t>
  </si>
  <si>
    <t>Onset_to_reperfusion_hours</t>
  </si>
  <si>
    <t>Onset_to_reperfusion_min</t>
  </si>
  <si>
    <t xml:space="preserve">PACS only </t>
  </si>
  <si>
    <t xml:space="preserve">No Reg </t>
  </si>
  <si>
    <t xml:space="preserve">Hussain </t>
  </si>
  <si>
    <t xml:space="preserve">Asadi </t>
  </si>
  <si>
    <t xml:space="preserve">Insula branch </t>
  </si>
  <si>
    <t xml:space="preserve">Decompressive hemicraniectomy </t>
  </si>
  <si>
    <t>COVID, UTI, hypotension</t>
  </si>
  <si>
    <t xml:space="preserve">COVID service </t>
  </si>
  <si>
    <t xml:space="preserve">mRS at 3 months </t>
  </si>
  <si>
    <t xml:space="preserve">NIHSS at 3 Months </t>
  </si>
  <si>
    <t xml:space="preserve">Archer </t>
  </si>
  <si>
    <t xml:space="preserve">Tirofiban </t>
  </si>
  <si>
    <t xml:space="preserve">Occlusion of previous stent, did not wake from procedure  </t>
  </si>
  <si>
    <t xml:space="preserve">mRS incoreectly reported as 1 </t>
  </si>
  <si>
    <t>Zhang, Ruthnam, Mikhail</t>
  </si>
  <si>
    <t>Alteplase</t>
  </si>
  <si>
    <t xml:space="preserve">Not doc - complete aphasia and hemiparesis </t>
  </si>
  <si>
    <t>Left ICA, Left M1</t>
  </si>
  <si>
    <t xml:space="preserve">Zhang </t>
  </si>
  <si>
    <t>Donvale IPR</t>
  </si>
  <si>
    <t>Zhang</t>
  </si>
  <si>
    <t>Right M2</t>
  </si>
  <si>
    <t xml:space="preserve">Donvale IPR </t>
  </si>
  <si>
    <t>Ginevra</t>
  </si>
  <si>
    <t xml:space="preserve">Hypotension post procedure - ICU </t>
  </si>
  <si>
    <t>028580</t>
  </si>
  <si>
    <t xml:space="preserve">Linger, Ellis </t>
  </si>
  <si>
    <t xml:space="preserve">Subsequent inpatient stroke on 04/02/2022, NIHSS 10 </t>
  </si>
  <si>
    <t xml:space="preserve">Hypotension, fever </t>
  </si>
  <si>
    <t xml:space="preserve">Warwick, Mikhail </t>
  </si>
  <si>
    <t>Left M1, Left M3</t>
  </si>
  <si>
    <t>Right P1</t>
  </si>
  <si>
    <t>mRS  incorrectly reported as 1</t>
  </si>
  <si>
    <t>Home w. HITH</t>
  </si>
  <si>
    <t>Ho</t>
  </si>
  <si>
    <t xml:space="preserve">Pall Care Unit </t>
  </si>
  <si>
    <t xml:space="preserve">Western Health </t>
  </si>
  <si>
    <t>Choi</t>
  </si>
  <si>
    <t xml:space="preserve">Difficult to establish time of onset </t>
  </si>
  <si>
    <t xml:space="preserve">Palliative </t>
  </si>
  <si>
    <t xml:space="preserve">MET for tachycardia 140 </t>
  </si>
  <si>
    <t xml:space="preserve">St V's </t>
  </si>
  <si>
    <t xml:space="preserve">Ho </t>
  </si>
  <si>
    <t xml:space="preserve">Case reviewed with vascular in Neuroradiology </t>
  </si>
  <si>
    <t xml:space="preserve">Not documented </t>
  </si>
  <si>
    <t xml:space="preserve">Contrast extravasation into right arm </t>
  </si>
  <si>
    <t xml:space="preserve">Rapid AF, low mood </t>
  </si>
  <si>
    <t xml:space="preserve">Multiple MET calls, RAPID AF (rate 160) </t>
  </si>
  <si>
    <t xml:space="preserve">UCR for tachycardia </t>
  </si>
  <si>
    <t>Extubated one-way in ICU wilth pall care involvement</t>
  </si>
  <si>
    <t xml:space="preserve">MET for tachycardia and hypoxia, </t>
  </si>
  <si>
    <t xml:space="preserve">scacral pressure wound bleeding and knee haematoma </t>
  </si>
  <si>
    <t xml:space="preserve">Home to RACF </t>
  </si>
  <si>
    <t xml:space="preserve">2B </t>
  </si>
  <si>
    <t>Any sICH</t>
  </si>
  <si>
    <t xml:space="preserve">Elisabeth </t>
  </si>
  <si>
    <t>MEMOS</t>
  </si>
  <si>
    <t>2174021</t>
  </si>
  <si>
    <t xml:space="preserve">Carney </t>
  </si>
  <si>
    <t xml:space="preserve">1 - epistaxis requiring ENT review </t>
  </si>
  <si>
    <t xml:space="preserve">Reintubated post procedure because difficult to rouse </t>
  </si>
  <si>
    <t>30+</t>
  </si>
  <si>
    <t>Not doc</t>
  </si>
  <si>
    <t xml:space="preserve">ICU post procedure </t>
  </si>
  <si>
    <t>Ambulant Assist (inc. sup) DC</t>
  </si>
  <si>
    <t>Rehab?</t>
  </si>
  <si>
    <t>1 and tirofiban</t>
  </si>
  <si>
    <t>Thevathasan / Haikerwal</t>
  </si>
  <si>
    <t xml:space="preserve">Home (against medical advice) </t>
  </si>
  <si>
    <t>Ballarat</t>
  </si>
  <si>
    <t xml:space="preserve">Ballarat </t>
  </si>
  <si>
    <t>1 - Left A2</t>
  </si>
  <si>
    <t>Better at home</t>
  </si>
  <si>
    <t xml:space="preserve">Ward 12 </t>
  </si>
  <si>
    <t>Min</t>
  </si>
  <si>
    <t>Max</t>
  </si>
  <si>
    <t xml:space="preserve">Average </t>
  </si>
  <si>
    <t>IQ1</t>
  </si>
  <si>
    <t>IQ3</t>
  </si>
  <si>
    <t xml:space="preserve">Median </t>
  </si>
  <si>
    <t>Count</t>
  </si>
  <si>
    <t xml:space="preserve">Ticagrelor, Tirofiban </t>
  </si>
  <si>
    <t xml:space="preserve">Light sedation only </t>
  </si>
  <si>
    <t>Brooks, Arfellah</t>
  </si>
  <si>
    <t xml:space="preserve">Brooks, Hall </t>
  </si>
  <si>
    <t>Brooks/Hall</t>
  </si>
  <si>
    <t xml:space="preserve">Brooks/Ranatunga </t>
  </si>
  <si>
    <t>Mainguard</t>
  </si>
  <si>
    <t>Brooks/Pavlin-Premri</t>
  </si>
  <si>
    <t>Baseline NIH 0-5</t>
  </si>
  <si>
    <t>Baseline NIH 6-10</t>
  </si>
  <si>
    <t>Baseline NIH 11-15</t>
  </si>
  <si>
    <t>Baseline NIH 16-20</t>
  </si>
  <si>
    <t>Baseline NIH 21+</t>
  </si>
  <si>
    <t xml:space="preserve">Baseline NIH not doc </t>
  </si>
  <si>
    <t>24 hour NIH 0-5</t>
  </si>
  <si>
    <t>24 hour  NIH 6-10</t>
  </si>
  <si>
    <t>24 hour  NIH 11-15</t>
  </si>
  <si>
    <t>24 hour  NIH 16-20</t>
  </si>
  <si>
    <t>24 hour NIH 21+</t>
  </si>
  <si>
    <t xml:space="preserve">24 hour  NIH not doc </t>
  </si>
  <si>
    <t>DC NIH 0-5</t>
  </si>
  <si>
    <t>DC NIH 6-10</t>
  </si>
  <si>
    <t>DC NIH 11-15</t>
  </si>
  <si>
    <t>DC NIH 16-20</t>
  </si>
  <si>
    <t>DC NIH 21+</t>
  </si>
  <si>
    <t xml:space="preserve">DC NIH not doc </t>
  </si>
  <si>
    <t xml:space="preserve">DC NIH  Pall care/died </t>
  </si>
  <si>
    <t xml:space="preserve">24 hour NIH Pall care/died </t>
  </si>
  <si>
    <t>Mainguard/Pavlin-Premri</t>
  </si>
  <si>
    <t>Asadi/Pavlin-Premri</t>
  </si>
  <si>
    <t>Jhamb/Pavlin-Premri</t>
  </si>
  <si>
    <t xml:space="preserve">Chest pain, NIHSS incorrectly documented, mRS incorrectly documented </t>
  </si>
  <si>
    <t>Acute cardiac failure and fluid overload, rapid AF, chest pain, bleed from groin puncture on straining D1</t>
  </si>
  <si>
    <t>Seizures, AF</t>
  </si>
  <si>
    <t xml:space="preserve">Mechanism - dissection </t>
  </si>
  <si>
    <t>Tenecteplase and carotid stenting - discussed in neuroradiology - (this patient also  had tirofiban)</t>
  </si>
  <si>
    <t xml:space="preserve">CONTRAST EXTRAVASATION INTO LEFT ARM </t>
  </si>
  <si>
    <t xml:space="preserve">Right M2 not able to be retrieved, PPM insertion and other consults </t>
  </si>
  <si>
    <t>Wait for clearance of the neck (collar), BP too high (coming down without treatment)</t>
  </si>
  <si>
    <t xml:space="preserve">Robert </t>
  </si>
  <si>
    <t xml:space="preserve">MARSH </t>
  </si>
  <si>
    <t>770279</t>
  </si>
  <si>
    <t xml:space="preserve">Barbara </t>
  </si>
  <si>
    <t xml:space="preserve">PHILLIPS </t>
  </si>
  <si>
    <t>358078</t>
  </si>
  <si>
    <t xml:space="preserve">Joseph </t>
  </si>
  <si>
    <t xml:space="preserve">SCORDIA </t>
  </si>
  <si>
    <t>2488977</t>
  </si>
  <si>
    <t xml:space="preserve">Elisa </t>
  </si>
  <si>
    <t>DESTITO</t>
  </si>
  <si>
    <t>213233</t>
  </si>
  <si>
    <t xml:space="preserve">2b as per the radiology meeting </t>
  </si>
  <si>
    <t xml:space="preserve">Mary </t>
  </si>
  <si>
    <t xml:space="preserve">SIMPSON </t>
  </si>
  <si>
    <t>028488</t>
  </si>
  <si>
    <t xml:space="preserve">Judith </t>
  </si>
  <si>
    <t>SCHULTZ</t>
  </si>
  <si>
    <t>2554275</t>
  </si>
  <si>
    <t>Ng</t>
  </si>
  <si>
    <t xml:space="preserve">Gary </t>
  </si>
  <si>
    <t>SPENCER</t>
  </si>
  <si>
    <t>298899</t>
  </si>
  <si>
    <t xml:space="preserve">? Reocclusion of the Right M1 following procedure </t>
  </si>
  <si>
    <t xml:space="preserve"> </t>
  </si>
  <si>
    <t>BA</t>
  </si>
  <si>
    <t>BA, Left V3</t>
  </si>
  <si>
    <t>1 - arm minor</t>
  </si>
  <si>
    <t xml:space="preserve">Any Stent </t>
  </si>
  <si>
    <t xml:space="preserve">DSA and Lysis </t>
  </si>
  <si>
    <t xml:space="preserve">Ashraf </t>
  </si>
  <si>
    <t>MASSOUD</t>
  </si>
  <si>
    <t>2296502</t>
  </si>
  <si>
    <t>Right M1, Right A3</t>
  </si>
  <si>
    <t>Right ICA, Right M1</t>
  </si>
  <si>
    <t xml:space="preserve">Aphrodite </t>
  </si>
  <si>
    <t xml:space="preserve">PETINATOS </t>
  </si>
  <si>
    <t>2552595</t>
  </si>
  <si>
    <t xml:space="preserve">Lesley </t>
  </si>
  <si>
    <t xml:space="preserve">DODDS </t>
  </si>
  <si>
    <t>2554854</t>
  </si>
  <si>
    <t xml:space="preserve">Shane </t>
  </si>
  <si>
    <t xml:space="preserve">MCGOWAN </t>
  </si>
  <si>
    <t>027077</t>
  </si>
  <si>
    <t xml:space="preserve">Dora </t>
  </si>
  <si>
    <t xml:space="preserve">MARKOS </t>
  </si>
  <si>
    <t>047286</t>
  </si>
  <si>
    <t xml:space="preserve">Thevathesan </t>
  </si>
  <si>
    <t xml:space="preserve">Ruthnam </t>
  </si>
  <si>
    <t>2C/3</t>
  </si>
  <si>
    <t>Patient then deteriorated and was taken back for second DSA</t>
  </si>
  <si>
    <t xml:space="preserve">N/A see next entry </t>
  </si>
  <si>
    <t>Not documented</t>
  </si>
  <si>
    <t>Left ICA (Intracranial), Left M1</t>
  </si>
  <si>
    <r>
      <rPr>
        <b/>
        <sz val="11"/>
        <rFont val="Calibri"/>
        <family val="2"/>
        <scheme val="minor"/>
      </rPr>
      <t>Left M1</t>
    </r>
    <r>
      <rPr>
        <sz val="11"/>
        <rFont val="Calibri"/>
        <family val="2"/>
        <scheme val="minor"/>
      </rPr>
      <t>, Right M2</t>
    </r>
  </si>
  <si>
    <t xml:space="preserve">Left ICA (Intracranial), Left M1 - Moya Moya appearance </t>
  </si>
  <si>
    <t>Left ICA dissection, Left M1</t>
  </si>
  <si>
    <t>Right ICA severe stenosis, Right M3</t>
  </si>
  <si>
    <t>Left ICA severe stenosis, Left M1, Left M3 ?</t>
  </si>
  <si>
    <t xml:space="preserve">Right proximal M2 aneurysm </t>
  </si>
  <si>
    <t xml:space="preserve">Right M2 - Not tandem according to report?? </t>
  </si>
  <si>
    <t>incomplete</t>
  </si>
  <si>
    <t xml:space="preserve">Any NIV </t>
  </si>
  <si>
    <t>Right CCA/ICA occlusion, Right M1</t>
  </si>
  <si>
    <t xml:space="preserve">Decompressive hemicraniectoy considered </t>
  </si>
  <si>
    <t xml:space="preserve">Decompressive hemicraniectoy Done </t>
  </si>
  <si>
    <t xml:space="preserve">Baloon only - deteriorated 2 hours post second angio </t>
  </si>
  <si>
    <t xml:space="preserve">Code blue at Triage (not a real code blue) </t>
  </si>
  <si>
    <t xml:space="preserve">Right M1 - dissection ? Tandem occlusion </t>
  </si>
  <si>
    <t>UCR for SVT</t>
  </si>
  <si>
    <t>Delayed decision to perform decomprreesive hemicraniectomy, non-aggressive management of raised ICP</t>
  </si>
  <si>
    <t xml:space="preserve">1 - delayed </t>
  </si>
  <si>
    <t xml:space="preserve">MET for hypotension managed with filling in ED </t>
  </si>
  <si>
    <t xml:space="preserve">KENYON </t>
  </si>
  <si>
    <t xml:space="preserve">Right terminal ICA </t>
  </si>
  <si>
    <t>2B - report says 3</t>
  </si>
  <si>
    <t>STV's</t>
  </si>
  <si>
    <t xml:space="preserve">STV's </t>
  </si>
  <si>
    <t>MET 09/06/2022 - decreased GCS and possible new stroke (worsening neurology) MET on 18/06/2022 (Repat) for high resp rate &gt; readmitted with ischaemic right lower limb &gt; Right CFA clot on USS</t>
  </si>
  <si>
    <t xml:space="preserve">Femoral artery haematoma, Injury, or other complication including limb ischaemia  </t>
  </si>
  <si>
    <t xml:space="preserve">Embolisation to other territory - intracranial </t>
  </si>
  <si>
    <t>RIGHT SFA CLOT/OCCLUSION ? DISSECTION</t>
  </si>
  <si>
    <t xml:space="preserve">Right SFA graft occluded - distal intracranial embolisation </t>
  </si>
  <si>
    <t>Risk of epidural haematoma formation &gt; lysis less than 24 hours after epidural at non-compressible site</t>
  </si>
  <si>
    <t>Intracranial, cervical artery or aortic arch injury - dissection, aneurysm or perforation</t>
  </si>
  <si>
    <t xml:space="preserve">Intracranial vessel dissection </t>
  </si>
  <si>
    <t xml:space="preserve">? Cervical artery perforation and ? Coil </t>
  </si>
  <si>
    <t>Left ICA stenosis or web, Left M2</t>
  </si>
  <si>
    <t>GEM</t>
  </si>
  <si>
    <t>2B - reported as 2C</t>
  </si>
  <si>
    <t xml:space="preserve">GEM ward 12 </t>
  </si>
  <si>
    <t xml:space="preserve">RAPID mismatch </t>
  </si>
  <si>
    <t>RAPID CBF &lt;30% (core vol est) mL</t>
  </si>
  <si>
    <t>RAPID TMAX &gt;6.0 sec (perfusion vol est) mL</t>
  </si>
  <si>
    <t>1:1</t>
  </si>
  <si>
    <t xml:space="preserve">inaccessible </t>
  </si>
  <si>
    <t xml:space="preserve">Comment 2 </t>
  </si>
  <si>
    <t>aspiration only</t>
  </si>
  <si>
    <t xml:space="preserve">inaccessible - incorrect on Davor's spreadsheet - coded as stentriever </t>
  </si>
  <si>
    <t xml:space="preserve">Raymond </t>
  </si>
  <si>
    <t>Guido</t>
  </si>
  <si>
    <t>GALANTE</t>
  </si>
  <si>
    <t>150249</t>
  </si>
  <si>
    <t xml:space="preserve">infinite </t>
  </si>
  <si>
    <t>Left ICA, Left M3</t>
  </si>
  <si>
    <t xml:space="preserve">ECR and/or Stent (no tPA) </t>
  </si>
  <si>
    <t>ECR and/or stent (with tPA)</t>
  </si>
  <si>
    <t>Ruptured AAA - did not wake properly from procedure</t>
  </si>
  <si>
    <t xml:space="preserve">AAA expanded in last 12 months </t>
  </si>
  <si>
    <t xml:space="preserve">None </t>
  </si>
  <si>
    <t>N?A</t>
  </si>
  <si>
    <t xml:space="preserve">not doc </t>
  </si>
  <si>
    <t>4:2</t>
  </si>
  <si>
    <t xml:space="preserve">Readmitted wihtin 14 days </t>
  </si>
  <si>
    <t>N</t>
  </si>
  <si>
    <t>STVs</t>
  </si>
  <si>
    <t xml:space="preserve">Right ICA </t>
  </si>
  <si>
    <t xml:space="preserve">Inifinite </t>
  </si>
  <si>
    <t>RACF</t>
  </si>
  <si>
    <t xml:space="preserve">Infinite </t>
  </si>
  <si>
    <t>waiting</t>
  </si>
  <si>
    <t xml:space="preserve">Mainguard/pavlin-premri </t>
  </si>
  <si>
    <t>ECR (with stentriever OR aspiration)</t>
  </si>
  <si>
    <t>DSA (includes baloon anghioplasty)</t>
  </si>
  <si>
    <t>DSA_only (with or without balooon)</t>
  </si>
  <si>
    <t>Reperfusion therapy (any)</t>
  </si>
  <si>
    <t>Any ECR (with stentriever OR aspiration)</t>
  </si>
  <si>
    <t xml:space="preserve">Any Lysis </t>
  </si>
  <si>
    <t>Any DSA (includes baloon angioplasty)</t>
  </si>
  <si>
    <t xml:space="preserve">Readmitted within 14 days </t>
  </si>
  <si>
    <t xml:space="preserve">mRS incorrectly reported as 1 - lives in nursing home </t>
  </si>
  <si>
    <t>Delayed decision to perform decompressive hemicraniectomy, non-aggressive management of raised ICP</t>
  </si>
  <si>
    <t xml:space="preserve">Balloon only - deteriorated 2 hours post second angio </t>
  </si>
  <si>
    <t>REZUK</t>
  </si>
  <si>
    <t>2008369</t>
  </si>
  <si>
    <t xml:space="preserve">UCR for bradycardia - asymptomatic </t>
  </si>
  <si>
    <t xml:space="preserve">CHURCHUS </t>
  </si>
  <si>
    <t>2556074</t>
  </si>
  <si>
    <t xml:space="preserve">Ian </t>
  </si>
  <si>
    <t xml:space="preserve">MCNIVEN </t>
  </si>
  <si>
    <t>2345141</t>
  </si>
  <si>
    <t xml:space="preserve">Doris </t>
  </si>
  <si>
    <t xml:space="preserve">HENRY </t>
  </si>
  <si>
    <t>066229</t>
  </si>
  <si>
    <t xml:space="preserve">Rolf </t>
  </si>
  <si>
    <t xml:space="preserve">KRABMAN </t>
  </si>
  <si>
    <t>285339</t>
  </si>
  <si>
    <t xml:space="preserve">Fatima </t>
  </si>
  <si>
    <t xml:space="preserve">SAKIRI </t>
  </si>
  <si>
    <t xml:space="preserve">Peter </t>
  </si>
  <si>
    <t xml:space="preserve">MEGAS </t>
  </si>
  <si>
    <t>305932</t>
  </si>
  <si>
    <t xml:space="preserve">Sophie </t>
  </si>
  <si>
    <t xml:space="preserve">PAULYSHYN </t>
  </si>
  <si>
    <t>2277669</t>
  </si>
  <si>
    <t xml:space="preserve">WOOLARD </t>
  </si>
  <si>
    <t>2291993</t>
  </si>
  <si>
    <t xml:space="preserve">Vasil </t>
  </si>
  <si>
    <t xml:space="preserve">KOSTOVSKI </t>
  </si>
  <si>
    <t>911782</t>
  </si>
  <si>
    <t xml:space="preserve">Drop in Hb - 68, ischaemic duodenopathy </t>
  </si>
  <si>
    <t xml:space="preserve">Albury </t>
  </si>
  <si>
    <t>2555755</t>
  </si>
  <si>
    <t>124</t>
  </si>
  <si>
    <t xml:space="preserve">Right ICA intracranial and extracranial? </t>
  </si>
  <si>
    <t>Talbot ?</t>
  </si>
  <si>
    <t xml:space="preserve">Brooks, Pavlin-Prtemri </t>
  </si>
  <si>
    <t>210</t>
  </si>
  <si>
    <t xml:space="preserve">Right ICA terminus </t>
  </si>
  <si>
    <t xml:space="preserve">Mainguard/Pavlin Premri </t>
  </si>
  <si>
    <t>NERC</t>
  </si>
  <si>
    <t xml:space="preserve">COVID +VE at tim eof transfer, hence ICU bed (no signle rooms available) </t>
  </si>
  <si>
    <t xml:space="preserve">Susan </t>
  </si>
  <si>
    <t xml:space="preserve">SECCULL </t>
  </si>
  <si>
    <t>2557762</t>
  </si>
  <si>
    <t xml:space="preserve">Josephine </t>
  </si>
  <si>
    <t xml:space="preserve">BARTOLO </t>
  </si>
  <si>
    <t>846687</t>
  </si>
  <si>
    <t>? Left A3</t>
  </si>
  <si>
    <t xml:space="preserve">Asadi / Pavlin-Premri </t>
  </si>
  <si>
    <t xml:space="preserve">Problem with amngioseal - asked to watch groin </t>
  </si>
  <si>
    <t>Distal Right M1</t>
  </si>
  <si>
    <t>2556756</t>
  </si>
  <si>
    <t xml:space="preserve">Small groin haematoma </t>
  </si>
  <si>
    <t xml:space="preserve">pending </t>
  </si>
  <si>
    <t>referral_source</t>
  </si>
  <si>
    <t>ED_triage_category</t>
  </si>
  <si>
    <t>CT_datetime</t>
  </si>
  <si>
    <t>Followup_CT_datetime</t>
  </si>
  <si>
    <t>Any_ECR</t>
  </si>
  <si>
    <t>Any_NIV</t>
  </si>
  <si>
    <t>RAPID_mismatch</t>
  </si>
  <si>
    <t>RAPID_Tmax6</t>
  </si>
  <si>
    <t>RAPID_CBF30</t>
  </si>
  <si>
    <t>NIHSS_baseline</t>
  </si>
  <si>
    <t>Thrombolysis_datetime</t>
  </si>
  <si>
    <t>LKW_datetime</t>
  </si>
  <si>
    <t>Puncture_datetime</t>
  </si>
  <si>
    <t>Stent_type</t>
  </si>
  <si>
    <t>Thrombolytic_agent</t>
  </si>
  <si>
    <t>ICA_stenosis</t>
  </si>
  <si>
    <t>LVOnotICA_location</t>
  </si>
  <si>
    <t>Interventionist</t>
  </si>
  <si>
    <t>Angio_report</t>
  </si>
  <si>
    <t>Anaesthetic_type</t>
  </si>
  <si>
    <t>Reperfusion_datetime</t>
  </si>
  <si>
    <t>IV_ASA</t>
  </si>
  <si>
    <t>DSA_injury_above_arch</t>
  </si>
  <si>
    <t>DSA_injury_limb</t>
  </si>
  <si>
    <t>Final_TICI</t>
  </si>
  <si>
    <t>DSA_embolus</t>
  </si>
  <si>
    <t>Decompressive_hemicraniectomy</t>
  </si>
  <si>
    <t>Comment</t>
  </si>
  <si>
    <t>Post_extracranial_bleed</t>
  </si>
  <si>
    <t>Post_intracranial_haemorrhage (none, asymp, symp)</t>
  </si>
  <si>
    <t>Code_blue</t>
  </si>
  <si>
    <t>Nonstroke (comment)</t>
  </si>
  <si>
    <t>DC_destination</t>
  </si>
  <si>
    <t>DC_mRS</t>
  </si>
  <si>
    <t>DC_function</t>
  </si>
  <si>
    <t>Readmission_within_14days</t>
  </si>
  <si>
    <t>mRS_3months</t>
  </si>
  <si>
    <t>NIHSS_3months</t>
  </si>
  <si>
    <t>Activation_datetime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</si>
</sst>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F800]dddd\,\ mmmm\ dd\,\ yyyy"/>
    <numFmt numFmtId="165" formatCode="[$-409]h:mm:ss\ AM/PM;@"/>
    <numFmt numFmtId="166" formatCode="0.0"/>
    <numFmt numFmtId="167" formatCode="[$-F400]h:mm:ss\ AM/PM"/>
    <numFmt numFmtId="168" formatCode="[$-C09]dd\-mmmm\-yyyy;@"/>
    <numFmt numFmtId="169" formatCode="[$-C09]dd\-mmm\-yy;@"/>
    <numFmt numFmtId="170" formatCode="0.0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0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7" fontId="6" fillId="3" borderId="1" xfId="0" applyNumberFormat="1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1" fontId="6" fillId="13" borderId="1" xfId="0" applyNumberFormat="1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1" fontId="6" fillId="21" borderId="1" xfId="0" applyNumberFormat="1" applyFont="1" applyFill="1" applyBorder="1" applyAlignment="1">
      <alignment horizontal="left" vertical="center"/>
    </xf>
    <xf numFmtId="1" fontId="6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14" fontId="6" fillId="15" borderId="1" xfId="0" applyNumberFormat="1" applyFont="1" applyFill="1" applyBorder="1" applyAlignment="1">
      <alignment horizontal="left" vertical="center"/>
    </xf>
    <xf numFmtId="168" fontId="3" fillId="0" borderId="1" xfId="0" applyNumberFormat="1" applyFont="1" applyFill="1" applyBorder="1" applyAlignment="1">
      <alignment horizontal="left" vertical="center" wrapText="1"/>
    </xf>
    <xf numFmtId="169" fontId="6" fillId="3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1" fontId="6" fillId="8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 shrinkToFit="1"/>
    </xf>
    <xf numFmtId="0" fontId="6" fillId="0" borderId="1" xfId="0" applyFont="1" applyBorder="1" applyAlignment="1">
      <alignment horizontal="left" vertical="center" wrapText="1"/>
    </xf>
    <xf numFmtId="1" fontId="6" fillId="24" borderId="1" xfId="0" applyNumberFormat="1" applyFont="1" applyFill="1" applyBorder="1" applyAlignment="1">
      <alignment horizontal="left" vertical="center"/>
    </xf>
    <xf numFmtId="1" fontId="10" fillId="25" borderId="1" xfId="0" applyNumberFormat="1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center" wrapText="1"/>
    </xf>
    <xf numFmtId="1" fontId="10" fillId="22" borderId="1" xfId="0" applyNumberFormat="1" applyFont="1" applyFill="1" applyBorder="1" applyAlignment="1">
      <alignment horizontal="left" vertical="center" wrapText="1"/>
    </xf>
    <xf numFmtId="49" fontId="10" fillId="22" borderId="1" xfId="0" applyNumberFormat="1" applyFont="1" applyFill="1" applyBorder="1" applyAlignment="1">
      <alignment horizontal="left" vertical="center" wrapText="1"/>
    </xf>
    <xf numFmtId="168" fontId="10" fillId="22" borderId="1" xfId="0" applyNumberFormat="1" applyFont="1" applyFill="1" applyBorder="1" applyAlignment="1">
      <alignment horizontal="left" vertical="center" wrapText="1"/>
    </xf>
    <xf numFmtId="169" fontId="10" fillId="22" borderId="1" xfId="0" applyNumberFormat="1" applyFont="1" applyFill="1" applyBorder="1" applyAlignment="1">
      <alignment horizontal="left" vertical="center" wrapText="1"/>
    </xf>
    <xf numFmtId="165" fontId="10" fillId="22" borderId="1" xfId="0" applyNumberFormat="1" applyFont="1" applyFill="1" applyBorder="1" applyAlignment="1">
      <alignment horizontal="left" vertical="center" wrapText="1"/>
    </xf>
    <xf numFmtId="167" fontId="10" fillId="22" borderId="1" xfId="0" applyNumberFormat="1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center" wrapText="1" shrinkToFit="1"/>
    </xf>
    <xf numFmtId="166" fontId="10" fillId="22" borderId="1" xfId="0" applyNumberFormat="1" applyFont="1" applyFill="1" applyBorder="1" applyAlignment="1">
      <alignment horizontal="left" vertical="center" wrapText="1"/>
    </xf>
    <xf numFmtId="170" fontId="10" fillId="22" borderId="1" xfId="0" applyNumberFormat="1" applyFont="1" applyFill="1" applyBorder="1" applyAlignment="1">
      <alignment horizontal="left" vertical="center" wrapText="1"/>
    </xf>
    <xf numFmtId="0" fontId="10" fillId="23" borderId="1" xfId="0" applyFont="1" applyFill="1" applyBorder="1" applyAlignment="1">
      <alignment horizontal="left" vertical="center" wrapText="1"/>
    </xf>
    <xf numFmtId="1" fontId="10" fillId="23" borderId="1" xfId="0" applyNumberFormat="1" applyFont="1" applyFill="1" applyBorder="1" applyAlignment="1">
      <alignment horizontal="left" vertical="center" wrapText="1"/>
    </xf>
    <xf numFmtId="49" fontId="10" fillId="23" borderId="1" xfId="0" applyNumberFormat="1" applyFont="1" applyFill="1" applyBorder="1" applyAlignment="1">
      <alignment horizontal="left" vertical="center" wrapText="1"/>
    </xf>
    <xf numFmtId="168" fontId="10" fillId="23" borderId="1" xfId="0" applyNumberFormat="1" applyFont="1" applyFill="1" applyBorder="1" applyAlignment="1">
      <alignment horizontal="left" vertical="center" wrapText="1"/>
    </xf>
    <xf numFmtId="169" fontId="10" fillId="23" borderId="1" xfId="0" applyNumberFormat="1" applyFont="1" applyFill="1" applyBorder="1" applyAlignment="1">
      <alignment horizontal="left" vertical="center" wrapText="1"/>
    </xf>
    <xf numFmtId="165" fontId="10" fillId="23" borderId="1" xfId="0" applyNumberFormat="1" applyFont="1" applyFill="1" applyBorder="1" applyAlignment="1">
      <alignment horizontal="left" vertical="center" wrapText="1"/>
    </xf>
    <xf numFmtId="167" fontId="10" fillId="23" borderId="1" xfId="0" applyNumberFormat="1" applyFont="1" applyFill="1" applyBorder="1" applyAlignment="1">
      <alignment horizontal="left" vertical="center" wrapText="1"/>
    </xf>
    <xf numFmtId="0" fontId="10" fillId="23" borderId="1" xfId="0" applyFont="1" applyFill="1" applyBorder="1" applyAlignment="1">
      <alignment horizontal="left" vertical="center" wrapText="1" shrinkToFit="1"/>
    </xf>
    <xf numFmtId="166" fontId="10" fillId="23" borderId="1" xfId="0" applyNumberFormat="1" applyFont="1" applyFill="1" applyBorder="1" applyAlignment="1">
      <alignment horizontal="left" vertical="center" wrapText="1"/>
    </xf>
    <xf numFmtId="170" fontId="10" fillId="23" borderId="1" xfId="0" applyNumberFormat="1" applyFont="1" applyFill="1" applyBorder="1" applyAlignment="1">
      <alignment horizontal="left" vertical="center" wrapText="1"/>
    </xf>
    <xf numFmtId="0" fontId="10" fillId="25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1" fontId="11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68" fontId="11" fillId="4" borderId="1" xfId="0" applyNumberFormat="1" applyFont="1" applyFill="1" applyBorder="1" applyAlignment="1">
      <alignment horizontal="left" vertical="center" wrapText="1"/>
    </xf>
    <xf numFmtId="169" fontId="11" fillId="4" borderId="1" xfId="0" applyNumberFormat="1" applyFont="1" applyFill="1" applyBorder="1" applyAlignment="1">
      <alignment horizontal="left" vertical="center" wrapText="1"/>
    </xf>
    <xf numFmtId="164" fontId="11" fillId="4" borderId="1" xfId="0" applyNumberFormat="1" applyFont="1" applyFill="1" applyBorder="1" applyAlignment="1">
      <alignment horizontal="left" vertical="center" wrapText="1"/>
    </xf>
    <xf numFmtId="167" fontId="11" fillId="4" borderId="1" xfId="0" applyNumberFormat="1" applyFont="1" applyFill="1" applyBorder="1" applyAlignment="1">
      <alignment horizontal="left" vertical="center" wrapText="1"/>
    </xf>
    <xf numFmtId="165" fontId="11" fillId="4" borderId="1" xfId="0" applyNumberFormat="1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 shrinkToFit="1"/>
    </xf>
    <xf numFmtId="1" fontId="10" fillId="4" borderId="1" xfId="0" applyNumberFormat="1" applyFont="1" applyFill="1" applyBorder="1" applyAlignment="1">
      <alignment horizontal="left" vertical="center" wrapText="1"/>
    </xf>
    <xf numFmtId="1" fontId="10" fillId="4" borderId="1" xfId="1" applyNumberFormat="1" applyFont="1" applyFill="1" applyBorder="1" applyAlignment="1">
      <alignment horizontal="left" vertical="center" wrapText="1"/>
    </xf>
    <xf numFmtId="166" fontId="10" fillId="4" borderId="1" xfId="1" applyNumberFormat="1" applyFont="1" applyFill="1" applyBorder="1" applyAlignment="1">
      <alignment horizontal="left" vertical="center" wrapText="1"/>
    </xf>
    <xf numFmtId="170" fontId="10" fillId="4" borderId="1" xfId="1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169" fontId="0" fillId="3" borderId="1" xfId="0" applyNumberFormat="1" applyFont="1" applyFill="1" applyBorder="1" applyAlignment="1">
      <alignment horizontal="left" vertical="center"/>
    </xf>
    <xf numFmtId="167" fontId="0" fillId="3" borderId="1" xfId="0" applyNumberFormat="1" applyFont="1" applyFill="1" applyBorder="1" applyAlignment="1">
      <alignment horizontal="left" vertical="center"/>
    </xf>
    <xf numFmtId="0" fontId="0" fillId="19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1" fontId="0" fillId="13" borderId="1" xfId="0" applyNumberFormat="1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18" borderId="1" xfId="0" applyFont="1" applyFill="1" applyBorder="1" applyAlignment="1">
      <alignment horizontal="left" vertical="center"/>
    </xf>
    <xf numFmtId="0" fontId="0" fillId="21" borderId="1" xfId="0" applyFont="1" applyFill="1" applyBorder="1" applyAlignment="1">
      <alignment horizontal="left" vertical="center"/>
    </xf>
    <xf numFmtId="1" fontId="0" fillId="21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1" fontId="0" fillId="2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1" fontId="0" fillId="8" borderId="1" xfId="0" applyNumberFormat="1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2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/>
    </xf>
    <xf numFmtId="1" fontId="6" fillId="11" borderId="1" xfId="0" applyNumberFormat="1" applyFont="1" applyFill="1" applyBorder="1" applyAlignment="1">
      <alignment horizontal="left" vertical="center" wrapText="1"/>
    </xf>
    <xf numFmtId="1" fontId="6" fillId="17" borderId="1" xfId="0" applyNumberFormat="1" applyFont="1" applyFill="1" applyBorder="1" applyAlignment="1">
      <alignment horizontal="left" vertical="center" wrapText="1"/>
    </xf>
    <xf numFmtId="1" fontId="6" fillId="21" borderId="1" xfId="0" applyNumberFormat="1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/>
    </xf>
    <xf numFmtId="1" fontId="6" fillId="15" borderId="1" xfId="0" applyNumberFormat="1" applyFont="1" applyFill="1" applyBorder="1" applyAlignment="1">
      <alignment horizontal="left" vertical="center" wrapText="1"/>
    </xf>
    <xf numFmtId="1" fontId="6" fillId="20" borderId="1" xfId="0" applyNumberFormat="1" applyFont="1" applyFill="1" applyBorder="1" applyAlignment="1">
      <alignment horizontal="left" vertical="center" wrapText="1"/>
    </xf>
    <xf numFmtId="1" fontId="10" fillId="11" borderId="1" xfId="0" applyNumberFormat="1" applyFont="1" applyFill="1" applyBorder="1" applyAlignment="1">
      <alignment horizontal="left" vertical="center" wrapText="1"/>
    </xf>
    <xf numFmtId="1" fontId="10" fillId="11" borderId="1" xfId="1" applyNumberFormat="1" applyFont="1" applyFill="1" applyBorder="1" applyAlignment="1">
      <alignment horizontal="left" vertical="center" wrapText="1"/>
    </xf>
    <xf numFmtId="166" fontId="12" fillId="11" borderId="1" xfId="1" applyNumberFormat="1" applyFont="1" applyFill="1" applyBorder="1" applyAlignment="1">
      <alignment horizontal="left" vertical="center" wrapText="1"/>
    </xf>
    <xf numFmtId="166" fontId="10" fillId="11" borderId="1" xfId="1" applyNumberFormat="1" applyFont="1" applyFill="1" applyBorder="1" applyAlignment="1">
      <alignment horizontal="left" vertical="center" wrapText="1"/>
    </xf>
    <xf numFmtId="0" fontId="0" fillId="17" borderId="1" xfId="0" applyFont="1" applyFill="1" applyBorder="1" applyAlignment="1">
      <alignment horizontal="left" vertical="center"/>
    </xf>
    <xf numFmtId="168" fontId="0" fillId="0" borderId="1" xfId="0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168" fontId="6" fillId="0" borderId="1" xfId="0" applyNumberFormat="1" applyFont="1" applyFill="1" applyBorder="1" applyAlignment="1">
      <alignment horizontal="left" vertical="center" wrapText="1"/>
    </xf>
    <xf numFmtId="169" fontId="6" fillId="3" borderId="1" xfId="0" applyNumberFormat="1" applyFont="1" applyFill="1" applyBorder="1" applyAlignment="1">
      <alignment horizontal="left" vertical="center" wrapText="1"/>
    </xf>
    <xf numFmtId="165" fontId="6" fillId="3" borderId="1" xfId="0" applyNumberFormat="1" applyFont="1" applyFill="1" applyBorder="1" applyAlignment="1">
      <alignment horizontal="left" vertical="center" wrapText="1"/>
    </xf>
    <xf numFmtId="1" fontId="6" fillId="19" borderId="1" xfId="0" applyNumberFormat="1" applyFont="1" applyFill="1" applyBorder="1" applyAlignment="1">
      <alignment horizontal="left" vertical="center" wrapText="1"/>
    </xf>
    <xf numFmtId="167" fontId="6" fillId="3" borderId="1" xfId="0" applyNumberFormat="1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5" borderId="1" xfId="0" applyNumberFormat="1" applyFont="1" applyFill="1" applyBorder="1" applyAlignment="1">
      <alignment horizontal="left" vertical="center" wrapText="1"/>
    </xf>
    <xf numFmtId="1" fontId="6" fillId="7" borderId="1" xfId="0" applyNumberFormat="1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 wrapText="1"/>
    </xf>
    <xf numFmtId="1" fontId="6" fillId="18" borderId="1" xfId="0" applyNumberFormat="1" applyFont="1" applyFill="1" applyBorder="1" applyAlignment="1">
      <alignment horizontal="left" vertical="center" wrapText="1"/>
    </xf>
    <xf numFmtId="1" fontId="6" fillId="6" borderId="1" xfId="0" applyNumberFormat="1" applyFont="1" applyFill="1" applyBorder="1" applyAlignment="1">
      <alignment horizontal="left" vertical="center" wrapText="1"/>
    </xf>
    <xf numFmtId="1" fontId="6" fillId="24" borderId="1" xfId="0" applyNumberFormat="1" applyFont="1" applyFill="1" applyBorder="1" applyAlignment="1">
      <alignment horizontal="left" vertical="center" wrapText="1"/>
    </xf>
    <xf numFmtId="1" fontId="6" fillId="4" borderId="1" xfId="0" applyNumberFormat="1" applyFont="1" applyFill="1" applyBorder="1" applyAlignment="1">
      <alignment horizontal="left" vertical="center" wrapText="1"/>
    </xf>
    <xf numFmtId="165" fontId="6" fillId="14" borderId="1" xfId="0" applyNumberFormat="1" applyFont="1" applyFill="1" applyBorder="1" applyAlignment="1">
      <alignment horizontal="left" vertical="center" wrapText="1"/>
    </xf>
    <xf numFmtId="165" fontId="6" fillId="8" borderId="1" xfId="0" applyNumberFormat="1" applyFont="1" applyFill="1" applyBorder="1" applyAlignment="1">
      <alignment horizontal="left" vertical="center" wrapText="1"/>
    </xf>
    <xf numFmtId="1" fontId="6" fillId="8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shrinkToFit="1"/>
    </xf>
    <xf numFmtId="1" fontId="6" fillId="16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168" fontId="0" fillId="0" borderId="1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1" fontId="0" fillId="1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1" fontId="0" fillId="6" borderId="1" xfId="0" applyNumberFormat="1" applyFont="1" applyFill="1" applyBorder="1" applyAlignment="1">
      <alignment horizontal="left" vertical="center"/>
    </xf>
    <xf numFmtId="14" fontId="0" fillId="15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 wrapText="1"/>
    </xf>
    <xf numFmtId="164" fontId="6" fillId="14" borderId="1" xfId="0" applyNumberFormat="1" applyFont="1" applyFill="1" applyBorder="1" applyAlignment="1">
      <alignment horizontal="left" vertical="center" wrapText="1"/>
    </xf>
    <xf numFmtId="0" fontId="0" fillId="26" borderId="1" xfId="0" applyFont="1" applyFill="1" applyBorder="1" applyAlignment="1">
      <alignment horizontal="left" vertical="center"/>
    </xf>
    <xf numFmtId="1" fontId="0" fillId="27" borderId="1" xfId="0" applyNumberFormat="1" applyFont="1" applyFill="1" applyBorder="1" applyAlignment="1">
      <alignment horizontal="left" vertical="center"/>
    </xf>
    <xf numFmtId="1" fontId="6" fillId="27" borderId="1" xfId="0" applyNumberFormat="1" applyFont="1" applyFill="1" applyBorder="1" applyAlignment="1">
      <alignment horizontal="left" vertical="center"/>
    </xf>
    <xf numFmtId="165" fontId="11" fillId="22" borderId="1" xfId="0" applyNumberFormat="1" applyFont="1" applyFill="1" applyBorder="1" applyAlignment="1">
      <alignment horizontal="left" vertical="center" wrapText="1"/>
    </xf>
    <xf numFmtId="165" fontId="11" fillId="23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" fontId="0" fillId="26" borderId="1" xfId="0" applyNumberFormat="1" applyFont="1" applyFill="1" applyBorder="1" applyAlignment="1">
      <alignment horizontal="left" vertical="center"/>
    </xf>
    <xf numFmtId="0" fontId="6" fillId="26" borderId="1" xfId="0" applyFont="1" applyFill="1" applyBorder="1" applyAlignment="1">
      <alignment horizontal="left" vertical="center"/>
    </xf>
    <xf numFmtId="1" fontId="0" fillId="28" borderId="1" xfId="0" applyNumberFormat="1" applyFont="1" applyFill="1" applyBorder="1" applyAlignment="1">
      <alignment horizontal="left" vertical="center"/>
    </xf>
    <xf numFmtId="0" fontId="6" fillId="28" borderId="1" xfId="0" applyFont="1" applyFill="1" applyBorder="1" applyAlignment="1">
      <alignment horizontal="left" vertical="center"/>
    </xf>
    <xf numFmtId="0" fontId="0" fillId="28" borderId="1" xfId="0" applyFont="1" applyFill="1" applyBorder="1" applyAlignment="1">
      <alignment horizontal="left" vertical="center"/>
    </xf>
    <xf numFmtId="165" fontId="6" fillId="26" borderId="1" xfId="0" applyNumberFormat="1" applyFont="1" applyFill="1" applyBorder="1" applyAlignment="1">
      <alignment horizontal="left" vertical="center" wrapText="1"/>
    </xf>
    <xf numFmtId="1" fontId="6" fillId="26" borderId="1" xfId="0" applyNumberFormat="1" applyFont="1" applyFill="1" applyBorder="1" applyAlignment="1">
      <alignment horizontal="left" vertical="center" wrapText="1"/>
    </xf>
    <xf numFmtId="169" fontId="3" fillId="0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left" vertical="center" wrapText="1"/>
    </xf>
    <xf numFmtId="167" fontId="3" fillId="0" borderId="1" xfId="0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center" wrapText="1"/>
    </xf>
    <xf numFmtId="166" fontId="8" fillId="0" borderId="1" xfId="0" applyNumberFormat="1" applyFont="1" applyFill="1" applyBorder="1" applyAlignment="1">
      <alignment horizontal="left" vertical="center" wrapText="1"/>
    </xf>
    <xf numFmtId="166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70" fontId="8" fillId="0" borderId="1" xfId="0" applyNumberFormat="1" applyFont="1" applyFill="1" applyBorder="1" applyAlignment="1">
      <alignment horizontal="left" vertical="center" wrapText="1"/>
    </xf>
    <xf numFmtId="1" fontId="0" fillId="29" borderId="1" xfId="0" applyNumberFormat="1" applyFont="1" applyFill="1" applyBorder="1" applyAlignment="1">
      <alignment horizontal="left" vertical="center"/>
    </xf>
    <xf numFmtId="1" fontId="6" fillId="29" borderId="1" xfId="0" applyNumberFormat="1" applyFont="1" applyFill="1" applyBorder="1" applyAlignment="1">
      <alignment horizontal="left" vertical="center" wrapText="1"/>
    </xf>
    <xf numFmtId="1" fontId="6" fillId="29" borderId="1" xfId="0" applyNumberFormat="1" applyFont="1" applyFill="1" applyBorder="1" applyAlignment="1">
      <alignment horizontal="left" vertical="center"/>
    </xf>
    <xf numFmtId="1" fontId="0" fillId="30" borderId="1" xfId="0" applyNumberFormat="1" applyFont="1" applyFill="1" applyBorder="1" applyAlignment="1">
      <alignment horizontal="left" vertical="center"/>
    </xf>
    <xf numFmtId="1" fontId="6" fillId="30" borderId="1" xfId="0" applyNumberFormat="1" applyFont="1" applyFill="1" applyBorder="1" applyAlignment="1">
      <alignment horizontal="left" vertical="center" wrapText="1"/>
    </xf>
    <xf numFmtId="1" fontId="6" fillId="30" borderId="1" xfId="0" applyNumberFormat="1" applyFont="1" applyFill="1" applyBorder="1" applyAlignment="1">
      <alignment horizontal="left" vertical="center"/>
    </xf>
    <xf numFmtId="49" fontId="0" fillId="30" borderId="1" xfId="0" applyNumberFormat="1" applyFont="1" applyFill="1" applyBorder="1" applyAlignment="1">
      <alignment horizontal="left" vertical="center"/>
    </xf>
    <xf numFmtId="49" fontId="6" fillId="30" borderId="1" xfId="0" applyNumberFormat="1" applyFont="1" applyFill="1" applyBorder="1" applyAlignment="1">
      <alignment horizontal="left" vertical="center" wrapText="1"/>
    </xf>
    <xf numFmtId="49" fontId="6" fillId="30" borderId="1" xfId="0" applyNumberFormat="1" applyFont="1" applyFill="1" applyBorder="1" applyAlignment="1">
      <alignment horizontal="left" vertical="center"/>
    </xf>
    <xf numFmtId="0" fontId="13" fillId="0" borderId="0" xfId="2"/>
    <xf numFmtId="1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>
      <alignment horizontal="left" vertical="center" wrapText="1"/>
    </xf>
    <xf numFmtId="49" fontId="2" fillId="2" borderId="1" xfId="1" applyNumberFormat="1" applyBorder="1" applyAlignment="1">
      <alignment horizontal="left" vertical="center" wrapText="1"/>
    </xf>
    <xf numFmtId="168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>
      <alignment horizontal="left" vertical="center"/>
    </xf>
    <xf numFmtId="49" fontId="2" fillId="2" borderId="1" xfId="1" applyNumberFormat="1" applyBorder="1" applyAlignment="1">
      <alignment horizontal="left" vertical="center"/>
    </xf>
    <xf numFmtId="164" fontId="2" fillId="2" borderId="1" xfId="1" applyNumberFormat="1" applyBorder="1" applyAlignment="1">
      <alignment horizontal="left" vertical="center"/>
    </xf>
    <xf numFmtId="1" fontId="2" fillId="2" borderId="1" xfId="1" applyNumberFormat="1" applyBorder="1" applyAlignment="1">
      <alignment horizontal="left" vertical="center"/>
    </xf>
    <xf numFmtId="168" fontId="2" fillId="2" borderId="1" xfId="1" applyNumberFormat="1" applyBorder="1" applyAlignment="1">
      <alignment horizontal="left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DDD9C4"/>
      <color rgb="FFF4EEBE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8"/>
  <sheetViews>
    <sheetView tabSelected="1" zoomScale="90" zoomScaleNormal="90" workbookViewId="0">
      <pane ySplit="1" topLeftCell="A2" activePane="bottomLeft" state="frozen"/>
      <selection pane="bottomLeft" activeCell="F10" sqref="F10"/>
    </sheetView>
  </sheetViews>
  <sheetFormatPr baseColWidth="10" defaultColWidth="18.33203125" defaultRowHeight="15" customHeight="1" x14ac:dyDescent="0.2"/>
  <cols>
    <col min="1" max="1" width="14.83203125" style="194" customWidth="1"/>
    <col min="2" max="2" width="21.1640625" style="196" bestFit="1" customWidth="1"/>
    <col min="3" max="3" width="9" style="196" bestFit="1" customWidth="1"/>
    <col min="4" max="4" width="29" style="197" bestFit="1" customWidth="1"/>
    <col min="5" max="5" width="8.33203125" style="194" customWidth="1"/>
    <col min="6" max="6" width="12.33203125" style="134" customWidth="1"/>
    <col min="7" max="7" width="13.1640625" style="134" customWidth="1"/>
    <col min="8" max="8" width="11.33203125" style="138" customWidth="1"/>
    <col min="9" max="9" width="8.83203125" style="139" customWidth="1"/>
    <col min="10" max="10" width="6.1640625" style="140" customWidth="1"/>
    <col min="11" max="11" width="8.5" style="141" customWidth="1"/>
    <col min="12" max="12" width="12" style="137" bestFit="1" customWidth="1"/>
    <col min="13" max="13" width="15.6640625" style="188" customWidth="1"/>
    <col min="14" max="14" width="10" style="188" customWidth="1"/>
    <col min="15" max="15" width="12" style="191" customWidth="1"/>
    <col min="16" max="16" width="12.6640625" style="134" customWidth="1"/>
    <col min="17" max="17" width="8" style="185" customWidth="1"/>
    <col min="18" max="18" width="8.5" style="122" customWidth="1"/>
    <col min="19" max="19" width="10" style="145" customWidth="1"/>
    <col min="20" max="20" width="13" style="134" customWidth="1"/>
    <col min="21" max="21" width="13" style="147" customWidth="1"/>
    <col min="22" max="22" width="15.33203125" style="134" customWidth="1"/>
    <col min="23" max="23" width="17" style="148" customWidth="1"/>
    <col min="24" max="24" width="12" style="149" customWidth="1"/>
    <col min="25" max="25" width="9.5" style="149" customWidth="1"/>
    <col min="26" max="26" width="19.83203125" style="120" customWidth="1"/>
    <col min="27" max="27" width="15.33203125" style="120" customWidth="1"/>
    <col min="28" max="28" width="14.6640625" style="120" bestFit="1" customWidth="1"/>
    <col min="29" max="29" width="14.1640625" style="134" customWidth="1"/>
    <col min="30" max="30" width="13.33203125" style="125" customWidth="1"/>
    <col min="31" max="31" width="20.6640625" style="125" customWidth="1"/>
    <col min="32" max="32" width="15.5" style="125" customWidth="1"/>
    <col min="33" max="33" width="13.33203125" style="125" customWidth="1"/>
    <col min="34" max="34" width="21.33203125" style="149" customWidth="1"/>
    <col min="35" max="35" width="52" style="118" customWidth="1"/>
    <col min="36" max="36" width="23" style="118" customWidth="1"/>
    <col min="37" max="37" width="11" style="141" customWidth="1"/>
    <col min="38" max="38" width="9.83203125" style="141" bestFit="1" customWidth="1"/>
    <col min="39" max="39" width="19.6640625" style="151" customWidth="1"/>
    <col min="40" max="40" width="14" style="120" customWidth="1"/>
    <col min="41" max="42" width="8.6640625" style="121" bestFit="1" customWidth="1"/>
    <col min="43" max="43" width="10" style="121" bestFit="1" customWidth="1"/>
    <col min="44" max="44" width="7.5" style="122" customWidth="1"/>
    <col min="45" max="45" width="13" style="124" bestFit="1" customWidth="1"/>
    <col min="46" max="47" width="10.83203125" style="125" customWidth="1"/>
    <col min="48" max="48" width="11.5" style="134" customWidth="1"/>
    <col min="49" max="49" width="11.5" style="139" customWidth="1"/>
    <col min="50" max="51" width="10.1640625" style="140" customWidth="1"/>
    <col min="52" max="16384" width="18.33203125" style="92"/>
  </cols>
  <sheetData>
    <row r="1" spans="1:51" ht="61.5" customHeight="1" x14ac:dyDescent="0.2">
      <c r="A1" s="194" t="s">
        <v>127</v>
      </c>
      <c r="B1" s="195" t="s">
        <v>24</v>
      </c>
      <c r="C1" s="196" t="s">
        <v>0</v>
      </c>
      <c r="D1" s="197" t="s">
        <v>1</v>
      </c>
      <c r="E1" s="194" t="s">
        <v>99</v>
      </c>
      <c r="F1" s="83" t="s">
        <v>708</v>
      </c>
      <c r="G1" s="83" t="s">
        <v>681</v>
      </c>
      <c r="H1" s="79" t="s">
        <v>670</v>
      </c>
      <c r="I1" s="79" t="s">
        <v>671</v>
      </c>
      <c r="J1" s="79" t="s">
        <v>301</v>
      </c>
      <c r="K1" s="79" t="s">
        <v>679</v>
      </c>
      <c r="L1" s="85" t="s">
        <v>672</v>
      </c>
      <c r="M1" s="79" t="s">
        <v>678</v>
      </c>
      <c r="N1" s="79" t="s">
        <v>677</v>
      </c>
      <c r="O1" s="81" t="s">
        <v>676</v>
      </c>
      <c r="P1" s="83" t="s">
        <v>673</v>
      </c>
      <c r="Q1" s="79" t="s">
        <v>675</v>
      </c>
      <c r="R1" s="79" t="s">
        <v>674</v>
      </c>
      <c r="S1" s="79" t="s">
        <v>683</v>
      </c>
      <c r="T1" s="83" t="s">
        <v>680</v>
      </c>
      <c r="U1" s="86" t="s">
        <v>684</v>
      </c>
      <c r="V1" s="83" t="s">
        <v>682</v>
      </c>
      <c r="W1" s="86" t="s">
        <v>686</v>
      </c>
      <c r="X1" s="79" t="s">
        <v>685</v>
      </c>
      <c r="Y1" s="79" t="s">
        <v>688</v>
      </c>
      <c r="Z1" s="79" t="s">
        <v>687</v>
      </c>
      <c r="AA1" s="79" t="s">
        <v>689</v>
      </c>
      <c r="AB1" s="79" t="s">
        <v>691</v>
      </c>
      <c r="AC1" s="83" t="s">
        <v>690</v>
      </c>
      <c r="AD1" s="79" t="s">
        <v>694</v>
      </c>
      <c r="AE1" s="79" t="s">
        <v>692</v>
      </c>
      <c r="AF1" s="79" t="s">
        <v>693</v>
      </c>
      <c r="AG1" s="79" t="s">
        <v>695</v>
      </c>
      <c r="AH1" s="79" t="s">
        <v>696</v>
      </c>
      <c r="AI1" s="79" t="s">
        <v>697</v>
      </c>
      <c r="AJ1" s="79" t="s">
        <v>35</v>
      </c>
      <c r="AK1" s="79" t="s">
        <v>108</v>
      </c>
      <c r="AL1" s="79" t="s">
        <v>36</v>
      </c>
      <c r="AM1" s="79" t="s">
        <v>699</v>
      </c>
      <c r="AN1" s="79" t="s">
        <v>698</v>
      </c>
      <c r="AO1" s="79" t="s">
        <v>312</v>
      </c>
      <c r="AP1" s="79" t="s">
        <v>30</v>
      </c>
      <c r="AQ1" s="79" t="s">
        <v>700</v>
      </c>
      <c r="AR1" s="79" t="s">
        <v>701</v>
      </c>
      <c r="AS1" s="79" t="s">
        <v>702</v>
      </c>
      <c r="AT1" s="79" t="s">
        <v>703</v>
      </c>
      <c r="AU1" s="79" t="s">
        <v>704</v>
      </c>
      <c r="AV1" s="83" t="s">
        <v>4</v>
      </c>
      <c r="AW1" s="79" t="s">
        <v>705</v>
      </c>
      <c r="AX1" s="79" t="s">
        <v>706</v>
      </c>
      <c r="AY1" s="79" t="s">
        <v>707</v>
      </c>
    </row>
    <row r="2" spans="1:51" ht="15" customHeight="1" x14ac:dyDescent="0.2">
      <c r="A2" s="198" t="s">
        <v>143</v>
      </c>
      <c r="B2" s="198" t="s">
        <v>144</v>
      </c>
      <c r="C2" s="199">
        <v>2252706</v>
      </c>
      <c r="D2" s="200">
        <v>31262</v>
      </c>
      <c r="E2" s="201">
        <v>1</v>
      </c>
      <c r="F2" s="98">
        <v>44570</v>
      </c>
      <c r="G2" s="98">
        <v>44569</v>
      </c>
      <c r="H2" s="101">
        <v>0</v>
      </c>
      <c r="I2" s="103" t="s">
        <v>146</v>
      </c>
      <c r="J2" s="104">
        <v>2</v>
      </c>
      <c r="K2" s="105">
        <v>5</v>
      </c>
      <c r="L2" s="99" t="s">
        <v>146</v>
      </c>
      <c r="M2" s="187" t="s">
        <v>146</v>
      </c>
      <c r="N2" s="187" t="s">
        <v>146</v>
      </c>
      <c r="O2" s="187" t="s">
        <v>146</v>
      </c>
      <c r="P2" s="98">
        <v>44570</v>
      </c>
      <c r="Q2" s="184">
        <v>1</v>
      </c>
      <c r="R2" s="107">
        <v>1</v>
      </c>
      <c r="S2" s="110">
        <v>0</v>
      </c>
      <c r="T2" s="98" t="s">
        <v>146</v>
      </c>
      <c r="U2" s="112" t="s">
        <v>146</v>
      </c>
      <c r="V2" s="98">
        <v>44570</v>
      </c>
      <c r="W2" s="42" t="s">
        <v>254</v>
      </c>
      <c r="X2" s="114">
        <v>0</v>
      </c>
      <c r="Y2" s="114">
        <v>1</v>
      </c>
      <c r="Z2" s="115" t="s">
        <v>302</v>
      </c>
      <c r="AA2" s="115">
        <v>1</v>
      </c>
      <c r="AB2" s="115">
        <v>0</v>
      </c>
      <c r="AC2" s="98">
        <v>44570</v>
      </c>
      <c r="AD2" s="116" t="s">
        <v>101</v>
      </c>
      <c r="AE2" s="116">
        <v>0</v>
      </c>
      <c r="AF2" s="116">
        <v>0</v>
      </c>
      <c r="AG2" s="116">
        <v>0</v>
      </c>
      <c r="AH2" s="113"/>
      <c r="AI2" s="117" t="s">
        <v>482</v>
      </c>
      <c r="AJ2" s="117"/>
      <c r="AK2" s="105">
        <v>2</v>
      </c>
      <c r="AL2" s="105" t="s">
        <v>306</v>
      </c>
      <c r="AM2" s="119">
        <v>1</v>
      </c>
      <c r="AN2" s="120">
        <v>0</v>
      </c>
      <c r="AO2" s="121">
        <v>0</v>
      </c>
      <c r="AP2" s="121">
        <v>0</v>
      </c>
      <c r="AQ2" s="121">
        <v>0</v>
      </c>
      <c r="AR2" s="122">
        <v>1</v>
      </c>
      <c r="AS2" s="123" t="s">
        <v>145</v>
      </c>
      <c r="AT2" s="116">
        <v>2</v>
      </c>
      <c r="AU2" s="125">
        <v>1</v>
      </c>
      <c r="AV2" s="98">
        <v>44572</v>
      </c>
      <c r="AW2" s="156"/>
      <c r="AX2" s="104"/>
      <c r="AY2" s="104"/>
    </row>
    <row r="3" spans="1:51" ht="15" customHeight="1" x14ac:dyDescent="0.2">
      <c r="A3" s="198" t="s">
        <v>147</v>
      </c>
      <c r="B3" s="198" t="s">
        <v>148</v>
      </c>
      <c r="C3" s="199">
        <v>2529947</v>
      </c>
      <c r="D3" s="200">
        <v>22814</v>
      </c>
      <c r="E3" s="201">
        <v>1</v>
      </c>
      <c r="F3" s="98">
        <v>44572</v>
      </c>
      <c r="G3" s="98">
        <v>44572</v>
      </c>
      <c r="H3" s="101">
        <v>0</v>
      </c>
      <c r="I3" s="103">
        <v>2</v>
      </c>
      <c r="J3" s="104">
        <v>0</v>
      </c>
      <c r="K3" s="105">
        <v>8</v>
      </c>
      <c r="L3" s="99">
        <v>0.59166666666666667</v>
      </c>
      <c r="M3" s="187"/>
      <c r="N3" s="187"/>
      <c r="O3" s="190"/>
      <c r="P3" s="98">
        <v>44573</v>
      </c>
      <c r="Q3" s="184">
        <v>1</v>
      </c>
      <c r="R3" s="107">
        <v>0</v>
      </c>
      <c r="S3" s="110">
        <v>0</v>
      </c>
      <c r="T3" s="98" t="s">
        <v>146</v>
      </c>
      <c r="U3" s="112" t="s">
        <v>146</v>
      </c>
      <c r="V3" s="98">
        <v>44572</v>
      </c>
      <c r="W3" s="42" t="s">
        <v>540</v>
      </c>
      <c r="X3" s="114">
        <v>0</v>
      </c>
      <c r="Y3" s="114">
        <v>1</v>
      </c>
      <c r="Z3" s="115" t="s">
        <v>302</v>
      </c>
      <c r="AA3" s="115">
        <v>0</v>
      </c>
      <c r="AB3" s="115">
        <v>0</v>
      </c>
      <c r="AC3" s="98" t="s">
        <v>146</v>
      </c>
      <c r="AD3" s="116" t="s">
        <v>146</v>
      </c>
      <c r="AE3" s="116" t="s">
        <v>146</v>
      </c>
      <c r="AF3" s="116" t="s">
        <v>146</v>
      </c>
      <c r="AG3" s="116" t="s">
        <v>146</v>
      </c>
      <c r="AH3" s="113"/>
      <c r="AI3" s="117" t="s">
        <v>580</v>
      </c>
      <c r="AJ3" s="117"/>
      <c r="AK3" s="105">
        <v>6</v>
      </c>
      <c r="AL3" s="105">
        <v>6</v>
      </c>
      <c r="AM3" s="119" t="s">
        <v>146</v>
      </c>
      <c r="AN3" s="115">
        <v>0</v>
      </c>
      <c r="AO3" s="130">
        <v>0</v>
      </c>
      <c r="AP3" s="130">
        <v>0</v>
      </c>
      <c r="AQ3" s="130">
        <v>0</v>
      </c>
      <c r="AR3" s="107">
        <v>1</v>
      </c>
      <c r="AS3" s="123" t="s">
        <v>304</v>
      </c>
      <c r="AT3" s="116">
        <v>3</v>
      </c>
      <c r="AU3" s="116">
        <v>3</v>
      </c>
      <c r="AV3" s="98">
        <v>44585</v>
      </c>
      <c r="AW3" s="156"/>
      <c r="AX3" s="104"/>
      <c r="AY3" s="104"/>
    </row>
    <row r="4" spans="1:51" ht="15" customHeight="1" x14ac:dyDescent="0.2">
      <c r="A4" s="198" t="s">
        <v>149</v>
      </c>
      <c r="B4" s="198" t="s">
        <v>150</v>
      </c>
      <c r="C4" s="199">
        <v>2124637</v>
      </c>
      <c r="D4" s="200">
        <v>27683</v>
      </c>
      <c r="E4" s="201">
        <v>0</v>
      </c>
      <c r="F4" s="98">
        <v>44572</v>
      </c>
      <c r="G4" s="98">
        <v>44572</v>
      </c>
      <c r="H4" s="101">
        <v>1</v>
      </c>
      <c r="I4" s="103">
        <v>2</v>
      </c>
      <c r="J4" s="104">
        <v>0</v>
      </c>
      <c r="K4" s="105">
        <v>18</v>
      </c>
      <c r="L4" s="99" t="s">
        <v>146</v>
      </c>
      <c r="M4" s="187" t="s">
        <v>146</v>
      </c>
      <c r="N4" s="187" t="s">
        <v>146</v>
      </c>
      <c r="O4" s="190" t="s">
        <v>146</v>
      </c>
      <c r="P4" s="98">
        <v>44573</v>
      </c>
      <c r="Q4" s="184">
        <v>1</v>
      </c>
      <c r="R4" s="107">
        <v>1</v>
      </c>
      <c r="S4" s="110">
        <v>0</v>
      </c>
      <c r="T4" s="98" t="s">
        <v>317</v>
      </c>
      <c r="U4" s="112" t="s">
        <v>199</v>
      </c>
      <c r="V4" s="98">
        <v>44572</v>
      </c>
      <c r="W4" s="42" t="s">
        <v>254</v>
      </c>
      <c r="X4" s="114">
        <v>0</v>
      </c>
      <c r="Y4" s="114">
        <v>1</v>
      </c>
      <c r="Z4" s="115" t="s">
        <v>368</v>
      </c>
      <c r="AA4" s="115">
        <v>0</v>
      </c>
      <c r="AB4" s="115">
        <v>0</v>
      </c>
      <c r="AC4" s="98">
        <v>44572</v>
      </c>
      <c r="AD4" s="116" t="s">
        <v>101</v>
      </c>
      <c r="AE4" s="116">
        <v>0</v>
      </c>
      <c r="AF4" s="116">
        <v>0</v>
      </c>
      <c r="AG4" s="116" t="s">
        <v>369</v>
      </c>
      <c r="AH4" s="113">
        <v>1</v>
      </c>
      <c r="AI4" s="117" t="s">
        <v>370</v>
      </c>
      <c r="AJ4" s="117"/>
      <c r="AK4" s="105">
        <v>10</v>
      </c>
      <c r="AL4" s="105" t="s">
        <v>306</v>
      </c>
      <c r="AM4" s="119">
        <v>0</v>
      </c>
      <c r="AN4" s="115">
        <v>0</v>
      </c>
      <c r="AO4" s="130">
        <v>0</v>
      </c>
      <c r="AP4" s="130">
        <v>0</v>
      </c>
      <c r="AQ4" s="130">
        <v>0</v>
      </c>
      <c r="AR4" s="107">
        <v>1</v>
      </c>
      <c r="AS4" s="123" t="s">
        <v>304</v>
      </c>
      <c r="AT4" s="116">
        <v>4</v>
      </c>
      <c r="AU4" s="116">
        <v>0</v>
      </c>
      <c r="AV4" s="98">
        <v>44601</v>
      </c>
      <c r="AW4" s="156"/>
      <c r="AX4" s="104"/>
      <c r="AY4" s="104"/>
    </row>
    <row r="5" spans="1:51" ht="15" customHeight="1" x14ac:dyDescent="0.2">
      <c r="A5" s="198" t="s">
        <v>151</v>
      </c>
      <c r="B5" s="198" t="s">
        <v>152</v>
      </c>
      <c r="C5" s="199">
        <v>215314</v>
      </c>
      <c r="D5" s="200">
        <v>13525</v>
      </c>
      <c r="E5" s="201">
        <v>1</v>
      </c>
      <c r="F5" s="98">
        <v>44573</v>
      </c>
      <c r="G5" s="98">
        <v>44573</v>
      </c>
      <c r="H5" s="101">
        <v>0</v>
      </c>
      <c r="I5" s="103">
        <v>2</v>
      </c>
      <c r="J5" s="104">
        <v>0</v>
      </c>
      <c r="K5" s="105">
        <v>1</v>
      </c>
      <c r="L5" s="99">
        <v>0.62291666666666667</v>
      </c>
      <c r="M5" s="187"/>
      <c r="N5" s="187"/>
      <c r="O5" s="190"/>
      <c r="P5" s="98">
        <v>44575</v>
      </c>
      <c r="Q5" s="184">
        <v>1</v>
      </c>
      <c r="R5" s="107">
        <v>1</v>
      </c>
      <c r="S5" s="110">
        <v>0</v>
      </c>
      <c r="T5" s="98" t="s">
        <v>146</v>
      </c>
      <c r="U5" s="112" t="s">
        <v>146</v>
      </c>
      <c r="V5" s="98">
        <v>44573</v>
      </c>
      <c r="W5" s="42" t="s">
        <v>335</v>
      </c>
      <c r="X5" s="163">
        <v>1</v>
      </c>
      <c r="Y5" s="114">
        <v>1</v>
      </c>
      <c r="Z5" s="115" t="s">
        <v>448</v>
      </c>
      <c r="AA5" s="115">
        <v>1</v>
      </c>
      <c r="AB5" s="115" t="s">
        <v>446</v>
      </c>
      <c r="AC5" s="98">
        <v>44573</v>
      </c>
      <c r="AD5" s="116" t="s">
        <v>101</v>
      </c>
      <c r="AE5" s="116">
        <v>0</v>
      </c>
      <c r="AF5" s="116">
        <v>0</v>
      </c>
      <c r="AG5" s="116">
        <v>0</v>
      </c>
      <c r="AH5" s="113"/>
      <c r="AI5" s="117" t="s">
        <v>371</v>
      </c>
      <c r="AJ5" s="117"/>
      <c r="AK5" s="105" t="s">
        <v>306</v>
      </c>
      <c r="AL5" s="105" t="s">
        <v>306</v>
      </c>
      <c r="AM5" s="119" t="s">
        <v>146</v>
      </c>
      <c r="AN5" s="115">
        <v>0</v>
      </c>
      <c r="AO5" s="130">
        <v>0</v>
      </c>
      <c r="AP5" s="130">
        <v>0</v>
      </c>
      <c r="AQ5" s="130">
        <v>0</v>
      </c>
      <c r="AR5" s="107">
        <v>1</v>
      </c>
      <c r="AS5" s="123" t="s">
        <v>372</v>
      </c>
      <c r="AT5" s="116">
        <v>1</v>
      </c>
      <c r="AU5" s="116">
        <v>1</v>
      </c>
      <c r="AV5" s="98">
        <v>44575</v>
      </c>
      <c r="AW5" s="156"/>
      <c r="AX5" s="104"/>
      <c r="AY5" s="104"/>
    </row>
    <row r="6" spans="1:51" ht="15" customHeight="1" x14ac:dyDescent="0.2">
      <c r="A6" s="198" t="s">
        <v>153</v>
      </c>
      <c r="B6" s="198" t="s">
        <v>154</v>
      </c>
      <c r="C6" s="199">
        <v>2502117</v>
      </c>
      <c r="D6" s="202">
        <v>20324</v>
      </c>
      <c r="E6" s="201">
        <v>0</v>
      </c>
      <c r="F6" s="98">
        <v>44577</v>
      </c>
      <c r="G6" s="98">
        <v>44577</v>
      </c>
      <c r="H6" s="101">
        <v>0</v>
      </c>
      <c r="I6" s="103">
        <v>2</v>
      </c>
      <c r="J6" s="104">
        <v>0</v>
      </c>
      <c r="K6" s="105">
        <v>15</v>
      </c>
      <c r="L6" s="99">
        <v>0.9277777777777777</v>
      </c>
      <c r="M6" s="187"/>
      <c r="N6" s="187"/>
      <c r="O6" s="190"/>
      <c r="P6" s="98">
        <v>44578</v>
      </c>
      <c r="Q6" s="184">
        <v>1</v>
      </c>
      <c r="R6" s="107">
        <v>1</v>
      </c>
      <c r="S6" s="110">
        <v>0</v>
      </c>
      <c r="T6" s="98" t="s">
        <v>146</v>
      </c>
      <c r="U6" s="112" t="s">
        <v>146</v>
      </c>
      <c r="V6" s="98">
        <v>44578</v>
      </c>
      <c r="W6" s="42" t="s">
        <v>510</v>
      </c>
      <c r="X6" s="114">
        <v>0</v>
      </c>
      <c r="Y6" s="114">
        <v>1</v>
      </c>
      <c r="Z6" s="115" t="s">
        <v>368</v>
      </c>
      <c r="AA6" s="115">
        <v>0</v>
      </c>
      <c r="AB6" s="115" t="s">
        <v>376</v>
      </c>
      <c r="AC6" s="98">
        <v>44578</v>
      </c>
      <c r="AD6" s="116">
        <v>3</v>
      </c>
      <c r="AE6" s="116">
        <v>0</v>
      </c>
      <c r="AF6" s="116">
        <v>0</v>
      </c>
      <c r="AG6" s="116">
        <v>0</v>
      </c>
      <c r="AH6" s="113"/>
      <c r="AI6" s="117" t="s">
        <v>377</v>
      </c>
      <c r="AJ6" s="117"/>
      <c r="AK6" s="105" t="s">
        <v>224</v>
      </c>
      <c r="AL6" s="105" t="s">
        <v>404</v>
      </c>
      <c r="AM6" s="119">
        <v>0</v>
      </c>
      <c r="AN6" s="115">
        <v>0</v>
      </c>
      <c r="AO6" s="130">
        <v>0</v>
      </c>
      <c r="AP6" s="130">
        <v>0</v>
      </c>
      <c r="AQ6" s="130">
        <v>0</v>
      </c>
      <c r="AR6" s="107">
        <v>1</v>
      </c>
      <c r="AS6" s="123" t="s">
        <v>344</v>
      </c>
      <c r="AT6" s="116">
        <v>6</v>
      </c>
      <c r="AU6" s="116" t="s">
        <v>146</v>
      </c>
      <c r="AV6" s="98">
        <v>44582</v>
      </c>
      <c r="AW6" s="156" t="s">
        <v>146</v>
      </c>
      <c r="AX6" s="104">
        <v>6</v>
      </c>
      <c r="AY6" s="104" t="s">
        <v>146</v>
      </c>
    </row>
    <row r="7" spans="1:51" ht="15" customHeight="1" x14ac:dyDescent="0.2">
      <c r="A7" s="198" t="s">
        <v>155</v>
      </c>
      <c r="B7" s="198" t="s">
        <v>156</v>
      </c>
      <c r="C7" s="199">
        <v>547660</v>
      </c>
      <c r="D7" s="202">
        <v>14980</v>
      </c>
      <c r="E7" s="201">
        <v>1</v>
      </c>
      <c r="F7" s="98">
        <v>44578</v>
      </c>
      <c r="G7" s="98">
        <v>44578</v>
      </c>
      <c r="H7" s="101">
        <v>0</v>
      </c>
      <c r="I7" s="103">
        <v>2</v>
      </c>
      <c r="J7" s="104">
        <v>1</v>
      </c>
      <c r="K7" s="105">
        <v>6</v>
      </c>
      <c r="L7" s="99">
        <v>0.77569444444444446</v>
      </c>
      <c r="M7" s="187"/>
      <c r="N7" s="187"/>
      <c r="O7" s="190"/>
      <c r="P7" s="98">
        <v>44579</v>
      </c>
      <c r="Q7" s="184">
        <v>0</v>
      </c>
      <c r="R7" s="107">
        <v>0</v>
      </c>
      <c r="S7" s="110">
        <v>0</v>
      </c>
      <c r="T7" s="98">
        <v>44578</v>
      </c>
      <c r="U7" s="112" t="s">
        <v>199</v>
      </c>
      <c r="V7" s="98" t="s">
        <v>146</v>
      </c>
      <c r="W7" s="42" t="s">
        <v>146</v>
      </c>
      <c r="X7" s="114" t="s">
        <v>146</v>
      </c>
      <c r="Y7" s="114" t="s">
        <v>146</v>
      </c>
      <c r="Z7" s="115" t="s">
        <v>146</v>
      </c>
      <c r="AA7" s="115" t="s">
        <v>146</v>
      </c>
      <c r="AB7" s="115" t="s">
        <v>146</v>
      </c>
      <c r="AC7" s="98" t="s">
        <v>146</v>
      </c>
      <c r="AD7" s="116" t="s">
        <v>146</v>
      </c>
      <c r="AE7" s="116" t="s">
        <v>146</v>
      </c>
      <c r="AF7" s="116" t="s">
        <v>146</v>
      </c>
      <c r="AG7" s="116" t="s">
        <v>146</v>
      </c>
      <c r="AH7" s="113"/>
      <c r="AI7" s="117"/>
      <c r="AJ7" s="117"/>
      <c r="AK7" s="105" t="s">
        <v>306</v>
      </c>
      <c r="AL7" s="105" t="s">
        <v>306</v>
      </c>
      <c r="AM7" s="119">
        <v>0</v>
      </c>
      <c r="AN7" s="115">
        <v>0</v>
      </c>
      <c r="AO7" s="130">
        <v>0</v>
      </c>
      <c r="AP7" s="130">
        <v>0</v>
      </c>
      <c r="AQ7" s="130">
        <v>0</v>
      </c>
      <c r="AR7" s="107">
        <v>1</v>
      </c>
      <c r="AS7" s="123" t="s">
        <v>231</v>
      </c>
      <c r="AT7" s="116">
        <v>0</v>
      </c>
      <c r="AU7" s="116">
        <v>0</v>
      </c>
      <c r="AV7" s="98">
        <v>44579</v>
      </c>
      <c r="AW7" s="156"/>
      <c r="AX7" s="104"/>
      <c r="AY7" s="104"/>
    </row>
    <row r="8" spans="1:51" ht="15" customHeight="1" x14ac:dyDescent="0.2">
      <c r="A8" s="194" t="s">
        <v>505</v>
      </c>
      <c r="B8" s="196" t="s">
        <v>506</v>
      </c>
      <c r="C8" s="196" t="s">
        <v>507</v>
      </c>
      <c r="D8" s="197">
        <v>19067</v>
      </c>
      <c r="E8" s="194">
        <v>1</v>
      </c>
      <c r="F8" s="134">
        <v>44580</v>
      </c>
      <c r="G8" s="134">
        <v>44579</v>
      </c>
      <c r="H8" s="138">
        <v>0</v>
      </c>
      <c r="I8" s="139">
        <v>2</v>
      </c>
      <c r="J8" s="140">
        <v>0</v>
      </c>
      <c r="K8" s="141">
        <v>6</v>
      </c>
      <c r="L8" s="137" t="s">
        <v>146</v>
      </c>
      <c r="M8" s="188" t="s">
        <v>146</v>
      </c>
      <c r="N8" s="188" t="s">
        <v>146</v>
      </c>
      <c r="O8" s="191" t="s">
        <v>146</v>
      </c>
      <c r="P8" s="134" t="s">
        <v>536</v>
      </c>
      <c r="Q8" s="185">
        <v>1</v>
      </c>
      <c r="R8" s="122">
        <v>1</v>
      </c>
      <c r="S8" s="145">
        <v>0</v>
      </c>
      <c r="T8" s="134" t="s">
        <v>146</v>
      </c>
      <c r="U8" s="147" t="s">
        <v>146</v>
      </c>
      <c r="V8" s="134">
        <v>44580</v>
      </c>
      <c r="W8" s="148" t="s">
        <v>228</v>
      </c>
      <c r="X8" s="149">
        <v>0</v>
      </c>
      <c r="Y8" s="149">
        <v>0</v>
      </c>
      <c r="Z8" s="120" t="s">
        <v>302</v>
      </c>
      <c r="AA8" s="120">
        <v>0</v>
      </c>
      <c r="AB8" s="120">
        <v>0</v>
      </c>
      <c r="AC8" s="134">
        <v>44580</v>
      </c>
      <c r="AD8" s="125" t="s">
        <v>534</v>
      </c>
      <c r="AE8" s="125">
        <v>0</v>
      </c>
      <c r="AF8" s="125">
        <v>0</v>
      </c>
      <c r="AG8" s="125">
        <v>0</v>
      </c>
      <c r="AI8" s="118" t="s">
        <v>535</v>
      </c>
      <c r="AK8" s="141" t="s">
        <v>536</v>
      </c>
      <c r="AL8" s="141" t="s">
        <v>536</v>
      </c>
      <c r="AM8" s="151" t="s">
        <v>146</v>
      </c>
      <c r="AN8" s="120" t="s">
        <v>536</v>
      </c>
      <c r="AO8" s="121" t="s">
        <v>536</v>
      </c>
      <c r="AP8" s="121" t="s">
        <v>536</v>
      </c>
      <c r="AQ8" s="121" t="s">
        <v>536</v>
      </c>
      <c r="AR8" s="122">
        <v>1</v>
      </c>
      <c r="AS8" s="124" t="s">
        <v>536</v>
      </c>
      <c r="AT8" s="125" t="s">
        <v>536</v>
      </c>
      <c r="AU8" s="125" t="s">
        <v>536</v>
      </c>
      <c r="AV8" s="134" t="s">
        <v>536</v>
      </c>
      <c r="AX8" s="140" t="s">
        <v>536</v>
      </c>
      <c r="AY8" s="140" t="s">
        <v>536</v>
      </c>
    </row>
    <row r="9" spans="1:51" ht="15" customHeight="1" x14ac:dyDescent="0.2">
      <c r="A9" s="194" t="s">
        <v>505</v>
      </c>
      <c r="B9" s="196" t="s">
        <v>506</v>
      </c>
      <c r="C9" s="196" t="s">
        <v>507</v>
      </c>
      <c r="D9" s="197">
        <v>19067</v>
      </c>
      <c r="E9" s="194">
        <v>1</v>
      </c>
      <c r="F9" s="134">
        <v>44580</v>
      </c>
      <c r="G9" s="134">
        <v>44580</v>
      </c>
      <c r="H9" s="138">
        <v>0</v>
      </c>
      <c r="I9" s="139" t="s">
        <v>146</v>
      </c>
      <c r="J9" s="140">
        <v>2</v>
      </c>
      <c r="K9" s="141" t="s">
        <v>596</v>
      </c>
      <c r="L9" s="137">
        <v>0.76666666666666661</v>
      </c>
      <c r="M9" s="188" t="s">
        <v>146</v>
      </c>
      <c r="N9" s="188" t="s">
        <v>146</v>
      </c>
      <c r="O9" s="191" t="s">
        <v>146</v>
      </c>
      <c r="P9" s="134">
        <v>44580</v>
      </c>
      <c r="Q9" s="185">
        <v>1</v>
      </c>
      <c r="R9" s="122">
        <v>0</v>
      </c>
      <c r="S9" s="145">
        <v>0</v>
      </c>
      <c r="T9" s="134" t="s">
        <v>146</v>
      </c>
      <c r="U9" s="147" t="s">
        <v>146</v>
      </c>
      <c r="V9" s="134">
        <v>44580</v>
      </c>
      <c r="W9" s="148" t="s">
        <v>228</v>
      </c>
      <c r="X9" s="149">
        <v>0</v>
      </c>
      <c r="Y9" s="149">
        <v>0</v>
      </c>
      <c r="Z9" s="120" t="s">
        <v>351</v>
      </c>
      <c r="AA9" s="120">
        <v>0</v>
      </c>
      <c r="AB9" s="120">
        <v>1</v>
      </c>
      <c r="AC9" s="134">
        <v>44580</v>
      </c>
      <c r="AD9" s="125" t="s">
        <v>537</v>
      </c>
      <c r="AE9" s="125">
        <v>0</v>
      </c>
      <c r="AF9" s="125">
        <v>0</v>
      </c>
      <c r="AG9" s="125">
        <v>0</v>
      </c>
      <c r="AI9" s="118" t="s">
        <v>551</v>
      </c>
      <c r="AK9" s="141">
        <v>20</v>
      </c>
      <c r="AL9" s="141" t="s">
        <v>306</v>
      </c>
      <c r="AM9" s="151">
        <v>1</v>
      </c>
      <c r="AN9" s="120">
        <v>0</v>
      </c>
      <c r="AO9" s="121">
        <v>0</v>
      </c>
      <c r="AP9" s="121">
        <v>0</v>
      </c>
      <c r="AQ9" s="121">
        <v>0</v>
      </c>
      <c r="AR9" s="122">
        <v>1</v>
      </c>
      <c r="AS9" s="124" t="s">
        <v>113</v>
      </c>
      <c r="AT9" s="125">
        <v>5</v>
      </c>
      <c r="AU9" s="125">
        <v>0</v>
      </c>
      <c r="AV9" s="134">
        <v>44590</v>
      </c>
    </row>
    <row r="10" spans="1:51" ht="15" customHeight="1" x14ac:dyDescent="0.2">
      <c r="A10" s="198" t="s">
        <v>157</v>
      </c>
      <c r="B10" s="198" t="s">
        <v>158</v>
      </c>
      <c r="C10" s="199">
        <v>2138328</v>
      </c>
      <c r="D10" s="202">
        <v>18981</v>
      </c>
      <c r="E10" s="201">
        <v>0</v>
      </c>
      <c r="F10" s="98">
        <v>44585</v>
      </c>
      <c r="G10" s="98">
        <v>44585</v>
      </c>
      <c r="H10" s="101">
        <v>0</v>
      </c>
      <c r="I10" s="103" t="s">
        <v>146</v>
      </c>
      <c r="J10" s="104">
        <v>1</v>
      </c>
      <c r="K10" s="105">
        <v>0</v>
      </c>
      <c r="L10" s="99">
        <v>0.67291666666666661</v>
      </c>
      <c r="M10" s="187"/>
      <c r="N10" s="187"/>
      <c r="O10" s="190"/>
      <c r="P10" s="98">
        <v>44586</v>
      </c>
      <c r="Q10" s="184">
        <v>0</v>
      </c>
      <c r="R10" s="107">
        <v>0</v>
      </c>
      <c r="S10" s="110">
        <v>0</v>
      </c>
      <c r="T10" s="98" t="s">
        <v>113</v>
      </c>
      <c r="U10" s="112" t="s">
        <v>380</v>
      </c>
      <c r="V10" s="98" t="s">
        <v>146</v>
      </c>
      <c r="W10" s="42" t="s">
        <v>146</v>
      </c>
      <c r="X10" s="114" t="s">
        <v>146</v>
      </c>
      <c r="Y10" s="114" t="s">
        <v>146</v>
      </c>
      <c r="Z10" s="115" t="s">
        <v>146</v>
      </c>
      <c r="AA10" s="115" t="s">
        <v>146</v>
      </c>
      <c r="AB10" s="115" t="s">
        <v>146</v>
      </c>
      <c r="AC10" s="98" t="s">
        <v>146</v>
      </c>
      <c r="AD10" s="116" t="s">
        <v>146</v>
      </c>
      <c r="AE10" s="116" t="s">
        <v>146</v>
      </c>
      <c r="AF10" s="116" t="s">
        <v>146</v>
      </c>
      <c r="AG10" s="116" t="s">
        <v>146</v>
      </c>
      <c r="AH10" s="113"/>
      <c r="AI10" s="117" t="s">
        <v>378</v>
      </c>
      <c r="AJ10" s="117"/>
      <c r="AK10" s="105">
        <v>0</v>
      </c>
      <c r="AL10" s="105">
        <v>0</v>
      </c>
      <c r="AM10" s="119">
        <v>0</v>
      </c>
      <c r="AN10" s="115" t="s">
        <v>512</v>
      </c>
      <c r="AO10" s="130">
        <v>0</v>
      </c>
      <c r="AP10" s="130">
        <v>0</v>
      </c>
      <c r="AQ10" s="130">
        <v>0</v>
      </c>
      <c r="AR10" s="107">
        <v>1</v>
      </c>
      <c r="AS10" s="123" t="s">
        <v>231</v>
      </c>
      <c r="AT10" s="116">
        <v>1</v>
      </c>
      <c r="AU10" s="116">
        <v>1</v>
      </c>
      <c r="AV10" s="98">
        <v>44586</v>
      </c>
      <c r="AW10" s="156"/>
      <c r="AX10" s="104"/>
      <c r="AY10" s="104"/>
    </row>
    <row r="11" spans="1:51" ht="15" customHeight="1" x14ac:dyDescent="0.2">
      <c r="A11" s="198" t="s">
        <v>159</v>
      </c>
      <c r="B11" s="198" t="s">
        <v>160</v>
      </c>
      <c r="C11" s="199">
        <v>2531720</v>
      </c>
      <c r="D11" s="202">
        <v>22194</v>
      </c>
      <c r="E11" s="201">
        <v>1</v>
      </c>
      <c r="F11" s="98">
        <v>44585</v>
      </c>
      <c r="G11" s="98">
        <v>44584</v>
      </c>
      <c r="H11" s="101">
        <v>0</v>
      </c>
      <c r="I11" s="103">
        <v>2</v>
      </c>
      <c r="J11" s="104">
        <v>0</v>
      </c>
      <c r="K11" s="105" t="s">
        <v>381</v>
      </c>
      <c r="L11" s="99" t="s">
        <v>146</v>
      </c>
      <c r="M11" s="187" t="s">
        <v>146</v>
      </c>
      <c r="N11" s="187" t="s">
        <v>146</v>
      </c>
      <c r="O11" s="190" t="s">
        <v>146</v>
      </c>
      <c r="P11" s="98">
        <v>44585</v>
      </c>
      <c r="Q11" s="184">
        <v>1</v>
      </c>
      <c r="R11" s="107">
        <v>1</v>
      </c>
      <c r="S11" s="110">
        <v>0</v>
      </c>
      <c r="T11" s="98" t="s">
        <v>562</v>
      </c>
      <c r="U11" s="112" t="s">
        <v>380</v>
      </c>
      <c r="V11" s="98">
        <v>44585</v>
      </c>
      <c r="W11" s="169" t="s">
        <v>541</v>
      </c>
      <c r="X11" s="168" t="s">
        <v>29</v>
      </c>
      <c r="Y11" s="114">
        <v>1</v>
      </c>
      <c r="Z11" s="115" t="s">
        <v>302</v>
      </c>
      <c r="AA11" s="115">
        <v>0</v>
      </c>
      <c r="AB11" s="115">
        <v>0</v>
      </c>
      <c r="AC11" s="98">
        <v>44585</v>
      </c>
      <c r="AD11" s="116" t="s">
        <v>101</v>
      </c>
      <c r="AE11" s="116">
        <v>0</v>
      </c>
      <c r="AF11" s="116">
        <v>0</v>
      </c>
      <c r="AG11" s="116">
        <v>0</v>
      </c>
      <c r="AH11" s="113"/>
      <c r="AI11" s="117" t="s">
        <v>389</v>
      </c>
      <c r="AJ11" s="117"/>
      <c r="AK11" s="105">
        <v>1</v>
      </c>
      <c r="AL11" s="105">
        <v>1</v>
      </c>
      <c r="AM11" s="119">
        <v>0</v>
      </c>
      <c r="AN11" s="115">
        <v>0</v>
      </c>
      <c r="AO11" s="130">
        <v>0</v>
      </c>
      <c r="AP11" s="130">
        <v>0</v>
      </c>
      <c r="AQ11" s="130">
        <v>0</v>
      </c>
      <c r="AR11" s="107">
        <v>1</v>
      </c>
      <c r="AS11" s="123" t="s">
        <v>231</v>
      </c>
      <c r="AT11" s="116">
        <v>1</v>
      </c>
      <c r="AU11" s="116">
        <v>1</v>
      </c>
      <c r="AV11" s="98">
        <v>44589</v>
      </c>
      <c r="AW11" s="156"/>
      <c r="AX11" s="104"/>
      <c r="AY11" s="104"/>
    </row>
    <row r="12" spans="1:51" ht="15" customHeight="1" x14ac:dyDescent="0.2">
      <c r="A12" s="198" t="s">
        <v>162</v>
      </c>
      <c r="B12" s="198" t="s">
        <v>163</v>
      </c>
      <c r="C12" s="199">
        <v>2129965</v>
      </c>
      <c r="D12" s="202">
        <v>10197</v>
      </c>
      <c r="E12" s="201">
        <v>0</v>
      </c>
      <c r="F12" s="98">
        <v>44585</v>
      </c>
      <c r="G12" s="98">
        <v>44585</v>
      </c>
      <c r="H12" s="101">
        <v>0</v>
      </c>
      <c r="I12" s="103">
        <v>2</v>
      </c>
      <c r="J12" s="104">
        <v>2</v>
      </c>
      <c r="K12" s="105">
        <v>7</v>
      </c>
      <c r="L12" s="99">
        <v>0.37847222222222227</v>
      </c>
      <c r="M12" s="187"/>
      <c r="N12" s="187"/>
      <c r="O12" s="190"/>
      <c r="P12" s="98">
        <v>44585</v>
      </c>
      <c r="Q12" s="184">
        <v>0</v>
      </c>
      <c r="R12" s="107">
        <v>0</v>
      </c>
      <c r="S12" s="110">
        <v>0</v>
      </c>
      <c r="T12" s="98">
        <v>44585</v>
      </c>
      <c r="U12" s="112" t="s">
        <v>199</v>
      </c>
      <c r="V12" s="98" t="s">
        <v>146</v>
      </c>
      <c r="W12" s="42" t="s">
        <v>146</v>
      </c>
      <c r="X12" s="114" t="s">
        <v>146</v>
      </c>
      <c r="Y12" s="114" t="s">
        <v>146</v>
      </c>
      <c r="Z12" s="115" t="s">
        <v>146</v>
      </c>
      <c r="AA12" s="115" t="s">
        <v>146</v>
      </c>
      <c r="AB12" s="115" t="s">
        <v>146</v>
      </c>
      <c r="AC12" s="98" t="s">
        <v>146</v>
      </c>
      <c r="AD12" s="116" t="s">
        <v>146</v>
      </c>
      <c r="AE12" s="116" t="s">
        <v>146</v>
      </c>
      <c r="AF12" s="116" t="s">
        <v>146</v>
      </c>
      <c r="AG12" s="116" t="s">
        <v>146</v>
      </c>
      <c r="AH12" s="113"/>
      <c r="AI12" s="117" t="s">
        <v>164</v>
      </c>
      <c r="AJ12" s="117"/>
      <c r="AK12" s="105">
        <v>3</v>
      </c>
      <c r="AL12" s="105"/>
      <c r="AM12" s="119">
        <v>0</v>
      </c>
      <c r="AN12" s="115">
        <v>0</v>
      </c>
      <c r="AO12" s="130">
        <v>0</v>
      </c>
      <c r="AP12" s="130">
        <v>0</v>
      </c>
      <c r="AQ12" s="130">
        <v>0</v>
      </c>
      <c r="AR12" s="107">
        <v>1</v>
      </c>
      <c r="AS12" s="123" t="s">
        <v>384</v>
      </c>
      <c r="AT12" s="116">
        <v>4</v>
      </c>
      <c r="AU12" s="116">
        <v>0</v>
      </c>
      <c r="AV12" s="98">
        <v>44589</v>
      </c>
      <c r="AW12" s="156"/>
      <c r="AX12" s="104"/>
      <c r="AY12" s="104"/>
    </row>
    <row r="13" spans="1:51" ht="15" customHeight="1" x14ac:dyDescent="0.2">
      <c r="A13" s="198" t="s">
        <v>165</v>
      </c>
      <c r="B13" s="198" t="s">
        <v>102</v>
      </c>
      <c r="C13" s="199">
        <v>822399</v>
      </c>
      <c r="D13" s="202">
        <v>13028</v>
      </c>
      <c r="E13" s="201">
        <v>1</v>
      </c>
      <c r="F13" s="98">
        <v>44586</v>
      </c>
      <c r="G13" s="98">
        <v>44586</v>
      </c>
      <c r="H13" s="101">
        <v>0</v>
      </c>
      <c r="I13" s="103">
        <v>2</v>
      </c>
      <c r="J13" s="104">
        <v>0</v>
      </c>
      <c r="K13" s="105">
        <v>15</v>
      </c>
      <c r="L13" s="99">
        <v>0.95277777777777783</v>
      </c>
      <c r="M13" s="187"/>
      <c r="N13" s="187"/>
      <c r="O13" s="190"/>
      <c r="P13" s="98">
        <v>44587</v>
      </c>
      <c r="Q13" s="184">
        <v>1</v>
      </c>
      <c r="R13" s="107">
        <v>1</v>
      </c>
      <c r="S13" s="110">
        <v>0</v>
      </c>
      <c r="T13" s="98">
        <v>44586</v>
      </c>
      <c r="U13" s="112" t="s">
        <v>199</v>
      </c>
      <c r="V13" s="98">
        <v>44587</v>
      </c>
      <c r="W13" s="42" t="s">
        <v>386</v>
      </c>
      <c r="X13" s="114">
        <v>0</v>
      </c>
      <c r="Y13" s="114">
        <v>1</v>
      </c>
      <c r="Z13" s="115" t="s">
        <v>449</v>
      </c>
      <c r="AA13" s="115">
        <v>1</v>
      </c>
      <c r="AB13" s="115">
        <v>0</v>
      </c>
      <c r="AC13" s="98">
        <v>44587</v>
      </c>
      <c r="AD13" s="116" t="s">
        <v>326</v>
      </c>
      <c r="AE13" s="116">
        <v>0</v>
      </c>
      <c r="AF13" s="116">
        <v>0</v>
      </c>
      <c r="AG13" s="116">
        <v>0</v>
      </c>
      <c r="AH13" s="113"/>
      <c r="AI13" s="117"/>
      <c r="AJ13" s="117"/>
      <c r="AK13" s="105" t="s">
        <v>306</v>
      </c>
      <c r="AL13" s="105" t="s">
        <v>306</v>
      </c>
      <c r="AM13" s="119">
        <v>0</v>
      </c>
      <c r="AN13" s="115">
        <v>0</v>
      </c>
      <c r="AO13" s="130">
        <v>0</v>
      </c>
      <c r="AP13" s="130">
        <v>0</v>
      </c>
      <c r="AQ13" s="130">
        <v>0</v>
      </c>
      <c r="AR13" s="107">
        <v>1</v>
      </c>
      <c r="AS13" s="123" t="s">
        <v>387</v>
      </c>
      <c r="AT13" s="116">
        <v>2</v>
      </c>
      <c r="AU13" s="116">
        <v>1</v>
      </c>
      <c r="AV13" s="98">
        <v>44589</v>
      </c>
      <c r="AW13" s="156"/>
      <c r="AX13" s="104"/>
      <c r="AY13" s="104"/>
    </row>
    <row r="14" spans="1:51" ht="15" customHeight="1" x14ac:dyDescent="0.2">
      <c r="A14" s="198" t="s">
        <v>166</v>
      </c>
      <c r="B14" s="198" t="s">
        <v>167</v>
      </c>
      <c r="C14" s="199">
        <v>2532746</v>
      </c>
      <c r="D14" s="202">
        <v>15594</v>
      </c>
      <c r="E14" s="201">
        <v>1</v>
      </c>
      <c r="F14" s="98">
        <v>44591</v>
      </c>
      <c r="G14" s="98">
        <v>44591</v>
      </c>
      <c r="H14" s="101">
        <v>0</v>
      </c>
      <c r="I14" s="103">
        <v>2</v>
      </c>
      <c r="J14" s="104">
        <v>0</v>
      </c>
      <c r="K14" s="105">
        <v>7</v>
      </c>
      <c r="L14" s="99" t="s">
        <v>146</v>
      </c>
      <c r="M14" s="187" t="s">
        <v>146</v>
      </c>
      <c r="N14" s="187" t="s">
        <v>146</v>
      </c>
      <c r="O14" s="190" t="s">
        <v>146</v>
      </c>
      <c r="P14" s="98">
        <v>44592</v>
      </c>
      <c r="Q14" s="184">
        <v>1</v>
      </c>
      <c r="R14" s="107">
        <v>1</v>
      </c>
      <c r="S14" s="110">
        <v>0</v>
      </c>
      <c r="T14" s="98" t="s">
        <v>145</v>
      </c>
      <c r="U14" s="112" t="s">
        <v>199</v>
      </c>
      <c r="V14" s="98">
        <v>44591</v>
      </c>
      <c r="W14" s="169" t="s">
        <v>542</v>
      </c>
      <c r="X14" s="168" t="s">
        <v>29</v>
      </c>
      <c r="Y14" s="114">
        <v>1</v>
      </c>
      <c r="Z14" s="115" t="s">
        <v>450</v>
      </c>
      <c r="AA14" s="115">
        <v>1</v>
      </c>
      <c r="AB14" s="115">
        <v>1</v>
      </c>
      <c r="AC14" s="98">
        <v>44591</v>
      </c>
      <c r="AD14" s="116" t="s">
        <v>345</v>
      </c>
      <c r="AE14" s="116">
        <v>0</v>
      </c>
      <c r="AF14" s="116">
        <v>0</v>
      </c>
      <c r="AG14" s="116">
        <v>0</v>
      </c>
      <c r="AH14" s="113"/>
      <c r="AI14" s="117" t="s">
        <v>389</v>
      </c>
      <c r="AJ14" s="117"/>
      <c r="AK14" s="105">
        <v>4</v>
      </c>
      <c r="AL14" s="105">
        <v>2</v>
      </c>
      <c r="AM14" s="119">
        <v>0</v>
      </c>
      <c r="AN14" s="115">
        <v>0</v>
      </c>
      <c r="AO14" s="130">
        <v>1</v>
      </c>
      <c r="AP14" s="130">
        <v>0</v>
      </c>
      <c r="AQ14" s="130">
        <v>0</v>
      </c>
      <c r="AR14" s="107">
        <v>1</v>
      </c>
      <c r="AS14" s="123" t="s">
        <v>231</v>
      </c>
      <c r="AT14" s="116">
        <v>1</v>
      </c>
      <c r="AU14" s="116">
        <v>1</v>
      </c>
      <c r="AV14" s="98">
        <v>44594</v>
      </c>
      <c r="AW14" s="156"/>
      <c r="AX14" s="104"/>
      <c r="AY14" s="104"/>
    </row>
    <row r="15" spans="1:51" ht="15" customHeight="1" x14ac:dyDescent="0.2">
      <c r="A15" s="198" t="s">
        <v>168</v>
      </c>
      <c r="B15" s="198" t="s">
        <v>169</v>
      </c>
      <c r="C15" s="199">
        <v>793033</v>
      </c>
      <c r="D15" s="202">
        <v>16822</v>
      </c>
      <c r="E15" s="201">
        <v>1</v>
      </c>
      <c r="F15" s="98">
        <v>44593</v>
      </c>
      <c r="G15" s="98">
        <v>44593</v>
      </c>
      <c r="H15" s="101">
        <v>1</v>
      </c>
      <c r="I15" s="103">
        <v>2</v>
      </c>
      <c r="J15" s="104">
        <v>0</v>
      </c>
      <c r="K15" s="105">
        <v>22</v>
      </c>
      <c r="L15" s="99" t="s">
        <v>146</v>
      </c>
      <c r="M15" s="187" t="s">
        <v>146</v>
      </c>
      <c r="N15" s="187" t="s">
        <v>146</v>
      </c>
      <c r="O15" s="190" t="s">
        <v>146</v>
      </c>
      <c r="P15" s="98">
        <v>44594</v>
      </c>
      <c r="Q15" s="184">
        <v>1</v>
      </c>
      <c r="R15" s="107">
        <v>1</v>
      </c>
      <c r="S15" s="110">
        <v>0</v>
      </c>
      <c r="T15" s="98" t="s">
        <v>317</v>
      </c>
      <c r="U15" s="112" t="s">
        <v>199</v>
      </c>
      <c r="V15" s="98">
        <v>44593</v>
      </c>
      <c r="W15" s="42" t="s">
        <v>518</v>
      </c>
      <c r="X15" s="114">
        <v>0</v>
      </c>
      <c r="Y15" s="114">
        <v>1</v>
      </c>
      <c r="Z15" s="115" t="s">
        <v>451</v>
      </c>
      <c r="AA15" s="115">
        <v>1</v>
      </c>
      <c r="AB15" s="115">
        <v>0</v>
      </c>
      <c r="AC15" s="98">
        <v>44593</v>
      </c>
      <c r="AD15" s="116">
        <v>3</v>
      </c>
      <c r="AE15" s="116">
        <v>0</v>
      </c>
      <c r="AF15" s="116">
        <v>0</v>
      </c>
      <c r="AG15" s="116">
        <v>0</v>
      </c>
      <c r="AH15" s="113"/>
      <c r="AI15" s="117"/>
      <c r="AJ15" s="117"/>
      <c r="AK15" s="105" t="s">
        <v>306</v>
      </c>
      <c r="AL15" s="105" t="s">
        <v>306</v>
      </c>
      <c r="AM15" s="119">
        <v>1</v>
      </c>
      <c r="AN15" s="115">
        <v>0</v>
      </c>
      <c r="AO15" s="130">
        <v>0</v>
      </c>
      <c r="AP15" s="130">
        <v>0</v>
      </c>
      <c r="AQ15" s="130">
        <v>0</v>
      </c>
      <c r="AR15" s="107">
        <v>1</v>
      </c>
      <c r="AS15" s="123" t="s">
        <v>231</v>
      </c>
      <c r="AT15" s="116">
        <v>1</v>
      </c>
      <c r="AU15" s="116">
        <v>1</v>
      </c>
      <c r="AV15" s="98">
        <v>44595</v>
      </c>
      <c r="AW15" s="156"/>
      <c r="AX15" s="104"/>
      <c r="AY15" s="104"/>
    </row>
    <row r="16" spans="1:51" ht="15" customHeight="1" x14ac:dyDescent="0.2">
      <c r="A16" s="198" t="s">
        <v>170</v>
      </c>
      <c r="B16" s="198" t="s">
        <v>171</v>
      </c>
      <c r="C16" s="199" t="s">
        <v>390</v>
      </c>
      <c r="D16" s="202">
        <v>15319</v>
      </c>
      <c r="E16" s="201">
        <v>0</v>
      </c>
      <c r="F16" s="98">
        <v>44593</v>
      </c>
      <c r="G16" s="98">
        <v>44593</v>
      </c>
      <c r="H16" s="101">
        <v>0</v>
      </c>
      <c r="I16" s="103">
        <v>2</v>
      </c>
      <c r="J16" s="104">
        <v>0</v>
      </c>
      <c r="K16" s="105">
        <v>0</v>
      </c>
      <c r="L16" s="99">
        <v>0.92083333333333339</v>
      </c>
      <c r="M16" s="187"/>
      <c r="N16" s="187"/>
      <c r="O16" s="190"/>
      <c r="P16" s="98">
        <v>44594</v>
      </c>
      <c r="Q16" s="184">
        <v>1</v>
      </c>
      <c r="R16" s="107">
        <v>1</v>
      </c>
      <c r="S16" s="110">
        <v>0</v>
      </c>
      <c r="T16" s="98">
        <v>44593</v>
      </c>
      <c r="U16" s="112" t="s">
        <v>199</v>
      </c>
      <c r="V16" s="98">
        <v>44593</v>
      </c>
      <c r="W16" s="42" t="s">
        <v>386</v>
      </c>
      <c r="X16" s="114">
        <v>0</v>
      </c>
      <c r="Y16" s="114">
        <v>1</v>
      </c>
      <c r="Z16" s="115" t="s">
        <v>450</v>
      </c>
      <c r="AA16" s="115">
        <v>1</v>
      </c>
      <c r="AB16" s="115">
        <v>0</v>
      </c>
      <c r="AC16" s="98">
        <v>44594</v>
      </c>
      <c r="AD16" s="116" t="s">
        <v>326</v>
      </c>
      <c r="AE16" s="116">
        <v>0</v>
      </c>
      <c r="AF16" s="116">
        <v>0</v>
      </c>
      <c r="AG16" s="116">
        <v>0</v>
      </c>
      <c r="AH16" s="113"/>
      <c r="AI16" s="117"/>
      <c r="AJ16" s="117"/>
      <c r="AK16" s="105">
        <v>0</v>
      </c>
      <c r="AL16" s="105">
        <v>0</v>
      </c>
      <c r="AM16" s="119">
        <v>0</v>
      </c>
      <c r="AN16" s="115">
        <v>0</v>
      </c>
      <c r="AO16" s="130">
        <v>0</v>
      </c>
      <c r="AP16" s="130">
        <v>0</v>
      </c>
      <c r="AQ16" s="130">
        <v>0</v>
      </c>
      <c r="AR16" s="107">
        <v>1</v>
      </c>
      <c r="AS16" s="123" t="s">
        <v>231</v>
      </c>
      <c r="AT16" s="116">
        <v>0</v>
      </c>
      <c r="AU16" s="116">
        <v>1</v>
      </c>
      <c r="AV16" s="98">
        <v>44595</v>
      </c>
      <c r="AW16" s="156"/>
      <c r="AX16" s="104"/>
      <c r="AY16" s="104"/>
    </row>
    <row r="17" spans="1:51" ht="15" customHeight="1" x14ac:dyDescent="0.2">
      <c r="A17" s="198" t="s">
        <v>172</v>
      </c>
      <c r="B17" s="198" t="s">
        <v>173</v>
      </c>
      <c r="C17" s="199">
        <v>608449</v>
      </c>
      <c r="D17" s="202">
        <v>17456</v>
      </c>
      <c r="E17" s="201">
        <v>1</v>
      </c>
      <c r="F17" s="98">
        <v>44594</v>
      </c>
      <c r="G17" s="98">
        <v>44594</v>
      </c>
      <c r="H17" s="101">
        <v>0</v>
      </c>
      <c r="I17" s="103">
        <v>2</v>
      </c>
      <c r="J17" s="104">
        <v>0</v>
      </c>
      <c r="K17" s="105">
        <v>17</v>
      </c>
      <c r="L17" s="99">
        <v>0.95833333333333337</v>
      </c>
      <c r="M17" s="187"/>
      <c r="N17" s="187"/>
      <c r="O17" s="190"/>
      <c r="P17" s="98">
        <v>44595</v>
      </c>
      <c r="Q17" s="184">
        <v>1</v>
      </c>
      <c r="R17" s="107">
        <v>0</v>
      </c>
      <c r="S17" s="110">
        <v>0</v>
      </c>
      <c r="T17" s="98">
        <v>44594</v>
      </c>
      <c r="U17" s="112" t="s">
        <v>199</v>
      </c>
      <c r="V17" s="98">
        <v>44595</v>
      </c>
      <c r="W17" s="42" t="s">
        <v>146</v>
      </c>
      <c r="X17" s="114">
        <v>0</v>
      </c>
      <c r="Y17" s="114">
        <v>1</v>
      </c>
      <c r="Z17" s="115" t="s">
        <v>302</v>
      </c>
      <c r="AA17" s="115" t="s">
        <v>146</v>
      </c>
      <c r="AB17" s="115">
        <v>0</v>
      </c>
      <c r="AC17" s="98" t="s">
        <v>146</v>
      </c>
      <c r="AD17" s="116" t="s">
        <v>146</v>
      </c>
      <c r="AE17" s="116">
        <v>0</v>
      </c>
      <c r="AF17" s="116">
        <v>0</v>
      </c>
      <c r="AG17" s="116">
        <v>0</v>
      </c>
      <c r="AH17" s="113"/>
      <c r="AI17" s="117" t="s">
        <v>392</v>
      </c>
      <c r="AJ17" s="117"/>
      <c r="AK17" s="105">
        <v>6</v>
      </c>
      <c r="AL17" s="105">
        <v>6</v>
      </c>
      <c r="AM17" s="119">
        <v>0</v>
      </c>
      <c r="AN17" s="115">
        <v>0</v>
      </c>
      <c r="AO17" s="130">
        <v>1</v>
      </c>
      <c r="AP17" s="130">
        <v>0</v>
      </c>
      <c r="AQ17" s="130">
        <v>0</v>
      </c>
      <c r="AR17" s="107">
        <v>1</v>
      </c>
      <c r="AS17" s="123" t="s">
        <v>304</v>
      </c>
      <c r="AT17" s="116">
        <v>4</v>
      </c>
      <c r="AU17" s="116">
        <v>0</v>
      </c>
      <c r="AV17" s="98">
        <v>44602</v>
      </c>
      <c r="AW17" s="156"/>
      <c r="AX17" s="104"/>
      <c r="AY17" s="104"/>
    </row>
    <row r="18" spans="1:51" ht="15" customHeight="1" x14ac:dyDescent="0.2">
      <c r="A18" s="198" t="s">
        <v>174</v>
      </c>
      <c r="B18" s="198" t="s">
        <v>175</v>
      </c>
      <c r="C18" s="199">
        <v>2533298</v>
      </c>
      <c r="D18" s="202">
        <v>24315</v>
      </c>
      <c r="E18" s="201">
        <v>0</v>
      </c>
      <c r="F18" s="98">
        <v>44595</v>
      </c>
      <c r="G18" s="98">
        <v>44595</v>
      </c>
      <c r="H18" s="101">
        <v>0</v>
      </c>
      <c r="I18" s="103">
        <v>2</v>
      </c>
      <c r="J18" s="104">
        <v>0</v>
      </c>
      <c r="K18" s="105">
        <v>20</v>
      </c>
      <c r="L18" s="99" t="s">
        <v>146</v>
      </c>
      <c r="M18" s="187" t="s">
        <v>146</v>
      </c>
      <c r="N18" s="187" t="s">
        <v>146</v>
      </c>
      <c r="O18" s="190" t="s">
        <v>146</v>
      </c>
      <c r="P18" s="98">
        <v>44596</v>
      </c>
      <c r="Q18" s="184">
        <v>1</v>
      </c>
      <c r="R18" s="107">
        <v>1</v>
      </c>
      <c r="S18" s="110">
        <v>0</v>
      </c>
      <c r="T18" s="98" t="s">
        <v>145</v>
      </c>
      <c r="U18" s="112" t="s">
        <v>199</v>
      </c>
      <c r="V18" s="98">
        <v>44595</v>
      </c>
      <c r="W18" s="42" t="s">
        <v>395</v>
      </c>
      <c r="X18" s="114">
        <v>0</v>
      </c>
      <c r="Y18" s="114">
        <v>0</v>
      </c>
      <c r="Z18" s="115" t="s">
        <v>302</v>
      </c>
      <c r="AA18" s="115">
        <v>0</v>
      </c>
      <c r="AB18" s="115">
        <v>0</v>
      </c>
      <c r="AC18" s="98">
        <v>44595</v>
      </c>
      <c r="AD18" s="116">
        <v>3</v>
      </c>
      <c r="AE18" s="116">
        <v>0</v>
      </c>
      <c r="AF18" s="116">
        <v>0</v>
      </c>
      <c r="AG18" s="116">
        <v>0</v>
      </c>
      <c r="AH18" s="113"/>
      <c r="AI18" s="117"/>
      <c r="AJ18" s="117"/>
      <c r="AK18" s="105">
        <v>3</v>
      </c>
      <c r="AL18" s="105">
        <v>0</v>
      </c>
      <c r="AM18" s="119">
        <v>0</v>
      </c>
      <c r="AN18" s="115">
        <v>0</v>
      </c>
      <c r="AO18" s="130">
        <v>0</v>
      </c>
      <c r="AP18" s="130">
        <v>0</v>
      </c>
      <c r="AQ18" s="130">
        <v>0</v>
      </c>
      <c r="AR18" s="107">
        <v>1</v>
      </c>
      <c r="AS18" s="123" t="s">
        <v>145</v>
      </c>
      <c r="AT18" s="116">
        <v>0</v>
      </c>
      <c r="AU18" s="116">
        <v>1</v>
      </c>
      <c r="AV18" s="98">
        <v>44599</v>
      </c>
      <c r="AW18" s="156"/>
      <c r="AX18" s="104"/>
      <c r="AY18" s="104"/>
    </row>
    <row r="19" spans="1:51" ht="15" customHeight="1" x14ac:dyDescent="0.2">
      <c r="A19" s="198" t="s">
        <v>178</v>
      </c>
      <c r="B19" s="198" t="s">
        <v>179</v>
      </c>
      <c r="C19" s="199">
        <v>646585</v>
      </c>
      <c r="D19" s="202">
        <v>15901</v>
      </c>
      <c r="E19" s="201">
        <v>1</v>
      </c>
      <c r="F19" s="98">
        <v>44605</v>
      </c>
      <c r="G19" s="98">
        <v>44604</v>
      </c>
      <c r="H19" s="101">
        <v>0</v>
      </c>
      <c r="I19" s="103">
        <v>2</v>
      </c>
      <c r="J19" s="104">
        <v>2</v>
      </c>
      <c r="K19" s="105">
        <v>19</v>
      </c>
      <c r="L19" s="99">
        <v>0.4069444444444445</v>
      </c>
      <c r="M19" s="187"/>
      <c r="N19" s="187"/>
      <c r="O19" s="190"/>
      <c r="P19" s="98">
        <v>44606</v>
      </c>
      <c r="Q19" s="184">
        <v>1</v>
      </c>
      <c r="R19" s="107">
        <v>1</v>
      </c>
      <c r="S19" s="110">
        <v>0</v>
      </c>
      <c r="T19" s="98" t="s">
        <v>146</v>
      </c>
      <c r="U19" s="112" t="s">
        <v>146</v>
      </c>
      <c r="V19" s="98">
        <v>44605</v>
      </c>
      <c r="W19" s="42" t="s">
        <v>386</v>
      </c>
      <c r="X19" s="114">
        <v>0</v>
      </c>
      <c r="Y19" s="114">
        <v>1</v>
      </c>
      <c r="Z19" s="115" t="s">
        <v>368</v>
      </c>
      <c r="AA19" s="115">
        <v>0</v>
      </c>
      <c r="AB19" s="115">
        <v>0</v>
      </c>
      <c r="AC19" s="98">
        <v>44605</v>
      </c>
      <c r="AD19" s="116">
        <v>3</v>
      </c>
      <c r="AE19" s="116">
        <v>0</v>
      </c>
      <c r="AF19" s="116">
        <v>0</v>
      </c>
      <c r="AG19" s="116">
        <v>0</v>
      </c>
      <c r="AH19" s="113"/>
      <c r="AI19" s="117"/>
      <c r="AJ19" s="117"/>
      <c r="AK19" s="105">
        <v>7</v>
      </c>
      <c r="AL19" s="105"/>
      <c r="AM19" s="119">
        <v>0</v>
      </c>
      <c r="AN19" s="115">
        <v>0</v>
      </c>
      <c r="AO19" s="130">
        <v>0</v>
      </c>
      <c r="AP19" s="130">
        <v>0</v>
      </c>
      <c r="AQ19" s="130">
        <v>0</v>
      </c>
      <c r="AR19" s="107">
        <v>1</v>
      </c>
      <c r="AS19" s="123" t="s">
        <v>400</v>
      </c>
      <c r="AT19" s="116">
        <v>5</v>
      </c>
      <c r="AU19" s="116">
        <v>0</v>
      </c>
      <c r="AV19" s="98">
        <v>44614</v>
      </c>
      <c r="AW19" s="156"/>
      <c r="AX19" s="104">
        <v>6</v>
      </c>
      <c r="AY19" s="104" t="s">
        <v>146</v>
      </c>
    </row>
    <row r="20" spans="1:51" ht="15" customHeight="1" x14ac:dyDescent="0.2">
      <c r="A20" s="198" t="s">
        <v>180</v>
      </c>
      <c r="B20" s="198" t="s">
        <v>181</v>
      </c>
      <c r="C20" s="199">
        <v>2535228</v>
      </c>
      <c r="D20" s="202">
        <v>21417</v>
      </c>
      <c r="E20" s="201">
        <v>1</v>
      </c>
      <c r="F20" s="98">
        <v>44607</v>
      </c>
      <c r="G20" s="98">
        <v>44606</v>
      </c>
      <c r="H20" s="101">
        <v>0</v>
      </c>
      <c r="I20" s="103">
        <v>2</v>
      </c>
      <c r="J20" s="104">
        <v>0</v>
      </c>
      <c r="K20" s="105">
        <v>19</v>
      </c>
      <c r="L20" s="99" t="s">
        <v>146</v>
      </c>
      <c r="M20" s="187" t="s">
        <v>146</v>
      </c>
      <c r="N20" s="187" t="s">
        <v>146</v>
      </c>
      <c r="O20" s="190" t="s">
        <v>146</v>
      </c>
      <c r="P20" s="98">
        <v>44607</v>
      </c>
      <c r="Q20" s="184">
        <v>1</v>
      </c>
      <c r="R20" s="107">
        <v>1</v>
      </c>
      <c r="S20" s="110">
        <v>0</v>
      </c>
      <c r="T20" s="98" t="s">
        <v>146</v>
      </c>
      <c r="U20" s="112" t="s">
        <v>146</v>
      </c>
      <c r="V20" s="98">
        <v>44607</v>
      </c>
      <c r="W20" s="42" t="s">
        <v>511</v>
      </c>
      <c r="X20" s="114">
        <v>0</v>
      </c>
      <c r="Y20" s="114">
        <v>1</v>
      </c>
      <c r="Z20" s="115" t="s">
        <v>351</v>
      </c>
      <c r="AA20" s="115">
        <v>0</v>
      </c>
      <c r="AB20" s="115">
        <v>1</v>
      </c>
      <c r="AC20" s="98">
        <v>44607</v>
      </c>
      <c r="AD20" s="116">
        <v>3</v>
      </c>
      <c r="AE20" s="116">
        <v>0</v>
      </c>
      <c r="AF20" s="116">
        <v>0</v>
      </c>
      <c r="AG20" s="116">
        <v>0</v>
      </c>
      <c r="AH20" s="113"/>
      <c r="AI20" s="117" t="s">
        <v>403</v>
      </c>
      <c r="AJ20" s="117"/>
      <c r="AK20" s="105">
        <v>9</v>
      </c>
      <c r="AL20" s="105"/>
      <c r="AM20" s="119">
        <v>0</v>
      </c>
      <c r="AN20" s="115">
        <v>0</v>
      </c>
      <c r="AO20" s="130">
        <v>0</v>
      </c>
      <c r="AP20" s="130">
        <v>0</v>
      </c>
      <c r="AQ20" s="130">
        <v>0</v>
      </c>
      <c r="AR20" s="107">
        <v>1</v>
      </c>
      <c r="AS20" s="123" t="s">
        <v>401</v>
      </c>
      <c r="AT20" s="116">
        <v>4</v>
      </c>
      <c r="AU20" s="116">
        <v>0</v>
      </c>
      <c r="AV20" s="98">
        <v>44615</v>
      </c>
      <c r="AW20" s="156"/>
      <c r="AX20" s="104"/>
      <c r="AY20" s="104"/>
    </row>
    <row r="21" spans="1:51" ht="15" customHeight="1" x14ac:dyDescent="0.2">
      <c r="A21" s="198" t="s">
        <v>182</v>
      </c>
      <c r="B21" s="198" t="s">
        <v>183</v>
      </c>
      <c r="C21" s="199">
        <v>681576</v>
      </c>
      <c r="D21" s="202">
        <v>10106</v>
      </c>
      <c r="E21" s="201">
        <v>0</v>
      </c>
      <c r="F21" s="98">
        <v>44607</v>
      </c>
      <c r="G21" s="98">
        <v>44607</v>
      </c>
      <c r="H21" s="101">
        <v>0</v>
      </c>
      <c r="I21" s="103">
        <v>2</v>
      </c>
      <c r="J21" s="104">
        <v>3</v>
      </c>
      <c r="K21" s="105">
        <v>24</v>
      </c>
      <c r="L21" s="99">
        <v>0.89513888888888893</v>
      </c>
      <c r="M21" s="187"/>
      <c r="N21" s="187"/>
      <c r="O21" s="190"/>
      <c r="P21" s="98">
        <v>44608</v>
      </c>
      <c r="Q21" s="184">
        <v>1</v>
      </c>
      <c r="R21" s="107">
        <v>1</v>
      </c>
      <c r="S21" s="110">
        <v>0</v>
      </c>
      <c r="T21" s="98" t="s">
        <v>146</v>
      </c>
      <c r="U21" s="112" t="s">
        <v>146</v>
      </c>
      <c r="V21" s="98">
        <v>44607</v>
      </c>
      <c r="W21" s="42" t="s">
        <v>254</v>
      </c>
      <c r="X21" s="114">
        <v>0</v>
      </c>
      <c r="Y21" s="114">
        <v>1</v>
      </c>
      <c r="Z21" s="115" t="s">
        <v>368</v>
      </c>
      <c r="AA21" s="115">
        <v>1</v>
      </c>
      <c r="AB21" s="115">
        <v>0</v>
      </c>
      <c r="AC21" s="98">
        <v>44608</v>
      </c>
      <c r="AD21" s="116">
        <v>3</v>
      </c>
      <c r="AE21" s="116">
        <v>0</v>
      </c>
      <c r="AF21" s="116">
        <v>0</v>
      </c>
      <c r="AG21" s="116">
        <v>0</v>
      </c>
      <c r="AH21" s="113"/>
      <c r="AI21" s="117"/>
      <c r="AJ21" s="117"/>
      <c r="AK21" s="105" t="s">
        <v>404</v>
      </c>
      <c r="AL21" s="105" t="s">
        <v>404</v>
      </c>
      <c r="AM21" s="119">
        <v>0</v>
      </c>
      <c r="AN21" s="115">
        <v>0</v>
      </c>
      <c r="AO21" s="130">
        <v>0</v>
      </c>
      <c r="AP21" s="130">
        <v>0</v>
      </c>
      <c r="AQ21" s="130">
        <v>0</v>
      </c>
      <c r="AR21" s="107">
        <v>1</v>
      </c>
      <c r="AS21" s="123" t="s">
        <v>344</v>
      </c>
      <c r="AT21" s="116">
        <v>6</v>
      </c>
      <c r="AU21" s="116" t="s">
        <v>146</v>
      </c>
      <c r="AV21" s="98">
        <v>44609</v>
      </c>
      <c r="AW21" s="156" t="s">
        <v>146</v>
      </c>
      <c r="AX21" s="104">
        <v>6</v>
      </c>
      <c r="AY21" s="104" t="s">
        <v>146</v>
      </c>
    </row>
    <row r="22" spans="1:51" ht="15" customHeight="1" x14ac:dyDescent="0.2">
      <c r="A22" s="198" t="s">
        <v>184</v>
      </c>
      <c r="B22" s="198" t="s">
        <v>185</v>
      </c>
      <c r="C22" s="199">
        <v>2535894</v>
      </c>
      <c r="D22" s="202">
        <v>17821</v>
      </c>
      <c r="E22" s="201">
        <v>0</v>
      </c>
      <c r="F22" s="98">
        <v>44609</v>
      </c>
      <c r="G22" s="98">
        <v>44609</v>
      </c>
      <c r="H22" s="101">
        <v>0</v>
      </c>
      <c r="I22" s="103">
        <v>2</v>
      </c>
      <c r="J22" s="104">
        <v>3</v>
      </c>
      <c r="K22" s="105">
        <v>9</v>
      </c>
      <c r="L22" s="99" t="s">
        <v>146</v>
      </c>
      <c r="M22" s="187" t="s">
        <v>146</v>
      </c>
      <c r="N22" s="187" t="s">
        <v>146</v>
      </c>
      <c r="O22" s="190" t="s">
        <v>146</v>
      </c>
      <c r="P22" s="98">
        <v>44610</v>
      </c>
      <c r="Q22" s="184">
        <v>1</v>
      </c>
      <c r="R22" s="107">
        <v>1</v>
      </c>
      <c r="S22" s="110">
        <v>0</v>
      </c>
      <c r="T22" s="98" t="s">
        <v>146</v>
      </c>
      <c r="U22" s="112" t="s">
        <v>146</v>
      </c>
      <c r="V22" s="98">
        <v>44609</v>
      </c>
      <c r="W22" s="42" t="s">
        <v>386</v>
      </c>
      <c r="X22" s="114">
        <v>0</v>
      </c>
      <c r="Y22" s="114">
        <v>1</v>
      </c>
      <c r="Z22" s="115" t="s">
        <v>350</v>
      </c>
      <c r="AA22" s="115">
        <v>0</v>
      </c>
      <c r="AB22" s="115">
        <v>0</v>
      </c>
      <c r="AC22" s="98">
        <v>44609</v>
      </c>
      <c r="AD22" s="116">
        <v>3</v>
      </c>
      <c r="AE22" s="116">
        <v>0</v>
      </c>
      <c r="AF22" s="116">
        <v>0</v>
      </c>
      <c r="AG22" s="116">
        <v>0</v>
      </c>
      <c r="AH22" s="113"/>
      <c r="AI22" s="117"/>
      <c r="AJ22" s="117"/>
      <c r="AK22" s="105" t="s">
        <v>306</v>
      </c>
      <c r="AL22" s="105" t="s">
        <v>306</v>
      </c>
      <c r="AM22" s="119">
        <v>1</v>
      </c>
      <c r="AN22" s="115">
        <v>0</v>
      </c>
      <c r="AO22" s="130">
        <v>0</v>
      </c>
      <c r="AP22" s="130">
        <v>1</v>
      </c>
      <c r="AQ22" s="130">
        <v>0</v>
      </c>
      <c r="AR22" s="107">
        <v>1</v>
      </c>
      <c r="AS22" s="123" t="s">
        <v>406</v>
      </c>
      <c r="AT22" s="116">
        <v>5</v>
      </c>
      <c r="AU22" s="116">
        <v>0</v>
      </c>
      <c r="AV22" s="98">
        <v>44610</v>
      </c>
      <c r="AW22" s="156"/>
      <c r="AX22" s="104"/>
      <c r="AY22" s="104"/>
    </row>
    <row r="23" spans="1:51" ht="15" customHeight="1" x14ac:dyDescent="0.2">
      <c r="A23" s="198" t="s">
        <v>186</v>
      </c>
      <c r="B23" s="198" t="s">
        <v>187</v>
      </c>
      <c r="C23" s="199">
        <v>329515</v>
      </c>
      <c r="D23" s="202">
        <v>13830</v>
      </c>
      <c r="E23" s="201">
        <v>0</v>
      </c>
      <c r="F23" s="98">
        <v>44611</v>
      </c>
      <c r="G23" s="98">
        <v>44610</v>
      </c>
      <c r="H23" s="101">
        <v>0</v>
      </c>
      <c r="I23" s="103">
        <v>1</v>
      </c>
      <c r="J23" s="104">
        <v>1</v>
      </c>
      <c r="K23" s="105">
        <v>18</v>
      </c>
      <c r="L23" s="99" t="s">
        <v>146</v>
      </c>
      <c r="M23" s="187" t="s">
        <v>146</v>
      </c>
      <c r="N23" s="187" t="s">
        <v>146</v>
      </c>
      <c r="O23" s="190" t="s">
        <v>146</v>
      </c>
      <c r="P23" s="98">
        <v>44611</v>
      </c>
      <c r="Q23" s="184">
        <v>1</v>
      </c>
      <c r="R23" s="107">
        <v>1</v>
      </c>
      <c r="S23" s="110">
        <v>0</v>
      </c>
      <c r="T23" s="98" t="s">
        <v>146</v>
      </c>
      <c r="U23" s="112" t="s">
        <v>146</v>
      </c>
      <c r="V23" s="98">
        <v>44611</v>
      </c>
      <c r="W23" s="42" t="s">
        <v>333</v>
      </c>
      <c r="X23" s="114">
        <v>0</v>
      </c>
      <c r="Y23" s="114">
        <v>1</v>
      </c>
      <c r="Z23" s="115" t="s">
        <v>302</v>
      </c>
      <c r="AA23" s="115">
        <v>0</v>
      </c>
      <c r="AB23" s="115">
        <v>0</v>
      </c>
      <c r="AC23" s="98">
        <v>44611</v>
      </c>
      <c r="AD23" s="116">
        <v>3</v>
      </c>
      <c r="AE23" s="116">
        <v>0</v>
      </c>
      <c r="AF23" s="116">
        <v>0</v>
      </c>
      <c r="AG23" s="116">
        <v>0</v>
      </c>
      <c r="AH23" s="113"/>
      <c r="AI23" s="117"/>
      <c r="AJ23" s="117"/>
      <c r="AK23" s="105" t="s">
        <v>306</v>
      </c>
      <c r="AL23" s="105" t="s">
        <v>306</v>
      </c>
      <c r="AM23" s="119">
        <v>0</v>
      </c>
      <c r="AN23" s="115">
        <v>0</v>
      </c>
      <c r="AO23" s="130">
        <v>0</v>
      </c>
      <c r="AP23" s="130">
        <v>0</v>
      </c>
      <c r="AQ23" s="130">
        <v>0</v>
      </c>
      <c r="AR23" s="107">
        <v>1</v>
      </c>
      <c r="AS23" s="123" t="s">
        <v>231</v>
      </c>
      <c r="AT23" s="116">
        <v>3</v>
      </c>
      <c r="AU23" s="116">
        <v>0</v>
      </c>
      <c r="AV23" s="98">
        <v>44613</v>
      </c>
      <c r="AW23" s="156"/>
      <c r="AX23" s="104"/>
      <c r="AY23" s="104"/>
    </row>
    <row r="24" spans="1:51" ht="15" customHeight="1" x14ac:dyDescent="0.2">
      <c r="A24" s="198" t="s">
        <v>176</v>
      </c>
      <c r="B24" s="198" t="s">
        <v>177</v>
      </c>
      <c r="C24" s="199">
        <v>879117</v>
      </c>
      <c r="D24" s="202">
        <v>11169</v>
      </c>
      <c r="E24" s="201">
        <v>1</v>
      </c>
      <c r="F24" s="98">
        <v>44620</v>
      </c>
      <c r="G24" s="98">
        <v>44620</v>
      </c>
      <c r="H24" s="101">
        <v>0</v>
      </c>
      <c r="I24" s="103">
        <v>2</v>
      </c>
      <c r="J24" s="104">
        <v>1</v>
      </c>
      <c r="K24" s="105">
        <v>17</v>
      </c>
      <c r="L24" s="99">
        <v>0.79652777777777783</v>
      </c>
      <c r="M24" s="187"/>
      <c r="N24" s="187"/>
      <c r="O24" s="190"/>
      <c r="P24" s="98">
        <v>44621</v>
      </c>
      <c r="Q24" s="184">
        <v>1</v>
      </c>
      <c r="R24" s="107">
        <v>1</v>
      </c>
      <c r="S24" s="110">
        <v>0</v>
      </c>
      <c r="T24" s="98" t="s">
        <v>146</v>
      </c>
      <c r="U24" s="112" t="s">
        <v>146</v>
      </c>
      <c r="V24" s="98">
        <v>44620</v>
      </c>
      <c r="W24" s="42" t="s">
        <v>396</v>
      </c>
      <c r="X24" s="114">
        <v>0</v>
      </c>
      <c r="Y24" s="114">
        <v>1</v>
      </c>
      <c r="Z24" s="115" t="s">
        <v>302</v>
      </c>
      <c r="AA24" s="115">
        <v>0</v>
      </c>
      <c r="AB24" s="115">
        <v>0</v>
      </c>
      <c r="AC24" s="98">
        <v>44620</v>
      </c>
      <c r="AD24" s="116">
        <v>3</v>
      </c>
      <c r="AE24" s="116">
        <v>0</v>
      </c>
      <c r="AF24" s="116">
        <v>0</v>
      </c>
      <c r="AG24" s="116">
        <v>0</v>
      </c>
      <c r="AH24" s="113"/>
      <c r="AI24" s="117" t="s">
        <v>552</v>
      </c>
      <c r="AJ24" s="117"/>
      <c r="AK24" s="105">
        <v>1</v>
      </c>
      <c r="AL24" s="105">
        <v>1</v>
      </c>
      <c r="AM24" s="119">
        <v>0</v>
      </c>
      <c r="AN24" s="115">
        <v>0</v>
      </c>
      <c r="AO24" s="130">
        <v>0</v>
      </c>
      <c r="AP24" s="130">
        <v>0</v>
      </c>
      <c r="AQ24" s="130">
        <v>1</v>
      </c>
      <c r="AR24" s="107">
        <v>1</v>
      </c>
      <c r="AS24" s="123" t="s">
        <v>398</v>
      </c>
      <c r="AT24" s="116">
        <v>2</v>
      </c>
      <c r="AU24" s="116">
        <v>1</v>
      </c>
      <c r="AV24" s="98">
        <v>44623</v>
      </c>
      <c r="AW24" s="156"/>
      <c r="AX24" s="104">
        <v>2</v>
      </c>
      <c r="AY24" s="104"/>
    </row>
    <row r="25" spans="1:51" ht="15" customHeight="1" x14ac:dyDescent="0.2">
      <c r="A25" s="198" t="s">
        <v>188</v>
      </c>
      <c r="B25" s="198" t="s">
        <v>189</v>
      </c>
      <c r="C25" s="199">
        <v>2464030</v>
      </c>
      <c r="D25" s="202">
        <v>18641</v>
      </c>
      <c r="E25" s="201">
        <v>1</v>
      </c>
      <c r="F25" s="98">
        <v>44627</v>
      </c>
      <c r="G25" s="98">
        <v>44626</v>
      </c>
      <c r="H25" s="101">
        <v>0</v>
      </c>
      <c r="I25" s="103">
        <v>2</v>
      </c>
      <c r="J25" s="104">
        <v>0</v>
      </c>
      <c r="K25" s="105">
        <v>8</v>
      </c>
      <c r="L25" s="99">
        <v>0.45763888888888887</v>
      </c>
      <c r="M25" s="187"/>
      <c r="N25" s="187"/>
      <c r="O25" s="190"/>
      <c r="P25" s="98">
        <v>44628</v>
      </c>
      <c r="Q25" s="184">
        <v>1</v>
      </c>
      <c r="R25" s="107">
        <v>1</v>
      </c>
      <c r="S25" s="110">
        <v>0</v>
      </c>
      <c r="T25" s="98" t="s">
        <v>146</v>
      </c>
      <c r="U25" s="112" t="s">
        <v>146</v>
      </c>
      <c r="V25" s="98">
        <v>44627</v>
      </c>
      <c r="W25" s="42" t="s">
        <v>334</v>
      </c>
      <c r="X25" s="114">
        <v>0</v>
      </c>
      <c r="Y25" s="114">
        <v>0</v>
      </c>
      <c r="Z25" s="115" t="s">
        <v>474</v>
      </c>
      <c r="AA25" s="115">
        <v>0</v>
      </c>
      <c r="AB25" s="115">
        <v>0</v>
      </c>
      <c r="AC25" s="98">
        <v>44627</v>
      </c>
      <c r="AD25" s="116">
        <v>3</v>
      </c>
      <c r="AE25" s="116">
        <v>0</v>
      </c>
      <c r="AF25" s="116">
        <v>0</v>
      </c>
      <c r="AG25" s="116">
        <v>0</v>
      </c>
      <c r="AH25" s="113"/>
      <c r="AI25" s="117" t="s">
        <v>19</v>
      </c>
      <c r="AJ25" s="117"/>
      <c r="AK25" s="105">
        <v>2</v>
      </c>
      <c r="AL25" s="105">
        <v>2</v>
      </c>
      <c r="AM25" s="119">
        <v>0</v>
      </c>
      <c r="AN25" s="115">
        <v>0</v>
      </c>
      <c r="AO25" s="130">
        <v>0</v>
      </c>
      <c r="AP25" s="130">
        <v>0</v>
      </c>
      <c r="AQ25" s="130">
        <v>0</v>
      </c>
      <c r="AR25" s="107">
        <v>1</v>
      </c>
      <c r="AS25" s="123" t="s">
        <v>437</v>
      </c>
      <c r="AT25" s="116">
        <v>2</v>
      </c>
      <c r="AU25" s="116">
        <v>0</v>
      </c>
      <c r="AV25" s="98">
        <v>44630</v>
      </c>
      <c r="AW25" s="156"/>
      <c r="AX25" s="104"/>
      <c r="AY25" s="104"/>
    </row>
    <row r="26" spans="1:51" ht="15" customHeight="1" x14ac:dyDescent="0.2">
      <c r="A26" s="198" t="s">
        <v>191</v>
      </c>
      <c r="B26" s="198" t="s">
        <v>192</v>
      </c>
      <c r="C26" s="199" t="s">
        <v>193</v>
      </c>
      <c r="D26" s="202">
        <v>12998</v>
      </c>
      <c r="E26" s="201">
        <v>0</v>
      </c>
      <c r="F26" s="98">
        <v>44635</v>
      </c>
      <c r="G26" s="98">
        <v>44635</v>
      </c>
      <c r="H26" s="101">
        <v>0</v>
      </c>
      <c r="I26" s="103" t="s">
        <v>146</v>
      </c>
      <c r="J26" s="104">
        <v>1</v>
      </c>
      <c r="K26" s="105">
        <v>13</v>
      </c>
      <c r="L26" s="99">
        <v>0.75416666666666676</v>
      </c>
      <c r="M26" s="187"/>
      <c r="N26" s="187"/>
      <c r="O26" s="190"/>
      <c r="P26" s="98">
        <v>44636</v>
      </c>
      <c r="Q26" s="184">
        <v>1</v>
      </c>
      <c r="R26" s="107">
        <v>0</v>
      </c>
      <c r="S26" s="110">
        <v>0</v>
      </c>
      <c r="T26" s="98" t="s">
        <v>146</v>
      </c>
      <c r="U26" s="112" t="s">
        <v>146</v>
      </c>
      <c r="V26" s="98">
        <v>44635</v>
      </c>
      <c r="W26" s="42" t="s">
        <v>146</v>
      </c>
      <c r="X26" s="114" t="s">
        <v>146</v>
      </c>
      <c r="Y26" s="114">
        <v>1</v>
      </c>
      <c r="Z26" s="115" t="s">
        <v>475</v>
      </c>
      <c r="AA26" s="115">
        <v>0</v>
      </c>
      <c r="AB26" s="115">
        <v>0</v>
      </c>
      <c r="AC26" s="98" t="s">
        <v>146</v>
      </c>
      <c r="AD26" s="116" t="s">
        <v>146</v>
      </c>
      <c r="AE26" s="116" t="s">
        <v>146</v>
      </c>
      <c r="AF26" s="116" t="s">
        <v>146</v>
      </c>
      <c r="AG26" s="116" t="s">
        <v>146</v>
      </c>
      <c r="AH26" s="113"/>
      <c r="AI26" s="117" t="s">
        <v>477</v>
      </c>
      <c r="AJ26" s="117" t="s">
        <v>146</v>
      </c>
      <c r="AK26" s="105">
        <v>5</v>
      </c>
      <c r="AL26" s="105"/>
      <c r="AM26" s="119">
        <v>0</v>
      </c>
      <c r="AN26" s="115">
        <v>0</v>
      </c>
      <c r="AO26" s="130">
        <v>1</v>
      </c>
      <c r="AP26" s="130">
        <v>0</v>
      </c>
      <c r="AQ26" s="130">
        <v>0</v>
      </c>
      <c r="AR26" s="107">
        <v>1</v>
      </c>
      <c r="AS26" s="123" t="s">
        <v>231</v>
      </c>
      <c r="AT26" s="116">
        <v>3</v>
      </c>
      <c r="AU26" s="116">
        <v>0</v>
      </c>
      <c r="AV26" s="98">
        <v>44638</v>
      </c>
      <c r="AW26" s="156"/>
      <c r="AX26" s="104"/>
      <c r="AY26" s="104"/>
    </row>
    <row r="27" spans="1:51" ht="15" customHeight="1" x14ac:dyDescent="0.2">
      <c r="A27" s="198" t="s">
        <v>194</v>
      </c>
      <c r="B27" s="198" t="s">
        <v>195</v>
      </c>
      <c r="C27" s="199">
        <v>2163641</v>
      </c>
      <c r="D27" s="202">
        <v>27054</v>
      </c>
      <c r="E27" s="201">
        <v>1</v>
      </c>
      <c r="F27" s="98">
        <v>44635</v>
      </c>
      <c r="G27" s="98">
        <v>44634</v>
      </c>
      <c r="H27" s="101">
        <v>0</v>
      </c>
      <c r="I27" s="103">
        <v>2</v>
      </c>
      <c r="J27" s="104">
        <v>0</v>
      </c>
      <c r="K27" s="105">
        <v>4</v>
      </c>
      <c r="L27" s="99">
        <v>0.24097222222222223</v>
      </c>
      <c r="M27" s="187"/>
      <c r="N27" s="187"/>
      <c r="O27" s="190"/>
      <c r="P27" s="98">
        <v>44636</v>
      </c>
      <c r="Q27" s="184">
        <v>1</v>
      </c>
      <c r="R27" s="107">
        <v>1</v>
      </c>
      <c r="S27" s="110">
        <v>0</v>
      </c>
      <c r="T27" s="98" t="s">
        <v>146</v>
      </c>
      <c r="U27" s="112" t="s">
        <v>146</v>
      </c>
      <c r="V27" s="98">
        <v>44635</v>
      </c>
      <c r="W27" s="42" t="s">
        <v>254</v>
      </c>
      <c r="X27" s="114">
        <v>0</v>
      </c>
      <c r="Y27" s="114">
        <v>1</v>
      </c>
      <c r="Z27" s="115" t="s">
        <v>351</v>
      </c>
      <c r="AA27" s="115">
        <v>0</v>
      </c>
      <c r="AB27" s="115">
        <v>0</v>
      </c>
      <c r="AC27" s="98">
        <v>44635</v>
      </c>
      <c r="AD27" s="116" t="s">
        <v>101</v>
      </c>
      <c r="AE27" s="116">
        <v>0</v>
      </c>
      <c r="AF27" s="116">
        <v>1</v>
      </c>
      <c r="AG27" s="162" t="s">
        <v>29</v>
      </c>
      <c r="AH27" s="113"/>
      <c r="AI27" s="117" t="s">
        <v>566</v>
      </c>
      <c r="AJ27" s="117"/>
      <c r="AK27" s="105">
        <v>0</v>
      </c>
      <c r="AL27" s="105">
        <v>0</v>
      </c>
      <c r="AM27" s="119">
        <v>0</v>
      </c>
      <c r="AN27" s="115">
        <v>0</v>
      </c>
      <c r="AO27" s="130">
        <v>0</v>
      </c>
      <c r="AP27" s="130">
        <v>0</v>
      </c>
      <c r="AQ27" s="130">
        <v>0</v>
      </c>
      <c r="AR27" s="107">
        <v>1</v>
      </c>
      <c r="AS27" s="123" t="s">
        <v>196</v>
      </c>
      <c r="AT27" s="116">
        <v>2</v>
      </c>
      <c r="AU27" s="116">
        <v>1</v>
      </c>
      <c r="AV27" s="98">
        <v>44642</v>
      </c>
      <c r="AW27" s="156"/>
      <c r="AX27" s="104"/>
      <c r="AY27" s="104"/>
    </row>
    <row r="28" spans="1:51" ht="15" customHeight="1" x14ac:dyDescent="0.2">
      <c r="A28" s="198" t="s">
        <v>197</v>
      </c>
      <c r="B28" s="198" t="s">
        <v>198</v>
      </c>
      <c r="C28" s="199">
        <v>2540221</v>
      </c>
      <c r="D28" s="202">
        <v>16311</v>
      </c>
      <c r="E28" s="201">
        <v>1</v>
      </c>
      <c r="F28" s="98">
        <v>44635</v>
      </c>
      <c r="G28" s="98">
        <v>44634</v>
      </c>
      <c r="H28" s="101">
        <v>0</v>
      </c>
      <c r="I28" s="103">
        <v>2</v>
      </c>
      <c r="J28" s="104">
        <v>0</v>
      </c>
      <c r="K28" s="105">
        <v>8</v>
      </c>
      <c r="L28" s="99">
        <v>5.2777777777777778E-2</v>
      </c>
      <c r="M28" s="187"/>
      <c r="N28" s="187"/>
      <c r="O28" s="190"/>
      <c r="P28" s="98">
        <v>44636</v>
      </c>
      <c r="Q28" s="184">
        <v>0</v>
      </c>
      <c r="R28" s="107">
        <v>0</v>
      </c>
      <c r="S28" s="110">
        <v>0</v>
      </c>
      <c r="T28" s="98">
        <v>44635</v>
      </c>
      <c r="U28" s="112" t="s">
        <v>199</v>
      </c>
      <c r="V28" s="98" t="s">
        <v>146</v>
      </c>
      <c r="W28" s="42" t="s">
        <v>146</v>
      </c>
      <c r="X28" s="114" t="s">
        <v>146</v>
      </c>
      <c r="Y28" s="114" t="s">
        <v>146</v>
      </c>
      <c r="Z28" s="115" t="s">
        <v>146</v>
      </c>
      <c r="AA28" s="115" t="s">
        <v>146</v>
      </c>
      <c r="AB28" s="115" t="s">
        <v>146</v>
      </c>
      <c r="AC28" s="98" t="s">
        <v>146</v>
      </c>
      <c r="AD28" s="116" t="s">
        <v>146</v>
      </c>
      <c r="AE28" s="116" t="s">
        <v>146</v>
      </c>
      <c r="AF28" s="116" t="s">
        <v>146</v>
      </c>
      <c r="AG28" s="116" t="s">
        <v>146</v>
      </c>
      <c r="AH28" s="113"/>
      <c r="AI28" s="117" t="s">
        <v>410</v>
      </c>
      <c r="AJ28" s="117" t="s">
        <v>200</v>
      </c>
      <c r="AK28" s="105">
        <v>6</v>
      </c>
      <c r="AL28" s="105" t="s">
        <v>306</v>
      </c>
      <c r="AM28" s="119">
        <v>0</v>
      </c>
      <c r="AN28" s="115">
        <v>0</v>
      </c>
      <c r="AO28" s="130">
        <v>0</v>
      </c>
      <c r="AP28" s="130">
        <v>0</v>
      </c>
      <c r="AQ28" s="130">
        <v>0</v>
      </c>
      <c r="AR28" s="107">
        <v>1</v>
      </c>
      <c r="AS28" s="123" t="s">
        <v>437</v>
      </c>
      <c r="AT28" s="116">
        <v>2</v>
      </c>
      <c r="AU28" s="116">
        <v>1</v>
      </c>
      <c r="AV28" s="98">
        <v>44637</v>
      </c>
      <c r="AW28" s="156"/>
      <c r="AX28" s="104"/>
      <c r="AY28" s="104"/>
    </row>
    <row r="29" spans="1:51" ht="15" customHeight="1" x14ac:dyDescent="0.2">
      <c r="A29" s="198" t="s">
        <v>201</v>
      </c>
      <c r="B29" s="198" t="s">
        <v>202</v>
      </c>
      <c r="C29" s="199">
        <v>1000418</v>
      </c>
      <c r="D29" s="202">
        <v>18663</v>
      </c>
      <c r="E29" s="201">
        <v>1</v>
      </c>
      <c r="F29" s="98">
        <v>44637</v>
      </c>
      <c r="G29" s="98">
        <v>44636</v>
      </c>
      <c r="H29" s="101">
        <v>0</v>
      </c>
      <c r="I29" s="103">
        <v>2</v>
      </c>
      <c r="J29" s="104">
        <v>0</v>
      </c>
      <c r="K29" s="105">
        <v>12</v>
      </c>
      <c r="L29" s="99" t="s">
        <v>146</v>
      </c>
      <c r="M29" s="187" t="s">
        <v>146</v>
      </c>
      <c r="N29" s="187" t="s">
        <v>146</v>
      </c>
      <c r="O29" s="190" t="s">
        <v>146</v>
      </c>
      <c r="P29" s="98">
        <v>44637</v>
      </c>
      <c r="Q29" s="184">
        <v>1</v>
      </c>
      <c r="R29" s="107">
        <v>1</v>
      </c>
      <c r="S29" s="110">
        <v>0</v>
      </c>
      <c r="T29" s="98" t="s">
        <v>145</v>
      </c>
      <c r="U29" s="112" t="s">
        <v>199</v>
      </c>
      <c r="V29" s="98">
        <v>44637</v>
      </c>
      <c r="W29" s="42" t="s">
        <v>254</v>
      </c>
      <c r="X29" s="114">
        <v>0</v>
      </c>
      <c r="Y29" s="114">
        <v>1</v>
      </c>
      <c r="Z29" s="115" t="s">
        <v>474</v>
      </c>
      <c r="AA29" s="115">
        <v>0</v>
      </c>
      <c r="AB29" s="115">
        <v>0</v>
      </c>
      <c r="AC29" s="98">
        <v>44637</v>
      </c>
      <c r="AD29" s="116">
        <v>3</v>
      </c>
      <c r="AE29" s="116">
        <v>0</v>
      </c>
      <c r="AF29" s="116">
        <v>0</v>
      </c>
      <c r="AG29" s="116">
        <v>0</v>
      </c>
      <c r="AH29" s="113"/>
      <c r="AI29" s="117" t="s">
        <v>411</v>
      </c>
      <c r="AJ29" s="117"/>
      <c r="AK29" s="105">
        <v>9</v>
      </c>
      <c r="AL29" s="105" t="s">
        <v>306</v>
      </c>
      <c r="AM29" s="119">
        <v>0</v>
      </c>
      <c r="AN29" s="115">
        <v>0</v>
      </c>
      <c r="AO29" s="130">
        <v>0</v>
      </c>
      <c r="AP29" s="130">
        <v>0</v>
      </c>
      <c r="AQ29" s="130">
        <v>0</v>
      </c>
      <c r="AR29" s="107">
        <v>1</v>
      </c>
      <c r="AS29" s="123" t="s">
        <v>304</v>
      </c>
      <c r="AT29" s="116">
        <v>2</v>
      </c>
      <c r="AU29" s="116">
        <v>1</v>
      </c>
      <c r="AV29" s="98">
        <v>44643</v>
      </c>
      <c r="AW29" s="156"/>
      <c r="AX29" s="104"/>
      <c r="AY29" s="104"/>
    </row>
    <row r="30" spans="1:51" ht="15" customHeight="1" x14ac:dyDescent="0.2">
      <c r="A30" s="198" t="s">
        <v>204</v>
      </c>
      <c r="B30" s="198" t="s">
        <v>205</v>
      </c>
      <c r="C30" s="199">
        <v>603524</v>
      </c>
      <c r="D30" s="202">
        <v>18893</v>
      </c>
      <c r="E30" s="201">
        <v>0</v>
      </c>
      <c r="F30" s="98">
        <v>44638</v>
      </c>
      <c r="G30" s="98">
        <v>44638</v>
      </c>
      <c r="H30" s="101">
        <v>0</v>
      </c>
      <c r="I30" s="103">
        <v>2</v>
      </c>
      <c r="J30" s="104">
        <v>0</v>
      </c>
      <c r="K30" s="105">
        <v>4</v>
      </c>
      <c r="L30" s="99">
        <v>0.6</v>
      </c>
      <c r="M30" s="187"/>
      <c r="N30" s="187"/>
      <c r="O30" s="190"/>
      <c r="P30" s="98">
        <v>44639</v>
      </c>
      <c r="Q30" s="184">
        <v>1</v>
      </c>
      <c r="R30" s="107">
        <v>1</v>
      </c>
      <c r="S30" s="110">
        <v>0</v>
      </c>
      <c r="T30" s="98">
        <v>44638</v>
      </c>
      <c r="U30" s="112" t="s">
        <v>199</v>
      </c>
      <c r="V30" s="98">
        <v>44638</v>
      </c>
      <c r="W30" s="42" t="s">
        <v>228</v>
      </c>
      <c r="X30" s="114">
        <v>0</v>
      </c>
      <c r="Y30" s="114">
        <v>1</v>
      </c>
      <c r="Z30" s="115" t="s">
        <v>475</v>
      </c>
      <c r="AA30" s="115">
        <v>1</v>
      </c>
      <c r="AB30" s="115">
        <v>0</v>
      </c>
      <c r="AC30" s="98">
        <v>44638</v>
      </c>
      <c r="AD30" s="116">
        <v>3</v>
      </c>
      <c r="AE30" s="116" t="s">
        <v>19</v>
      </c>
      <c r="AF30" s="116" t="s">
        <v>19</v>
      </c>
      <c r="AG30" s="116" t="s">
        <v>19</v>
      </c>
      <c r="AH30" s="113"/>
      <c r="AI30" s="117"/>
      <c r="AJ30" s="117"/>
      <c r="AK30" s="105">
        <v>0</v>
      </c>
      <c r="AL30" s="105">
        <v>0</v>
      </c>
      <c r="AM30" s="119">
        <v>0</v>
      </c>
      <c r="AN30" s="115">
        <v>0</v>
      </c>
      <c r="AO30" s="130">
        <v>1</v>
      </c>
      <c r="AP30" s="130">
        <v>1</v>
      </c>
      <c r="AQ30" s="130">
        <v>0</v>
      </c>
      <c r="AR30" s="107">
        <v>1</v>
      </c>
      <c r="AS30" s="123" t="s">
        <v>196</v>
      </c>
      <c r="AT30" s="116">
        <v>0</v>
      </c>
      <c r="AU30" s="116">
        <v>1</v>
      </c>
      <c r="AV30" s="98">
        <v>44645</v>
      </c>
      <c r="AW30" s="156"/>
      <c r="AX30" s="104"/>
      <c r="AY30" s="104"/>
    </row>
    <row r="31" spans="1:51" ht="15" customHeight="1" x14ac:dyDescent="0.2">
      <c r="A31" s="198" t="s">
        <v>211</v>
      </c>
      <c r="B31" s="198" t="s">
        <v>212</v>
      </c>
      <c r="C31" s="199">
        <v>2360677</v>
      </c>
      <c r="D31" s="202">
        <v>20622</v>
      </c>
      <c r="E31" s="201">
        <v>0</v>
      </c>
      <c r="F31" s="98">
        <v>44642</v>
      </c>
      <c r="G31" s="98">
        <v>44642</v>
      </c>
      <c r="H31" s="101">
        <v>0</v>
      </c>
      <c r="I31" s="103">
        <v>2</v>
      </c>
      <c r="J31" s="104">
        <v>0</v>
      </c>
      <c r="K31" s="105">
        <v>13</v>
      </c>
      <c r="L31" s="99">
        <v>0.70694444444444438</v>
      </c>
      <c r="M31" s="187"/>
      <c r="N31" s="187"/>
      <c r="O31" s="190"/>
      <c r="P31" s="98">
        <v>44643</v>
      </c>
      <c r="Q31" s="184">
        <v>1</v>
      </c>
      <c r="R31" s="107">
        <v>0</v>
      </c>
      <c r="S31" s="110">
        <v>0</v>
      </c>
      <c r="T31" s="98">
        <v>44642</v>
      </c>
      <c r="U31" s="112" t="s">
        <v>199</v>
      </c>
      <c r="V31" s="98">
        <v>44642</v>
      </c>
      <c r="W31" s="42" t="s">
        <v>228</v>
      </c>
      <c r="X31" s="114">
        <v>0</v>
      </c>
      <c r="Y31" s="114">
        <v>1</v>
      </c>
      <c r="Z31" s="115" t="s">
        <v>452</v>
      </c>
      <c r="AA31" s="115">
        <v>1</v>
      </c>
      <c r="AB31" s="115">
        <v>0</v>
      </c>
      <c r="AC31" s="98">
        <v>44642</v>
      </c>
      <c r="AD31" s="116">
        <v>3</v>
      </c>
      <c r="AE31" s="116">
        <v>0</v>
      </c>
      <c r="AF31" s="116">
        <v>0</v>
      </c>
      <c r="AG31" s="116">
        <v>0</v>
      </c>
      <c r="AH31" s="113"/>
      <c r="AI31" s="117" t="s">
        <v>413</v>
      </c>
      <c r="AJ31" s="117"/>
      <c r="AK31" s="105">
        <v>0</v>
      </c>
      <c r="AL31" s="105">
        <v>0</v>
      </c>
      <c r="AM31" s="119">
        <v>0</v>
      </c>
      <c r="AN31" s="115">
        <v>0</v>
      </c>
      <c r="AO31" s="130">
        <v>1</v>
      </c>
      <c r="AP31" s="130">
        <v>0</v>
      </c>
      <c r="AQ31" s="130">
        <v>0</v>
      </c>
      <c r="AR31" s="107">
        <v>1</v>
      </c>
      <c r="AS31" s="123" t="s">
        <v>196</v>
      </c>
      <c r="AT31" s="116">
        <v>0</v>
      </c>
      <c r="AU31" s="116">
        <v>1</v>
      </c>
      <c r="AV31" s="98">
        <v>44644</v>
      </c>
      <c r="AW31" s="156"/>
      <c r="AX31" s="104"/>
      <c r="AY31" s="104"/>
    </row>
    <row r="32" spans="1:51" ht="15" customHeight="1" x14ac:dyDescent="0.2">
      <c r="A32" s="198" t="s">
        <v>207</v>
      </c>
      <c r="B32" s="198" t="s">
        <v>208</v>
      </c>
      <c r="C32" s="199">
        <v>2055465</v>
      </c>
      <c r="D32" s="202">
        <v>17699</v>
      </c>
      <c r="E32" s="201">
        <v>1</v>
      </c>
      <c r="F32" s="98">
        <v>44642</v>
      </c>
      <c r="G32" s="98">
        <v>44641</v>
      </c>
      <c r="H32" s="101">
        <v>0</v>
      </c>
      <c r="I32" s="103">
        <v>2</v>
      </c>
      <c r="J32" s="104">
        <v>0</v>
      </c>
      <c r="K32" s="105">
        <v>22</v>
      </c>
      <c r="L32" s="99" t="s">
        <v>146</v>
      </c>
      <c r="M32" s="187" t="s">
        <v>146</v>
      </c>
      <c r="N32" s="187" t="s">
        <v>146</v>
      </c>
      <c r="O32" s="190" t="s">
        <v>146</v>
      </c>
      <c r="P32" s="98">
        <v>44642</v>
      </c>
      <c r="Q32" s="184">
        <v>1</v>
      </c>
      <c r="R32" s="107">
        <v>0</v>
      </c>
      <c r="S32" s="110">
        <v>0</v>
      </c>
      <c r="T32" s="98" t="s">
        <v>146</v>
      </c>
      <c r="U32" s="112" t="s">
        <v>146</v>
      </c>
      <c r="V32" s="98">
        <v>44642</v>
      </c>
      <c r="W32" s="42" t="s">
        <v>333</v>
      </c>
      <c r="X32" s="114">
        <v>0</v>
      </c>
      <c r="Y32" s="114">
        <v>1</v>
      </c>
      <c r="Z32" s="115" t="s">
        <v>368</v>
      </c>
      <c r="AA32" s="115">
        <v>0</v>
      </c>
      <c r="AB32" s="115">
        <v>0</v>
      </c>
      <c r="AC32" s="98">
        <v>44642</v>
      </c>
      <c r="AD32" s="116">
        <v>3</v>
      </c>
      <c r="AE32" s="116">
        <v>0</v>
      </c>
      <c r="AF32" s="116">
        <v>0</v>
      </c>
      <c r="AG32" s="116">
        <v>0</v>
      </c>
      <c r="AH32" s="113"/>
      <c r="AI32" s="117"/>
      <c r="AJ32" s="117"/>
      <c r="AK32" s="105">
        <v>13</v>
      </c>
      <c r="AL32" s="105">
        <v>13</v>
      </c>
      <c r="AM32" s="119">
        <v>0</v>
      </c>
      <c r="AN32" s="115">
        <v>0</v>
      </c>
      <c r="AO32" s="130">
        <v>0</v>
      </c>
      <c r="AP32" s="130">
        <v>0</v>
      </c>
      <c r="AQ32" s="130">
        <v>0</v>
      </c>
      <c r="AR32" s="107">
        <v>1</v>
      </c>
      <c r="AS32" s="123" t="s">
        <v>113</v>
      </c>
      <c r="AT32" s="116">
        <v>5</v>
      </c>
      <c r="AU32" s="116">
        <v>0</v>
      </c>
      <c r="AV32" s="98">
        <v>44642</v>
      </c>
      <c r="AW32" s="156"/>
      <c r="AX32" s="104"/>
      <c r="AY32" s="104"/>
    </row>
    <row r="33" spans="1:51" ht="15" customHeight="1" x14ac:dyDescent="0.2">
      <c r="A33" s="198" t="s">
        <v>485</v>
      </c>
      <c r="B33" s="198" t="s">
        <v>486</v>
      </c>
      <c r="C33" s="199" t="s">
        <v>487</v>
      </c>
      <c r="D33" s="202">
        <v>12576</v>
      </c>
      <c r="E33" s="201">
        <v>1</v>
      </c>
      <c r="F33" s="98">
        <v>44644</v>
      </c>
      <c r="G33" s="98">
        <v>44644</v>
      </c>
      <c r="H33" s="101">
        <v>0</v>
      </c>
      <c r="I33" s="103">
        <v>1</v>
      </c>
      <c r="J33" s="104">
        <v>2</v>
      </c>
      <c r="K33" s="105">
        <v>9</v>
      </c>
      <c r="L33" s="99">
        <v>0.67847222222222225</v>
      </c>
      <c r="M33" s="187"/>
      <c r="N33" s="187"/>
      <c r="O33" s="190"/>
      <c r="P33" s="98">
        <v>44645</v>
      </c>
      <c r="Q33" s="184">
        <v>1</v>
      </c>
      <c r="R33" s="107">
        <v>0</v>
      </c>
      <c r="S33" s="168" t="s">
        <v>29</v>
      </c>
      <c r="T33" s="98" t="s">
        <v>145</v>
      </c>
      <c r="U33" s="112" t="s">
        <v>311</v>
      </c>
      <c r="V33" s="98">
        <v>44644</v>
      </c>
      <c r="W33" s="169" t="s">
        <v>543</v>
      </c>
      <c r="X33" s="168" t="s">
        <v>29</v>
      </c>
      <c r="Y33" s="114">
        <v>1</v>
      </c>
      <c r="Z33" s="115" t="s">
        <v>453</v>
      </c>
      <c r="AA33" s="115">
        <v>1</v>
      </c>
      <c r="AB33" s="115">
        <v>1</v>
      </c>
      <c r="AC33" s="98">
        <v>44644</v>
      </c>
      <c r="AD33" s="116" t="s">
        <v>101</v>
      </c>
      <c r="AE33" s="116">
        <v>0</v>
      </c>
      <c r="AF33" s="116">
        <v>0</v>
      </c>
      <c r="AG33" s="116">
        <v>0</v>
      </c>
      <c r="AH33" s="113"/>
      <c r="AI33" s="117" t="s">
        <v>615</v>
      </c>
      <c r="AJ33" s="117"/>
      <c r="AK33" s="105">
        <v>10</v>
      </c>
      <c r="AL33" s="105">
        <v>10</v>
      </c>
      <c r="AM33" s="119">
        <v>0</v>
      </c>
      <c r="AN33" s="115">
        <v>0</v>
      </c>
      <c r="AO33" s="130">
        <v>0</v>
      </c>
      <c r="AP33" s="130">
        <v>0</v>
      </c>
      <c r="AQ33" s="130">
        <v>0</v>
      </c>
      <c r="AR33" s="107">
        <v>1</v>
      </c>
      <c r="AS33" s="123" t="s">
        <v>145</v>
      </c>
      <c r="AT33" s="116">
        <v>4</v>
      </c>
      <c r="AU33" s="125">
        <v>0</v>
      </c>
      <c r="AV33" s="134">
        <v>44649</v>
      </c>
      <c r="AX33" s="104"/>
      <c r="AY33" s="104"/>
    </row>
    <row r="34" spans="1:51" ht="15" customHeight="1" x14ac:dyDescent="0.2">
      <c r="A34" s="198" t="s">
        <v>214</v>
      </c>
      <c r="B34" s="198" t="s">
        <v>215</v>
      </c>
      <c r="C34" s="199" t="s">
        <v>216</v>
      </c>
      <c r="D34" s="202">
        <v>19498</v>
      </c>
      <c r="E34" s="201">
        <v>0</v>
      </c>
      <c r="F34" s="98">
        <v>44645</v>
      </c>
      <c r="G34" s="98">
        <v>44645</v>
      </c>
      <c r="H34" s="101">
        <v>0</v>
      </c>
      <c r="I34" s="156">
        <v>1</v>
      </c>
      <c r="J34" s="104">
        <v>0</v>
      </c>
      <c r="K34" s="105">
        <v>11</v>
      </c>
      <c r="L34" s="99">
        <v>0.45347222222222222</v>
      </c>
      <c r="M34" s="187"/>
      <c r="N34" s="187"/>
      <c r="O34" s="190"/>
      <c r="P34" s="98">
        <v>44646</v>
      </c>
      <c r="Q34" s="184">
        <v>1</v>
      </c>
      <c r="R34" s="107">
        <v>1</v>
      </c>
      <c r="S34" s="110">
        <v>0</v>
      </c>
      <c r="T34" s="98">
        <v>44645</v>
      </c>
      <c r="U34" s="112" t="s">
        <v>311</v>
      </c>
      <c r="V34" s="98">
        <v>44645</v>
      </c>
      <c r="W34" s="42" t="s">
        <v>386</v>
      </c>
      <c r="X34" s="114">
        <v>0</v>
      </c>
      <c r="Y34" s="114">
        <v>0</v>
      </c>
      <c r="Z34" s="115" t="s">
        <v>351</v>
      </c>
      <c r="AA34" s="115">
        <v>0</v>
      </c>
      <c r="AB34" s="115">
        <v>0</v>
      </c>
      <c r="AC34" s="98">
        <v>44645</v>
      </c>
      <c r="AD34" s="116" t="s">
        <v>326</v>
      </c>
      <c r="AE34" s="116">
        <v>0</v>
      </c>
      <c r="AF34" s="116">
        <v>0</v>
      </c>
      <c r="AG34" s="116">
        <v>0</v>
      </c>
      <c r="AH34" s="113"/>
      <c r="AI34" s="157" t="s">
        <v>478</v>
      </c>
      <c r="AJ34" s="157"/>
      <c r="AK34" s="105">
        <v>0</v>
      </c>
      <c r="AL34" s="105">
        <v>0</v>
      </c>
      <c r="AM34" s="119">
        <v>0</v>
      </c>
      <c r="AN34" s="115">
        <v>0</v>
      </c>
      <c r="AO34" s="130">
        <v>0</v>
      </c>
      <c r="AP34" s="130">
        <v>0</v>
      </c>
      <c r="AQ34" s="130">
        <v>0</v>
      </c>
      <c r="AR34" s="107">
        <v>1</v>
      </c>
      <c r="AS34" s="123" t="s">
        <v>231</v>
      </c>
      <c r="AT34" s="116">
        <v>0</v>
      </c>
      <c r="AU34" s="116">
        <v>1</v>
      </c>
      <c r="AV34" s="98">
        <v>44647</v>
      </c>
      <c r="AW34" s="156"/>
      <c r="AX34" s="104"/>
      <c r="AY34" s="104"/>
    </row>
    <row r="35" spans="1:51" ht="15" customHeight="1" x14ac:dyDescent="0.2">
      <c r="A35" s="198" t="s">
        <v>217</v>
      </c>
      <c r="B35" s="198" t="s">
        <v>218</v>
      </c>
      <c r="C35" s="199">
        <v>239536</v>
      </c>
      <c r="D35" s="202">
        <v>15130</v>
      </c>
      <c r="E35" s="201">
        <v>0</v>
      </c>
      <c r="F35" s="98">
        <v>44648</v>
      </c>
      <c r="G35" s="98">
        <v>44648</v>
      </c>
      <c r="H35" s="101">
        <v>0</v>
      </c>
      <c r="I35" s="103">
        <v>2</v>
      </c>
      <c r="J35" s="104">
        <v>0</v>
      </c>
      <c r="K35" s="105">
        <v>18</v>
      </c>
      <c r="L35" s="99">
        <v>0.94652777777777775</v>
      </c>
      <c r="M35" s="187"/>
      <c r="N35" s="187"/>
      <c r="O35" s="190"/>
      <c r="P35" s="98">
        <v>44649</v>
      </c>
      <c r="Q35" s="184">
        <v>1</v>
      </c>
      <c r="R35" s="107">
        <v>1</v>
      </c>
      <c r="S35" s="110">
        <v>0</v>
      </c>
      <c r="T35" s="98">
        <v>44648</v>
      </c>
      <c r="U35" s="112" t="s">
        <v>380</v>
      </c>
      <c r="V35" s="98">
        <v>44649</v>
      </c>
      <c r="W35" s="42" t="s">
        <v>228</v>
      </c>
      <c r="X35" s="114">
        <v>0</v>
      </c>
      <c r="Y35" s="114">
        <v>1</v>
      </c>
      <c r="Z35" s="115" t="s">
        <v>302</v>
      </c>
      <c r="AA35" s="115">
        <v>1</v>
      </c>
      <c r="AB35" s="115">
        <v>0</v>
      </c>
      <c r="AC35" s="98">
        <v>44649</v>
      </c>
      <c r="AD35" s="116" t="s">
        <v>219</v>
      </c>
      <c r="AE35" s="116">
        <v>0</v>
      </c>
      <c r="AF35" s="116">
        <v>0</v>
      </c>
      <c r="AG35" s="116">
        <v>0</v>
      </c>
      <c r="AH35" s="113"/>
      <c r="AI35" s="117" t="s">
        <v>479</v>
      </c>
      <c r="AJ35" s="117"/>
      <c r="AK35" s="105">
        <v>16</v>
      </c>
      <c r="AL35" s="105" t="s">
        <v>306</v>
      </c>
      <c r="AM35" s="119">
        <v>1</v>
      </c>
      <c r="AN35" s="115">
        <v>0</v>
      </c>
      <c r="AO35" s="130">
        <v>0</v>
      </c>
      <c r="AP35" s="130">
        <v>0</v>
      </c>
      <c r="AQ35" s="130">
        <v>0</v>
      </c>
      <c r="AR35" s="107">
        <v>1</v>
      </c>
      <c r="AS35" s="123" t="s">
        <v>438</v>
      </c>
      <c r="AT35" s="116">
        <v>4</v>
      </c>
      <c r="AU35" s="116">
        <v>0</v>
      </c>
      <c r="AV35" s="98">
        <v>44656</v>
      </c>
      <c r="AW35" s="156"/>
      <c r="AX35" s="104"/>
      <c r="AY35" s="104"/>
    </row>
    <row r="36" spans="1:51" ht="15" customHeight="1" x14ac:dyDescent="0.2">
      <c r="A36" s="198" t="s">
        <v>221</v>
      </c>
      <c r="B36" s="198" t="s">
        <v>222</v>
      </c>
      <c r="C36" s="199">
        <v>2074438</v>
      </c>
      <c r="D36" s="202">
        <v>15303</v>
      </c>
      <c r="E36" s="201">
        <v>1</v>
      </c>
      <c r="F36" s="98">
        <v>44649</v>
      </c>
      <c r="G36" s="98">
        <v>44649</v>
      </c>
      <c r="H36" s="101">
        <v>0</v>
      </c>
      <c r="I36" s="103">
        <v>2</v>
      </c>
      <c r="J36" s="104">
        <v>0</v>
      </c>
      <c r="K36" s="105">
        <v>23</v>
      </c>
      <c r="L36" s="99">
        <v>0.3430555555555555</v>
      </c>
      <c r="M36" s="187"/>
      <c r="N36" s="187"/>
      <c r="O36" s="190"/>
      <c r="P36" s="98">
        <v>44650</v>
      </c>
      <c r="Q36" s="184">
        <v>1</v>
      </c>
      <c r="R36" s="107">
        <v>1</v>
      </c>
      <c r="S36" s="110">
        <v>0</v>
      </c>
      <c r="T36" s="98" t="s">
        <v>146</v>
      </c>
      <c r="U36" s="112" t="s">
        <v>146</v>
      </c>
      <c r="V36" s="98">
        <v>44649</v>
      </c>
      <c r="W36" s="171" t="s">
        <v>548</v>
      </c>
      <c r="X36" s="170">
        <v>1</v>
      </c>
      <c r="Y36" s="170">
        <v>1</v>
      </c>
      <c r="Z36" s="115" t="s">
        <v>475</v>
      </c>
      <c r="AA36" s="115">
        <v>0</v>
      </c>
      <c r="AB36" s="115">
        <v>1</v>
      </c>
      <c r="AC36" s="98">
        <v>44649</v>
      </c>
      <c r="AD36" s="116" t="s">
        <v>101</v>
      </c>
      <c r="AE36" s="116">
        <v>0</v>
      </c>
      <c r="AF36" s="116">
        <v>1</v>
      </c>
      <c r="AG36" s="116">
        <v>1</v>
      </c>
      <c r="AH36" s="113"/>
      <c r="AI36" s="152" t="s">
        <v>567</v>
      </c>
      <c r="AJ36" s="117"/>
      <c r="AK36" s="105" t="s">
        <v>224</v>
      </c>
      <c r="AL36" s="105" t="s">
        <v>404</v>
      </c>
      <c r="AM36" s="119">
        <v>1</v>
      </c>
      <c r="AN36" s="115">
        <v>0</v>
      </c>
      <c r="AO36" s="130">
        <v>0</v>
      </c>
      <c r="AP36" s="130">
        <v>0</v>
      </c>
      <c r="AQ36" s="130">
        <v>0</v>
      </c>
      <c r="AR36" s="107">
        <v>1</v>
      </c>
      <c r="AS36" s="123" t="s">
        <v>344</v>
      </c>
      <c r="AT36" s="116">
        <v>6</v>
      </c>
      <c r="AU36" s="125" t="s">
        <v>146</v>
      </c>
      <c r="AV36" s="134">
        <v>44651</v>
      </c>
      <c r="AW36" s="156" t="s">
        <v>146</v>
      </c>
      <c r="AX36" s="104">
        <v>6</v>
      </c>
      <c r="AY36" s="104" t="s">
        <v>146</v>
      </c>
    </row>
    <row r="37" spans="1:51" ht="15" customHeight="1" x14ac:dyDescent="0.2">
      <c r="A37" s="198" t="s">
        <v>229</v>
      </c>
      <c r="B37" s="198" t="s">
        <v>230</v>
      </c>
      <c r="C37" s="199">
        <v>740113</v>
      </c>
      <c r="D37" s="200">
        <v>9588</v>
      </c>
      <c r="E37" s="201">
        <v>1</v>
      </c>
      <c r="F37" s="50">
        <v>44658</v>
      </c>
      <c r="G37" s="50">
        <v>44658</v>
      </c>
      <c r="H37" s="30">
        <v>0</v>
      </c>
      <c r="I37" s="32">
        <v>2</v>
      </c>
      <c r="J37" s="33">
        <v>3</v>
      </c>
      <c r="K37" s="34">
        <v>7</v>
      </c>
      <c r="L37" s="28">
        <v>0.5229166666666667</v>
      </c>
      <c r="M37" s="189"/>
      <c r="N37" s="189"/>
      <c r="O37" s="192"/>
      <c r="P37" s="50">
        <v>44659</v>
      </c>
      <c r="Q37" s="186">
        <v>0</v>
      </c>
      <c r="R37" s="36">
        <v>0</v>
      </c>
      <c r="S37" s="55">
        <v>0</v>
      </c>
      <c r="T37" s="50">
        <v>44658</v>
      </c>
      <c r="U37" s="40" t="s">
        <v>199</v>
      </c>
      <c r="V37" s="50" t="s">
        <v>146</v>
      </c>
      <c r="W37" s="42" t="s">
        <v>146</v>
      </c>
      <c r="X37" s="52" t="s">
        <v>146</v>
      </c>
      <c r="Y37" s="52" t="s">
        <v>146</v>
      </c>
      <c r="Z37" s="43" t="s">
        <v>146</v>
      </c>
      <c r="AA37" s="115" t="s">
        <v>146</v>
      </c>
      <c r="AB37" s="43" t="s">
        <v>146</v>
      </c>
      <c r="AC37" s="50" t="s">
        <v>146</v>
      </c>
      <c r="AD37" s="44" t="s">
        <v>146</v>
      </c>
      <c r="AE37" s="44" t="s">
        <v>146</v>
      </c>
      <c r="AF37" s="44" t="s">
        <v>146</v>
      </c>
      <c r="AG37" s="44" t="s">
        <v>146</v>
      </c>
      <c r="AH37" s="42"/>
      <c r="AI37" s="54"/>
      <c r="AJ37" s="54"/>
      <c r="AK37" s="34" t="s">
        <v>306</v>
      </c>
      <c r="AL37" s="34" t="s">
        <v>306</v>
      </c>
      <c r="AM37" s="45">
        <v>0</v>
      </c>
      <c r="AN37" s="43">
        <v>0</v>
      </c>
      <c r="AO37" s="46">
        <v>0</v>
      </c>
      <c r="AP37" s="46">
        <v>0</v>
      </c>
      <c r="AQ37" s="46">
        <v>0</v>
      </c>
      <c r="AR37" s="36">
        <v>1</v>
      </c>
      <c r="AS37" s="47" t="s">
        <v>231</v>
      </c>
      <c r="AT37" s="44">
        <v>4</v>
      </c>
      <c r="AU37" s="125">
        <v>0</v>
      </c>
      <c r="AV37" s="134">
        <v>44659</v>
      </c>
      <c r="AX37" s="33"/>
      <c r="AY37" s="33"/>
    </row>
    <row r="38" spans="1:51" ht="15" customHeight="1" x14ac:dyDescent="0.2">
      <c r="A38" s="198" t="s">
        <v>226</v>
      </c>
      <c r="B38" s="198" t="s">
        <v>227</v>
      </c>
      <c r="C38" s="199">
        <v>2544191</v>
      </c>
      <c r="D38" s="200">
        <v>20101</v>
      </c>
      <c r="E38" s="201">
        <v>1</v>
      </c>
      <c r="F38" s="50">
        <v>44658</v>
      </c>
      <c r="G38" s="50">
        <v>44658</v>
      </c>
      <c r="H38" s="30">
        <v>0</v>
      </c>
      <c r="I38" s="32">
        <v>2</v>
      </c>
      <c r="J38" s="33">
        <v>0</v>
      </c>
      <c r="K38" s="34">
        <v>19</v>
      </c>
      <c r="L38" s="28">
        <v>0.42638888888888887</v>
      </c>
      <c r="M38" s="189"/>
      <c r="N38" s="189"/>
      <c r="O38" s="192"/>
      <c r="P38" s="50">
        <v>44659</v>
      </c>
      <c r="Q38" s="186">
        <v>1</v>
      </c>
      <c r="R38" s="36">
        <v>1</v>
      </c>
      <c r="S38" s="55">
        <v>0</v>
      </c>
      <c r="T38" s="50" t="s">
        <v>146</v>
      </c>
      <c r="U38" s="40" t="s">
        <v>146</v>
      </c>
      <c r="V38" s="50">
        <v>44658</v>
      </c>
      <c r="W38" s="42" t="s">
        <v>228</v>
      </c>
      <c r="X38" s="52">
        <v>0</v>
      </c>
      <c r="Y38" s="52">
        <v>1</v>
      </c>
      <c r="Z38" s="43" t="s">
        <v>453</v>
      </c>
      <c r="AA38" s="43">
        <v>0</v>
      </c>
      <c r="AB38" s="43">
        <v>0</v>
      </c>
      <c r="AC38" s="50">
        <v>44658</v>
      </c>
      <c r="AD38" s="44" t="s">
        <v>101</v>
      </c>
      <c r="AE38" s="44">
        <v>0</v>
      </c>
      <c r="AF38" s="44">
        <v>0</v>
      </c>
      <c r="AG38" s="44">
        <v>0</v>
      </c>
      <c r="AH38" s="42"/>
      <c r="AI38" s="54" t="s">
        <v>308</v>
      </c>
      <c r="AJ38" s="54" t="s">
        <v>146</v>
      </c>
      <c r="AK38" s="34" t="s">
        <v>306</v>
      </c>
      <c r="AL38" s="34" t="s">
        <v>306</v>
      </c>
      <c r="AM38" s="45">
        <v>0</v>
      </c>
      <c r="AN38" s="43">
        <v>0</v>
      </c>
      <c r="AO38" s="46">
        <v>0</v>
      </c>
      <c r="AP38" s="46">
        <v>0</v>
      </c>
      <c r="AQ38" s="46">
        <v>0</v>
      </c>
      <c r="AR38" s="36">
        <v>1</v>
      </c>
      <c r="AS38" s="47" t="s">
        <v>304</v>
      </c>
      <c r="AT38" s="44">
        <v>4</v>
      </c>
      <c r="AU38" s="125">
        <v>0</v>
      </c>
      <c r="AV38" s="134">
        <v>44665</v>
      </c>
      <c r="AW38" s="139">
        <v>1</v>
      </c>
      <c r="AX38" s="33">
        <v>6</v>
      </c>
      <c r="AY38" s="33" t="s">
        <v>146</v>
      </c>
    </row>
    <row r="39" spans="1:51" ht="15" customHeight="1" x14ac:dyDescent="0.2">
      <c r="A39" s="198" t="s">
        <v>232</v>
      </c>
      <c r="B39" s="198" t="s">
        <v>233</v>
      </c>
      <c r="C39" s="199">
        <v>611179</v>
      </c>
      <c r="D39" s="200">
        <v>20057</v>
      </c>
      <c r="E39" s="201">
        <v>1</v>
      </c>
      <c r="F39" s="50">
        <v>44659</v>
      </c>
      <c r="G39" s="50">
        <v>44659</v>
      </c>
      <c r="H39" s="30">
        <v>0</v>
      </c>
      <c r="I39" s="32">
        <v>2</v>
      </c>
      <c r="J39" s="33">
        <v>0</v>
      </c>
      <c r="K39" s="34">
        <v>22</v>
      </c>
      <c r="L39" s="28">
        <v>0.34722222222222227</v>
      </c>
      <c r="M39" s="189"/>
      <c r="N39" s="189"/>
      <c r="O39" s="192"/>
      <c r="P39" s="50">
        <v>44660</v>
      </c>
      <c r="Q39" s="186">
        <v>1</v>
      </c>
      <c r="R39" s="36">
        <v>1</v>
      </c>
      <c r="S39" s="55">
        <v>0</v>
      </c>
      <c r="T39" s="50">
        <v>44659</v>
      </c>
      <c r="U39" s="40" t="s">
        <v>311</v>
      </c>
      <c r="V39" s="50">
        <v>44659</v>
      </c>
      <c r="W39" s="42" t="s">
        <v>228</v>
      </c>
      <c r="X39" s="52">
        <v>0</v>
      </c>
      <c r="Y39" s="52">
        <v>1</v>
      </c>
      <c r="Z39" s="43" t="s">
        <v>351</v>
      </c>
      <c r="AA39" s="43">
        <v>0</v>
      </c>
      <c r="AB39" s="43">
        <v>0</v>
      </c>
      <c r="AC39" s="50">
        <v>44659</v>
      </c>
      <c r="AD39" s="44" t="s">
        <v>101</v>
      </c>
      <c r="AE39" s="44">
        <v>0</v>
      </c>
      <c r="AF39" s="44">
        <v>0</v>
      </c>
      <c r="AG39" s="44" t="s">
        <v>234</v>
      </c>
      <c r="AH39" s="42"/>
      <c r="AI39" s="54" t="s">
        <v>313</v>
      </c>
      <c r="AJ39" s="54"/>
      <c r="AK39" s="34">
        <v>24</v>
      </c>
      <c r="AL39" s="34"/>
      <c r="AM39" s="45">
        <v>1</v>
      </c>
      <c r="AN39" s="43">
        <v>0</v>
      </c>
      <c r="AO39" s="46">
        <v>1</v>
      </c>
      <c r="AP39" s="46">
        <v>1</v>
      </c>
      <c r="AQ39" s="46">
        <v>0</v>
      </c>
      <c r="AR39" s="36">
        <v>1</v>
      </c>
      <c r="AS39" s="47" t="s">
        <v>304</v>
      </c>
      <c r="AT39" s="44">
        <v>4</v>
      </c>
      <c r="AU39" s="125">
        <v>0</v>
      </c>
      <c r="AV39" s="134">
        <v>44677</v>
      </c>
      <c r="AX39" s="33"/>
      <c r="AY39" s="33"/>
    </row>
    <row r="40" spans="1:51" ht="15" customHeight="1" x14ac:dyDescent="0.2">
      <c r="A40" s="198" t="s">
        <v>235</v>
      </c>
      <c r="B40" s="198" t="s">
        <v>236</v>
      </c>
      <c r="C40" s="199">
        <v>495967</v>
      </c>
      <c r="D40" s="200">
        <v>23620</v>
      </c>
      <c r="E40" s="201">
        <v>1</v>
      </c>
      <c r="F40" s="50">
        <v>44660</v>
      </c>
      <c r="G40" s="50">
        <v>44660</v>
      </c>
      <c r="H40" s="30">
        <v>0</v>
      </c>
      <c r="I40" s="32" t="s">
        <v>146</v>
      </c>
      <c r="J40" s="33">
        <v>2</v>
      </c>
      <c r="K40" s="34">
        <v>4</v>
      </c>
      <c r="L40" s="28">
        <v>0.91041666666666676</v>
      </c>
      <c r="M40" s="189"/>
      <c r="N40" s="189"/>
      <c r="O40" s="192"/>
      <c r="P40" s="50">
        <v>44661</v>
      </c>
      <c r="Q40" s="186">
        <v>1</v>
      </c>
      <c r="R40" s="36">
        <v>1</v>
      </c>
      <c r="S40" s="55">
        <v>1</v>
      </c>
      <c r="T40" s="50" t="s">
        <v>146</v>
      </c>
      <c r="U40" s="40" t="s">
        <v>146</v>
      </c>
      <c r="V40" s="50">
        <v>44660</v>
      </c>
      <c r="W40" s="42" t="s">
        <v>342</v>
      </c>
      <c r="X40" s="52">
        <v>0</v>
      </c>
      <c r="Y40" s="52">
        <v>1</v>
      </c>
      <c r="Z40" s="43" t="s">
        <v>350</v>
      </c>
      <c r="AA40" s="43">
        <v>0</v>
      </c>
      <c r="AB40" s="43">
        <v>1</v>
      </c>
      <c r="AC40" s="50">
        <v>44661</v>
      </c>
      <c r="AD40" s="44" t="s">
        <v>306</v>
      </c>
      <c r="AE40" s="44">
        <v>0</v>
      </c>
      <c r="AF40" s="44">
        <v>0</v>
      </c>
      <c r="AG40" s="44">
        <v>0</v>
      </c>
      <c r="AH40" s="42"/>
      <c r="AI40" s="54" t="s">
        <v>316</v>
      </c>
      <c r="AJ40" s="54"/>
      <c r="AK40" s="34">
        <v>0</v>
      </c>
      <c r="AL40" s="34">
        <v>0</v>
      </c>
      <c r="AM40" s="45" t="s">
        <v>146</v>
      </c>
      <c r="AN40" s="43">
        <v>0</v>
      </c>
      <c r="AO40" s="46">
        <v>0</v>
      </c>
      <c r="AP40" s="46">
        <v>0</v>
      </c>
      <c r="AQ40" s="46">
        <v>0</v>
      </c>
      <c r="AR40" s="36">
        <v>1</v>
      </c>
      <c r="AS40" s="48" t="s">
        <v>304</v>
      </c>
      <c r="AT40" s="44">
        <v>3</v>
      </c>
      <c r="AU40" s="125">
        <v>1</v>
      </c>
      <c r="AV40" s="134">
        <v>44663</v>
      </c>
      <c r="AX40" s="33"/>
      <c r="AY40" s="33"/>
    </row>
    <row r="41" spans="1:51" ht="15" customHeight="1" x14ac:dyDescent="0.2">
      <c r="A41" s="198" t="s">
        <v>237</v>
      </c>
      <c r="B41" s="198" t="s">
        <v>238</v>
      </c>
      <c r="C41" s="199">
        <v>2285567</v>
      </c>
      <c r="D41" s="200">
        <v>24410</v>
      </c>
      <c r="E41" s="201">
        <v>1</v>
      </c>
      <c r="F41" s="50">
        <v>44664</v>
      </c>
      <c r="G41" s="50">
        <v>44664</v>
      </c>
      <c r="H41" s="30">
        <v>1</v>
      </c>
      <c r="I41" s="32">
        <v>2</v>
      </c>
      <c r="J41" s="33">
        <v>0</v>
      </c>
      <c r="K41" s="34">
        <v>7</v>
      </c>
      <c r="L41" s="28">
        <v>0.42430555555555555</v>
      </c>
      <c r="M41" s="189"/>
      <c r="N41" s="189"/>
      <c r="O41" s="192"/>
      <c r="P41" s="50">
        <v>44665</v>
      </c>
      <c r="Q41" s="186">
        <v>0</v>
      </c>
      <c r="R41" s="36">
        <v>0</v>
      </c>
      <c r="S41" s="55">
        <v>0</v>
      </c>
      <c r="T41" s="50" t="s">
        <v>317</v>
      </c>
      <c r="U41" s="40" t="s">
        <v>199</v>
      </c>
      <c r="V41" s="50" t="s">
        <v>146</v>
      </c>
      <c r="W41" s="42" t="s">
        <v>146</v>
      </c>
      <c r="X41" s="52" t="s">
        <v>146</v>
      </c>
      <c r="Y41" s="52" t="s">
        <v>146</v>
      </c>
      <c r="Z41" s="43" t="s">
        <v>146</v>
      </c>
      <c r="AA41" s="115" t="s">
        <v>146</v>
      </c>
      <c r="AB41" s="43" t="s">
        <v>146</v>
      </c>
      <c r="AC41" s="50" t="s">
        <v>146</v>
      </c>
      <c r="AD41" s="44" t="s">
        <v>146</v>
      </c>
      <c r="AE41" s="44" t="s">
        <v>146</v>
      </c>
      <c r="AF41" s="44" t="s">
        <v>146</v>
      </c>
      <c r="AG41" s="44" t="s">
        <v>146</v>
      </c>
      <c r="AH41" s="42"/>
      <c r="AI41" s="54"/>
      <c r="AJ41" s="54"/>
      <c r="AK41" s="34">
        <v>5</v>
      </c>
      <c r="AL41" s="34">
        <v>5</v>
      </c>
      <c r="AM41" s="45">
        <v>0</v>
      </c>
      <c r="AN41" s="43">
        <v>0</v>
      </c>
      <c r="AO41" s="46">
        <v>1</v>
      </c>
      <c r="AP41" s="46">
        <v>0</v>
      </c>
      <c r="AQ41" s="46">
        <v>0</v>
      </c>
      <c r="AR41" s="36">
        <v>1</v>
      </c>
      <c r="AS41" s="47" t="s">
        <v>231</v>
      </c>
      <c r="AT41" s="44">
        <v>2</v>
      </c>
      <c r="AU41" s="125">
        <v>1</v>
      </c>
      <c r="AV41" s="134">
        <v>44668</v>
      </c>
      <c r="AX41" s="33"/>
      <c r="AY41" s="33"/>
    </row>
    <row r="42" spans="1:51" ht="15" customHeight="1" x14ac:dyDescent="0.2">
      <c r="A42" s="198" t="s">
        <v>239</v>
      </c>
      <c r="B42" s="198" t="s">
        <v>240</v>
      </c>
      <c r="C42" s="199">
        <v>2545613</v>
      </c>
      <c r="D42" s="200">
        <v>32943</v>
      </c>
      <c r="E42" s="201">
        <v>0</v>
      </c>
      <c r="F42" s="50">
        <v>44666</v>
      </c>
      <c r="G42" s="50">
        <v>44666</v>
      </c>
      <c r="H42" s="30">
        <v>0</v>
      </c>
      <c r="I42" s="32">
        <v>2</v>
      </c>
      <c r="J42" s="33">
        <v>0</v>
      </c>
      <c r="K42" s="34">
        <v>8</v>
      </c>
      <c r="L42" s="28">
        <v>0.61805555555555558</v>
      </c>
      <c r="M42" s="189"/>
      <c r="N42" s="189"/>
      <c r="O42" s="192"/>
      <c r="P42" s="50">
        <v>44666</v>
      </c>
      <c r="Q42" s="186">
        <v>1</v>
      </c>
      <c r="R42" s="36">
        <v>1</v>
      </c>
      <c r="S42" s="55">
        <v>0</v>
      </c>
      <c r="T42" s="50">
        <v>44666</v>
      </c>
      <c r="U42" s="40" t="s">
        <v>199</v>
      </c>
      <c r="V42" s="50">
        <v>44666</v>
      </c>
      <c r="W42" s="42" t="s">
        <v>321</v>
      </c>
      <c r="X42" s="52">
        <v>0</v>
      </c>
      <c r="Y42" s="52">
        <v>1</v>
      </c>
      <c r="Z42" s="43" t="s">
        <v>453</v>
      </c>
      <c r="AA42" s="43">
        <v>0</v>
      </c>
      <c r="AB42" s="43">
        <v>0</v>
      </c>
      <c r="AC42" s="50" t="s">
        <v>343</v>
      </c>
      <c r="AD42" s="44" t="s">
        <v>345</v>
      </c>
      <c r="AE42" s="44">
        <v>1</v>
      </c>
      <c r="AF42" s="44">
        <v>0</v>
      </c>
      <c r="AG42" s="44" t="s">
        <v>436</v>
      </c>
      <c r="AH42" s="42"/>
      <c r="AI42" s="54" t="s">
        <v>570</v>
      </c>
      <c r="AJ42" s="54" t="s">
        <v>320</v>
      </c>
      <c r="AK42" s="34">
        <v>15</v>
      </c>
      <c r="AL42" s="34" t="s">
        <v>306</v>
      </c>
      <c r="AM42" s="45">
        <v>1</v>
      </c>
      <c r="AN42" s="43">
        <v>0</v>
      </c>
      <c r="AO42" s="46">
        <v>0</v>
      </c>
      <c r="AP42" s="46">
        <v>0</v>
      </c>
      <c r="AQ42" s="46">
        <v>0</v>
      </c>
      <c r="AR42" s="36">
        <v>1</v>
      </c>
      <c r="AS42" s="47" t="s">
        <v>304</v>
      </c>
      <c r="AT42" s="44">
        <v>2</v>
      </c>
      <c r="AU42" s="125">
        <v>1</v>
      </c>
      <c r="AV42" s="134">
        <v>44673</v>
      </c>
      <c r="AX42" s="33"/>
      <c r="AY42" s="33"/>
    </row>
    <row r="43" spans="1:51" ht="15" customHeight="1" x14ac:dyDescent="0.2">
      <c r="A43" s="198" t="s">
        <v>241</v>
      </c>
      <c r="B43" s="198" t="s">
        <v>242</v>
      </c>
      <c r="C43" s="199">
        <v>775498</v>
      </c>
      <c r="D43" s="200">
        <v>14793</v>
      </c>
      <c r="E43" s="201">
        <v>0</v>
      </c>
      <c r="F43" s="50">
        <v>44667</v>
      </c>
      <c r="G43" s="50">
        <v>44667</v>
      </c>
      <c r="H43" s="30">
        <v>0</v>
      </c>
      <c r="I43" s="32" t="s">
        <v>146</v>
      </c>
      <c r="J43" s="33">
        <v>1</v>
      </c>
      <c r="K43" s="34">
        <v>1</v>
      </c>
      <c r="L43" s="28" t="s">
        <v>146</v>
      </c>
      <c r="M43" s="189" t="s">
        <v>146</v>
      </c>
      <c r="N43" s="189" t="s">
        <v>146</v>
      </c>
      <c r="O43" s="190" t="s">
        <v>146</v>
      </c>
      <c r="P43" s="50">
        <v>44668</v>
      </c>
      <c r="Q43" s="186">
        <v>1</v>
      </c>
      <c r="R43" s="36">
        <v>1</v>
      </c>
      <c r="S43" s="55">
        <v>0</v>
      </c>
      <c r="T43" s="50" t="s">
        <v>146</v>
      </c>
      <c r="U43" s="40" t="s">
        <v>146</v>
      </c>
      <c r="V43" s="50">
        <v>44667</v>
      </c>
      <c r="W43" s="42" t="s">
        <v>228</v>
      </c>
      <c r="X43" s="52">
        <v>0</v>
      </c>
      <c r="Y43" s="52">
        <v>1</v>
      </c>
      <c r="Z43" s="43" t="s">
        <v>351</v>
      </c>
      <c r="AA43" s="43">
        <v>0</v>
      </c>
      <c r="AB43" s="43">
        <v>0</v>
      </c>
      <c r="AC43" s="50">
        <v>44667</v>
      </c>
      <c r="AD43" s="44">
        <v>3</v>
      </c>
      <c r="AE43" s="44">
        <v>0</v>
      </c>
      <c r="AF43" s="44">
        <v>0</v>
      </c>
      <c r="AG43" s="44">
        <v>0</v>
      </c>
      <c r="AH43" s="42"/>
      <c r="AI43" s="54" t="s">
        <v>243</v>
      </c>
      <c r="AJ43" s="54" t="s">
        <v>323</v>
      </c>
      <c r="AK43" s="34" t="s">
        <v>306</v>
      </c>
      <c r="AL43" s="105" t="s">
        <v>596</v>
      </c>
      <c r="AM43" s="45" t="s">
        <v>146</v>
      </c>
      <c r="AN43" s="43">
        <v>0</v>
      </c>
      <c r="AO43" s="46">
        <v>0</v>
      </c>
      <c r="AP43" s="46">
        <v>1</v>
      </c>
      <c r="AQ43" s="46">
        <v>0</v>
      </c>
      <c r="AR43" s="36">
        <v>1</v>
      </c>
      <c r="AS43" s="47" t="s">
        <v>325</v>
      </c>
      <c r="AT43" s="44">
        <v>3</v>
      </c>
      <c r="AU43" s="125">
        <v>0</v>
      </c>
      <c r="AV43" s="134">
        <v>44677</v>
      </c>
      <c r="AW43" s="139">
        <v>1</v>
      </c>
      <c r="AX43" s="33">
        <v>6</v>
      </c>
      <c r="AY43" s="33" t="s">
        <v>19</v>
      </c>
    </row>
    <row r="44" spans="1:51" ht="15" customHeight="1" x14ac:dyDescent="0.2">
      <c r="A44" s="198" t="s">
        <v>244</v>
      </c>
      <c r="B44" s="198" t="s">
        <v>114</v>
      </c>
      <c r="C44" s="199">
        <v>138048</v>
      </c>
      <c r="D44" s="200">
        <v>18901</v>
      </c>
      <c r="E44" s="201">
        <v>1</v>
      </c>
      <c r="F44" s="50">
        <v>44670</v>
      </c>
      <c r="G44" s="50">
        <v>44670</v>
      </c>
      <c r="H44" s="30">
        <v>1</v>
      </c>
      <c r="I44" s="32">
        <v>2</v>
      </c>
      <c r="J44" s="33">
        <v>0</v>
      </c>
      <c r="K44" s="34">
        <v>21</v>
      </c>
      <c r="L44" s="28" t="s">
        <v>146</v>
      </c>
      <c r="M44" s="189" t="s">
        <v>146</v>
      </c>
      <c r="N44" s="189" t="s">
        <v>146</v>
      </c>
      <c r="O44" s="190" t="s">
        <v>146</v>
      </c>
      <c r="P44" s="50">
        <v>44671</v>
      </c>
      <c r="Q44" s="186">
        <v>1</v>
      </c>
      <c r="R44" s="36">
        <v>1</v>
      </c>
      <c r="S44" s="55">
        <v>0</v>
      </c>
      <c r="T44" s="50" t="s">
        <v>317</v>
      </c>
      <c r="U44" s="40" t="s">
        <v>199</v>
      </c>
      <c r="V44" s="50">
        <v>44670</v>
      </c>
      <c r="W44" s="42" t="s">
        <v>382</v>
      </c>
      <c r="X44" s="164">
        <v>1</v>
      </c>
      <c r="Y44" s="52">
        <v>1</v>
      </c>
      <c r="Z44" s="43" t="s">
        <v>302</v>
      </c>
      <c r="AA44" s="43">
        <v>0</v>
      </c>
      <c r="AB44" s="43">
        <v>1</v>
      </c>
      <c r="AC44" s="50">
        <v>44670</v>
      </c>
      <c r="AD44" s="44" t="s">
        <v>326</v>
      </c>
      <c r="AE44" s="44">
        <v>0</v>
      </c>
      <c r="AF44" s="44">
        <v>0</v>
      </c>
      <c r="AG44" s="44">
        <v>0</v>
      </c>
      <c r="AH44" s="42"/>
      <c r="AI44" s="54" t="s">
        <v>327</v>
      </c>
      <c r="AJ44" s="54"/>
      <c r="AK44" s="34">
        <v>10</v>
      </c>
      <c r="AL44" s="34"/>
      <c r="AM44" s="45">
        <v>0</v>
      </c>
      <c r="AN44" s="43">
        <v>0</v>
      </c>
      <c r="AO44" s="46"/>
      <c r="AP44" s="46">
        <v>1</v>
      </c>
      <c r="AQ44" s="46">
        <v>0</v>
      </c>
      <c r="AR44" s="36">
        <v>1</v>
      </c>
      <c r="AS44" s="47" t="s">
        <v>231</v>
      </c>
      <c r="AT44" s="44">
        <v>1</v>
      </c>
      <c r="AU44" s="125">
        <v>1</v>
      </c>
      <c r="AV44" s="134">
        <v>44677</v>
      </c>
      <c r="AX44" s="33"/>
      <c r="AY44" s="33"/>
    </row>
    <row r="45" spans="1:51" ht="15" customHeight="1" x14ac:dyDescent="0.2">
      <c r="A45" s="198" t="s">
        <v>245</v>
      </c>
      <c r="B45" s="198" t="s">
        <v>246</v>
      </c>
      <c r="C45" s="199">
        <v>2010400</v>
      </c>
      <c r="D45" s="200">
        <v>14124</v>
      </c>
      <c r="E45" s="201">
        <v>1</v>
      </c>
      <c r="F45" s="50">
        <v>44670</v>
      </c>
      <c r="G45" s="50">
        <v>44670</v>
      </c>
      <c r="H45" s="30">
        <v>0</v>
      </c>
      <c r="I45" s="32">
        <v>2</v>
      </c>
      <c r="J45" s="33">
        <v>0</v>
      </c>
      <c r="K45" s="34">
        <v>24</v>
      </c>
      <c r="L45" s="28">
        <v>0.75138888888888899</v>
      </c>
      <c r="M45" s="189"/>
      <c r="N45" s="189"/>
      <c r="O45" s="192"/>
      <c r="P45" s="50">
        <v>44671</v>
      </c>
      <c r="Q45" s="186">
        <v>1</v>
      </c>
      <c r="R45" s="36">
        <v>1</v>
      </c>
      <c r="S45" s="55">
        <v>0</v>
      </c>
      <c r="T45" s="50" t="s">
        <v>146</v>
      </c>
      <c r="U45" s="40" t="s">
        <v>146</v>
      </c>
      <c r="V45" s="50">
        <v>44670</v>
      </c>
      <c r="W45" s="42" t="s">
        <v>519</v>
      </c>
      <c r="X45" s="164">
        <v>1</v>
      </c>
      <c r="Y45" s="52">
        <v>1</v>
      </c>
      <c r="Z45" s="120" t="s">
        <v>351</v>
      </c>
      <c r="AA45" s="120">
        <v>0</v>
      </c>
      <c r="AB45" s="43">
        <v>1</v>
      </c>
      <c r="AC45" s="50">
        <v>44670</v>
      </c>
      <c r="AD45" s="44">
        <v>3</v>
      </c>
      <c r="AE45" s="44">
        <v>0</v>
      </c>
      <c r="AF45" s="44">
        <v>0</v>
      </c>
      <c r="AG45" s="44">
        <v>0</v>
      </c>
      <c r="AH45" s="42"/>
      <c r="AI45" s="54" t="s">
        <v>329</v>
      </c>
      <c r="AJ45" s="54"/>
      <c r="AK45" s="34" t="s">
        <v>306</v>
      </c>
      <c r="AL45" s="34" t="s">
        <v>306</v>
      </c>
      <c r="AM45" s="45">
        <v>0</v>
      </c>
      <c r="AN45" s="43">
        <v>0</v>
      </c>
      <c r="AO45" s="46">
        <v>0</v>
      </c>
      <c r="AP45" s="46">
        <v>1</v>
      </c>
      <c r="AQ45" s="46">
        <v>0</v>
      </c>
      <c r="AR45" s="36">
        <v>1</v>
      </c>
      <c r="AS45" s="47" t="s">
        <v>304</v>
      </c>
      <c r="AT45" s="44">
        <v>4</v>
      </c>
      <c r="AU45" s="125">
        <v>0</v>
      </c>
      <c r="AV45" s="134">
        <v>44686</v>
      </c>
      <c r="AX45" s="33"/>
      <c r="AY45" s="33"/>
    </row>
    <row r="46" spans="1:51" ht="15" customHeight="1" x14ac:dyDescent="0.2">
      <c r="A46" s="198" t="s">
        <v>247</v>
      </c>
      <c r="B46" s="198" t="s">
        <v>248</v>
      </c>
      <c r="C46" s="199" t="s">
        <v>249</v>
      </c>
      <c r="D46" s="200">
        <v>18901</v>
      </c>
      <c r="E46" s="201">
        <v>1</v>
      </c>
      <c r="F46" s="50">
        <v>44672</v>
      </c>
      <c r="G46" s="50">
        <v>44671</v>
      </c>
      <c r="H46" s="30">
        <v>0</v>
      </c>
      <c r="I46" s="32">
        <v>2</v>
      </c>
      <c r="J46" s="33">
        <v>0</v>
      </c>
      <c r="K46" s="34">
        <v>10</v>
      </c>
      <c r="L46" s="28">
        <v>0.33888888888888885</v>
      </c>
      <c r="M46" s="189"/>
      <c r="N46" s="189"/>
      <c r="O46" s="192"/>
      <c r="P46" s="50">
        <v>44673</v>
      </c>
      <c r="Q46" s="186">
        <v>1</v>
      </c>
      <c r="R46" s="36">
        <v>1</v>
      </c>
      <c r="S46" s="55">
        <v>0</v>
      </c>
      <c r="T46" s="50" t="s">
        <v>146</v>
      </c>
      <c r="U46" s="40" t="s">
        <v>146</v>
      </c>
      <c r="V46" s="50">
        <v>44672</v>
      </c>
      <c r="W46" s="42" t="s">
        <v>254</v>
      </c>
      <c r="X46" s="52">
        <v>0</v>
      </c>
      <c r="Y46" s="52" t="s">
        <v>365</v>
      </c>
      <c r="Z46" s="43" t="s">
        <v>351</v>
      </c>
      <c r="AA46" s="43">
        <v>0</v>
      </c>
      <c r="AB46" s="43">
        <v>0</v>
      </c>
      <c r="AC46" s="50">
        <v>44672</v>
      </c>
      <c r="AD46" s="44" t="s">
        <v>101</v>
      </c>
      <c r="AE46" s="44">
        <v>0</v>
      </c>
      <c r="AF46" s="44">
        <v>0</v>
      </c>
      <c r="AG46" s="44">
        <v>0</v>
      </c>
      <c r="AH46" s="42"/>
      <c r="AI46" s="54"/>
      <c r="AJ46" s="54"/>
      <c r="AK46" s="34">
        <v>6</v>
      </c>
      <c r="AL46" s="34">
        <v>6</v>
      </c>
      <c r="AM46" s="45">
        <v>0</v>
      </c>
      <c r="AN46" s="43">
        <v>0</v>
      </c>
      <c r="AO46" s="46">
        <v>0</v>
      </c>
      <c r="AP46" s="46">
        <v>0</v>
      </c>
      <c r="AQ46" s="46">
        <v>0</v>
      </c>
      <c r="AR46" s="36">
        <v>1</v>
      </c>
      <c r="AS46" s="47" t="s">
        <v>304</v>
      </c>
      <c r="AT46" s="44">
        <v>2</v>
      </c>
      <c r="AU46" s="125">
        <v>1</v>
      </c>
      <c r="AV46" s="134">
        <v>44674</v>
      </c>
      <c r="AX46" s="33"/>
      <c r="AY46" s="33"/>
    </row>
    <row r="47" spans="1:51" ht="15" customHeight="1" x14ac:dyDescent="0.2">
      <c r="A47" s="198" t="s">
        <v>252</v>
      </c>
      <c r="B47" s="198" t="s">
        <v>253</v>
      </c>
      <c r="C47" s="199">
        <v>332538</v>
      </c>
      <c r="D47" s="200">
        <v>27496</v>
      </c>
      <c r="E47" s="201">
        <v>0</v>
      </c>
      <c r="F47" s="50">
        <v>44673</v>
      </c>
      <c r="G47" s="50">
        <v>44673</v>
      </c>
      <c r="H47" s="30">
        <v>0</v>
      </c>
      <c r="I47" s="32">
        <v>2</v>
      </c>
      <c r="J47" s="33">
        <v>0</v>
      </c>
      <c r="K47" s="34">
        <v>14</v>
      </c>
      <c r="L47" s="28">
        <v>0.8520833333333333</v>
      </c>
      <c r="M47" s="189"/>
      <c r="N47" s="189"/>
      <c r="O47" s="192"/>
      <c r="P47" s="50">
        <v>44674</v>
      </c>
      <c r="Q47" s="186">
        <v>1</v>
      </c>
      <c r="R47" s="36">
        <v>1</v>
      </c>
      <c r="S47" s="55">
        <v>0</v>
      </c>
      <c r="T47" s="50" t="s">
        <v>146</v>
      </c>
      <c r="U47" s="40" t="s">
        <v>146</v>
      </c>
      <c r="V47" s="50">
        <v>44673</v>
      </c>
      <c r="W47" s="42" t="s">
        <v>254</v>
      </c>
      <c r="X47" s="52">
        <v>0</v>
      </c>
      <c r="Y47" s="52" t="s">
        <v>365</v>
      </c>
      <c r="Z47" s="43" t="s">
        <v>302</v>
      </c>
      <c r="AA47" s="43">
        <v>0</v>
      </c>
      <c r="AB47" s="43"/>
      <c r="AC47" s="50">
        <v>44674</v>
      </c>
      <c r="AD47" s="44" t="s">
        <v>326</v>
      </c>
      <c r="AE47" s="44">
        <v>0</v>
      </c>
      <c r="AF47" s="44">
        <v>0</v>
      </c>
      <c r="AG47" s="44">
        <v>0</v>
      </c>
      <c r="AH47" s="42"/>
      <c r="AI47" s="54" t="s">
        <v>255</v>
      </c>
      <c r="AJ47" s="54"/>
      <c r="AK47" s="34" t="s">
        <v>306</v>
      </c>
      <c r="AL47" s="34" t="s">
        <v>306</v>
      </c>
      <c r="AM47" s="45">
        <v>0</v>
      </c>
      <c r="AN47" s="43">
        <v>0</v>
      </c>
      <c r="AO47" s="46">
        <v>0</v>
      </c>
      <c r="AP47" s="46">
        <v>1</v>
      </c>
      <c r="AQ47" s="46">
        <v>0</v>
      </c>
      <c r="AR47" s="36">
        <v>1</v>
      </c>
      <c r="AS47" s="47" t="s">
        <v>304</v>
      </c>
      <c r="AT47" s="44">
        <v>5</v>
      </c>
      <c r="AU47" s="125">
        <v>0</v>
      </c>
      <c r="AV47" s="134">
        <v>44691</v>
      </c>
      <c r="AX47" s="33"/>
      <c r="AY47" s="33"/>
    </row>
    <row r="48" spans="1:51" ht="15" customHeight="1" x14ac:dyDescent="0.2">
      <c r="A48" s="198" t="s">
        <v>250</v>
      </c>
      <c r="B48" s="198" t="s">
        <v>251</v>
      </c>
      <c r="C48" s="199">
        <v>586153</v>
      </c>
      <c r="D48" s="200">
        <v>16574</v>
      </c>
      <c r="E48" s="201">
        <v>1</v>
      </c>
      <c r="F48" s="50">
        <v>44673</v>
      </c>
      <c r="G48" s="50">
        <v>44673</v>
      </c>
      <c r="H48" s="30">
        <v>1</v>
      </c>
      <c r="I48" s="32">
        <v>2</v>
      </c>
      <c r="J48" s="33">
        <v>0</v>
      </c>
      <c r="K48" s="34">
        <v>6</v>
      </c>
      <c r="L48" s="28">
        <v>0.7284722222222223</v>
      </c>
      <c r="M48" s="189"/>
      <c r="N48" s="189"/>
      <c r="O48" s="192"/>
      <c r="P48" s="50">
        <v>44674</v>
      </c>
      <c r="Q48" s="186">
        <v>0</v>
      </c>
      <c r="R48" s="36">
        <v>0</v>
      </c>
      <c r="S48" s="55">
        <v>0</v>
      </c>
      <c r="T48" s="50" t="s">
        <v>317</v>
      </c>
      <c r="U48" s="40" t="s">
        <v>199</v>
      </c>
      <c r="V48" s="50" t="s">
        <v>146</v>
      </c>
      <c r="W48" s="42" t="s">
        <v>146</v>
      </c>
      <c r="X48" s="52" t="s">
        <v>146</v>
      </c>
      <c r="Y48" s="52" t="s">
        <v>146</v>
      </c>
      <c r="Z48" s="43" t="s">
        <v>146</v>
      </c>
      <c r="AA48" s="115" t="s">
        <v>146</v>
      </c>
      <c r="AB48" s="43" t="s">
        <v>146</v>
      </c>
      <c r="AC48" s="50" t="s">
        <v>146</v>
      </c>
      <c r="AD48" s="44" t="s">
        <v>146</v>
      </c>
      <c r="AE48" s="44" t="s">
        <v>146</v>
      </c>
      <c r="AF48" s="44" t="s">
        <v>146</v>
      </c>
      <c r="AG48" s="44" t="s">
        <v>146</v>
      </c>
      <c r="AH48" s="42"/>
      <c r="AI48" s="54"/>
      <c r="AJ48" s="54"/>
      <c r="AK48" s="34">
        <v>1</v>
      </c>
      <c r="AL48" s="34">
        <v>1</v>
      </c>
      <c r="AM48" s="45">
        <v>0</v>
      </c>
      <c r="AN48" s="43">
        <v>0</v>
      </c>
      <c r="AO48" s="46">
        <v>0</v>
      </c>
      <c r="AP48" s="46">
        <v>0</v>
      </c>
      <c r="AQ48" s="46">
        <v>0</v>
      </c>
      <c r="AR48" s="36">
        <v>1</v>
      </c>
      <c r="AS48" s="47" t="s">
        <v>304</v>
      </c>
      <c r="AT48" s="44">
        <v>1</v>
      </c>
      <c r="AU48" s="125">
        <v>1</v>
      </c>
      <c r="AV48" s="134">
        <v>44677</v>
      </c>
      <c r="AX48" s="33"/>
      <c r="AY48" s="33"/>
    </row>
    <row r="49" spans="1:51" ht="15" customHeight="1" x14ac:dyDescent="0.2">
      <c r="A49" s="198" t="s">
        <v>256</v>
      </c>
      <c r="B49" s="198" t="s">
        <v>257</v>
      </c>
      <c r="C49" s="199">
        <v>2528068</v>
      </c>
      <c r="D49" s="200">
        <v>21069</v>
      </c>
      <c r="E49" s="201">
        <v>0</v>
      </c>
      <c r="F49" s="98">
        <v>44674</v>
      </c>
      <c r="G49" s="98">
        <v>44674</v>
      </c>
      <c r="H49" s="101">
        <v>0</v>
      </c>
      <c r="I49" s="103">
        <v>2</v>
      </c>
      <c r="J49" s="104">
        <v>0</v>
      </c>
      <c r="K49" s="105">
        <v>5</v>
      </c>
      <c r="L49" s="99">
        <v>0.68472222222222223</v>
      </c>
      <c r="M49" s="187"/>
      <c r="N49" s="187"/>
      <c r="O49" s="190"/>
      <c r="P49" s="98">
        <v>44675</v>
      </c>
      <c r="Q49" s="184">
        <v>0</v>
      </c>
      <c r="R49" s="107">
        <v>0</v>
      </c>
      <c r="S49" s="110">
        <v>0</v>
      </c>
      <c r="T49" s="98">
        <v>44674</v>
      </c>
      <c r="U49" s="112" t="s">
        <v>199</v>
      </c>
      <c r="V49" s="98" t="s">
        <v>146</v>
      </c>
      <c r="W49" s="42" t="s">
        <v>146</v>
      </c>
      <c r="X49" s="114" t="s">
        <v>146</v>
      </c>
      <c r="Y49" s="114" t="s">
        <v>146</v>
      </c>
      <c r="Z49" s="115" t="s">
        <v>146</v>
      </c>
      <c r="AA49" s="115" t="s">
        <v>146</v>
      </c>
      <c r="AB49" s="115" t="s">
        <v>146</v>
      </c>
      <c r="AC49" s="98" t="s">
        <v>146</v>
      </c>
      <c r="AD49" s="116" t="s">
        <v>146</v>
      </c>
      <c r="AE49" s="116" t="s">
        <v>146</v>
      </c>
      <c r="AF49" s="116" t="s">
        <v>146</v>
      </c>
      <c r="AG49" s="116" t="s">
        <v>146</v>
      </c>
      <c r="AH49" s="113"/>
      <c r="AI49" s="117"/>
      <c r="AJ49" s="117"/>
      <c r="AK49" s="105" t="s">
        <v>306</v>
      </c>
      <c r="AL49" s="105" t="s">
        <v>306</v>
      </c>
      <c r="AM49" s="119">
        <v>0</v>
      </c>
      <c r="AN49" s="115">
        <v>0</v>
      </c>
      <c r="AO49" s="130">
        <v>0</v>
      </c>
      <c r="AP49" s="130">
        <v>0</v>
      </c>
      <c r="AQ49" s="130">
        <v>0</v>
      </c>
      <c r="AR49" s="107">
        <v>0</v>
      </c>
      <c r="AS49" s="123" t="s">
        <v>231</v>
      </c>
      <c r="AT49" s="116"/>
      <c r="AU49" s="125">
        <v>1</v>
      </c>
      <c r="AV49" s="134">
        <v>44679</v>
      </c>
      <c r="AX49" s="104"/>
      <c r="AY49" s="104"/>
    </row>
    <row r="50" spans="1:51" ht="15" customHeight="1" x14ac:dyDescent="0.2">
      <c r="A50" s="198" t="s">
        <v>258</v>
      </c>
      <c r="B50" s="198" t="s">
        <v>259</v>
      </c>
      <c r="C50" s="199">
        <v>2547262</v>
      </c>
      <c r="D50" s="200">
        <v>15237</v>
      </c>
      <c r="E50" s="201">
        <v>0</v>
      </c>
      <c r="F50" s="98">
        <v>44677</v>
      </c>
      <c r="G50" s="98">
        <v>44677</v>
      </c>
      <c r="H50" s="101">
        <v>0</v>
      </c>
      <c r="I50" s="103" t="s">
        <v>146</v>
      </c>
      <c r="J50" s="104">
        <v>1</v>
      </c>
      <c r="K50" s="105">
        <v>20</v>
      </c>
      <c r="L50" s="99" t="s">
        <v>146</v>
      </c>
      <c r="M50" s="187" t="s">
        <v>146</v>
      </c>
      <c r="N50" s="187" t="s">
        <v>146</v>
      </c>
      <c r="O50" s="190" t="s">
        <v>146</v>
      </c>
      <c r="P50" s="98">
        <v>44678</v>
      </c>
      <c r="Q50" s="184">
        <v>1</v>
      </c>
      <c r="R50" s="107">
        <v>1</v>
      </c>
      <c r="S50" s="110">
        <v>0</v>
      </c>
      <c r="T50" s="98" t="s">
        <v>145</v>
      </c>
      <c r="U50" s="112" t="s">
        <v>146</v>
      </c>
      <c r="V50" s="98">
        <v>44677</v>
      </c>
      <c r="W50" s="42" t="s">
        <v>382</v>
      </c>
      <c r="X50" s="163">
        <v>1</v>
      </c>
      <c r="Y50" s="114">
        <v>1</v>
      </c>
      <c r="Z50" s="115" t="s">
        <v>351</v>
      </c>
      <c r="AA50" s="115">
        <v>0</v>
      </c>
      <c r="AB50" s="115">
        <v>1</v>
      </c>
      <c r="AC50" s="98">
        <v>44677</v>
      </c>
      <c r="AD50" s="116" t="s">
        <v>101</v>
      </c>
      <c r="AE50" s="116">
        <v>0</v>
      </c>
      <c r="AF50" s="116">
        <v>0</v>
      </c>
      <c r="AG50" s="116">
        <v>0</v>
      </c>
      <c r="AH50" s="113"/>
      <c r="AI50" s="117" t="s">
        <v>338</v>
      </c>
      <c r="AJ50" s="117"/>
      <c r="AK50" s="105">
        <v>11</v>
      </c>
      <c r="AL50" s="105" t="s">
        <v>306</v>
      </c>
      <c r="AM50" s="119">
        <v>1</v>
      </c>
      <c r="AN50" s="115">
        <v>0</v>
      </c>
      <c r="AO50" s="130">
        <v>1</v>
      </c>
      <c r="AP50" s="130">
        <v>1</v>
      </c>
      <c r="AQ50" s="130">
        <v>0</v>
      </c>
      <c r="AR50" s="107">
        <v>1</v>
      </c>
      <c r="AS50" s="123" t="s">
        <v>145</v>
      </c>
      <c r="AT50" s="116">
        <v>5</v>
      </c>
      <c r="AU50" s="125">
        <v>0</v>
      </c>
      <c r="AV50" s="134">
        <v>44679</v>
      </c>
      <c r="AX50" s="104"/>
      <c r="AY50" s="104"/>
    </row>
    <row r="51" spans="1:51" ht="15" customHeight="1" x14ac:dyDescent="0.2">
      <c r="A51" s="198" t="s">
        <v>261</v>
      </c>
      <c r="B51" s="198" t="s">
        <v>262</v>
      </c>
      <c r="C51" s="199">
        <v>2547827</v>
      </c>
      <c r="D51" s="200">
        <v>16118</v>
      </c>
      <c r="E51" s="201">
        <v>0</v>
      </c>
      <c r="F51" s="98">
        <v>44681</v>
      </c>
      <c r="G51" s="98">
        <v>44681</v>
      </c>
      <c r="H51" s="101">
        <v>0</v>
      </c>
      <c r="I51" s="103">
        <v>2</v>
      </c>
      <c r="J51" s="104">
        <v>0</v>
      </c>
      <c r="K51" s="105">
        <v>20</v>
      </c>
      <c r="L51" s="99">
        <v>0.83124999999999993</v>
      </c>
      <c r="M51" s="187"/>
      <c r="N51" s="187"/>
      <c r="O51" s="190"/>
      <c r="P51" s="98">
        <v>44682</v>
      </c>
      <c r="Q51" s="184">
        <v>1</v>
      </c>
      <c r="R51" s="107">
        <v>1</v>
      </c>
      <c r="S51" s="110">
        <v>0</v>
      </c>
      <c r="T51" s="98">
        <v>44681</v>
      </c>
      <c r="U51" s="112" t="s">
        <v>199</v>
      </c>
      <c r="V51" s="98">
        <v>44681</v>
      </c>
      <c r="W51" s="42" t="s">
        <v>228</v>
      </c>
      <c r="X51" s="114">
        <v>0</v>
      </c>
      <c r="Y51" s="114">
        <v>1</v>
      </c>
      <c r="Z51" s="115" t="s">
        <v>351</v>
      </c>
      <c r="AA51" s="115">
        <v>0</v>
      </c>
      <c r="AB51" s="115">
        <v>0</v>
      </c>
      <c r="AC51" s="98">
        <v>44681</v>
      </c>
      <c r="AD51" s="116" t="s">
        <v>101</v>
      </c>
      <c r="AE51" s="116">
        <v>0</v>
      </c>
      <c r="AF51" s="116">
        <v>0</v>
      </c>
      <c r="AG51" s="116">
        <v>0</v>
      </c>
      <c r="AH51" s="113"/>
      <c r="AI51" s="117" t="s">
        <v>352</v>
      </c>
      <c r="AJ51" s="117"/>
      <c r="AK51" s="105">
        <v>3</v>
      </c>
      <c r="AL51" s="105"/>
      <c r="AM51" s="119">
        <v>0</v>
      </c>
      <c r="AN51" s="115">
        <v>0</v>
      </c>
      <c r="AO51" s="130">
        <v>0</v>
      </c>
      <c r="AP51" s="130">
        <v>0</v>
      </c>
      <c r="AQ51" s="130">
        <v>0</v>
      </c>
      <c r="AR51" s="107">
        <v>1</v>
      </c>
      <c r="AS51" s="123" t="s">
        <v>231</v>
      </c>
      <c r="AT51" s="116">
        <v>1</v>
      </c>
      <c r="AU51" s="125">
        <v>1</v>
      </c>
      <c r="AV51" s="134">
        <v>44684</v>
      </c>
      <c r="AX51" s="104"/>
      <c r="AY51" s="104"/>
    </row>
    <row r="52" spans="1:51" ht="15" customHeight="1" x14ac:dyDescent="0.2">
      <c r="A52" s="198" t="s">
        <v>263</v>
      </c>
      <c r="B52" s="198" t="s">
        <v>264</v>
      </c>
      <c r="C52" s="199">
        <v>358686</v>
      </c>
      <c r="D52" s="202">
        <v>8304</v>
      </c>
      <c r="E52" s="201">
        <v>0</v>
      </c>
      <c r="F52" s="98">
        <v>44682</v>
      </c>
      <c r="G52" s="98">
        <v>44682</v>
      </c>
      <c r="H52" s="101">
        <v>0</v>
      </c>
      <c r="I52" s="103">
        <v>2</v>
      </c>
      <c r="J52" s="104">
        <v>3</v>
      </c>
      <c r="K52" s="105">
        <v>8</v>
      </c>
      <c r="L52" s="99">
        <v>0.4381944444444445</v>
      </c>
      <c r="M52" s="187"/>
      <c r="N52" s="187"/>
      <c r="O52" s="190"/>
      <c r="P52" s="98">
        <v>44683</v>
      </c>
      <c r="Q52" s="184">
        <v>0</v>
      </c>
      <c r="R52" s="107">
        <v>0</v>
      </c>
      <c r="S52" s="110">
        <v>0</v>
      </c>
      <c r="T52" s="98">
        <v>44682</v>
      </c>
      <c r="U52" s="112" t="s">
        <v>199</v>
      </c>
      <c r="V52" s="98" t="s">
        <v>146</v>
      </c>
      <c r="W52" s="42" t="s">
        <v>146</v>
      </c>
      <c r="X52" s="114" t="s">
        <v>146</v>
      </c>
      <c r="Y52" s="114" t="s">
        <v>146</v>
      </c>
      <c r="Z52" s="115" t="s">
        <v>146</v>
      </c>
      <c r="AA52" s="115" t="s">
        <v>146</v>
      </c>
      <c r="AB52" s="115" t="s">
        <v>146</v>
      </c>
      <c r="AC52" s="98" t="s">
        <v>146</v>
      </c>
      <c r="AD52" s="116" t="s">
        <v>146</v>
      </c>
      <c r="AE52" s="116" t="s">
        <v>146</v>
      </c>
      <c r="AF52" s="116" t="s">
        <v>146</v>
      </c>
      <c r="AG52" s="116" t="s">
        <v>146</v>
      </c>
      <c r="AH52" s="113"/>
      <c r="AI52" s="117" t="s">
        <v>415</v>
      </c>
      <c r="AJ52" s="117"/>
      <c r="AK52" s="105">
        <v>7</v>
      </c>
      <c r="AL52" s="105">
        <v>7</v>
      </c>
      <c r="AM52" s="119">
        <v>1</v>
      </c>
      <c r="AN52" s="115">
        <v>0</v>
      </c>
      <c r="AO52" s="130">
        <v>0</v>
      </c>
      <c r="AP52" s="130">
        <v>1</v>
      </c>
      <c r="AQ52" s="130">
        <v>0</v>
      </c>
      <c r="AR52" s="107">
        <v>1</v>
      </c>
      <c r="AS52" s="123" t="s">
        <v>417</v>
      </c>
      <c r="AT52" s="116">
        <v>5</v>
      </c>
      <c r="AU52" s="116">
        <v>0</v>
      </c>
      <c r="AV52" s="98">
        <v>44685</v>
      </c>
      <c r="AW52" s="156"/>
      <c r="AX52" s="104"/>
      <c r="AY52" s="104"/>
    </row>
    <row r="53" spans="1:51" ht="15" customHeight="1" x14ac:dyDescent="0.2">
      <c r="A53" s="198" t="s">
        <v>153</v>
      </c>
      <c r="B53" s="198" t="s">
        <v>265</v>
      </c>
      <c r="C53" s="199">
        <v>2548007</v>
      </c>
      <c r="D53" s="202">
        <v>19747</v>
      </c>
      <c r="E53" s="201">
        <v>0</v>
      </c>
      <c r="F53" s="98">
        <v>44683</v>
      </c>
      <c r="G53" s="98">
        <v>44683</v>
      </c>
      <c r="H53" s="101">
        <v>0</v>
      </c>
      <c r="I53" s="103">
        <v>2</v>
      </c>
      <c r="J53" s="104">
        <v>0</v>
      </c>
      <c r="K53" s="105">
        <v>2</v>
      </c>
      <c r="L53" s="99" t="s">
        <v>146</v>
      </c>
      <c r="M53" s="187" t="s">
        <v>146</v>
      </c>
      <c r="N53" s="187" t="s">
        <v>146</v>
      </c>
      <c r="O53" s="190" t="s">
        <v>146</v>
      </c>
      <c r="P53" s="98">
        <v>44684</v>
      </c>
      <c r="Q53" s="184">
        <v>1</v>
      </c>
      <c r="R53" s="107">
        <v>1</v>
      </c>
      <c r="S53" s="110">
        <v>1</v>
      </c>
      <c r="T53" s="98" t="s">
        <v>146</v>
      </c>
      <c r="U53" s="112" t="s">
        <v>146</v>
      </c>
      <c r="V53" s="98">
        <v>44683</v>
      </c>
      <c r="W53" s="42" t="s">
        <v>334</v>
      </c>
      <c r="X53" s="114">
        <v>0</v>
      </c>
      <c r="Y53" s="114">
        <v>1</v>
      </c>
      <c r="Z53" s="115" t="s">
        <v>474</v>
      </c>
      <c r="AA53" s="115">
        <v>0</v>
      </c>
      <c r="AB53" s="115">
        <v>1</v>
      </c>
      <c r="AC53" s="98">
        <v>44683</v>
      </c>
      <c r="AD53" s="116">
        <v>3</v>
      </c>
      <c r="AE53" s="172">
        <v>1</v>
      </c>
      <c r="AF53" s="116">
        <v>0</v>
      </c>
      <c r="AG53" s="116">
        <v>0</v>
      </c>
      <c r="AH53" s="113"/>
      <c r="AI53" s="117" t="s">
        <v>544</v>
      </c>
      <c r="AJ53" s="117"/>
      <c r="AK53" s="105">
        <v>2</v>
      </c>
      <c r="AL53" s="105">
        <v>2</v>
      </c>
      <c r="AM53" s="119">
        <v>0</v>
      </c>
      <c r="AN53" s="115">
        <v>0</v>
      </c>
      <c r="AO53" s="130">
        <v>0</v>
      </c>
      <c r="AP53" s="130">
        <v>0</v>
      </c>
      <c r="AQ53" s="130">
        <v>0</v>
      </c>
      <c r="AR53" s="107">
        <v>1</v>
      </c>
      <c r="AS53" s="123" t="s">
        <v>231</v>
      </c>
      <c r="AT53" s="116">
        <v>1</v>
      </c>
      <c r="AU53" s="116">
        <v>1</v>
      </c>
      <c r="AV53" s="98">
        <v>44685</v>
      </c>
      <c r="AW53" s="156"/>
      <c r="AX53" s="104"/>
      <c r="AY53" s="104"/>
    </row>
    <row r="54" spans="1:51" ht="15" customHeight="1" x14ac:dyDescent="0.2">
      <c r="A54" s="198" t="s">
        <v>266</v>
      </c>
      <c r="B54" s="198" t="s">
        <v>267</v>
      </c>
      <c r="C54" s="199">
        <v>2430845</v>
      </c>
      <c r="D54" s="202">
        <v>14756</v>
      </c>
      <c r="E54" s="201">
        <v>1</v>
      </c>
      <c r="F54" s="98">
        <v>44684</v>
      </c>
      <c r="G54" s="98">
        <v>44684</v>
      </c>
      <c r="H54" s="101">
        <v>0</v>
      </c>
      <c r="I54" s="103">
        <v>2</v>
      </c>
      <c r="J54" s="104">
        <v>0</v>
      </c>
      <c r="K54" s="105">
        <v>8</v>
      </c>
      <c r="L54" s="99">
        <v>0.8534722222222223</v>
      </c>
      <c r="M54" s="187"/>
      <c r="N54" s="187"/>
      <c r="O54" s="190"/>
      <c r="P54" s="98">
        <v>44685</v>
      </c>
      <c r="Q54" s="184">
        <v>1</v>
      </c>
      <c r="R54" s="107">
        <v>1</v>
      </c>
      <c r="S54" s="110">
        <v>0</v>
      </c>
      <c r="T54" s="98" t="s">
        <v>146</v>
      </c>
      <c r="U54" s="112" t="s">
        <v>146</v>
      </c>
      <c r="V54" s="98">
        <v>44684</v>
      </c>
      <c r="W54" s="42" t="s">
        <v>254</v>
      </c>
      <c r="X54" s="114">
        <v>0</v>
      </c>
      <c r="Y54" s="114">
        <v>1</v>
      </c>
      <c r="Z54" s="115" t="s">
        <v>476</v>
      </c>
      <c r="AA54" s="115">
        <v>0</v>
      </c>
      <c r="AB54" s="115">
        <v>0</v>
      </c>
      <c r="AC54" s="98">
        <v>44684</v>
      </c>
      <c r="AD54" s="116" t="s">
        <v>326</v>
      </c>
      <c r="AE54" s="116">
        <v>0</v>
      </c>
      <c r="AF54" s="116">
        <v>0</v>
      </c>
      <c r="AG54" s="116">
        <v>0</v>
      </c>
      <c r="AH54" s="113"/>
      <c r="AI54" s="117"/>
      <c r="AJ54" s="117"/>
      <c r="AK54" s="105">
        <v>3</v>
      </c>
      <c r="AL54" s="105"/>
      <c r="AM54" s="119">
        <v>0</v>
      </c>
      <c r="AN54" s="115">
        <v>0</v>
      </c>
      <c r="AO54" s="130">
        <v>0</v>
      </c>
      <c r="AP54" s="130">
        <v>0</v>
      </c>
      <c r="AQ54" s="130">
        <v>0</v>
      </c>
      <c r="AR54" s="107">
        <v>1</v>
      </c>
      <c r="AS54" s="159" t="s">
        <v>231</v>
      </c>
      <c r="AT54" s="116">
        <v>1</v>
      </c>
      <c r="AU54" s="116">
        <v>1</v>
      </c>
      <c r="AV54" s="98">
        <v>44687</v>
      </c>
      <c r="AW54" s="156"/>
      <c r="AX54" s="104"/>
      <c r="AY54" s="104"/>
    </row>
    <row r="55" spans="1:51" ht="15" customHeight="1" x14ac:dyDescent="0.2">
      <c r="A55" s="198" t="s">
        <v>268</v>
      </c>
      <c r="B55" s="198" t="s">
        <v>269</v>
      </c>
      <c r="C55" s="199">
        <v>719428</v>
      </c>
      <c r="D55" s="202">
        <v>24043</v>
      </c>
      <c r="E55" s="201">
        <v>0</v>
      </c>
      <c r="F55" s="98">
        <v>44685</v>
      </c>
      <c r="G55" s="98">
        <v>44684</v>
      </c>
      <c r="H55" s="101">
        <v>0</v>
      </c>
      <c r="I55" s="103">
        <v>1</v>
      </c>
      <c r="J55" s="104">
        <v>0</v>
      </c>
      <c r="K55" s="105">
        <v>32</v>
      </c>
      <c r="L55" s="99">
        <v>0.7416666666666667</v>
      </c>
      <c r="M55" s="187"/>
      <c r="N55" s="187"/>
      <c r="O55" s="190"/>
      <c r="P55" s="98">
        <v>44686</v>
      </c>
      <c r="Q55" s="184">
        <v>1</v>
      </c>
      <c r="R55" s="107">
        <v>1</v>
      </c>
      <c r="S55" s="110">
        <v>0</v>
      </c>
      <c r="T55" s="98" t="s">
        <v>146</v>
      </c>
      <c r="U55" s="112" t="s">
        <v>146</v>
      </c>
      <c r="V55" s="98">
        <v>44685</v>
      </c>
      <c r="W55" s="42" t="s">
        <v>539</v>
      </c>
      <c r="X55" s="114">
        <v>0</v>
      </c>
      <c r="Y55" s="114">
        <v>1</v>
      </c>
      <c r="Z55" s="115" t="s">
        <v>350</v>
      </c>
      <c r="AA55" s="115">
        <v>0</v>
      </c>
      <c r="AB55" s="115">
        <v>0</v>
      </c>
      <c r="AC55" s="98">
        <v>44685</v>
      </c>
      <c r="AD55" s="116" t="s">
        <v>101</v>
      </c>
      <c r="AE55" s="116">
        <v>0</v>
      </c>
      <c r="AF55" s="116">
        <v>0</v>
      </c>
      <c r="AG55" s="116">
        <v>0</v>
      </c>
      <c r="AH55" s="113"/>
      <c r="AI55" s="117" t="s">
        <v>428</v>
      </c>
      <c r="AJ55" s="117"/>
      <c r="AK55" s="105" t="s">
        <v>306</v>
      </c>
      <c r="AL55" s="105" t="s">
        <v>306</v>
      </c>
      <c r="AM55" s="119">
        <v>0</v>
      </c>
      <c r="AN55" s="115">
        <v>0</v>
      </c>
      <c r="AO55" s="130">
        <v>0</v>
      </c>
      <c r="AP55" s="130">
        <v>0</v>
      </c>
      <c r="AQ55" s="130">
        <v>0</v>
      </c>
      <c r="AR55" s="107">
        <v>1</v>
      </c>
      <c r="AS55" s="123" t="s">
        <v>304</v>
      </c>
      <c r="AT55" s="116">
        <v>4</v>
      </c>
      <c r="AU55" s="116">
        <v>0</v>
      </c>
      <c r="AV55" s="98">
        <v>44699</v>
      </c>
      <c r="AW55" s="156"/>
      <c r="AX55" s="104"/>
      <c r="AY55" s="104"/>
    </row>
    <row r="56" spans="1:51" ht="15" customHeight="1" x14ac:dyDescent="0.2">
      <c r="A56" s="198" t="s">
        <v>270</v>
      </c>
      <c r="B56" s="198" t="s">
        <v>48</v>
      </c>
      <c r="C56" s="199">
        <v>167842</v>
      </c>
      <c r="D56" s="202">
        <v>20613</v>
      </c>
      <c r="E56" s="201">
        <v>1</v>
      </c>
      <c r="F56" s="98">
        <v>44686</v>
      </c>
      <c r="G56" s="98">
        <v>44686</v>
      </c>
      <c r="H56" s="101">
        <v>0</v>
      </c>
      <c r="I56" s="103">
        <v>2</v>
      </c>
      <c r="J56" s="104">
        <v>1</v>
      </c>
      <c r="K56" s="105">
        <v>5</v>
      </c>
      <c r="L56" s="99">
        <v>0.6694444444444444</v>
      </c>
      <c r="M56" s="187"/>
      <c r="N56" s="187"/>
      <c r="O56" s="190"/>
      <c r="P56" s="98">
        <v>44687</v>
      </c>
      <c r="Q56" s="184">
        <v>0</v>
      </c>
      <c r="R56" s="107">
        <v>0</v>
      </c>
      <c r="S56" s="110">
        <v>0</v>
      </c>
      <c r="T56" s="98">
        <v>44686</v>
      </c>
      <c r="U56" s="112" t="s">
        <v>199</v>
      </c>
      <c r="V56" s="98" t="s">
        <v>146</v>
      </c>
      <c r="W56" s="42" t="s">
        <v>146</v>
      </c>
      <c r="X56" s="114" t="s">
        <v>146</v>
      </c>
      <c r="Y56" s="114" t="s">
        <v>146</v>
      </c>
      <c r="Z56" s="115" t="s">
        <v>146</v>
      </c>
      <c r="AA56" s="115" t="s">
        <v>146</v>
      </c>
      <c r="AB56" s="115" t="s">
        <v>146</v>
      </c>
      <c r="AC56" s="98" t="s">
        <v>146</v>
      </c>
      <c r="AD56" s="116" t="s">
        <v>146</v>
      </c>
      <c r="AE56" s="116" t="s">
        <v>146</v>
      </c>
      <c r="AF56" s="116" t="s">
        <v>146</v>
      </c>
      <c r="AG56" s="116" t="s">
        <v>146</v>
      </c>
      <c r="AH56" s="113"/>
      <c r="AI56" s="117"/>
      <c r="AJ56" s="117"/>
      <c r="AK56" s="105"/>
      <c r="AL56" s="105"/>
      <c r="AM56" s="119">
        <v>1</v>
      </c>
      <c r="AN56" s="115">
        <v>0</v>
      </c>
      <c r="AO56" s="130">
        <v>0</v>
      </c>
      <c r="AP56" s="130">
        <v>0</v>
      </c>
      <c r="AQ56" s="130">
        <v>0</v>
      </c>
      <c r="AR56" s="107">
        <v>1</v>
      </c>
      <c r="AS56" s="123" t="s">
        <v>304</v>
      </c>
      <c r="AT56" s="116">
        <v>4</v>
      </c>
      <c r="AU56" s="116">
        <v>0</v>
      </c>
      <c r="AV56" s="98">
        <v>44694</v>
      </c>
      <c r="AW56" s="156"/>
      <c r="AX56" s="104"/>
      <c r="AY56" s="104"/>
    </row>
    <row r="57" spans="1:51" ht="15" customHeight="1" x14ac:dyDescent="0.2">
      <c r="A57" s="198" t="s">
        <v>271</v>
      </c>
      <c r="B57" s="198" t="s">
        <v>272</v>
      </c>
      <c r="C57" s="199">
        <v>2069743</v>
      </c>
      <c r="D57" s="202">
        <v>14877</v>
      </c>
      <c r="E57" s="201">
        <v>1</v>
      </c>
      <c r="F57" s="98">
        <v>44690</v>
      </c>
      <c r="G57" s="98">
        <v>44690</v>
      </c>
      <c r="H57" s="101">
        <v>0</v>
      </c>
      <c r="I57" s="103">
        <v>2</v>
      </c>
      <c r="J57" s="104">
        <v>0</v>
      </c>
      <c r="K57" s="105">
        <v>12</v>
      </c>
      <c r="L57" s="99">
        <v>0.42986111111111108</v>
      </c>
      <c r="M57" s="187"/>
      <c r="N57" s="187"/>
      <c r="O57" s="190"/>
      <c r="P57" s="98">
        <v>44691</v>
      </c>
      <c r="Q57" s="184">
        <v>1</v>
      </c>
      <c r="R57" s="107">
        <v>1</v>
      </c>
      <c r="S57" s="110">
        <v>0</v>
      </c>
      <c r="T57" s="98" t="s">
        <v>146</v>
      </c>
      <c r="U57" s="112" t="s">
        <v>146</v>
      </c>
      <c r="V57" s="98">
        <v>44690</v>
      </c>
      <c r="W57" s="42" t="s">
        <v>321</v>
      </c>
      <c r="X57" s="114">
        <v>0</v>
      </c>
      <c r="Y57" s="114">
        <v>0</v>
      </c>
      <c r="Z57" s="115" t="s">
        <v>474</v>
      </c>
      <c r="AA57" s="115">
        <v>0</v>
      </c>
      <c r="AB57" s="115">
        <v>0</v>
      </c>
      <c r="AC57" s="98">
        <v>44690</v>
      </c>
      <c r="AD57" s="116">
        <v>3</v>
      </c>
      <c r="AE57" s="116">
        <v>0</v>
      </c>
      <c r="AF57" s="116">
        <v>0</v>
      </c>
      <c r="AG57" s="116">
        <v>0</v>
      </c>
      <c r="AH57" s="113"/>
      <c r="AI57" s="117"/>
      <c r="AJ57" s="117"/>
      <c r="AK57" s="105">
        <v>0</v>
      </c>
      <c r="AL57" s="105">
        <v>0</v>
      </c>
      <c r="AM57" s="119">
        <v>0</v>
      </c>
      <c r="AN57" s="115">
        <v>0</v>
      </c>
      <c r="AO57" s="130">
        <v>0</v>
      </c>
      <c r="AP57" s="130">
        <v>0</v>
      </c>
      <c r="AQ57" s="130">
        <v>0</v>
      </c>
      <c r="AR57" s="107">
        <v>1</v>
      </c>
      <c r="AS57" s="123" t="s">
        <v>231</v>
      </c>
      <c r="AT57" s="116">
        <v>0</v>
      </c>
      <c r="AU57" s="116">
        <v>1</v>
      </c>
      <c r="AV57" s="98">
        <v>44692</v>
      </c>
      <c r="AW57" s="156"/>
      <c r="AX57" s="104"/>
      <c r="AY57" s="104"/>
    </row>
    <row r="58" spans="1:51" ht="15" customHeight="1" x14ac:dyDescent="0.2">
      <c r="A58" s="198" t="s">
        <v>273</v>
      </c>
      <c r="B58" s="198" t="s">
        <v>274</v>
      </c>
      <c r="C58" s="199">
        <v>2372505</v>
      </c>
      <c r="D58" s="202">
        <v>8879</v>
      </c>
      <c r="E58" s="201">
        <v>0</v>
      </c>
      <c r="F58" s="98">
        <v>44693</v>
      </c>
      <c r="G58" s="98">
        <v>44693</v>
      </c>
      <c r="H58" s="101">
        <v>0</v>
      </c>
      <c r="I58" s="103">
        <v>2</v>
      </c>
      <c r="J58" s="104">
        <v>0</v>
      </c>
      <c r="K58" s="105">
        <v>19</v>
      </c>
      <c r="L58" s="99" t="s">
        <v>146</v>
      </c>
      <c r="M58" s="187" t="s">
        <v>146</v>
      </c>
      <c r="N58" s="187" t="s">
        <v>146</v>
      </c>
      <c r="O58" s="190" t="s">
        <v>146</v>
      </c>
      <c r="P58" s="98">
        <v>44694</v>
      </c>
      <c r="Q58" s="184">
        <v>1</v>
      </c>
      <c r="R58" s="107">
        <v>1</v>
      </c>
      <c r="S58" s="110">
        <v>0</v>
      </c>
      <c r="T58" s="98" t="s">
        <v>146</v>
      </c>
      <c r="U58" s="112" t="s">
        <v>146</v>
      </c>
      <c r="V58" s="98">
        <v>44693</v>
      </c>
      <c r="W58" s="42" t="s">
        <v>254</v>
      </c>
      <c r="X58" s="114">
        <v>0</v>
      </c>
      <c r="Y58" s="114">
        <v>1</v>
      </c>
      <c r="Z58" s="115" t="s">
        <v>476</v>
      </c>
      <c r="AA58" s="115">
        <v>0</v>
      </c>
      <c r="AB58" s="115">
        <v>0</v>
      </c>
      <c r="AC58" s="98">
        <v>44693</v>
      </c>
      <c r="AD58" s="116" t="s">
        <v>345</v>
      </c>
      <c r="AE58" s="116">
        <v>0</v>
      </c>
      <c r="AF58" s="116">
        <v>0</v>
      </c>
      <c r="AG58" s="116">
        <v>0</v>
      </c>
      <c r="AH58" s="113"/>
      <c r="AI58" s="117"/>
      <c r="AJ58" s="117"/>
      <c r="AK58" s="105" t="s">
        <v>306</v>
      </c>
      <c r="AL58" s="105" t="s">
        <v>404</v>
      </c>
      <c r="AM58" s="119">
        <v>1</v>
      </c>
      <c r="AN58" s="115">
        <v>0</v>
      </c>
      <c r="AO58" s="130">
        <v>0</v>
      </c>
      <c r="AP58" s="130">
        <v>0</v>
      </c>
      <c r="AQ58" s="130">
        <v>0</v>
      </c>
      <c r="AR58" s="107">
        <v>1</v>
      </c>
      <c r="AS58" s="123" t="s">
        <v>275</v>
      </c>
      <c r="AT58" s="116">
        <v>6</v>
      </c>
      <c r="AU58" s="116" t="s">
        <v>146</v>
      </c>
      <c r="AV58" s="98">
        <v>44694</v>
      </c>
      <c r="AW58" s="156" t="s">
        <v>146</v>
      </c>
      <c r="AX58" s="104">
        <v>6</v>
      </c>
      <c r="AY58" s="104" t="s">
        <v>146</v>
      </c>
    </row>
    <row r="59" spans="1:51" ht="15" customHeight="1" x14ac:dyDescent="0.2">
      <c r="A59" s="198" t="s">
        <v>276</v>
      </c>
      <c r="B59" s="198" t="s">
        <v>277</v>
      </c>
      <c r="C59" s="199">
        <v>2549357</v>
      </c>
      <c r="D59" s="202">
        <v>27022</v>
      </c>
      <c r="E59" s="201">
        <v>0</v>
      </c>
      <c r="F59" s="98">
        <v>44693</v>
      </c>
      <c r="G59" s="98">
        <v>44693</v>
      </c>
      <c r="H59" s="101">
        <v>0</v>
      </c>
      <c r="I59" s="103">
        <v>2</v>
      </c>
      <c r="J59" s="104">
        <v>0</v>
      </c>
      <c r="K59" s="105">
        <v>22</v>
      </c>
      <c r="L59" s="99" t="s">
        <v>146</v>
      </c>
      <c r="M59" s="187" t="s">
        <v>146</v>
      </c>
      <c r="N59" s="187" t="s">
        <v>146</v>
      </c>
      <c r="O59" s="190" t="s">
        <v>146</v>
      </c>
      <c r="P59" s="98">
        <v>44694</v>
      </c>
      <c r="Q59" s="184">
        <v>1</v>
      </c>
      <c r="R59" s="107">
        <v>1</v>
      </c>
      <c r="S59" s="110">
        <v>0</v>
      </c>
      <c r="T59" s="98" t="s">
        <v>145</v>
      </c>
      <c r="U59" s="112" t="s">
        <v>311</v>
      </c>
      <c r="V59" s="98">
        <v>44693</v>
      </c>
      <c r="W59" s="42" t="s">
        <v>228</v>
      </c>
      <c r="X59" s="114">
        <v>0</v>
      </c>
      <c r="Y59" s="114">
        <v>1</v>
      </c>
      <c r="Z59" s="115" t="s">
        <v>302</v>
      </c>
      <c r="AA59" s="115">
        <v>0</v>
      </c>
      <c r="AB59" s="115">
        <v>0</v>
      </c>
      <c r="AC59" s="98">
        <v>44693</v>
      </c>
      <c r="AD59" s="116" t="s">
        <v>101</v>
      </c>
      <c r="AE59" s="116">
        <v>0</v>
      </c>
      <c r="AF59" s="116">
        <v>0</v>
      </c>
      <c r="AG59" s="116">
        <v>0</v>
      </c>
      <c r="AH59" s="113"/>
      <c r="AI59" s="117"/>
      <c r="AJ59" s="117"/>
      <c r="AK59" s="105">
        <v>4</v>
      </c>
      <c r="AL59" s="105">
        <v>4</v>
      </c>
      <c r="AM59" s="119">
        <v>1</v>
      </c>
      <c r="AN59" s="115">
        <v>0</v>
      </c>
      <c r="AO59" s="130">
        <v>0</v>
      </c>
      <c r="AP59" s="130">
        <v>0</v>
      </c>
      <c r="AQ59" s="130">
        <v>0</v>
      </c>
      <c r="AR59" s="107">
        <v>1</v>
      </c>
      <c r="AS59" s="123" t="s">
        <v>95</v>
      </c>
      <c r="AT59" s="116">
        <v>1</v>
      </c>
      <c r="AU59" s="116">
        <v>1</v>
      </c>
      <c r="AV59" s="98">
        <v>44695</v>
      </c>
      <c r="AW59" s="156"/>
      <c r="AX59" s="104"/>
      <c r="AY59" s="104"/>
    </row>
    <row r="60" spans="1:51" ht="15" customHeight="1" x14ac:dyDescent="0.2">
      <c r="A60" s="194" t="s">
        <v>585</v>
      </c>
      <c r="B60" s="196" t="s">
        <v>586</v>
      </c>
      <c r="C60" s="196" t="s">
        <v>587</v>
      </c>
      <c r="D60" s="197">
        <v>13307</v>
      </c>
      <c r="E60" s="194">
        <v>1</v>
      </c>
      <c r="F60" s="134">
        <v>44695</v>
      </c>
      <c r="G60" s="134">
        <v>44695</v>
      </c>
      <c r="H60" s="138">
        <v>0</v>
      </c>
      <c r="I60" s="139">
        <v>2</v>
      </c>
      <c r="J60" s="140">
        <v>2</v>
      </c>
      <c r="K60" s="141">
        <v>16</v>
      </c>
      <c r="L60" s="137">
        <v>0.40972222222222227</v>
      </c>
      <c r="M60" s="188">
        <v>0</v>
      </c>
      <c r="N60" s="188">
        <v>224</v>
      </c>
      <c r="O60" s="191" t="s">
        <v>588</v>
      </c>
      <c r="P60" s="134">
        <v>44695</v>
      </c>
      <c r="Q60" s="185">
        <v>1</v>
      </c>
      <c r="R60" s="122">
        <v>0</v>
      </c>
      <c r="S60" s="145">
        <v>0</v>
      </c>
      <c r="T60" s="134">
        <v>44695</v>
      </c>
      <c r="U60" s="147" t="s">
        <v>199</v>
      </c>
      <c r="V60" s="134">
        <v>44695</v>
      </c>
      <c r="W60" s="148" t="s">
        <v>589</v>
      </c>
      <c r="X60" s="149">
        <v>1</v>
      </c>
      <c r="Y60" s="149">
        <v>1</v>
      </c>
      <c r="AA60" s="120">
        <v>1</v>
      </c>
      <c r="AC60" s="134">
        <v>44695</v>
      </c>
      <c r="AD60" s="125" t="s">
        <v>101</v>
      </c>
      <c r="AE60" s="125">
        <v>1</v>
      </c>
      <c r="AF60" s="125">
        <v>0</v>
      </c>
      <c r="AG60" s="125">
        <v>0</v>
      </c>
      <c r="AH60" s="149">
        <v>0</v>
      </c>
      <c r="AI60" s="118" t="s">
        <v>592</v>
      </c>
      <c r="AK60" s="105" t="s">
        <v>404</v>
      </c>
      <c r="AL60" s="105" t="s">
        <v>404</v>
      </c>
      <c r="AM60" s="151">
        <v>0</v>
      </c>
      <c r="AN60" s="120">
        <v>1</v>
      </c>
      <c r="AO60" s="121">
        <v>0</v>
      </c>
      <c r="AP60" s="121">
        <v>0</v>
      </c>
      <c r="AQ60" s="121">
        <v>0</v>
      </c>
      <c r="AR60" s="122">
        <v>1</v>
      </c>
      <c r="AS60" s="124" t="s">
        <v>344</v>
      </c>
      <c r="AT60" s="125">
        <v>6</v>
      </c>
      <c r="AU60" s="125" t="s">
        <v>146</v>
      </c>
      <c r="AV60" s="134">
        <v>44696</v>
      </c>
      <c r="AW60" s="156" t="s">
        <v>146</v>
      </c>
      <c r="AX60" s="140">
        <v>6</v>
      </c>
      <c r="AY60" s="140" t="s">
        <v>146</v>
      </c>
    </row>
    <row r="61" spans="1:51" ht="15" customHeight="1" x14ac:dyDescent="0.2">
      <c r="A61" s="198" t="s">
        <v>278</v>
      </c>
      <c r="B61" s="198" t="s">
        <v>279</v>
      </c>
      <c r="C61" s="199" t="s">
        <v>280</v>
      </c>
      <c r="D61" s="202">
        <v>26647</v>
      </c>
      <c r="E61" s="201">
        <v>1</v>
      </c>
      <c r="F61" s="98">
        <v>44697</v>
      </c>
      <c r="G61" s="98">
        <v>44697</v>
      </c>
      <c r="H61" s="101">
        <v>0</v>
      </c>
      <c r="I61" s="103">
        <v>2</v>
      </c>
      <c r="J61" s="104">
        <v>0</v>
      </c>
      <c r="K61" s="105">
        <v>17</v>
      </c>
      <c r="L61" s="99">
        <v>0.8534722222222223</v>
      </c>
      <c r="M61" s="187"/>
      <c r="N61" s="187"/>
      <c r="O61" s="190"/>
      <c r="P61" s="98">
        <v>44698</v>
      </c>
      <c r="Q61" s="184">
        <v>1</v>
      </c>
      <c r="R61" s="107">
        <v>1</v>
      </c>
      <c r="S61" s="110">
        <v>0</v>
      </c>
      <c r="T61" s="98">
        <v>44697</v>
      </c>
      <c r="U61" s="112" t="s">
        <v>199</v>
      </c>
      <c r="V61" s="98">
        <v>44697</v>
      </c>
      <c r="W61" s="169" t="s">
        <v>553</v>
      </c>
      <c r="X61" s="168" t="s">
        <v>29</v>
      </c>
      <c r="Y61" s="114">
        <v>0</v>
      </c>
      <c r="Z61" s="115" t="s">
        <v>29</v>
      </c>
      <c r="AA61" s="115">
        <v>1</v>
      </c>
      <c r="AB61" s="115">
        <v>1</v>
      </c>
      <c r="AC61" s="98">
        <v>44697</v>
      </c>
      <c r="AD61" s="116" t="s">
        <v>29</v>
      </c>
      <c r="AE61" s="116">
        <v>0</v>
      </c>
      <c r="AF61" s="116">
        <v>0</v>
      </c>
      <c r="AG61" s="116">
        <v>0</v>
      </c>
      <c r="AH61" s="113"/>
      <c r="AI61" s="117"/>
      <c r="AJ61" s="117"/>
      <c r="AK61" s="105">
        <v>5</v>
      </c>
      <c r="AL61" s="105"/>
      <c r="AM61" s="119">
        <v>0</v>
      </c>
      <c r="AN61" s="115">
        <v>0</v>
      </c>
      <c r="AO61" s="130">
        <v>0</v>
      </c>
      <c r="AP61" s="130">
        <v>0</v>
      </c>
      <c r="AQ61" s="130">
        <v>0</v>
      </c>
      <c r="AR61" s="107">
        <v>1</v>
      </c>
      <c r="AS61" s="123" t="s">
        <v>437</v>
      </c>
      <c r="AT61" s="116">
        <v>2</v>
      </c>
      <c r="AU61" s="116">
        <v>1</v>
      </c>
      <c r="AV61" s="98">
        <v>44699</v>
      </c>
      <c r="AW61" s="156"/>
      <c r="AX61" s="104"/>
      <c r="AY61" s="104"/>
    </row>
    <row r="62" spans="1:51" ht="15" customHeight="1" x14ac:dyDescent="0.2">
      <c r="A62" s="198" t="s">
        <v>281</v>
      </c>
      <c r="B62" s="198" t="s">
        <v>282</v>
      </c>
      <c r="C62" s="199">
        <v>2550141</v>
      </c>
      <c r="D62" s="202">
        <v>15661</v>
      </c>
      <c r="E62" s="201">
        <v>1</v>
      </c>
      <c r="F62" s="98">
        <v>44698</v>
      </c>
      <c r="G62" s="98">
        <v>44698</v>
      </c>
      <c r="H62" s="101">
        <v>1</v>
      </c>
      <c r="I62" s="103">
        <v>2</v>
      </c>
      <c r="J62" s="104">
        <v>0</v>
      </c>
      <c r="K62" s="105">
        <v>23</v>
      </c>
      <c r="L62" s="99" t="s">
        <v>146</v>
      </c>
      <c r="M62" s="187" t="s">
        <v>146</v>
      </c>
      <c r="N62" s="187" t="s">
        <v>146</v>
      </c>
      <c r="O62" s="190" t="s">
        <v>146</v>
      </c>
      <c r="P62" s="98">
        <v>44699</v>
      </c>
      <c r="Q62" s="184">
        <v>1</v>
      </c>
      <c r="R62" s="107">
        <v>0</v>
      </c>
      <c r="S62" s="110">
        <v>0</v>
      </c>
      <c r="T62" s="98" t="s">
        <v>317</v>
      </c>
      <c r="U62" s="112" t="s">
        <v>199</v>
      </c>
      <c r="V62" s="98">
        <v>44698</v>
      </c>
      <c r="W62" s="42" t="s">
        <v>146</v>
      </c>
      <c r="X62" s="114">
        <v>0</v>
      </c>
      <c r="Y62" s="114">
        <v>1</v>
      </c>
      <c r="Z62" s="115" t="s">
        <v>452</v>
      </c>
      <c r="AA62" s="115">
        <v>0</v>
      </c>
      <c r="AB62" s="115">
        <v>0</v>
      </c>
      <c r="AC62" s="98" t="s">
        <v>146</v>
      </c>
      <c r="AD62" s="116" t="s">
        <v>146</v>
      </c>
      <c r="AE62" s="116" t="s">
        <v>146</v>
      </c>
      <c r="AF62" s="116" t="s">
        <v>146</v>
      </c>
      <c r="AG62" s="116" t="s">
        <v>146</v>
      </c>
      <c r="AH62" s="113"/>
      <c r="AI62" s="117" t="s">
        <v>554</v>
      </c>
      <c r="AJ62" s="117"/>
      <c r="AK62" s="105">
        <v>9</v>
      </c>
      <c r="AL62" s="105"/>
      <c r="AM62" s="119">
        <v>0</v>
      </c>
      <c r="AN62" s="115">
        <v>0</v>
      </c>
      <c r="AO62" s="130">
        <v>1</v>
      </c>
      <c r="AP62" s="130">
        <v>1</v>
      </c>
      <c r="AQ62" s="130">
        <v>0</v>
      </c>
      <c r="AR62" s="107">
        <v>1</v>
      </c>
      <c r="AS62" s="123" t="s">
        <v>430</v>
      </c>
      <c r="AT62" s="116">
        <v>4</v>
      </c>
      <c r="AU62" s="116">
        <v>0</v>
      </c>
      <c r="AV62" s="98">
        <v>44701</v>
      </c>
      <c r="AW62" s="156"/>
      <c r="AX62" s="104"/>
      <c r="AY62" s="104"/>
    </row>
    <row r="63" spans="1:51" ht="15" customHeight="1" x14ac:dyDescent="0.2">
      <c r="A63" s="198" t="s">
        <v>283</v>
      </c>
      <c r="B63" s="198" t="s">
        <v>284</v>
      </c>
      <c r="C63" s="199">
        <v>2368159</v>
      </c>
      <c r="D63" s="202">
        <v>22416</v>
      </c>
      <c r="E63" s="201">
        <v>1</v>
      </c>
      <c r="F63" s="98">
        <v>44700</v>
      </c>
      <c r="G63" s="98">
        <v>44700</v>
      </c>
      <c r="H63" s="101">
        <v>0</v>
      </c>
      <c r="I63" s="103">
        <v>2</v>
      </c>
      <c r="J63" s="104">
        <v>0</v>
      </c>
      <c r="K63" s="105">
        <v>23</v>
      </c>
      <c r="L63" s="99">
        <v>0.75069444444444444</v>
      </c>
      <c r="M63" s="187"/>
      <c r="N63" s="187"/>
      <c r="O63" s="190"/>
      <c r="P63" s="98">
        <v>44701</v>
      </c>
      <c r="Q63" s="184">
        <v>1</v>
      </c>
      <c r="R63" s="107">
        <v>1</v>
      </c>
      <c r="S63" s="110">
        <v>1</v>
      </c>
      <c r="T63" s="98">
        <v>44700</v>
      </c>
      <c r="U63" s="112" t="s">
        <v>199</v>
      </c>
      <c r="V63" s="98">
        <v>44700</v>
      </c>
      <c r="W63" s="42" t="s">
        <v>382</v>
      </c>
      <c r="X63" s="163">
        <v>1</v>
      </c>
      <c r="Y63" s="114">
        <v>1</v>
      </c>
      <c r="Z63" s="115" t="s">
        <v>474</v>
      </c>
      <c r="AA63" s="115">
        <v>0</v>
      </c>
      <c r="AB63" s="115" t="s">
        <v>431</v>
      </c>
      <c r="AC63" s="98">
        <v>44700</v>
      </c>
      <c r="AD63" s="116" t="s">
        <v>101</v>
      </c>
      <c r="AE63" s="116">
        <v>0</v>
      </c>
      <c r="AF63" s="116">
        <v>0</v>
      </c>
      <c r="AG63" s="116">
        <v>0</v>
      </c>
      <c r="AH63" s="113">
        <v>1</v>
      </c>
      <c r="AI63" s="117" t="s">
        <v>480</v>
      </c>
      <c r="AJ63" s="117"/>
      <c r="AK63" s="105">
        <v>23</v>
      </c>
      <c r="AL63" s="105" t="s">
        <v>404</v>
      </c>
      <c r="AM63" s="119">
        <v>1</v>
      </c>
      <c r="AN63" s="115">
        <v>0</v>
      </c>
      <c r="AO63" s="130">
        <v>0</v>
      </c>
      <c r="AP63" s="130">
        <v>1</v>
      </c>
      <c r="AQ63" s="130">
        <v>0</v>
      </c>
      <c r="AR63" s="107">
        <v>1</v>
      </c>
      <c r="AS63" s="123" t="s">
        <v>344</v>
      </c>
      <c r="AT63" s="116">
        <v>6</v>
      </c>
      <c r="AU63" s="116" t="s">
        <v>146</v>
      </c>
      <c r="AV63" s="98">
        <v>44706</v>
      </c>
      <c r="AW63" s="156" t="s">
        <v>146</v>
      </c>
      <c r="AX63" s="104">
        <v>6</v>
      </c>
      <c r="AY63" s="104" t="s">
        <v>146</v>
      </c>
    </row>
    <row r="64" spans="1:51" ht="15" customHeight="1" x14ac:dyDescent="0.2">
      <c r="A64" s="198" t="s">
        <v>285</v>
      </c>
      <c r="B64" s="198" t="s">
        <v>286</v>
      </c>
      <c r="C64" s="199">
        <v>2550615</v>
      </c>
      <c r="D64" s="202">
        <v>13891</v>
      </c>
      <c r="E64" s="201">
        <v>0</v>
      </c>
      <c r="F64" s="98">
        <v>44701</v>
      </c>
      <c r="G64" s="98">
        <v>44701</v>
      </c>
      <c r="H64" s="101">
        <v>0</v>
      </c>
      <c r="I64" s="103">
        <v>1</v>
      </c>
      <c r="J64" s="104">
        <v>0</v>
      </c>
      <c r="K64" s="105">
        <v>19</v>
      </c>
      <c r="L64" s="99" t="s">
        <v>146</v>
      </c>
      <c r="M64" s="187" t="s">
        <v>146</v>
      </c>
      <c r="N64" s="187" t="s">
        <v>146</v>
      </c>
      <c r="O64" s="190" t="s">
        <v>146</v>
      </c>
      <c r="P64" s="98">
        <v>44702</v>
      </c>
      <c r="Q64" s="184">
        <v>1</v>
      </c>
      <c r="R64" s="107">
        <v>1</v>
      </c>
      <c r="S64" s="110">
        <v>0</v>
      </c>
      <c r="T64" s="98" t="s">
        <v>146</v>
      </c>
      <c r="U64" s="112" t="s">
        <v>146</v>
      </c>
      <c r="V64" s="98">
        <v>44701</v>
      </c>
      <c r="W64" s="42" t="s">
        <v>254</v>
      </c>
      <c r="X64" s="114">
        <v>0</v>
      </c>
      <c r="Y64" s="114">
        <v>1</v>
      </c>
      <c r="Z64" s="43" t="s">
        <v>453</v>
      </c>
      <c r="AA64" s="43">
        <v>1</v>
      </c>
      <c r="AB64" s="115">
        <v>0</v>
      </c>
      <c r="AC64" s="98">
        <v>44701</v>
      </c>
      <c r="AD64" s="116">
        <v>3</v>
      </c>
      <c r="AE64" s="116">
        <v>0</v>
      </c>
      <c r="AF64" s="116">
        <v>0</v>
      </c>
      <c r="AG64" s="116">
        <v>0</v>
      </c>
      <c r="AH64" s="113"/>
      <c r="AI64" s="117"/>
      <c r="AJ64" s="117"/>
      <c r="AK64" s="105">
        <v>5</v>
      </c>
      <c r="AL64" s="105" t="s">
        <v>306</v>
      </c>
      <c r="AM64" s="119">
        <v>0</v>
      </c>
      <c r="AN64" s="115">
        <v>0</v>
      </c>
      <c r="AO64" s="130">
        <v>0</v>
      </c>
      <c r="AP64" s="130">
        <v>0</v>
      </c>
      <c r="AQ64" s="130">
        <v>0</v>
      </c>
      <c r="AR64" s="107">
        <v>2</v>
      </c>
      <c r="AS64" s="123" t="s">
        <v>433</v>
      </c>
      <c r="AT64" s="116">
        <v>2</v>
      </c>
      <c r="AU64" s="116">
        <v>0</v>
      </c>
      <c r="AV64" s="98">
        <v>44705</v>
      </c>
      <c r="AW64" s="156"/>
      <c r="AX64" s="104"/>
      <c r="AY64" s="104"/>
    </row>
    <row r="65" spans="1:51" ht="15" customHeight="1" x14ac:dyDescent="0.2">
      <c r="A65" s="198" t="s">
        <v>287</v>
      </c>
      <c r="B65" s="198" t="s">
        <v>288</v>
      </c>
      <c r="C65" s="199">
        <v>2550837</v>
      </c>
      <c r="D65" s="202">
        <v>21065</v>
      </c>
      <c r="E65" s="201">
        <v>1</v>
      </c>
      <c r="F65" s="98">
        <v>44703</v>
      </c>
      <c r="G65" s="98">
        <v>44703</v>
      </c>
      <c r="H65" s="101">
        <v>0</v>
      </c>
      <c r="I65" s="103">
        <v>2</v>
      </c>
      <c r="J65" s="104">
        <v>0</v>
      </c>
      <c r="K65" s="105">
        <v>10</v>
      </c>
      <c r="L65" s="99" t="s">
        <v>146</v>
      </c>
      <c r="M65" s="187" t="s">
        <v>146</v>
      </c>
      <c r="N65" s="187" t="s">
        <v>146</v>
      </c>
      <c r="O65" s="190" t="s">
        <v>146</v>
      </c>
      <c r="P65" s="98">
        <v>44704</v>
      </c>
      <c r="Q65" s="184">
        <v>1</v>
      </c>
      <c r="R65" s="107">
        <v>1</v>
      </c>
      <c r="S65" s="110">
        <v>0</v>
      </c>
      <c r="T65" s="98" t="s">
        <v>435</v>
      </c>
      <c r="U65" s="112" t="s">
        <v>199</v>
      </c>
      <c r="V65" s="98">
        <v>44703</v>
      </c>
      <c r="W65" s="169" t="s">
        <v>545</v>
      </c>
      <c r="X65" s="168" t="s">
        <v>29</v>
      </c>
      <c r="Y65" s="114">
        <v>0</v>
      </c>
      <c r="Z65" s="115" t="s">
        <v>474</v>
      </c>
      <c r="AA65" s="115">
        <v>0</v>
      </c>
      <c r="AB65" s="115">
        <v>1</v>
      </c>
      <c r="AC65" s="98">
        <v>44703</v>
      </c>
      <c r="AD65" s="116" t="s">
        <v>101</v>
      </c>
      <c r="AE65" s="116">
        <v>0</v>
      </c>
      <c r="AF65" s="116">
        <v>0</v>
      </c>
      <c r="AG65" s="116">
        <v>0</v>
      </c>
      <c r="AH65" s="113"/>
      <c r="AI65" s="117" t="s">
        <v>508</v>
      </c>
      <c r="AJ65" s="117"/>
      <c r="AK65" s="105">
        <v>14</v>
      </c>
      <c r="AL65" s="105">
        <v>3</v>
      </c>
      <c r="AM65" s="119">
        <v>1</v>
      </c>
      <c r="AN65" s="115">
        <v>0</v>
      </c>
      <c r="AO65" s="130">
        <v>0</v>
      </c>
      <c r="AP65" s="130">
        <v>1</v>
      </c>
      <c r="AQ65" s="130">
        <v>0</v>
      </c>
      <c r="AR65" s="107">
        <v>1</v>
      </c>
      <c r="AS65" s="123" t="s">
        <v>435</v>
      </c>
      <c r="AT65" s="116">
        <v>4</v>
      </c>
      <c r="AU65" s="116">
        <v>0</v>
      </c>
      <c r="AV65" s="98">
        <v>44713</v>
      </c>
      <c r="AW65" s="156"/>
      <c r="AX65" s="104"/>
      <c r="AY65" s="104"/>
    </row>
    <row r="66" spans="1:51" ht="15" customHeight="1" x14ac:dyDescent="0.2">
      <c r="A66" s="194" t="s">
        <v>346</v>
      </c>
      <c r="B66" s="196" t="s">
        <v>347</v>
      </c>
      <c r="C66" s="196" t="s">
        <v>354</v>
      </c>
      <c r="D66" s="197">
        <v>16815</v>
      </c>
      <c r="E66" s="194">
        <v>1</v>
      </c>
      <c r="F66" s="134">
        <v>44706</v>
      </c>
      <c r="G66" s="134">
        <v>44706</v>
      </c>
      <c r="H66" s="138">
        <v>0</v>
      </c>
      <c r="I66" s="139" t="s">
        <v>146</v>
      </c>
      <c r="J66" s="140">
        <v>0</v>
      </c>
      <c r="K66" s="141">
        <v>15</v>
      </c>
      <c r="L66" s="137">
        <v>0.39652777777777781</v>
      </c>
      <c r="P66" s="134">
        <v>44707</v>
      </c>
      <c r="Q66" s="185">
        <v>1</v>
      </c>
      <c r="R66" s="122">
        <v>1</v>
      </c>
      <c r="S66" s="145">
        <v>0</v>
      </c>
      <c r="T66" s="134" t="s">
        <v>146</v>
      </c>
      <c r="U66" s="161" t="s">
        <v>146</v>
      </c>
      <c r="V66" s="134">
        <v>44706</v>
      </c>
      <c r="W66" s="148" t="s">
        <v>254</v>
      </c>
      <c r="X66" s="149">
        <v>0</v>
      </c>
      <c r="Y66" s="149">
        <v>0</v>
      </c>
      <c r="Z66" s="120" t="s">
        <v>606</v>
      </c>
      <c r="AA66" s="120">
        <v>0</v>
      </c>
      <c r="AB66" s="120">
        <v>0</v>
      </c>
      <c r="AC66" s="134">
        <v>44706</v>
      </c>
      <c r="AD66" s="125">
        <v>3</v>
      </c>
      <c r="AE66" s="125">
        <v>0</v>
      </c>
      <c r="AF66" s="125">
        <v>0</v>
      </c>
      <c r="AG66" s="125">
        <v>0</v>
      </c>
      <c r="AH66" s="149">
        <v>0</v>
      </c>
      <c r="AI66" s="118" t="s">
        <v>413</v>
      </c>
      <c r="AK66" s="141">
        <v>16</v>
      </c>
      <c r="AL66" s="141">
        <v>16</v>
      </c>
      <c r="AM66" s="151">
        <v>1</v>
      </c>
      <c r="AN66" s="120">
        <v>0</v>
      </c>
      <c r="AO66" s="121">
        <v>1</v>
      </c>
      <c r="AP66" s="121">
        <v>0</v>
      </c>
      <c r="AQ66" s="121">
        <v>0</v>
      </c>
      <c r="AR66" s="122">
        <v>1</v>
      </c>
      <c r="AS66" s="124" t="s">
        <v>348</v>
      </c>
      <c r="AT66" s="125">
        <v>5</v>
      </c>
      <c r="AU66" s="125">
        <v>0</v>
      </c>
      <c r="AV66" s="134">
        <v>44712</v>
      </c>
    </row>
    <row r="67" spans="1:51" ht="15" customHeight="1" x14ac:dyDescent="0.2">
      <c r="A67" s="194" t="s">
        <v>229</v>
      </c>
      <c r="B67" s="196" t="s">
        <v>355</v>
      </c>
      <c r="C67" s="196" t="s">
        <v>356</v>
      </c>
      <c r="D67" s="197">
        <v>11954</v>
      </c>
      <c r="E67" s="194">
        <v>1</v>
      </c>
      <c r="F67" s="134">
        <v>44707</v>
      </c>
      <c r="G67" s="134">
        <v>44707</v>
      </c>
      <c r="H67" s="138">
        <v>0</v>
      </c>
      <c r="I67" s="139">
        <v>2</v>
      </c>
      <c r="J67" s="140">
        <v>0</v>
      </c>
      <c r="K67" s="141">
        <v>27</v>
      </c>
      <c r="L67" s="137">
        <v>0.51597222222222217</v>
      </c>
      <c r="P67" s="134">
        <v>44711</v>
      </c>
      <c r="Q67" s="185">
        <v>1</v>
      </c>
      <c r="R67" s="122">
        <v>1</v>
      </c>
      <c r="S67" s="145">
        <v>0</v>
      </c>
      <c r="T67" s="134">
        <v>44707</v>
      </c>
      <c r="U67" s="147" t="s">
        <v>199</v>
      </c>
      <c r="V67" s="134">
        <v>44707</v>
      </c>
      <c r="W67" s="148" t="s">
        <v>334</v>
      </c>
      <c r="X67" s="149">
        <v>0</v>
      </c>
      <c r="Y67" s="149">
        <v>1</v>
      </c>
      <c r="Z67" s="120" t="s">
        <v>302</v>
      </c>
      <c r="AA67" s="120">
        <v>1</v>
      </c>
      <c r="AB67" s="120">
        <v>0</v>
      </c>
      <c r="AC67" s="134">
        <v>44707</v>
      </c>
      <c r="AD67" s="125" t="s">
        <v>418</v>
      </c>
      <c r="AE67" s="125">
        <v>0</v>
      </c>
      <c r="AF67" s="125">
        <v>0</v>
      </c>
      <c r="AG67" s="125">
        <v>0</v>
      </c>
      <c r="AK67" s="141">
        <v>8</v>
      </c>
      <c r="AL67" s="141">
        <v>5</v>
      </c>
      <c r="AM67" s="151">
        <v>1</v>
      </c>
      <c r="AN67" s="120">
        <v>0</v>
      </c>
      <c r="AO67" s="121">
        <v>0</v>
      </c>
      <c r="AP67" s="121">
        <v>0</v>
      </c>
      <c r="AQ67" s="121">
        <v>0</v>
      </c>
      <c r="AR67" s="122">
        <v>1</v>
      </c>
      <c r="AS67" s="124" t="s">
        <v>304</v>
      </c>
      <c r="AT67" s="125">
        <v>4</v>
      </c>
      <c r="AU67" s="125">
        <v>0</v>
      </c>
      <c r="AV67" s="134">
        <v>44714</v>
      </c>
    </row>
    <row r="68" spans="1:51" ht="15" customHeight="1" x14ac:dyDescent="0.2">
      <c r="A68" s="194" t="s">
        <v>529</v>
      </c>
      <c r="B68" s="196" t="s">
        <v>530</v>
      </c>
      <c r="C68" s="196" t="s">
        <v>531</v>
      </c>
      <c r="D68" s="197">
        <v>14161</v>
      </c>
      <c r="E68" s="194">
        <v>0</v>
      </c>
      <c r="F68" s="134">
        <v>44711</v>
      </c>
      <c r="G68" s="134">
        <v>44711</v>
      </c>
      <c r="H68" s="138">
        <v>0</v>
      </c>
      <c r="I68" s="139">
        <v>2</v>
      </c>
      <c r="J68" s="140">
        <v>0</v>
      </c>
      <c r="K68" s="141">
        <v>16</v>
      </c>
      <c r="L68" s="137">
        <v>0.78263888888888899</v>
      </c>
      <c r="M68" s="188">
        <v>0</v>
      </c>
      <c r="N68" s="188">
        <v>0</v>
      </c>
      <c r="O68" s="191" t="s">
        <v>594</v>
      </c>
      <c r="P68" s="134">
        <v>44712</v>
      </c>
      <c r="Q68" s="185">
        <v>0</v>
      </c>
      <c r="R68" s="122">
        <v>0</v>
      </c>
      <c r="S68" s="145">
        <v>0</v>
      </c>
      <c r="T68" s="134">
        <v>44711</v>
      </c>
      <c r="U68" s="147" t="s">
        <v>199</v>
      </c>
      <c r="V68" s="134" t="s">
        <v>146</v>
      </c>
      <c r="W68" s="148" t="s">
        <v>146</v>
      </c>
      <c r="X68" s="149" t="s">
        <v>146</v>
      </c>
      <c r="Y68" s="149" t="s">
        <v>146</v>
      </c>
      <c r="Z68" s="120" t="s">
        <v>146</v>
      </c>
      <c r="AA68" s="115" t="s">
        <v>146</v>
      </c>
      <c r="AB68" s="120" t="s">
        <v>146</v>
      </c>
      <c r="AC68" s="134" t="s">
        <v>146</v>
      </c>
      <c r="AD68" s="125" t="s">
        <v>146</v>
      </c>
      <c r="AE68" s="125" t="s">
        <v>146</v>
      </c>
      <c r="AF68" s="125" t="s">
        <v>146</v>
      </c>
      <c r="AG68" s="125" t="s">
        <v>146</v>
      </c>
      <c r="AH68" s="149">
        <v>0</v>
      </c>
      <c r="AK68" s="141">
        <v>0</v>
      </c>
      <c r="AL68" s="141">
        <v>0</v>
      </c>
      <c r="AM68" s="151">
        <v>0</v>
      </c>
      <c r="AN68" s="120">
        <v>0</v>
      </c>
      <c r="AO68" s="121">
        <v>0</v>
      </c>
      <c r="AP68" s="121">
        <v>0</v>
      </c>
      <c r="AQ68" s="121">
        <v>0</v>
      </c>
      <c r="AR68" s="122">
        <v>1</v>
      </c>
      <c r="AS68" s="124" t="s">
        <v>95</v>
      </c>
      <c r="AT68" s="125">
        <v>1</v>
      </c>
      <c r="AU68" s="125">
        <v>1</v>
      </c>
      <c r="AV68" s="134">
        <v>44713</v>
      </c>
    </row>
    <row r="69" spans="1:51" ht="15" customHeight="1" x14ac:dyDescent="0.2">
      <c r="A69" s="194" t="s">
        <v>494</v>
      </c>
      <c r="B69" s="196" t="s">
        <v>495</v>
      </c>
      <c r="C69" s="196" t="s">
        <v>496</v>
      </c>
      <c r="D69" s="197">
        <v>13583</v>
      </c>
      <c r="E69" s="194">
        <v>0</v>
      </c>
      <c r="F69" s="134">
        <v>44715</v>
      </c>
      <c r="G69" s="134">
        <v>44715</v>
      </c>
      <c r="H69" s="138">
        <v>0</v>
      </c>
      <c r="I69" s="139" t="s">
        <v>146</v>
      </c>
      <c r="J69" s="140">
        <v>3</v>
      </c>
      <c r="K69" s="141">
        <v>26</v>
      </c>
      <c r="L69" s="137" t="s">
        <v>146</v>
      </c>
      <c r="M69" s="188" t="s">
        <v>146</v>
      </c>
      <c r="N69" s="188" t="s">
        <v>146</v>
      </c>
      <c r="O69" s="191" t="s">
        <v>146</v>
      </c>
      <c r="P69" s="134">
        <v>44716</v>
      </c>
      <c r="Q69" s="185">
        <v>1</v>
      </c>
      <c r="R69" s="122">
        <v>1</v>
      </c>
      <c r="S69" s="145">
        <v>0</v>
      </c>
      <c r="T69" s="134" t="s">
        <v>562</v>
      </c>
      <c r="U69" s="147" t="s">
        <v>311</v>
      </c>
      <c r="V69" s="134">
        <v>44715</v>
      </c>
      <c r="W69" s="148" t="s">
        <v>559</v>
      </c>
      <c r="X69" s="149">
        <v>0</v>
      </c>
      <c r="Y69" s="149">
        <v>1</v>
      </c>
      <c r="Z69" s="120" t="s">
        <v>475</v>
      </c>
      <c r="AA69" s="120">
        <v>0</v>
      </c>
      <c r="AB69" s="120">
        <v>0</v>
      </c>
      <c r="AC69" s="134">
        <v>44715</v>
      </c>
      <c r="AD69" s="125" t="s">
        <v>560</v>
      </c>
      <c r="AE69" s="125">
        <v>0</v>
      </c>
      <c r="AF69" s="125">
        <v>0</v>
      </c>
      <c r="AG69" s="125">
        <v>0</v>
      </c>
      <c r="AH69" s="149">
        <v>0</v>
      </c>
      <c r="AI69" s="118" t="s">
        <v>497</v>
      </c>
      <c r="AK69" s="141">
        <v>9</v>
      </c>
      <c r="AL69" s="141">
        <v>7</v>
      </c>
      <c r="AM69" s="151">
        <v>0</v>
      </c>
      <c r="AN69" s="120">
        <v>0</v>
      </c>
      <c r="AO69" s="121">
        <v>0</v>
      </c>
      <c r="AP69" s="121">
        <v>0</v>
      </c>
      <c r="AQ69" s="121">
        <v>0</v>
      </c>
      <c r="AR69" s="122">
        <v>1</v>
      </c>
      <c r="AS69" s="124" t="s">
        <v>561</v>
      </c>
      <c r="AT69" s="125">
        <v>2</v>
      </c>
      <c r="AU69" s="125">
        <v>1</v>
      </c>
      <c r="AV69" s="134">
        <v>44716</v>
      </c>
    </row>
    <row r="70" spans="1:51" ht="15" customHeight="1" x14ac:dyDescent="0.2">
      <c r="A70" s="194" t="s">
        <v>420</v>
      </c>
      <c r="B70" s="196" t="s">
        <v>421</v>
      </c>
      <c r="C70" s="196" t="s">
        <v>422</v>
      </c>
      <c r="D70" s="197">
        <v>36154</v>
      </c>
      <c r="E70" s="194">
        <v>0</v>
      </c>
      <c r="F70" s="134">
        <v>44715</v>
      </c>
      <c r="G70" s="134">
        <v>44715</v>
      </c>
      <c r="H70" s="138">
        <v>0</v>
      </c>
      <c r="I70" s="139">
        <v>2</v>
      </c>
      <c r="J70" s="140">
        <v>0</v>
      </c>
      <c r="K70" s="141">
        <v>23</v>
      </c>
      <c r="L70" s="137">
        <v>0.88541666666666663</v>
      </c>
      <c r="P70" s="134">
        <v>44716</v>
      </c>
      <c r="Q70" s="185">
        <v>1</v>
      </c>
      <c r="R70" s="122">
        <v>1</v>
      </c>
      <c r="S70" s="145">
        <v>0</v>
      </c>
      <c r="T70" s="134">
        <v>44715</v>
      </c>
      <c r="U70" s="147" t="s">
        <v>199</v>
      </c>
      <c r="V70" s="134">
        <v>44715</v>
      </c>
      <c r="W70" s="173" t="s">
        <v>572</v>
      </c>
      <c r="X70" s="174" t="s">
        <v>29</v>
      </c>
      <c r="Y70" s="149">
        <v>1</v>
      </c>
      <c r="Z70" s="120" t="s">
        <v>368</v>
      </c>
      <c r="AA70" s="120">
        <v>0</v>
      </c>
      <c r="AB70" s="120">
        <v>0</v>
      </c>
      <c r="AC70" s="134">
        <v>44715</v>
      </c>
      <c r="AD70" s="125">
        <v>3</v>
      </c>
      <c r="AE70" s="125">
        <v>3</v>
      </c>
      <c r="AF70" s="125">
        <v>0</v>
      </c>
      <c r="AG70" s="125">
        <v>0</v>
      </c>
      <c r="AH70" s="149">
        <v>1</v>
      </c>
      <c r="AI70" s="118" t="s">
        <v>425</v>
      </c>
      <c r="AK70" s="141" t="s">
        <v>426</v>
      </c>
      <c r="AL70" s="105" t="s">
        <v>404</v>
      </c>
      <c r="AM70" s="151">
        <v>1</v>
      </c>
      <c r="AN70" s="120" t="s">
        <v>424</v>
      </c>
      <c r="AO70" s="121">
        <v>0</v>
      </c>
      <c r="AP70" s="121">
        <v>0</v>
      </c>
      <c r="AQ70" s="121">
        <v>0</v>
      </c>
      <c r="AR70" s="122">
        <v>1</v>
      </c>
      <c r="AS70" s="123" t="s">
        <v>344</v>
      </c>
      <c r="AT70" s="125">
        <v>6</v>
      </c>
      <c r="AU70" s="125" t="s">
        <v>146</v>
      </c>
      <c r="AV70" s="134">
        <v>44718</v>
      </c>
      <c r="AW70" s="156" t="s">
        <v>146</v>
      </c>
      <c r="AX70" s="140">
        <v>6</v>
      </c>
      <c r="AY70" s="140" t="s">
        <v>146</v>
      </c>
    </row>
    <row r="71" spans="1:51" ht="15" customHeight="1" x14ac:dyDescent="0.2">
      <c r="A71" s="194" t="s">
        <v>491</v>
      </c>
      <c r="B71" s="196" t="s">
        <v>492</v>
      </c>
      <c r="C71" s="196" t="s">
        <v>493</v>
      </c>
      <c r="D71" s="197">
        <v>18242</v>
      </c>
      <c r="E71" s="194">
        <v>1</v>
      </c>
      <c r="F71" s="134">
        <v>44720</v>
      </c>
      <c r="G71" s="134">
        <v>44720</v>
      </c>
      <c r="H71" s="138">
        <v>0</v>
      </c>
      <c r="I71" s="139">
        <v>0</v>
      </c>
      <c r="J71" s="140">
        <v>0</v>
      </c>
      <c r="K71" s="141">
        <v>21</v>
      </c>
      <c r="L71" s="137">
        <v>0.82638888888888884</v>
      </c>
      <c r="M71" s="188">
        <v>27</v>
      </c>
      <c r="N71" s="188">
        <v>113</v>
      </c>
      <c r="O71" s="191" t="s">
        <v>597</v>
      </c>
      <c r="P71" s="134">
        <v>44721</v>
      </c>
      <c r="Q71" s="185">
        <v>1</v>
      </c>
      <c r="R71" s="122">
        <v>1</v>
      </c>
      <c r="S71" s="145">
        <v>0</v>
      </c>
      <c r="T71" s="134">
        <v>44720</v>
      </c>
      <c r="U71" s="147" t="s">
        <v>311</v>
      </c>
      <c r="V71" s="134">
        <v>44720</v>
      </c>
      <c r="W71" s="148" t="s">
        <v>321</v>
      </c>
      <c r="X71" s="149">
        <v>0</v>
      </c>
      <c r="Y71" s="149">
        <v>1</v>
      </c>
      <c r="Z71" s="120" t="s">
        <v>350</v>
      </c>
      <c r="AA71" s="120">
        <v>0</v>
      </c>
      <c r="AC71" s="134">
        <v>44720</v>
      </c>
      <c r="AD71" s="125">
        <v>3</v>
      </c>
      <c r="AE71" s="125">
        <v>0</v>
      </c>
      <c r="AF71" s="125">
        <v>1</v>
      </c>
      <c r="AG71" s="125">
        <v>0</v>
      </c>
      <c r="AH71" s="149">
        <v>0</v>
      </c>
      <c r="AI71" s="118" t="s">
        <v>563</v>
      </c>
      <c r="AJ71" s="118" t="s">
        <v>568</v>
      </c>
      <c r="AK71" s="141">
        <v>23</v>
      </c>
      <c r="AL71" s="141" t="s">
        <v>306</v>
      </c>
      <c r="AM71" s="151">
        <v>1</v>
      </c>
      <c r="AN71" s="120">
        <v>0</v>
      </c>
      <c r="AO71" s="121">
        <v>0</v>
      </c>
      <c r="AP71" s="121">
        <v>1</v>
      </c>
      <c r="AQ71" s="121">
        <v>0</v>
      </c>
      <c r="AR71" s="122">
        <v>1</v>
      </c>
      <c r="AS71" s="124" t="s">
        <v>438</v>
      </c>
      <c r="AT71" s="125">
        <v>4</v>
      </c>
      <c r="AU71" s="125">
        <v>0</v>
      </c>
      <c r="AV71" s="134">
        <v>44729</v>
      </c>
      <c r="AW71" s="139">
        <v>1</v>
      </c>
      <c r="AX71" s="140">
        <v>6</v>
      </c>
      <c r="AY71" s="140" t="s">
        <v>146</v>
      </c>
    </row>
    <row r="72" spans="1:51" ht="15" customHeight="1" x14ac:dyDescent="0.2">
      <c r="A72" s="194" t="s">
        <v>488</v>
      </c>
      <c r="B72" s="196" t="s">
        <v>489</v>
      </c>
      <c r="C72" s="196" t="s">
        <v>490</v>
      </c>
      <c r="D72" s="197">
        <v>13717</v>
      </c>
      <c r="E72" s="194">
        <v>0</v>
      </c>
      <c r="F72" s="134">
        <v>44721</v>
      </c>
      <c r="G72" s="134">
        <v>44721</v>
      </c>
      <c r="H72" s="138">
        <v>0</v>
      </c>
      <c r="I72" s="139">
        <v>2</v>
      </c>
      <c r="J72" s="140">
        <v>0</v>
      </c>
      <c r="K72" s="141">
        <v>7</v>
      </c>
      <c r="L72" s="137">
        <v>0.66527777777777775</v>
      </c>
      <c r="P72" s="134">
        <v>44722</v>
      </c>
      <c r="Q72" s="185">
        <v>0</v>
      </c>
      <c r="R72" s="122">
        <v>0</v>
      </c>
      <c r="S72" s="145">
        <v>0</v>
      </c>
      <c r="T72" s="134">
        <v>44721</v>
      </c>
      <c r="U72" s="147" t="s">
        <v>199</v>
      </c>
      <c r="V72" s="134" t="s">
        <v>146</v>
      </c>
      <c r="W72" s="148" t="s">
        <v>146</v>
      </c>
      <c r="X72" s="149" t="s">
        <v>146</v>
      </c>
      <c r="Y72" s="149" t="s">
        <v>146</v>
      </c>
      <c r="Z72" s="120" t="s">
        <v>146</v>
      </c>
      <c r="AA72" s="115" t="s">
        <v>146</v>
      </c>
      <c r="AB72" s="120" t="s">
        <v>146</v>
      </c>
      <c r="AC72" s="134" t="s">
        <v>146</v>
      </c>
      <c r="AD72" s="125" t="s">
        <v>146</v>
      </c>
      <c r="AE72" s="125" t="s">
        <v>146</v>
      </c>
      <c r="AF72" s="125" t="s">
        <v>146</v>
      </c>
      <c r="AG72" s="125" t="s">
        <v>146</v>
      </c>
      <c r="AH72" s="149">
        <v>0</v>
      </c>
      <c r="AK72" s="141">
        <v>4</v>
      </c>
      <c r="AL72" s="141" t="s">
        <v>306</v>
      </c>
      <c r="AM72" s="151">
        <v>0</v>
      </c>
      <c r="AN72" s="120">
        <v>0</v>
      </c>
      <c r="AO72" s="121">
        <v>0</v>
      </c>
      <c r="AP72" s="121">
        <v>0</v>
      </c>
      <c r="AQ72" s="121">
        <v>0</v>
      </c>
      <c r="AR72" s="122">
        <v>1</v>
      </c>
      <c r="AS72" s="124" t="s">
        <v>573</v>
      </c>
      <c r="AT72" s="125">
        <v>4</v>
      </c>
      <c r="AU72" s="125">
        <v>0</v>
      </c>
      <c r="AV72" s="134">
        <v>44726</v>
      </c>
    </row>
    <row r="73" spans="1:51" ht="15" customHeight="1" x14ac:dyDescent="0.2">
      <c r="A73" s="194" t="s">
        <v>498</v>
      </c>
      <c r="B73" s="196" t="s">
        <v>499</v>
      </c>
      <c r="C73" s="196" t="s">
        <v>500</v>
      </c>
      <c r="D73" s="197">
        <v>15315</v>
      </c>
      <c r="E73" s="194">
        <v>0</v>
      </c>
      <c r="F73" s="134">
        <v>44723</v>
      </c>
      <c r="G73" s="134">
        <v>44723</v>
      </c>
      <c r="H73" s="138">
        <v>0</v>
      </c>
      <c r="I73" s="139">
        <v>2</v>
      </c>
      <c r="J73" s="140">
        <v>0</v>
      </c>
      <c r="K73" s="141">
        <v>22</v>
      </c>
      <c r="L73" s="137">
        <v>0.40625</v>
      </c>
      <c r="M73" s="188">
        <v>147</v>
      </c>
      <c r="N73" s="188">
        <v>169</v>
      </c>
      <c r="O73" s="191" t="s">
        <v>579</v>
      </c>
      <c r="P73" s="134">
        <v>44724</v>
      </c>
      <c r="Q73" s="185">
        <v>1</v>
      </c>
      <c r="R73" s="122">
        <v>1</v>
      </c>
      <c r="S73" s="145">
        <v>0</v>
      </c>
      <c r="T73" s="134">
        <v>44572</v>
      </c>
      <c r="U73" s="147" t="s">
        <v>199</v>
      </c>
      <c r="V73" s="134">
        <v>44723</v>
      </c>
      <c r="W73" s="173" t="s">
        <v>538</v>
      </c>
      <c r="X73" s="174" t="s">
        <v>29</v>
      </c>
      <c r="Y73" s="149">
        <v>1</v>
      </c>
      <c r="Z73" s="120" t="s">
        <v>350</v>
      </c>
      <c r="AA73" s="120">
        <v>0</v>
      </c>
      <c r="AB73" s="120">
        <v>0</v>
      </c>
      <c r="AC73" s="134">
        <v>44723</v>
      </c>
      <c r="AD73" s="125" t="s">
        <v>574</v>
      </c>
      <c r="AE73" s="125">
        <v>0</v>
      </c>
      <c r="AF73" s="125">
        <v>0</v>
      </c>
      <c r="AG73" s="125">
        <v>0</v>
      </c>
      <c r="AH73" s="149">
        <v>0</v>
      </c>
      <c r="AK73" s="141">
        <v>15</v>
      </c>
      <c r="AL73" s="141" t="s">
        <v>306</v>
      </c>
      <c r="AM73" s="151">
        <v>1</v>
      </c>
      <c r="AN73" s="120">
        <v>0</v>
      </c>
      <c r="AO73" s="121">
        <v>0</v>
      </c>
      <c r="AP73" s="121">
        <v>0</v>
      </c>
      <c r="AQ73" s="121">
        <v>0</v>
      </c>
      <c r="AR73" s="122">
        <v>1</v>
      </c>
      <c r="AS73" s="124" t="s">
        <v>575</v>
      </c>
      <c r="AT73" s="125">
        <v>5</v>
      </c>
      <c r="AU73" s="125">
        <v>0</v>
      </c>
      <c r="AV73" s="134">
        <v>44736</v>
      </c>
    </row>
    <row r="74" spans="1:51" ht="15" customHeight="1" x14ac:dyDescent="0.2">
      <c r="A74" s="194" t="s">
        <v>501</v>
      </c>
      <c r="B74" s="196" t="s">
        <v>502</v>
      </c>
      <c r="C74" s="196" t="s">
        <v>503</v>
      </c>
      <c r="D74" s="197">
        <v>17105</v>
      </c>
      <c r="E74" s="194">
        <v>0</v>
      </c>
      <c r="F74" s="134">
        <v>44727</v>
      </c>
      <c r="G74" s="134">
        <v>44726</v>
      </c>
      <c r="H74" s="138">
        <v>0</v>
      </c>
      <c r="I74" s="139">
        <v>2</v>
      </c>
      <c r="J74" s="140">
        <v>0</v>
      </c>
      <c r="K74" s="141">
        <v>7</v>
      </c>
      <c r="L74" s="137">
        <v>0.4284722222222222</v>
      </c>
      <c r="P74" s="134">
        <v>44728</v>
      </c>
      <c r="Q74" s="185">
        <v>1</v>
      </c>
      <c r="R74" s="122">
        <v>1</v>
      </c>
      <c r="S74" s="145">
        <v>0</v>
      </c>
      <c r="T74" s="134">
        <v>44727</v>
      </c>
      <c r="U74" s="147" t="s">
        <v>311</v>
      </c>
      <c r="V74" s="134">
        <v>44727</v>
      </c>
      <c r="W74" s="148" t="s">
        <v>386</v>
      </c>
      <c r="X74" s="149">
        <v>0</v>
      </c>
      <c r="Y74" s="149">
        <v>1</v>
      </c>
      <c r="Z74" s="120" t="s">
        <v>350</v>
      </c>
      <c r="AA74" s="120">
        <v>1</v>
      </c>
      <c r="AB74" s="120">
        <v>0</v>
      </c>
      <c r="AC74" s="134">
        <v>44727</v>
      </c>
      <c r="AD74" s="125">
        <v>3</v>
      </c>
      <c r="AE74" s="125">
        <v>0</v>
      </c>
      <c r="AF74" s="125">
        <v>0</v>
      </c>
      <c r="AG74" s="125">
        <v>0</v>
      </c>
      <c r="AH74" s="149">
        <v>0</v>
      </c>
      <c r="AK74" s="141">
        <v>1</v>
      </c>
      <c r="AL74" s="141">
        <v>1</v>
      </c>
      <c r="AM74" s="151">
        <v>1</v>
      </c>
      <c r="AN74" s="120">
        <v>0</v>
      </c>
      <c r="AO74" s="121">
        <v>0</v>
      </c>
      <c r="AP74" s="121">
        <v>0</v>
      </c>
      <c r="AQ74" s="121">
        <v>0</v>
      </c>
      <c r="AR74" s="122">
        <v>1</v>
      </c>
      <c r="AS74" s="124" t="s">
        <v>95</v>
      </c>
      <c r="AT74" s="125">
        <v>1</v>
      </c>
      <c r="AU74" s="125">
        <v>1</v>
      </c>
      <c r="AV74" s="134">
        <v>44729</v>
      </c>
    </row>
    <row r="75" spans="1:51" ht="15" customHeight="1" x14ac:dyDescent="0.2">
      <c r="A75" s="194" t="s">
        <v>526</v>
      </c>
      <c r="B75" s="196" t="s">
        <v>527</v>
      </c>
      <c r="C75" s="196" t="s">
        <v>528</v>
      </c>
      <c r="D75" s="197">
        <v>22935</v>
      </c>
      <c r="E75" s="194">
        <v>1</v>
      </c>
      <c r="F75" s="134">
        <v>44729</v>
      </c>
      <c r="G75" s="134">
        <v>44727</v>
      </c>
      <c r="H75" s="138">
        <v>0</v>
      </c>
      <c r="J75" s="140">
        <v>3</v>
      </c>
      <c r="K75" s="141">
        <v>21</v>
      </c>
      <c r="L75" s="137" t="s">
        <v>146</v>
      </c>
      <c r="M75" s="188" t="s">
        <v>146</v>
      </c>
      <c r="N75" s="188" t="s">
        <v>146</v>
      </c>
      <c r="O75" s="191" t="s">
        <v>599</v>
      </c>
      <c r="P75" s="134">
        <v>44730</v>
      </c>
      <c r="Q75" s="185">
        <v>1</v>
      </c>
      <c r="R75" s="122">
        <v>1</v>
      </c>
      <c r="S75" s="145">
        <v>0</v>
      </c>
      <c r="T75" s="134" t="s">
        <v>146</v>
      </c>
      <c r="U75" s="147" t="s">
        <v>146</v>
      </c>
      <c r="V75" s="134">
        <v>44729</v>
      </c>
      <c r="W75" s="148" t="s">
        <v>228</v>
      </c>
      <c r="X75" s="149">
        <v>0</v>
      </c>
      <c r="Y75" s="149">
        <v>1</v>
      </c>
      <c r="AA75" s="120">
        <v>1</v>
      </c>
      <c r="AC75" s="134">
        <v>44729</v>
      </c>
      <c r="AD75" s="125">
        <v>3</v>
      </c>
      <c r="AE75" s="125">
        <v>0</v>
      </c>
      <c r="AF75" s="125">
        <v>0</v>
      </c>
      <c r="AG75" s="125">
        <v>0</v>
      </c>
      <c r="AH75" s="149">
        <v>0</v>
      </c>
      <c r="AI75" s="118" t="s">
        <v>413</v>
      </c>
      <c r="AK75" s="141">
        <v>12</v>
      </c>
      <c r="AL75" s="141" t="s">
        <v>306</v>
      </c>
      <c r="AM75" s="151">
        <v>0</v>
      </c>
      <c r="AN75" s="120">
        <v>0</v>
      </c>
      <c r="AO75" s="121">
        <v>1</v>
      </c>
      <c r="AP75" s="121">
        <v>0</v>
      </c>
      <c r="AQ75" s="121">
        <v>0</v>
      </c>
      <c r="AR75" s="122">
        <v>1</v>
      </c>
      <c r="AS75" s="124" t="s">
        <v>600</v>
      </c>
      <c r="AT75" s="125">
        <v>4</v>
      </c>
      <c r="AU75" s="125">
        <v>0</v>
      </c>
      <c r="AV75" s="134">
        <v>44735</v>
      </c>
    </row>
    <row r="76" spans="1:51" ht="15" customHeight="1" x14ac:dyDescent="0.2">
      <c r="A76" s="194" t="s">
        <v>523</v>
      </c>
      <c r="B76" s="196" t="s">
        <v>524</v>
      </c>
      <c r="C76" s="196" t="s">
        <v>525</v>
      </c>
      <c r="D76" s="197">
        <v>16597</v>
      </c>
      <c r="E76" s="194">
        <v>0</v>
      </c>
      <c r="F76" s="134">
        <v>44730</v>
      </c>
      <c r="G76" s="134">
        <v>44730</v>
      </c>
      <c r="H76" s="138">
        <v>0</v>
      </c>
      <c r="I76" s="139">
        <v>2</v>
      </c>
      <c r="J76" s="140">
        <v>3</v>
      </c>
      <c r="K76" s="141">
        <v>12</v>
      </c>
      <c r="L76" s="137" t="s">
        <v>146</v>
      </c>
      <c r="M76" s="188" t="s">
        <v>146</v>
      </c>
      <c r="N76" s="188" t="s">
        <v>146</v>
      </c>
      <c r="O76" s="191" t="s">
        <v>595</v>
      </c>
      <c r="P76" s="134">
        <v>44731</v>
      </c>
      <c r="Q76" s="185">
        <v>1</v>
      </c>
      <c r="R76" s="122">
        <v>1</v>
      </c>
      <c r="S76" s="145">
        <v>0</v>
      </c>
      <c r="T76" s="134" t="s">
        <v>146</v>
      </c>
      <c r="U76" s="147" t="s">
        <v>146</v>
      </c>
      <c r="V76" s="134">
        <v>44730</v>
      </c>
      <c r="W76" s="148" t="s">
        <v>601</v>
      </c>
      <c r="X76" s="149">
        <v>0</v>
      </c>
      <c r="Y76" s="149">
        <v>1</v>
      </c>
      <c r="AA76" s="120">
        <v>0</v>
      </c>
      <c r="AB76" s="120">
        <v>1</v>
      </c>
      <c r="AC76" s="134">
        <v>44731</v>
      </c>
      <c r="AD76" s="174" t="s">
        <v>596</v>
      </c>
      <c r="AE76" s="125">
        <v>1</v>
      </c>
      <c r="AF76" s="125">
        <v>1</v>
      </c>
      <c r="AG76" s="125">
        <v>1</v>
      </c>
      <c r="AH76" s="149">
        <v>0</v>
      </c>
      <c r="AI76" s="118" t="s">
        <v>645</v>
      </c>
      <c r="AK76" s="141" t="s">
        <v>306</v>
      </c>
      <c r="AL76" s="141" t="s">
        <v>306</v>
      </c>
      <c r="AM76" s="151">
        <v>0</v>
      </c>
      <c r="AN76" s="120">
        <v>0</v>
      </c>
      <c r="AO76" s="121">
        <v>1</v>
      </c>
      <c r="AP76" s="121">
        <v>0</v>
      </c>
      <c r="AQ76" s="121">
        <v>0</v>
      </c>
      <c r="AR76" s="122">
        <v>1</v>
      </c>
      <c r="AS76" s="124" t="s">
        <v>646</v>
      </c>
      <c r="AT76" s="125">
        <v>5</v>
      </c>
      <c r="AU76" s="125">
        <v>0</v>
      </c>
      <c r="AV76" s="134">
        <v>44749</v>
      </c>
    </row>
    <row r="77" spans="1:51" ht="15" customHeight="1" x14ac:dyDescent="0.2">
      <c r="A77" s="194" t="s">
        <v>520</v>
      </c>
      <c r="B77" s="196" t="s">
        <v>521</v>
      </c>
      <c r="C77" s="196" t="s">
        <v>522</v>
      </c>
      <c r="D77" s="197">
        <v>11682</v>
      </c>
      <c r="E77" s="194">
        <v>0</v>
      </c>
      <c r="F77" s="134">
        <v>44733</v>
      </c>
      <c r="G77" s="134">
        <v>44733</v>
      </c>
      <c r="H77" s="138">
        <v>0</v>
      </c>
      <c r="I77" s="139">
        <v>2</v>
      </c>
      <c r="J77" s="140">
        <v>3</v>
      </c>
      <c r="K77" s="141">
        <v>26</v>
      </c>
      <c r="L77" s="137">
        <v>0.44166666666666665</v>
      </c>
      <c r="M77" s="188">
        <v>0</v>
      </c>
      <c r="N77" s="188">
        <v>52</v>
      </c>
      <c r="O77" s="191" t="s">
        <v>602</v>
      </c>
      <c r="P77" s="134">
        <v>44734</v>
      </c>
      <c r="Q77" s="185">
        <v>0</v>
      </c>
      <c r="R77" s="122">
        <v>0</v>
      </c>
      <c r="S77" s="145">
        <v>0</v>
      </c>
      <c r="T77" s="134">
        <v>44733</v>
      </c>
      <c r="U77" s="147" t="s">
        <v>199</v>
      </c>
      <c r="V77" s="134" t="s">
        <v>146</v>
      </c>
      <c r="W77" s="148" t="s">
        <v>146</v>
      </c>
      <c r="X77" s="149" t="s">
        <v>146</v>
      </c>
      <c r="Y77" s="149" t="s">
        <v>146</v>
      </c>
      <c r="Z77" s="120" t="s">
        <v>146</v>
      </c>
      <c r="AA77" s="115" t="s">
        <v>146</v>
      </c>
      <c r="AB77" s="120" t="s">
        <v>146</v>
      </c>
      <c r="AC77" s="134" t="s">
        <v>146</v>
      </c>
      <c r="AD77" s="125" t="s">
        <v>146</v>
      </c>
      <c r="AE77" s="125" t="s">
        <v>146</v>
      </c>
      <c r="AF77" s="125" t="s">
        <v>146</v>
      </c>
      <c r="AG77" s="125" t="s">
        <v>146</v>
      </c>
      <c r="AH77" s="149">
        <v>0</v>
      </c>
      <c r="AI77" s="118" t="s">
        <v>557</v>
      </c>
      <c r="AK77" s="141">
        <v>13</v>
      </c>
      <c r="AL77" s="141" t="s">
        <v>306</v>
      </c>
      <c r="AM77" s="151">
        <v>0</v>
      </c>
      <c r="AN77" s="120">
        <v>0</v>
      </c>
      <c r="AO77" s="121">
        <v>1</v>
      </c>
      <c r="AP77" s="121">
        <v>1</v>
      </c>
      <c r="AQ77" s="121">
        <v>0</v>
      </c>
      <c r="AR77" s="122">
        <v>1</v>
      </c>
      <c r="AS77" s="124" t="s">
        <v>603</v>
      </c>
      <c r="AT77" s="125">
        <v>5</v>
      </c>
      <c r="AU77" s="125">
        <v>0</v>
      </c>
      <c r="AV77" s="134">
        <v>44736</v>
      </c>
    </row>
    <row r="78" spans="1:51" ht="15" customHeight="1" x14ac:dyDescent="0.2">
      <c r="A78" s="194" t="s">
        <v>515</v>
      </c>
      <c r="B78" s="196" t="s">
        <v>516</v>
      </c>
      <c r="C78" s="196" t="s">
        <v>517</v>
      </c>
      <c r="D78" s="197">
        <v>22895</v>
      </c>
      <c r="E78" s="194">
        <v>1</v>
      </c>
      <c r="F78" s="134">
        <v>44734</v>
      </c>
      <c r="G78" s="134">
        <v>44734</v>
      </c>
      <c r="H78" s="138">
        <v>0</v>
      </c>
      <c r="I78" s="139">
        <v>2</v>
      </c>
      <c r="J78" s="140">
        <v>0</v>
      </c>
      <c r="K78" s="141">
        <v>5</v>
      </c>
      <c r="L78" s="137">
        <v>0.3444444444444445</v>
      </c>
      <c r="M78" s="188">
        <v>0</v>
      </c>
      <c r="N78" s="188">
        <v>17</v>
      </c>
      <c r="O78" s="191" t="s">
        <v>604</v>
      </c>
      <c r="P78" s="134">
        <v>44735</v>
      </c>
      <c r="Q78" s="185">
        <v>0</v>
      </c>
      <c r="R78" s="122">
        <v>0</v>
      </c>
      <c r="S78" s="145">
        <v>0</v>
      </c>
      <c r="T78" s="134">
        <v>44734</v>
      </c>
      <c r="U78" s="147" t="s">
        <v>199</v>
      </c>
      <c r="V78" s="134" t="s">
        <v>146</v>
      </c>
      <c r="W78" s="148" t="s">
        <v>146</v>
      </c>
      <c r="X78" s="149" t="s">
        <v>146</v>
      </c>
      <c r="Y78" s="149" t="s">
        <v>146</v>
      </c>
      <c r="Z78" s="120" t="s">
        <v>146</v>
      </c>
      <c r="AA78" s="115" t="s">
        <v>146</v>
      </c>
      <c r="AB78" s="120" t="s">
        <v>146</v>
      </c>
      <c r="AC78" s="134" t="s">
        <v>146</v>
      </c>
      <c r="AD78" s="125" t="s">
        <v>146</v>
      </c>
      <c r="AE78" s="125" t="s">
        <v>146</v>
      </c>
      <c r="AF78" s="125" t="s">
        <v>146</v>
      </c>
      <c r="AG78" s="125" t="s">
        <v>146</v>
      </c>
      <c r="AH78" s="149">
        <v>0</v>
      </c>
      <c r="AK78" s="141">
        <v>0</v>
      </c>
      <c r="AL78" s="141">
        <v>0</v>
      </c>
      <c r="AM78" s="151">
        <v>0</v>
      </c>
      <c r="AN78" s="120">
        <v>0</v>
      </c>
      <c r="AO78" s="121">
        <v>0</v>
      </c>
      <c r="AP78" s="121">
        <v>0</v>
      </c>
      <c r="AQ78" s="121">
        <v>0</v>
      </c>
      <c r="AR78" s="122">
        <v>1</v>
      </c>
      <c r="AS78" s="124" t="s">
        <v>95</v>
      </c>
      <c r="AT78" s="125">
        <v>0</v>
      </c>
      <c r="AU78" s="125">
        <v>1</v>
      </c>
      <c r="AV78" s="134">
        <v>44735</v>
      </c>
    </row>
    <row r="79" spans="1:51" ht="15" customHeight="1" x14ac:dyDescent="0.2">
      <c r="A79" s="194" t="s">
        <v>584</v>
      </c>
      <c r="B79" s="196" t="s">
        <v>558</v>
      </c>
      <c r="C79" s="196" t="s">
        <v>647</v>
      </c>
      <c r="D79" s="197">
        <v>19741</v>
      </c>
      <c r="E79" s="194">
        <v>1</v>
      </c>
      <c r="F79" s="134">
        <v>44737</v>
      </c>
      <c r="G79" s="134">
        <v>44736</v>
      </c>
      <c r="H79" s="138">
        <v>0</v>
      </c>
      <c r="I79" s="139">
        <v>1</v>
      </c>
      <c r="J79" s="140">
        <v>0</v>
      </c>
      <c r="K79" s="141">
        <v>19</v>
      </c>
      <c r="L79" s="137">
        <v>0.26111111111111113</v>
      </c>
      <c r="M79" s="188">
        <v>38</v>
      </c>
      <c r="N79" s="188">
        <v>162</v>
      </c>
      <c r="O79" s="191" t="s">
        <v>648</v>
      </c>
      <c r="P79" s="134">
        <v>44739</v>
      </c>
      <c r="Q79" s="185">
        <v>1</v>
      </c>
      <c r="R79" s="122">
        <v>1</v>
      </c>
      <c r="S79" s="145">
        <v>0</v>
      </c>
      <c r="T79" s="134" t="s">
        <v>146</v>
      </c>
      <c r="U79" s="147" t="s">
        <v>146</v>
      </c>
      <c r="V79" s="134">
        <v>44737</v>
      </c>
      <c r="W79" s="148" t="s">
        <v>649</v>
      </c>
      <c r="X79" s="149">
        <v>1</v>
      </c>
      <c r="Y79" s="149">
        <v>0</v>
      </c>
      <c r="Z79" s="120" t="s">
        <v>651</v>
      </c>
      <c r="AA79" s="120">
        <v>0</v>
      </c>
      <c r="AB79" s="120">
        <v>0</v>
      </c>
      <c r="AC79" s="134">
        <v>44737</v>
      </c>
      <c r="AD79" s="125" t="s">
        <v>345</v>
      </c>
      <c r="AE79" s="125">
        <v>1</v>
      </c>
      <c r="AF79" s="125">
        <v>1</v>
      </c>
      <c r="AG79" s="125">
        <v>0</v>
      </c>
      <c r="AH79" s="149">
        <v>0</v>
      </c>
      <c r="AI79" s="118" t="s">
        <v>571</v>
      </c>
      <c r="AK79" s="141">
        <v>21</v>
      </c>
      <c r="AL79" s="141" t="s">
        <v>29</v>
      </c>
      <c r="AM79" s="151">
        <v>1</v>
      </c>
      <c r="AN79" s="120">
        <v>0</v>
      </c>
      <c r="AO79" s="121">
        <v>1</v>
      </c>
      <c r="AP79" s="121">
        <v>0</v>
      </c>
      <c r="AQ79" s="121">
        <v>0</v>
      </c>
      <c r="AR79" s="122">
        <v>1</v>
      </c>
      <c r="AS79" s="124" t="s">
        <v>650</v>
      </c>
      <c r="AT79" s="125">
        <v>5</v>
      </c>
      <c r="AU79" s="125">
        <v>0</v>
      </c>
    </row>
    <row r="80" spans="1:51" ht="15" customHeight="1" x14ac:dyDescent="0.2">
      <c r="A80" s="194" t="s">
        <v>485</v>
      </c>
      <c r="B80" s="196" t="s">
        <v>618</v>
      </c>
      <c r="C80" s="196" t="s">
        <v>619</v>
      </c>
      <c r="D80" s="197">
        <v>22223</v>
      </c>
      <c r="E80" s="194">
        <v>1</v>
      </c>
      <c r="F80" s="134">
        <v>44737</v>
      </c>
      <c r="G80" s="134">
        <v>44737</v>
      </c>
      <c r="H80" s="138">
        <v>0</v>
      </c>
      <c r="I80" s="139">
        <v>2</v>
      </c>
      <c r="J80" s="140">
        <v>0</v>
      </c>
      <c r="K80" s="141">
        <v>3</v>
      </c>
      <c r="L80" s="137">
        <v>0.73958333333333337</v>
      </c>
      <c r="M80" s="188">
        <v>0</v>
      </c>
      <c r="N80" s="188">
        <v>49</v>
      </c>
      <c r="O80" s="191" t="s">
        <v>604</v>
      </c>
      <c r="P80" s="134">
        <v>44738</v>
      </c>
      <c r="Q80" s="185">
        <v>0</v>
      </c>
      <c r="R80" s="122">
        <v>0</v>
      </c>
      <c r="S80" s="145">
        <v>0</v>
      </c>
      <c r="T80" s="134">
        <v>44737</v>
      </c>
      <c r="U80" s="147" t="s">
        <v>199</v>
      </c>
      <c r="V80" s="134" t="s">
        <v>146</v>
      </c>
      <c r="W80" s="148" t="s">
        <v>146</v>
      </c>
      <c r="X80" s="149" t="s">
        <v>146</v>
      </c>
      <c r="Y80" s="149" t="s">
        <v>146</v>
      </c>
      <c r="Z80" s="120" t="s">
        <v>146</v>
      </c>
      <c r="AA80" s="115" t="s">
        <v>146</v>
      </c>
      <c r="AB80" s="120" t="s">
        <v>146</v>
      </c>
      <c r="AC80" s="134" t="s">
        <v>146</v>
      </c>
      <c r="AD80" s="125" t="s">
        <v>146</v>
      </c>
      <c r="AE80" s="125" t="s">
        <v>146</v>
      </c>
      <c r="AF80" s="125" t="s">
        <v>146</v>
      </c>
      <c r="AG80" s="125" t="s">
        <v>146</v>
      </c>
      <c r="AH80" s="149">
        <v>0</v>
      </c>
      <c r="AI80" s="118" t="s">
        <v>620</v>
      </c>
      <c r="AK80" s="141">
        <v>0</v>
      </c>
      <c r="AL80" s="141">
        <v>0</v>
      </c>
      <c r="AM80" s="151">
        <v>0</v>
      </c>
      <c r="AN80" s="120">
        <v>0</v>
      </c>
      <c r="AO80" s="121">
        <v>1</v>
      </c>
      <c r="AP80" s="121">
        <v>0</v>
      </c>
      <c r="AQ80" s="121">
        <v>0</v>
      </c>
      <c r="AR80" s="122">
        <v>1</v>
      </c>
      <c r="AS80" s="124" t="s">
        <v>231</v>
      </c>
      <c r="AT80" s="125">
        <v>0</v>
      </c>
      <c r="AU80" s="125">
        <v>1</v>
      </c>
      <c r="AV80" s="134">
        <v>44739</v>
      </c>
    </row>
    <row r="81" spans="1:49" ht="15" customHeight="1" x14ac:dyDescent="0.2">
      <c r="A81" s="194" t="s">
        <v>346</v>
      </c>
      <c r="B81" s="196" t="s">
        <v>621</v>
      </c>
      <c r="C81" s="196" t="s">
        <v>622</v>
      </c>
      <c r="D81" s="197">
        <v>15266</v>
      </c>
      <c r="E81" s="194">
        <v>1</v>
      </c>
      <c r="F81" s="134">
        <v>44740</v>
      </c>
      <c r="G81" s="134">
        <v>44739</v>
      </c>
      <c r="H81" s="138">
        <v>0</v>
      </c>
      <c r="I81" s="139">
        <v>2</v>
      </c>
      <c r="J81" s="140">
        <v>0</v>
      </c>
      <c r="K81" s="141">
        <v>26</v>
      </c>
      <c r="L81" s="137">
        <v>5.4166666666666669E-2</v>
      </c>
      <c r="M81" s="188">
        <v>12</v>
      </c>
      <c r="N81" s="188">
        <v>222</v>
      </c>
      <c r="O81" s="191" t="s">
        <v>652</v>
      </c>
      <c r="P81" s="134">
        <v>44740</v>
      </c>
      <c r="Q81" s="185">
        <v>1</v>
      </c>
      <c r="R81" s="122">
        <v>1</v>
      </c>
      <c r="S81" s="145">
        <v>0</v>
      </c>
      <c r="T81" s="134" t="s">
        <v>146</v>
      </c>
      <c r="U81" s="147" t="s">
        <v>146</v>
      </c>
      <c r="V81" s="134">
        <v>44740</v>
      </c>
      <c r="W81" s="148" t="s">
        <v>653</v>
      </c>
      <c r="X81" s="149">
        <v>0</v>
      </c>
      <c r="Y81" s="149">
        <v>1</v>
      </c>
      <c r="Z81" s="120" t="s">
        <v>654</v>
      </c>
      <c r="AA81" s="120">
        <v>0</v>
      </c>
      <c r="AB81" s="120">
        <v>0</v>
      </c>
      <c r="AC81" s="134">
        <v>44740</v>
      </c>
      <c r="AD81" s="125" t="s">
        <v>326</v>
      </c>
      <c r="AE81" s="125">
        <v>0</v>
      </c>
      <c r="AF81" s="125">
        <v>0</v>
      </c>
      <c r="AG81" s="125">
        <v>0</v>
      </c>
      <c r="AH81" s="149">
        <v>0</v>
      </c>
      <c r="AI81" s="118" t="s">
        <v>656</v>
      </c>
      <c r="AK81" s="141">
        <v>15</v>
      </c>
      <c r="AL81" s="141" t="s">
        <v>306</v>
      </c>
      <c r="AM81" s="151">
        <v>0</v>
      </c>
      <c r="AN81" s="120">
        <v>0</v>
      </c>
      <c r="AO81" s="121">
        <v>0</v>
      </c>
      <c r="AP81" s="121">
        <v>0</v>
      </c>
      <c r="AQ81" s="121">
        <v>0</v>
      </c>
      <c r="AR81" s="122">
        <v>1</v>
      </c>
      <c r="AS81" s="124" t="s">
        <v>655</v>
      </c>
      <c r="AT81" s="125">
        <v>2</v>
      </c>
      <c r="AU81" s="125">
        <v>1</v>
      </c>
      <c r="AV81" s="134">
        <v>44746</v>
      </c>
    </row>
    <row r="82" spans="1:49" ht="15" customHeight="1" x14ac:dyDescent="0.2">
      <c r="A82" s="194" t="s">
        <v>629</v>
      </c>
      <c r="B82" s="196" t="s">
        <v>630</v>
      </c>
      <c r="C82" s="196" t="s">
        <v>631</v>
      </c>
      <c r="D82" s="197">
        <v>12124</v>
      </c>
      <c r="E82" s="194">
        <v>1</v>
      </c>
      <c r="F82" s="134">
        <v>44741</v>
      </c>
      <c r="G82" s="134">
        <v>44741</v>
      </c>
      <c r="H82" s="138">
        <v>1</v>
      </c>
      <c r="I82" s="139" t="s">
        <v>146</v>
      </c>
      <c r="J82" s="140">
        <v>0</v>
      </c>
      <c r="K82" s="141">
        <v>26</v>
      </c>
      <c r="L82" s="137" t="s">
        <v>146</v>
      </c>
      <c r="M82" s="188" t="s">
        <v>146</v>
      </c>
      <c r="N82" s="188" t="s">
        <v>146</v>
      </c>
      <c r="O82" s="191" t="s">
        <v>146</v>
      </c>
      <c r="P82" s="134">
        <v>44742</v>
      </c>
      <c r="Q82" s="185">
        <v>1</v>
      </c>
      <c r="R82" s="122">
        <v>1</v>
      </c>
      <c r="S82" s="145">
        <v>0</v>
      </c>
      <c r="T82" s="134">
        <v>44741</v>
      </c>
      <c r="U82" s="147" t="s">
        <v>199</v>
      </c>
      <c r="V82" s="134">
        <v>44741</v>
      </c>
      <c r="W82" s="148" t="s">
        <v>228</v>
      </c>
      <c r="X82" s="149">
        <v>0</v>
      </c>
      <c r="Y82" s="149">
        <v>1</v>
      </c>
      <c r="Z82" s="120" t="s">
        <v>29</v>
      </c>
      <c r="AA82" s="120">
        <v>0</v>
      </c>
      <c r="AB82" s="120" t="s">
        <v>146</v>
      </c>
      <c r="AC82" s="134">
        <v>44741</v>
      </c>
      <c r="AD82" s="125">
        <v>3</v>
      </c>
      <c r="AE82" s="125">
        <v>0</v>
      </c>
      <c r="AF82" s="125">
        <v>1</v>
      </c>
      <c r="AG82" s="125">
        <v>0</v>
      </c>
      <c r="AH82" s="149">
        <v>0</v>
      </c>
      <c r="AI82" s="118" t="s">
        <v>668</v>
      </c>
      <c r="AK82" s="141">
        <v>16</v>
      </c>
      <c r="AL82" s="141" t="s">
        <v>669</v>
      </c>
      <c r="AM82" s="151">
        <v>1</v>
      </c>
      <c r="AN82" s="120">
        <v>0</v>
      </c>
      <c r="AO82" s="121">
        <v>0</v>
      </c>
      <c r="AP82" s="121">
        <v>0</v>
      </c>
      <c r="AQ82" s="121">
        <v>0</v>
      </c>
      <c r="AR82" s="122">
        <v>1</v>
      </c>
      <c r="AS82" s="124" t="s">
        <v>669</v>
      </c>
      <c r="AT82" s="125" t="s">
        <v>669</v>
      </c>
      <c r="AU82" s="125" t="s">
        <v>669</v>
      </c>
      <c r="AV82" s="134" t="s">
        <v>669</v>
      </c>
      <c r="AW82" s="139" t="s">
        <v>669</v>
      </c>
    </row>
    <row r="83" spans="1:49" ht="15" customHeight="1" x14ac:dyDescent="0.2">
      <c r="A83" s="194" t="s">
        <v>634</v>
      </c>
      <c r="B83" s="196" t="s">
        <v>635</v>
      </c>
      <c r="C83" s="196" t="s">
        <v>636</v>
      </c>
      <c r="D83" s="197">
        <v>12575</v>
      </c>
      <c r="E83" s="194">
        <v>1</v>
      </c>
      <c r="F83" s="134">
        <v>44744</v>
      </c>
    </row>
    <row r="84" spans="1:49" ht="15" customHeight="1" x14ac:dyDescent="0.2">
      <c r="A84" s="194" t="s">
        <v>637</v>
      </c>
      <c r="B84" s="196" t="s">
        <v>638</v>
      </c>
      <c r="C84" s="196" t="s">
        <v>639</v>
      </c>
      <c r="D84" s="197">
        <v>37091</v>
      </c>
      <c r="E84" s="194">
        <v>0</v>
      </c>
      <c r="F84" s="134">
        <v>44744</v>
      </c>
    </row>
    <row r="85" spans="1:49" ht="15" customHeight="1" x14ac:dyDescent="0.2">
      <c r="A85" s="194" t="s">
        <v>626</v>
      </c>
      <c r="B85" s="196" t="s">
        <v>627</v>
      </c>
      <c r="C85" s="196" t="s">
        <v>628</v>
      </c>
      <c r="D85" s="197">
        <v>9025</v>
      </c>
      <c r="E85" s="194">
        <v>0</v>
      </c>
      <c r="F85" s="134">
        <v>44745</v>
      </c>
    </row>
    <row r="86" spans="1:49" ht="15" customHeight="1" x14ac:dyDescent="0.2">
      <c r="A86" s="194" t="s">
        <v>632</v>
      </c>
      <c r="B86" s="196" t="s">
        <v>633</v>
      </c>
      <c r="C86" s="196" t="s">
        <v>667</v>
      </c>
      <c r="D86" s="197">
        <v>18574</v>
      </c>
      <c r="E86" s="194">
        <v>0</v>
      </c>
      <c r="F86" s="134">
        <v>44745</v>
      </c>
    </row>
    <row r="87" spans="1:49" ht="15" customHeight="1" x14ac:dyDescent="0.2">
      <c r="A87" s="194" t="s">
        <v>229</v>
      </c>
      <c r="B87" s="196" t="s">
        <v>640</v>
      </c>
      <c r="C87" s="196" t="s">
        <v>641</v>
      </c>
      <c r="D87" s="197">
        <v>17583</v>
      </c>
      <c r="E87" s="194">
        <v>1</v>
      </c>
      <c r="F87" s="134">
        <v>44745</v>
      </c>
      <c r="G87" s="134">
        <v>44745</v>
      </c>
      <c r="H87" s="138">
        <v>0</v>
      </c>
      <c r="I87" s="139" t="s">
        <v>146</v>
      </c>
      <c r="K87" s="141">
        <v>18</v>
      </c>
      <c r="Q87" s="185">
        <v>0</v>
      </c>
      <c r="R87" s="122">
        <v>1</v>
      </c>
      <c r="T87" s="134" t="s">
        <v>146</v>
      </c>
      <c r="U87" s="147" t="s">
        <v>146</v>
      </c>
      <c r="V87" s="134">
        <v>44745</v>
      </c>
      <c r="W87" s="148" t="s">
        <v>666</v>
      </c>
      <c r="AC87" s="134">
        <v>44745</v>
      </c>
    </row>
    <row r="88" spans="1:49" ht="15" customHeight="1" x14ac:dyDescent="0.2">
      <c r="A88" s="194" t="s">
        <v>623</v>
      </c>
      <c r="B88" s="196" t="s">
        <v>624</v>
      </c>
      <c r="C88" s="196" t="s">
        <v>625</v>
      </c>
      <c r="D88" s="197">
        <v>18786</v>
      </c>
      <c r="E88" s="194">
        <v>1</v>
      </c>
      <c r="F88" s="134">
        <v>44746</v>
      </c>
    </row>
    <row r="89" spans="1:49" ht="15" customHeight="1" x14ac:dyDescent="0.2">
      <c r="A89" s="194" t="s">
        <v>642</v>
      </c>
      <c r="B89" s="196" t="s">
        <v>643</v>
      </c>
      <c r="C89" s="196" t="s">
        <v>644</v>
      </c>
      <c r="D89" s="197">
        <v>18560</v>
      </c>
      <c r="E89" s="194">
        <v>0</v>
      </c>
      <c r="F89" s="134">
        <v>44748</v>
      </c>
      <c r="G89" s="134">
        <v>44748</v>
      </c>
      <c r="H89" s="138">
        <v>0</v>
      </c>
      <c r="I89" s="139">
        <v>2</v>
      </c>
      <c r="J89" s="140">
        <v>0</v>
      </c>
      <c r="K89" s="141">
        <v>19</v>
      </c>
    </row>
    <row r="787" spans="1:48" ht="15" customHeight="1" x14ac:dyDescent="0.2">
      <c r="A787" s="194" t="s">
        <v>657</v>
      </c>
      <c r="B787" s="196" t="s">
        <v>658</v>
      </c>
      <c r="C787" s="196" t="s">
        <v>659</v>
      </c>
      <c r="D787" s="197">
        <v>14203</v>
      </c>
      <c r="E787" s="194">
        <v>0</v>
      </c>
      <c r="F787" s="134">
        <v>44754</v>
      </c>
      <c r="G787" s="134">
        <v>44754</v>
      </c>
      <c r="H787" s="138">
        <v>0</v>
      </c>
      <c r="I787" s="139" t="s">
        <v>599</v>
      </c>
      <c r="J787" s="140">
        <v>0</v>
      </c>
      <c r="K787" s="141">
        <v>6</v>
      </c>
      <c r="L787" s="137" t="s">
        <v>146</v>
      </c>
      <c r="M787" s="188" t="s">
        <v>146</v>
      </c>
      <c r="N787" s="188" t="s">
        <v>146</v>
      </c>
      <c r="O787" s="191" t="s">
        <v>146</v>
      </c>
      <c r="Q787" s="185">
        <v>1</v>
      </c>
      <c r="R787" s="122">
        <v>1</v>
      </c>
      <c r="S787" s="145">
        <v>0</v>
      </c>
      <c r="T787" s="134" t="s">
        <v>146</v>
      </c>
      <c r="U787" s="147" t="s">
        <v>146</v>
      </c>
      <c r="V787" s="134">
        <v>44754</v>
      </c>
      <c r="W787" s="148" t="s">
        <v>663</v>
      </c>
      <c r="X787" s="149">
        <v>0</v>
      </c>
      <c r="Y787" s="149">
        <v>0</v>
      </c>
      <c r="Z787" s="120" t="s">
        <v>664</v>
      </c>
      <c r="AB787" s="120">
        <v>0</v>
      </c>
      <c r="AC787" s="134">
        <v>44754</v>
      </c>
      <c r="AD787" s="125">
        <v>3</v>
      </c>
      <c r="AE787" s="125">
        <v>0</v>
      </c>
      <c r="AF787" s="125">
        <v>0</v>
      </c>
      <c r="AG787" s="125">
        <v>0</v>
      </c>
      <c r="AH787" s="149">
        <v>0</v>
      </c>
      <c r="AI787" s="118" t="s">
        <v>665</v>
      </c>
      <c r="AK787" s="141">
        <v>7</v>
      </c>
      <c r="AL787" s="141">
        <v>7</v>
      </c>
      <c r="AM787" s="151" t="s">
        <v>29</v>
      </c>
      <c r="AN787" s="120" t="s">
        <v>29</v>
      </c>
      <c r="AO787" s="121">
        <v>0</v>
      </c>
      <c r="AP787" s="121">
        <v>0</v>
      </c>
      <c r="AQ787" s="121">
        <v>0</v>
      </c>
      <c r="AR787" s="122">
        <v>1</v>
      </c>
      <c r="AS787" s="124" t="s">
        <v>406</v>
      </c>
      <c r="AT787" s="125">
        <v>5</v>
      </c>
      <c r="AU787" s="125">
        <v>0</v>
      </c>
      <c r="AV787" s="134">
        <v>44754</v>
      </c>
    </row>
    <row r="788" spans="1:48" ht="15" customHeight="1" x14ac:dyDescent="0.2">
      <c r="A788" s="194" t="s">
        <v>660</v>
      </c>
      <c r="B788" s="196" t="s">
        <v>661</v>
      </c>
      <c r="C788" s="196" t="s">
        <v>662</v>
      </c>
      <c r="D788" s="197">
        <v>17608</v>
      </c>
      <c r="E788" s="194">
        <v>0</v>
      </c>
      <c r="F788" s="134">
        <v>44754</v>
      </c>
      <c r="L788" s="137" t="s">
        <v>146</v>
      </c>
      <c r="M788" s="188" t="s">
        <v>146</v>
      </c>
      <c r="N788" s="188" t="s">
        <v>146</v>
      </c>
      <c r="O788" s="191" t="s">
        <v>146</v>
      </c>
      <c r="Q788" s="185">
        <v>1</v>
      </c>
      <c r="R788" s="122">
        <v>1</v>
      </c>
      <c r="S788" s="145">
        <v>0</v>
      </c>
      <c r="T788" s="134" t="s">
        <v>146</v>
      </c>
      <c r="U788" s="147" t="s">
        <v>146</v>
      </c>
      <c r="V788" s="134">
        <v>44754</v>
      </c>
    </row>
  </sheetData>
  <autoFilter ref="A1:AY788" xr:uid="{35E1A6B4-7602-4910-88AF-CE6606F56FA0}"/>
  <sortState xmlns:xlrd2="http://schemas.microsoft.com/office/spreadsheetml/2017/richdata2" ref="A2:AY89">
    <sortCondition ref="F2:F89"/>
  </sortState>
  <phoneticPr fontId="1" type="noConversion"/>
  <pageMargins left="0.7" right="0.7" top="0.75" bottom="0.75" header="0.3" footer="0.3"/>
  <pageSetup paperSize="9" orientation="portrait" horizontalDpi="4294967293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4425-3C07-4CC4-82B6-45B09FF5F2C7}">
  <dimension ref="A1:EN77"/>
  <sheetViews>
    <sheetView topLeftCell="B1" workbookViewId="0">
      <pane ySplit="10" topLeftCell="A67" activePane="bottomLeft" state="frozen"/>
      <selection pane="bottomLeft" activeCell="D83" sqref="D83"/>
    </sheetView>
  </sheetViews>
  <sheetFormatPr baseColWidth="10" defaultColWidth="18.33203125" defaultRowHeight="15" customHeight="1" x14ac:dyDescent="0.2"/>
  <cols>
    <col min="1" max="1" width="6.33203125" style="22" bestFit="1" customWidth="1"/>
    <col min="2" max="2" width="9.6640625" style="22" bestFit="1" customWidth="1"/>
    <col min="3" max="3" width="11.83203125" style="21" bestFit="1" customWidth="1"/>
    <col min="4" max="4" width="20.5" style="23" bestFit="1" customWidth="1"/>
    <col min="5" max="5" width="8.33203125" style="23" bestFit="1" customWidth="1"/>
    <col min="6" max="6" width="27.6640625" style="49" bestFit="1" customWidth="1"/>
    <col min="7" max="7" width="12.6640625" style="21" bestFit="1" customWidth="1"/>
    <col min="8" max="8" width="15.5" style="175" bestFit="1" customWidth="1"/>
    <col min="9" max="9" width="15.5" style="176" bestFit="1" customWidth="1"/>
    <col min="10" max="10" width="17" style="21" bestFit="1" customWidth="1"/>
    <col min="11" max="11" width="10.6640625" style="175" bestFit="1" customWidth="1"/>
    <col min="12" max="12" width="11.5" style="177" bestFit="1" customWidth="1"/>
    <col min="13" max="13" width="18.1640625" style="21" bestFit="1" customWidth="1"/>
    <col min="14" max="14" width="17.33203125" style="21" bestFit="1" customWidth="1"/>
    <col min="15" max="15" width="14.83203125" style="21" bestFit="1" customWidth="1"/>
    <col min="16" max="16" width="18" style="21" bestFit="1" customWidth="1"/>
    <col min="17" max="17" width="18.1640625" style="21" bestFit="1" customWidth="1"/>
    <col min="18" max="18" width="16" style="21" bestFit="1" customWidth="1"/>
    <col min="19" max="19" width="15.5" style="21" bestFit="1" customWidth="1"/>
    <col min="20" max="20" width="41.5" style="21" bestFit="1" customWidth="1"/>
    <col min="21" max="21" width="15.5" style="21" bestFit="1" customWidth="1"/>
    <col min="22" max="22" width="16.5" style="21" bestFit="1" customWidth="1"/>
    <col min="23" max="24" width="17.6640625" style="21" bestFit="1" customWidth="1"/>
    <col min="25" max="26" width="15.83203125" style="21" bestFit="1" customWidth="1"/>
    <col min="27" max="27" width="16.5" style="22" bestFit="1" customWidth="1"/>
    <col min="28" max="28" width="23.33203125" style="22" bestFit="1" customWidth="1"/>
    <col min="29" max="29" width="3.5" style="21" bestFit="1" customWidth="1"/>
    <col min="30" max="30" width="10.1640625" style="175" bestFit="1" customWidth="1"/>
    <col min="31" max="31" width="11.5" style="177" bestFit="1" customWidth="1"/>
    <col min="32" max="32" width="15.6640625" style="21" bestFit="1" customWidth="1"/>
    <col min="33" max="33" width="16.83203125" style="21" bestFit="1" customWidth="1"/>
    <col min="34" max="34" width="15.5" style="21" bestFit="1" customWidth="1"/>
    <col min="35" max="35" width="18" style="21" bestFit="1" customWidth="1"/>
    <col min="36" max="36" width="8.1640625" style="21" bestFit="1" customWidth="1"/>
    <col min="37" max="37" width="14" style="21" bestFit="1" customWidth="1"/>
    <col min="38" max="38" width="9" style="21" bestFit="1" customWidth="1"/>
    <col min="39" max="39" width="9.5" style="21" bestFit="1" customWidth="1"/>
    <col min="40" max="40" width="17.33203125" style="21" bestFit="1" customWidth="1"/>
    <col min="41" max="41" width="9.1640625" style="175" bestFit="1" customWidth="1"/>
    <col min="42" max="42" width="10" style="177" bestFit="1" customWidth="1"/>
    <col min="43" max="43" width="11.5" style="176" bestFit="1" customWidth="1"/>
    <col min="44" max="44" width="16" style="21" bestFit="1" customWidth="1"/>
    <col min="45" max="45" width="15.83203125" style="175" bestFit="1" customWidth="1"/>
    <col min="46" max="46" width="12.83203125" style="177" bestFit="1" customWidth="1"/>
    <col min="47" max="47" width="17" style="176" bestFit="1" customWidth="1"/>
    <col min="48" max="48" width="16.83203125" style="21" bestFit="1" customWidth="1"/>
    <col min="49" max="49" width="17.33203125" style="21" bestFit="1" customWidth="1"/>
    <col min="50" max="50" width="11.83203125" style="21" bestFit="1" customWidth="1"/>
    <col min="51" max="51" width="17.5" style="21" bestFit="1" customWidth="1"/>
    <col min="52" max="52" width="17.6640625" style="21" bestFit="1" customWidth="1"/>
    <col min="53" max="53" width="10.83203125" style="175" bestFit="1" customWidth="1"/>
    <col min="54" max="54" width="18" style="177" bestFit="1" customWidth="1"/>
    <col min="55" max="55" width="18.1640625" style="21" bestFit="1" customWidth="1"/>
    <col min="56" max="56" width="51.5" style="21" bestFit="1" customWidth="1"/>
    <col min="57" max="57" width="17" style="21" bestFit="1" customWidth="1"/>
    <col min="58" max="58" width="15" style="21" bestFit="1" customWidth="1"/>
    <col min="59" max="59" width="23.83203125" style="21" bestFit="1" customWidth="1"/>
    <col min="60" max="60" width="18.5" style="53" bestFit="1" customWidth="1"/>
    <col min="61" max="61" width="19.5" style="21" bestFit="1" customWidth="1"/>
    <col min="62" max="62" width="16.5" style="21" bestFit="1" customWidth="1"/>
    <col min="63" max="63" width="16.83203125" style="21" bestFit="1" customWidth="1"/>
    <col min="64" max="64" width="16.1640625" style="21" bestFit="1" customWidth="1"/>
    <col min="65" max="65" width="27.5" style="21" bestFit="1" customWidth="1"/>
    <col min="66" max="66" width="26.6640625" style="21" bestFit="1" customWidth="1"/>
    <col min="67" max="67" width="15" style="21" bestFit="1" customWidth="1"/>
    <col min="68" max="69" width="14.83203125" style="21" bestFit="1" customWidth="1"/>
    <col min="70" max="70" width="111.5" style="21" bestFit="1" customWidth="1"/>
    <col min="71" max="71" width="63.5" style="21" bestFit="1" customWidth="1"/>
    <col min="72" max="72" width="134.33203125" style="21" bestFit="1" customWidth="1"/>
    <col min="73" max="73" width="89.83203125" style="21" bestFit="1" customWidth="1"/>
    <col min="74" max="74" width="43.5" style="21" bestFit="1" customWidth="1"/>
    <col min="75" max="75" width="97.83203125" style="21" bestFit="1" customWidth="1"/>
    <col min="76" max="76" width="18.5" style="21" bestFit="1" customWidth="1"/>
    <col min="77" max="79" width="18" style="21" bestFit="1" customWidth="1"/>
    <col min="80" max="80" width="18" style="175" bestFit="1" customWidth="1"/>
    <col min="81" max="100" width="18" style="21" bestFit="1" customWidth="1"/>
    <col min="101" max="101" width="21.5" style="21" bestFit="1" customWidth="1"/>
    <col min="102" max="106" width="18" style="21" bestFit="1" customWidth="1"/>
    <col min="107" max="107" width="9.5" style="21" bestFit="1" customWidth="1"/>
    <col min="108" max="108" width="6.5" style="21" bestFit="1" customWidth="1"/>
    <col min="109" max="109" width="9.33203125" style="21" bestFit="1" customWidth="1"/>
    <col min="110" max="110" width="29" style="21" bestFit="1" customWidth="1"/>
    <col min="111" max="112" width="18" style="21" bestFit="1" customWidth="1"/>
    <col min="113" max="113" width="18" style="175" bestFit="1" customWidth="1"/>
    <col min="114" max="115" width="18" style="21" bestFit="1" customWidth="1"/>
    <col min="116" max="117" width="18" style="178" bestFit="1" customWidth="1"/>
    <col min="118" max="119" width="18" style="179" bestFit="1" customWidth="1"/>
    <col min="120" max="120" width="18" style="180" bestFit="1" customWidth="1"/>
    <col min="121" max="122" width="18" style="179" bestFit="1" customWidth="1"/>
    <col min="123" max="123" width="18" style="180" bestFit="1" customWidth="1"/>
    <col min="124" max="124" width="18" style="179" bestFit="1" customWidth="1"/>
    <col min="125" max="125" width="17.83203125" style="179" bestFit="1" customWidth="1"/>
    <col min="126" max="126" width="18" style="180" bestFit="1" customWidth="1"/>
    <col min="127" max="127" width="18" style="181" bestFit="1" customWidth="1"/>
    <col min="128" max="128" width="4.5" style="181" bestFit="1" customWidth="1"/>
    <col min="129" max="129" width="10.1640625" style="182" customWidth="1"/>
    <col min="130" max="131" width="16.1640625" style="183" hidden="1" customWidth="1"/>
    <col min="132" max="132" width="17.33203125" style="182" bestFit="1" customWidth="1"/>
    <col min="133" max="134" width="17.83203125" style="22" hidden="1" customWidth="1"/>
    <col min="135" max="135" width="17.83203125" style="22" bestFit="1" customWidth="1"/>
    <col min="136" max="137" width="18" style="22" hidden="1" customWidth="1"/>
    <col min="138" max="138" width="18" style="22" customWidth="1"/>
    <col min="139" max="139" width="18.33203125" style="22" hidden="1" customWidth="1"/>
    <col min="140" max="140" width="0" style="22" hidden="1" customWidth="1"/>
    <col min="141" max="141" width="18.33203125" style="22"/>
    <col min="142" max="143" width="18" style="22" hidden="1" customWidth="1"/>
    <col min="144" max="144" width="18" style="22" bestFit="1" customWidth="1"/>
    <col min="145" max="16384" width="18.33203125" style="22"/>
  </cols>
  <sheetData>
    <row r="1" spans="1:144" s="57" customFormat="1" ht="15" customHeight="1" x14ac:dyDescent="0.2">
      <c r="A1" s="56">
        <f>SUM(A11:A725)</f>
        <v>67</v>
      </c>
      <c r="B1" s="57" t="s">
        <v>445</v>
      </c>
      <c r="C1" s="58"/>
      <c r="D1" s="59"/>
      <c r="E1" s="59"/>
      <c r="F1" s="60"/>
      <c r="G1" s="56">
        <f>SUM(G11:G725)</f>
        <v>40</v>
      </c>
      <c r="H1" s="61"/>
      <c r="I1" s="62"/>
      <c r="J1" s="56">
        <f>SUM(J11:J725)</f>
        <v>27</v>
      </c>
      <c r="K1" s="61"/>
      <c r="L1" s="63"/>
      <c r="M1" s="56">
        <f t="shared" ref="M1:N1" si="0">SUM(M11:M725)</f>
        <v>6</v>
      </c>
      <c r="N1" s="56">
        <f t="shared" si="0"/>
        <v>38</v>
      </c>
      <c r="O1" s="58"/>
      <c r="P1" s="56">
        <f t="shared" ref="P1:Q1" si="1">SUM(P11:P725)</f>
        <v>3</v>
      </c>
      <c r="Q1" s="56">
        <f t="shared" si="1"/>
        <v>20</v>
      </c>
      <c r="R1" s="56"/>
      <c r="S1" s="58"/>
      <c r="T1" s="58"/>
      <c r="U1" s="56">
        <f t="shared" ref="U1:Z1" si="2">SUM(U11:U725)</f>
        <v>11</v>
      </c>
      <c r="V1" s="56">
        <f t="shared" si="2"/>
        <v>17</v>
      </c>
      <c r="W1" s="56">
        <f t="shared" si="2"/>
        <v>9</v>
      </c>
      <c r="X1" s="56">
        <f t="shared" si="2"/>
        <v>16</v>
      </c>
      <c r="Y1" s="56">
        <f t="shared" si="2"/>
        <v>12</v>
      </c>
      <c r="Z1" s="56">
        <f t="shared" si="2"/>
        <v>2</v>
      </c>
      <c r="AA1" s="58"/>
      <c r="AC1" s="56">
        <f t="shared" ref="AC1" si="3">SUM(AC11:AC725)</f>
        <v>7</v>
      </c>
      <c r="AD1" s="61"/>
      <c r="AE1" s="63"/>
      <c r="AF1" s="58"/>
      <c r="AG1" s="58"/>
      <c r="AH1" s="59"/>
      <c r="AI1" s="61"/>
      <c r="AJ1" s="56">
        <f t="shared" ref="AJ1:AX1" si="4">SUM(AJ11:AJ725)</f>
        <v>56</v>
      </c>
      <c r="AK1" s="56">
        <f t="shared" si="4"/>
        <v>47</v>
      </c>
      <c r="AL1" s="56">
        <f t="shared" si="4"/>
        <v>37</v>
      </c>
      <c r="AM1" s="56">
        <f t="shared" si="4"/>
        <v>12</v>
      </c>
      <c r="AN1" s="56">
        <f t="shared" si="4"/>
        <v>6</v>
      </c>
      <c r="AO1" s="56">
        <f t="shared" si="4"/>
        <v>21</v>
      </c>
      <c r="AP1" s="56">
        <f t="shared" si="4"/>
        <v>11</v>
      </c>
      <c r="AQ1" s="56">
        <f t="shared" si="4"/>
        <v>17</v>
      </c>
      <c r="AR1" s="56">
        <f t="shared" si="4"/>
        <v>6</v>
      </c>
      <c r="AS1" s="56">
        <f t="shared" si="4"/>
        <v>6</v>
      </c>
      <c r="AT1" s="56">
        <f t="shared" si="4"/>
        <v>3</v>
      </c>
      <c r="AU1" s="56">
        <f t="shared" si="4"/>
        <v>3</v>
      </c>
      <c r="AV1" s="56">
        <f t="shared" si="4"/>
        <v>3</v>
      </c>
      <c r="AW1" s="56">
        <f t="shared" si="4"/>
        <v>9</v>
      </c>
      <c r="AX1" s="56">
        <f t="shared" si="4"/>
        <v>8</v>
      </c>
      <c r="AY1" s="61"/>
      <c r="AZ1" s="63"/>
      <c r="BA1" s="62"/>
      <c r="BB1" s="61"/>
      <c r="BC1" s="63"/>
      <c r="BD1" s="165"/>
      <c r="BE1" s="56">
        <f t="shared" ref="BE1:BF1" si="5">SUM(BE11:BE725)</f>
        <v>7</v>
      </c>
      <c r="BF1" s="56">
        <f t="shared" si="5"/>
        <v>45</v>
      </c>
      <c r="BG1" s="58"/>
      <c r="BH1" s="58">
        <f>SUM(BH11:BH725)</f>
        <v>40</v>
      </c>
      <c r="BI1" s="58">
        <f>SUM(BI11:BI725)</f>
        <v>12</v>
      </c>
      <c r="BJ1" s="61"/>
      <c r="BK1" s="63"/>
      <c r="BL1" s="58"/>
      <c r="BM1" s="56">
        <f t="shared" ref="BM1:BQ1" si="6">SUM(BM11:BM725)</f>
        <v>3</v>
      </c>
      <c r="BN1" s="56">
        <f t="shared" si="6"/>
        <v>2</v>
      </c>
      <c r="BO1" s="56">
        <f t="shared" si="6"/>
        <v>1</v>
      </c>
      <c r="BP1" s="56">
        <f t="shared" si="6"/>
        <v>2</v>
      </c>
      <c r="BQ1" s="56">
        <f t="shared" si="6"/>
        <v>1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25</v>
      </c>
      <c r="BZ1" s="56">
        <f t="shared" si="7"/>
        <v>13</v>
      </c>
      <c r="CA1" s="56">
        <f t="shared" si="7"/>
        <v>4</v>
      </c>
      <c r="CB1" s="56">
        <f t="shared" si="7"/>
        <v>3</v>
      </c>
      <c r="CC1" s="56">
        <f t="shared" si="7"/>
        <v>4</v>
      </c>
      <c r="CD1" s="56">
        <f t="shared" si="7"/>
        <v>14</v>
      </c>
      <c r="CE1" s="56">
        <f t="shared" si="7"/>
        <v>2</v>
      </c>
      <c r="CF1" s="58"/>
      <c r="CG1" s="56">
        <f t="shared" ref="CG1:DU1" si="8">SUM(CG11:CG725)</f>
        <v>20</v>
      </c>
      <c r="CH1" s="56">
        <f t="shared" si="8"/>
        <v>5</v>
      </c>
      <c r="CI1" s="56">
        <f t="shared" si="8"/>
        <v>1</v>
      </c>
      <c r="CJ1" s="56">
        <f t="shared" si="8"/>
        <v>1</v>
      </c>
      <c r="CK1" s="56">
        <f t="shared" si="8"/>
        <v>0</v>
      </c>
      <c r="CL1" s="56">
        <f t="shared" si="8"/>
        <v>23</v>
      </c>
      <c r="CM1" s="56">
        <f t="shared" si="8"/>
        <v>6</v>
      </c>
      <c r="CN1" s="56">
        <f t="shared" si="8"/>
        <v>17</v>
      </c>
      <c r="CO1" s="56">
        <f t="shared" si="8"/>
        <v>10</v>
      </c>
      <c r="CP1" s="56">
        <f t="shared" si="8"/>
        <v>2</v>
      </c>
      <c r="CQ1" s="56">
        <f t="shared" si="8"/>
        <v>0</v>
      </c>
      <c r="CR1" s="56">
        <f t="shared" si="8"/>
        <v>5</v>
      </c>
      <c r="CS1" s="56">
        <f t="shared" si="8"/>
        <v>4</v>
      </c>
      <c r="CT1" s="56">
        <f t="shared" si="8"/>
        <v>0</v>
      </c>
      <c r="CU1" s="56">
        <f t="shared" si="8"/>
        <v>4</v>
      </c>
      <c r="CV1" s="56">
        <f t="shared" si="8"/>
        <v>2</v>
      </c>
      <c r="CW1" s="56">
        <f t="shared" si="8"/>
        <v>4</v>
      </c>
      <c r="CX1" s="56">
        <f t="shared" si="8"/>
        <v>1</v>
      </c>
      <c r="CY1" s="56">
        <f t="shared" si="8"/>
        <v>3</v>
      </c>
      <c r="CZ1" s="56">
        <f t="shared" si="8"/>
        <v>10</v>
      </c>
      <c r="DA1" s="56">
        <f t="shared" si="8"/>
        <v>12</v>
      </c>
      <c r="DB1" s="56">
        <f t="shared" si="8"/>
        <v>1</v>
      </c>
      <c r="DC1" s="56">
        <f t="shared" si="8"/>
        <v>67</v>
      </c>
      <c r="DD1" s="56">
        <f t="shared" si="8"/>
        <v>0</v>
      </c>
      <c r="DE1" s="56">
        <f t="shared" si="8"/>
        <v>1</v>
      </c>
      <c r="DF1" s="58"/>
      <c r="DG1" s="56">
        <f t="shared" si="8"/>
        <v>25</v>
      </c>
      <c r="DH1" s="56">
        <f t="shared" si="8"/>
        <v>4</v>
      </c>
      <c r="DI1" s="56">
        <f t="shared" si="8"/>
        <v>18</v>
      </c>
      <c r="DJ1" s="56">
        <f t="shared" si="8"/>
        <v>0</v>
      </c>
      <c r="DK1" s="56">
        <f t="shared" si="8"/>
        <v>13</v>
      </c>
      <c r="DL1" s="56">
        <f t="shared" si="8"/>
        <v>1</v>
      </c>
      <c r="DM1" s="56">
        <f t="shared" si="8"/>
        <v>6</v>
      </c>
      <c r="DN1" s="58"/>
      <c r="DO1" s="56">
        <f t="shared" si="8"/>
        <v>33</v>
      </c>
      <c r="DP1" s="56">
        <f t="shared" si="8"/>
        <v>13</v>
      </c>
      <c r="DQ1" s="56">
        <f t="shared" si="8"/>
        <v>7</v>
      </c>
      <c r="DR1" s="56">
        <f t="shared" si="8"/>
        <v>3</v>
      </c>
      <c r="DS1" s="56">
        <f t="shared" si="8"/>
        <v>7</v>
      </c>
      <c r="DT1" s="61"/>
      <c r="DU1" s="56">
        <f t="shared" si="8"/>
        <v>2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2</v>
      </c>
      <c r="DW3" s="58">
        <f t="shared" si="10"/>
        <v>0</v>
      </c>
      <c r="DX3" s="58">
        <f t="shared" si="10"/>
        <v>32.096518993839979</v>
      </c>
      <c r="DY3" s="58">
        <f t="shared" si="10"/>
        <v>0</v>
      </c>
      <c r="DZ3" s="58">
        <f t="shared" si="10"/>
        <v>-2.7083333334303461E-2</v>
      </c>
      <c r="EA3" s="58">
        <f t="shared" si="10"/>
        <v>-0.65000000002328306</v>
      </c>
      <c r="EB3" s="58">
        <f t="shared" si="10"/>
        <v>-39.000000001396984</v>
      </c>
      <c r="EC3" s="58">
        <f t="shared" si="10"/>
        <v>-0.46458333333430346</v>
      </c>
      <c r="ED3" s="58">
        <f t="shared" si="10"/>
        <v>-11.150000000023283</v>
      </c>
      <c r="EE3" s="58">
        <f t="shared" si="10"/>
        <v>-669.00000000139698</v>
      </c>
      <c r="EF3" s="58">
        <f t="shared" si="10"/>
        <v>1.1111111110949423E-2</v>
      </c>
      <c r="EG3" s="58">
        <f t="shared" si="10"/>
        <v>0.26666666666278616</v>
      </c>
      <c r="EH3" s="58">
        <f t="shared" si="10"/>
        <v>15.999999999767169</v>
      </c>
      <c r="EI3" s="58">
        <f t="shared" si="10"/>
        <v>1.4583333329937886E-2</v>
      </c>
      <c r="EJ3" s="58">
        <f t="shared" si="10"/>
        <v>0.34999999991850927</v>
      </c>
      <c r="EK3" s="58">
        <f t="shared" si="10"/>
        <v>20.999999995110556</v>
      </c>
      <c r="EL3" s="58">
        <f t="shared" si="10"/>
        <v>7.8472222223354038E-2</v>
      </c>
      <c r="EM3" s="58">
        <f t="shared" si="10"/>
        <v>1.8833333333604969</v>
      </c>
      <c r="EN3" s="58">
        <f t="shared" si="10"/>
        <v>113.00000000162981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32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24</v>
      </c>
      <c r="CF4" s="58">
        <f>MAX(CF11:CF755)</f>
        <v>16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6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6</v>
      </c>
      <c r="DW4" s="58">
        <f t="shared" si="12"/>
        <v>0</v>
      </c>
      <c r="DX4" s="58">
        <f t="shared" si="12"/>
        <v>99.599690178103785</v>
      </c>
      <c r="DY4" s="58">
        <f t="shared" si="12"/>
        <v>29</v>
      </c>
      <c r="DZ4" s="58">
        <f t="shared" si="12"/>
        <v>3.6805555551836733E-2</v>
      </c>
      <c r="EA4" s="58">
        <f t="shared" si="12"/>
        <v>0.88333333324408159</v>
      </c>
      <c r="EB4" s="58">
        <f t="shared" si="12"/>
        <v>52.999999994644895</v>
      </c>
      <c r="EC4" s="58">
        <f t="shared" si="12"/>
        <v>7.4999999997089617E-2</v>
      </c>
      <c r="ED4" s="58">
        <f t="shared" si="12"/>
        <v>1.7999999999301508</v>
      </c>
      <c r="EE4" s="58">
        <f t="shared" si="12"/>
        <v>107.99999999580905</v>
      </c>
      <c r="EF4" s="58">
        <f t="shared" si="12"/>
        <v>0.15902777777955635</v>
      </c>
      <c r="EG4" s="58">
        <f t="shared" si="12"/>
        <v>3.8166666667093523</v>
      </c>
      <c r="EH4" s="58">
        <f t="shared" si="12"/>
        <v>229.00000000256114</v>
      </c>
      <c r="EI4" s="58">
        <f t="shared" si="12"/>
        <v>0.14375000000291038</v>
      </c>
      <c r="EJ4" s="58">
        <f t="shared" si="12"/>
        <v>3.4500000000698492</v>
      </c>
      <c r="EK4" s="58">
        <f t="shared" si="12"/>
        <v>207.00000000419095</v>
      </c>
      <c r="EL4" s="58">
        <f t="shared" si="12"/>
        <v>1.0854166666686069</v>
      </c>
      <c r="EM4" s="58">
        <f t="shared" si="12"/>
        <v>26.050000000046566</v>
      </c>
      <c r="EN4" s="58">
        <f t="shared" si="12"/>
        <v>1563.000000002794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AVERAGE(T11:T755)</f>
        <v>13.23076923076923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AVERAGE(BX11:BX755)</f>
        <v>6.4680851063829783</v>
      </c>
      <c r="CF5" s="58">
        <f>AVERAGE(CF11:CF755)</f>
        <v>3.3333333333333335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 t="shared" ref="DN5" si="13">AVERAGE(DN11:DN755)</f>
        <v>2.9090909090909092</v>
      </c>
      <c r="DO5" s="58"/>
      <c r="DP5" s="58"/>
      <c r="DQ5" s="58"/>
      <c r="DR5" s="58"/>
      <c r="DS5" s="58"/>
      <c r="DT5" s="61"/>
      <c r="DU5" s="58"/>
      <c r="DV5" s="58">
        <f t="shared" ref="DV5:EN5" si="14">AVERAGE(DV11:DV755)</f>
        <v>5.6</v>
      </c>
      <c r="DW5" s="58" t="e">
        <f t="shared" si="14"/>
        <v>#DIV/0!</v>
      </c>
      <c r="DX5" s="58">
        <f t="shared" si="14"/>
        <v>72.604919132620168</v>
      </c>
      <c r="DY5" s="58">
        <f t="shared" si="14"/>
        <v>5.2727272727272725</v>
      </c>
      <c r="DZ5" s="58">
        <f t="shared" si="14"/>
        <v>9.8429951690575217E-3</v>
      </c>
      <c r="EA5" s="58">
        <f t="shared" si="14"/>
        <v>0.23623188405738049</v>
      </c>
      <c r="EB5" s="58">
        <f t="shared" si="14"/>
        <v>14.17391304344283</v>
      </c>
      <c r="EC5" s="58">
        <f t="shared" si="14"/>
        <v>1.9476010101326127E-2</v>
      </c>
      <c r="ED5" s="58">
        <f t="shared" si="14"/>
        <v>0.46742424243182706</v>
      </c>
      <c r="EE5" s="58">
        <f t="shared" si="14"/>
        <v>28.045454545909624</v>
      </c>
      <c r="EF5" s="58">
        <f t="shared" si="14"/>
        <v>5.5555555556466886E-2</v>
      </c>
      <c r="EG5" s="58">
        <f t="shared" si="14"/>
        <v>1.3333333333552053</v>
      </c>
      <c r="EH5" s="58">
        <f t="shared" si="14"/>
        <v>80.000000001312316</v>
      </c>
      <c r="EI5" s="58">
        <f t="shared" si="14"/>
        <v>5.4670479302562767E-2</v>
      </c>
      <c r="EJ5" s="58">
        <f t="shared" si="14"/>
        <v>1.3120915032615064</v>
      </c>
      <c r="EK5" s="58">
        <f t="shared" si="14"/>
        <v>78.725490195690384</v>
      </c>
      <c r="EL5" s="58">
        <f t="shared" si="14"/>
        <v>0.33529411764674494</v>
      </c>
      <c r="EM5" s="58">
        <f t="shared" si="14"/>
        <v>8.0470588235218798</v>
      </c>
      <c r="EN5" s="58">
        <f t="shared" si="14"/>
        <v>482.82352941131273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QUARTILE(T11:T776,1)</f>
        <v>7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QUARTILE(BX11:BX776,1)</f>
        <v>1.5</v>
      </c>
      <c r="CF7" s="58">
        <f>QUARTILE(CF11:CF776,1)</f>
        <v>0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 t="shared" ref="DN7" si="15">QUARTILE(DN11:DN776,1)</f>
        <v>1</v>
      </c>
      <c r="DO7" s="58"/>
      <c r="DP7" s="58"/>
      <c r="DQ7" s="58"/>
      <c r="DR7" s="58"/>
      <c r="DS7" s="58"/>
      <c r="DT7" s="61"/>
      <c r="DU7" s="58"/>
      <c r="DV7" s="58">
        <f t="shared" ref="DV7:EN7" si="16">QUARTILE(DV11:DV776,1)</f>
        <v>6</v>
      </c>
      <c r="DW7" s="58" t="e">
        <f t="shared" si="16"/>
        <v>#NUM!</v>
      </c>
      <c r="DX7" s="58">
        <f t="shared" si="16"/>
        <v>65.241657519765653</v>
      </c>
      <c r="DY7" s="58">
        <f t="shared" si="16"/>
        <v>2</v>
      </c>
      <c r="DZ7" s="58">
        <f t="shared" si="16"/>
        <v>5.7291666689707199E-3</v>
      </c>
      <c r="EA7" s="58">
        <f t="shared" si="16"/>
        <v>0.13750000005529728</v>
      </c>
      <c r="EB7" s="58">
        <f t="shared" si="16"/>
        <v>8.2500000033178367</v>
      </c>
      <c r="EC7" s="58">
        <f t="shared" si="16"/>
        <v>2.9687500000363798E-2</v>
      </c>
      <c r="ED7" s="58">
        <f t="shared" si="16"/>
        <v>0.71250000000873115</v>
      </c>
      <c r="EE7" s="58">
        <f t="shared" si="16"/>
        <v>42.750000000523869</v>
      </c>
      <c r="EF7" s="58">
        <f t="shared" si="16"/>
        <v>2.9861111113859806E-2</v>
      </c>
      <c r="EG7" s="58">
        <f t="shared" si="16"/>
        <v>0.71666666673263535</v>
      </c>
      <c r="EH7" s="58">
        <f t="shared" si="16"/>
        <v>43.000000003958121</v>
      </c>
      <c r="EI7" s="58">
        <f t="shared" si="16"/>
        <v>3.1944444446708076E-2</v>
      </c>
      <c r="EJ7" s="58">
        <f t="shared" si="16"/>
        <v>0.76666666672099382</v>
      </c>
      <c r="EK7" s="58">
        <f t="shared" si="16"/>
        <v>46.000000003259629</v>
      </c>
      <c r="EL7" s="58">
        <f t="shared" si="16"/>
        <v>0.16909722222044365</v>
      </c>
      <c r="EM7" s="58">
        <f t="shared" si="16"/>
        <v>4.0583333332906477</v>
      </c>
      <c r="EN7" s="58">
        <f t="shared" si="16"/>
        <v>243.49999999743886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QUARTILE(T11:T775,3)</f>
        <v>19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QUARTILE(BX11:BX775,3)</f>
        <v>9.5</v>
      </c>
      <c r="CF8" s="58">
        <f>QUARTILE(CF11:CF775,3)</f>
        <v>5.5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 t="shared" ref="DN8" si="17">QUARTILE(DN11:DN775,3)</f>
        <v>4</v>
      </c>
      <c r="DO8" s="58"/>
      <c r="DP8" s="58"/>
      <c r="DQ8" s="58"/>
      <c r="DR8" s="58"/>
      <c r="DS8" s="58"/>
      <c r="DT8" s="61"/>
      <c r="DU8" s="58"/>
      <c r="DV8" s="58">
        <f t="shared" ref="DV8:EN8" si="18">QUARTILE(DV11:DV775,3)</f>
        <v>6</v>
      </c>
      <c r="DW8" s="58" t="e">
        <f t="shared" si="18"/>
        <v>#NUM!</v>
      </c>
      <c r="DX8" s="58">
        <f t="shared" si="18"/>
        <v>81.866247072831968</v>
      </c>
      <c r="DY8" s="58">
        <f t="shared" si="18"/>
        <v>7</v>
      </c>
      <c r="DZ8" s="58">
        <f t="shared" si="18"/>
        <v>1.5104166670425911E-2</v>
      </c>
      <c r="EA8" s="58">
        <f t="shared" si="18"/>
        <v>0.36250000009022187</v>
      </c>
      <c r="EB8" s="58">
        <f t="shared" si="18"/>
        <v>21.750000005413312</v>
      </c>
      <c r="EC8" s="58">
        <f t="shared" si="18"/>
        <v>5.2083333335758653E-2</v>
      </c>
      <c r="ED8" s="58">
        <f t="shared" si="18"/>
        <v>1.2500000000582077</v>
      </c>
      <c r="EE8" s="58">
        <f t="shared" si="18"/>
        <v>75.00000000349246</v>
      </c>
      <c r="EF8" s="58">
        <f t="shared" si="18"/>
        <v>7.2916666671517305E-2</v>
      </c>
      <c r="EG8" s="58">
        <f t="shared" si="18"/>
        <v>1.7500000001164153</v>
      </c>
      <c r="EH8" s="58">
        <f t="shared" si="18"/>
        <v>105.00000000698492</v>
      </c>
      <c r="EI8" s="58">
        <f t="shared" si="18"/>
        <v>7.430555555401952E-2</v>
      </c>
      <c r="EJ8" s="58">
        <f t="shared" si="18"/>
        <v>1.7833333332964685</v>
      </c>
      <c r="EK8" s="58">
        <f t="shared" si="18"/>
        <v>106.99999999778811</v>
      </c>
      <c r="EL8" s="58">
        <f t="shared" si="18"/>
        <v>0.37673611110949423</v>
      </c>
      <c r="EM8" s="58">
        <f t="shared" si="18"/>
        <v>9.0416666666278616</v>
      </c>
      <c r="EN8" s="58">
        <f t="shared" si="18"/>
        <v>542.49999999767169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MEDIAN(T11:T740)</f>
        <v>13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MEDIAN(BX11:BX740)</f>
        <v>5</v>
      </c>
      <c r="CF9" s="58">
        <f>MEDIAN(CF11:CF740)</f>
        <v>2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 t="shared" ref="DN9" si="19">MEDIAN(DN11:DN740)</f>
        <v>3</v>
      </c>
      <c r="DO9" s="58"/>
      <c r="DP9" s="58"/>
      <c r="DQ9" s="58"/>
      <c r="DR9" s="58"/>
      <c r="DS9" s="58"/>
      <c r="DT9" s="61"/>
      <c r="DU9" s="58"/>
      <c r="DV9" s="58">
        <f t="shared" ref="DV9:EN9" si="20">MEDIAN(DV11:DV740)</f>
        <v>6</v>
      </c>
      <c r="DW9" s="58" t="e">
        <f t="shared" si="20"/>
        <v>#NUM!</v>
      </c>
      <c r="DX9" s="58">
        <f t="shared" si="20"/>
        <v>73.767509276723572</v>
      </c>
      <c r="DY9" s="58">
        <f t="shared" si="20"/>
        <v>3</v>
      </c>
      <c r="DZ9" s="58">
        <f t="shared" si="20"/>
        <v>9.7222222248092294E-3</v>
      </c>
      <c r="EA9" s="58">
        <f t="shared" si="20"/>
        <v>0.2333333333954215</v>
      </c>
      <c r="EB9" s="58">
        <f t="shared" si="20"/>
        <v>14.00000000372529</v>
      </c>
      <c r="EC9" s="58">
        <f t="shared" si="20"/>
        <v>3.7847222221898846E-2</v>
      </c>
      <c r="ED9" s="58">
        <f t="shared" si="20"/>
        <v>0.90833333332557231</v>
      </c>
      <c r="EE9" s="58">
        <f t="shared" si="20"/>
        <v>54.499999999534339</v>
      </c>
      <c r="EF9" s="58">
        <f t="shared" si="20"/>
        <v>5.486111110803904E-2</v>
      </c>
      <c r="EG9" s="58">
        <f t="shared" si="20"/>
        <v>1.316666666592937</v>
      </c>
      <c r="EH9" s="58">
        <f t="shared" si="20"/>
        <v>78.999999995576218</v>
      </c>
      <c r="EI9" s="58">
        <f t="shared" si="20"/>
        <v>4.7222222223354038E-2</v>
      </c>
      <c r="EJ9" s="58">
        <f t="shared" si="20"/>
        <v>1.1333333333604969</v>
      </c>
      <c r="EK9" s="58">
        <f t="shared" si="20"/>
        <v>68.000000001629815</v>
      </c>
      <c r="EL9" s="58">
        <f t="shared" si="20"/>
        <v>0.21875</v>
      </c>
      <c r="EM9" s="58">
        <f t="shared" si="20"/>
        <v>5.25</v>
      </c>
      <c r="EN9" s="58">
        <f t="shared" si="20"/>
        <v>315</v>
      </c>
    </row>
    <row r="10" spans="1:144" s="92" customFormat="1" ht="4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611</v>
      </c>
      <c r="AL10" s="79" t="s">
        <v>612</v>
      </c>
      <c r="AM10" s="79" t="s">
        <v>513</v>
      </c>
      <c r="AN10" s="79" t="s">
        <v>613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152" t="s">
        <v>143</v>
      </c>
      <c r="D11" s="152" t="s">
        <v>144</v>
      </c>
      <c r="E11" s="95">
        <v>2252706</v>
      </c>
      <c r="F11" s="96">
        <v>31262</v>
      </c>
      <c r="G11" s="97">
        <v>1</v>
      </c>
      <c r="H11" s="98">
        <v>44570</v>
      </c>
      <c r="I11" s="99">
        <v>3.5416666666666666E-2</v>
      </c>
      <c r="J11" s="100">
        <v>0</v>
      </c>
      <c r="K11" s="98">
        <v>44569</v>
      </c>
      <c r="L11" s="99">
        <v>0.85416666666666663</v>
      </c>
      <c r="M11" s="101">
        <v>0</v>
      </c>
      <c r="N11" s="102">
        <v>0</v>
      </c>
      <c r="O11" s="103" t="s">
        <v>146</v>
      </c>
      <c r="P11" s="102">
        <v>0</v>
      </c>
      <c r="Q11" s="102">
        <v>1</v>
      </c>
      <c r="R11" s="101" t="s">
        <v>145</v>
      </c>
      <c r="S11" s="104">
        <v>2</v>
      </c>
      <c r="T11" s="105">
        <v>5</v>
      </c>
      <c r="U11" s="104">
        <v>1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6" t="s">
        <v>306</v>
      </c>
      <c r="AB11" s="106" t="s">
        <v>366</v>
      </c>
      <c r="AC11" s="106">
        <v>1</v>
      </c>
      <c r="AD11" s="98" t="s">
        <v>146</v>
      </c>
      <c r="AE11" s="99" t="s">
        <v>146</v>
      </c>
      <c r="AF11" s="187" t="s">
        <v>146</v>
      </c>
      <c r="AG11" s="187" t="s">
        <v>146</v>
      </c>
      <c r="AH11" s="187" t="s">
        <v>146</v>
      </c>
      <c r="AI11" s="98">
        <v>44570</v>
      </c>
      <c r="AJ11" s="184">
        <v>1</v>
      </c>
      <c r="AK11" s="107">
        <v>1</v>
      </c>
      <c r="AL11" s="107">
        <v>0</v>
      </c>
      <c r="AM11" s="108">
        <v>0</v>
      </c>
      <c r="AN11" s="107">
        <v>0</v>
      </c>
      <c r="AO11" s="109">
        <v>1</v>
      </c>
      <c r="AP11" s="109">
        <v>0</v>
      </c>
      <c r="AQ11" s="109">
        <v>0</v>
      </c>
      <c r="AR11" s="109">
        <v>0</v>
      </c>
      <c r="AS11" s="109">
        <v>0</v>
      </c>
      <c r="AT11" s="109">
        <v>0</v>
      </c>
      <c r="AU11" s="109">
        <v>0</v>
      </c>
      <c r="AV11" s="110">
        <v>0</v>
      </c>
      <c r="AW11" s="110">
        <v>0</v>
      </c>
      <c r="AX11" s="111">
        <v>0</v>
      </c>
      <c r="AY11" s="98" t="s">
        <v>146</v>
      </c>
      <c r="AZ11" s="99" t="s">
        <v>146</v>
      </c>
      <c r="BA11" s="112" t="s">
        <v>146</v>
      </c>
      <c r="BB11" s="98">
        <v>44570</v>
      </c>
      <c r="BC11" s="99">
        <v>5.5555555555555552E-2</v>
      </c>
      <c r="BD11" s="42" t="s">
        <v>254</v>
      </c>
      <c r="BE11" s="114">
        <v>0</v>
      </c>
      <c r="BF11" s="114">
        <v>1</v>
      </c>
      <c r="BG11" s="115" t="s">
        <v>302</v>
      </c>
      <c r="BH11" s="115">
        <v>0</v>
      </c>
      <c r="BI11" s="115">
        <v>0</v>
      </c>
      <c r="BJ11" s="98">
        <v>44570</v>
      </c>
      <c r="BK11" s="99">
        <v>9.375E-2</v>
      </c>
      <c r="BL11" s="116" t="s">
        <v>101</v>
      </c>
      <c r="BM11" s="116">
        <v>0</v>
      </c>
      <c r="BN11" s="116">
        <v>0</v>
      </c>
      <c r="BO11" s="116">
        <v>0</v>
      </c>
      <c r="BP11" s="113"/>
      <c r="BQ11" s="113"/>
      <c r="BR11" s="117" t="s">
        <v>482</v>
      </c>
      <c r="BS11" s="117"/>
      <c r="BT11" s="117"/>
      <c r="BU11" s="117"/>
      <c r="BV11" s="117"/>
      <c r="BW11" s="118"/>
      <c r="BX11" s="105">
        <v>2</v>
      </c>
      <c r="BY11" s="104">
        <v>1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5" t="s">
        <v>306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1</v>
      </c>
      <c r="CM11" s="104">
        <v>0</v>
      </c>
      <c r="CN11" s="119">
        <v>1</v>
      </c>
      <c r="CO11" s="113">
        <v>1</v>
      </c>
      <c r="CP11" s="113">
        <v>0</v>
      </c>
      <c r="CQ11" s="113">
        <v>0</v>
      </c>
      <c r="CR11" s="113">
        <v>0</v>
      </c>
      <c r="CS11" s="113">
        <v>0</v>
      </c>
      <c r="CT11" s="113">
        <v>0</v>
      </c>
      <c r="CU11" s="115">
        <v>0</v>
      </c>
      <c r="CV11" s="115" t="s">
        <v>146</v>
      </c>
      <c r="CW11" s="115">
        <v>0</v>
      </c>
      <c r="CX11" s="120">
        <v>0</v>
      </c>
      <c r="CY11" s="120">
        <v>0</v>
      </c>
      <c r="CZ11" s="121">
        <v>0</v>
      </c>
      <c r="DA11" s="121">
        <v>0</v>
      </c>
      <c r="DB11" s="121">
        <v>0</v>
      </c>
      <c r="DC11" s="122">
        <v>1</v>
      </c>
      <c r="DD11" s="122">
        <v>0</v>
      </c>
      <c r="DE11" s="122">
        <v>0</v>
      </c>
      <c r="DF11" s="123" t="s">
        <v>145</v>
      </c>
      <c r="DG11" s="124">
        <v>0</v>
      </c>
      <c r="DH11" s="124">
        <v>0</v>
      </c>
      <c r="DI11" s="124">
        <v>0</v>
      </c>
      <c r="DJ11" s="124">
        <v>0</v>
      </c>
      <c r="DK11" s="124">
        <v>1</v>
      </c>
      <c r="DL11" s="124">
        <v>0</v>
      </c>
      <c r="DM11" s="124">
        <v>0</v>
      </c>
      <c r="DN11" s="116">
        <v>2</v>
      </c>
      <c r="DO11" s="125">
        <v>1</v>
      </c>
      <c r="DP11" s="125">
        <v>0</v>
      </c>
      <c r="DQ11" s="125">
        <v>0</v>
      </c>
      <c r="DR11" s="125">
        <v>0</v>
      </c>
      <c r="DS11" s="125">
        <v>0</v>
      </c>
      <c r="DT11" s="98">
        <v>44572</v>
      </c>
      <c r="DU11" s="156"/>
      <c r="DV11" s="104"/>
      <c r="DW11" s="104"/>
      <c r="DX11" s="126">
        <f t="shared" ref="DX11:DX41" si="21">IFERROR((H11-F11)/365.2421,"")</f>
        <v>36.43610635247142</v>
      </c>
      <c r="DY11" s="127">
        <f t="shared" ref="DY11:DY41" si="22">IFERROR((DT11-H11),"")</f>
        <v>2</v>
      </c>
      <c r="DZ11" s="128" t="str">
        <f t="shared" ref="DZ11:DZ41" si="23">IFERROR((AD11+AE11)-(H11+I11),"NA")</f>
        <v>NA</v>
      </c>
      <c r="EA11" s="128" t="str">
        <f t="shared" ref="EA11:EA74" si="24">IFERROR((DZ11*24),"NA")</f>
        <v>NA</v>
      </c>
      <c r="EB11" s="129" t="str">
        <f t="shared" ref="EB11:EB74" si="25">IFERROR((EA11*60),"NA")</f>
        <v>NA</v>
      </c>
      <c r="EC11" s="128" t="str">
        <f t="shared" ref="EC11:EC41" si="26">IFERROR((AY11+AZ11)-(H11+I11),"NA")</f>
        <v>NA</v>
      </c>
      <c r="ED11" s="128" t="str">
        <f t="shared" ref="ED11:ED74" si="27">IFERROR((EC11*24),"NA")</f>
        <v>NA</v>
      </c>
      <c r="EE11" s="129" t="str">
        <f t="shared" ref="EE11:EE74" si="28">IFERROR((ED11*60),"NA")</f>
        <v>NA</v>
      </c>
      <c r="EF11" s="128">
        <f t="shared" ref="EF11:EF41" si="29">IFERROR((BB11+BC11)-(H11+I11),"NA")</f>
        <v>2.0138888889050577E-2</v>
      </c>
      <c r="EG11" s="128">
        <f t="shared" ref="EG11:EG74" si="30">IFERROR((EF11*24),"NA")</f>
        <v>0.48333333333721384</v>
      </c>
      <c r="EH11" s="129">
        <f t="shared" ref="EH11:EH74" si="31">IFERROR((EG11*60),"NA")</f>
        <v>29.000000000232831</v>
      </c>
      <c r="EI11" s="128">
        <f t="shared" ref="EI11:EI74" si="32">IFERROR((BJ11+BK11)-(BB11+BC11),"NA")</f>
        <v>3.8194444445252884E-2</v>
      </c>
      <c r="EJ11" s="128">
        <f t="shared" ref="EJ11:EJ74" si="33">IFERROR((EI11*24),"NA")</f>
        <v>0.91666666668606922</v>
      </c>
      <c r="EK11" s="129">
        <f t="shared" ref="EK11:EK74" si="34">IFERROR((EJ11*60),"NA")</f>
        <v>55.000000001164153</v>
      </c>
      <c r="EL11" s="128">
        <f t="shared" ref="EL11:EL41" si="35">IFERROR((BJ11+BK11)-(K11+L11),"NA")</f>
        <v>0.23958333333575865</v>
      </c>
      <c r="EM11" s="128">
        <f t="shared" ref="EM11:EM74" si="36">IFERROR((EL11*24),"NA")</f>
        <v>5.7500000000582077</v>
      </c>
      <c r="EN11" s="129">
        <f t="shared" ref="EN11:EN74" si="37">IFERROR((EM11*60),"NA")</f>
        <v>345.00000000349246</v>
      </c>
    </row>
    <row r="12" spans="1:144" s="92" customFormat="1" ht="15" customHeight="1" x14ac:dyDescent="0.2">
      <c r="A12" s="93">
        <v>1</v>
      </c>
      <c r="B12" s="92">
        <v>1</v>
      </c>
      <c r="C12" s="94" t="s">
        <v>147</v>
      </c>
      <c r="D12" s="94" t="s">
        <v>148</v>
      </c>
      <c r="E12" s="95">
        <v>2529947</v>
      </c>
      <c r="F12" s="96">
        <v>22814</v>
      </c>
      <c r="G12" s="97">
        <v>1</v>
      </c>
      <c r="H12" s="98">
        <v>44572</v>
      </c>
      <c r="I12" s="99">
        <v>0.5708333333333333</v>
      </c>
      <c r="J12" s="100">
        <v>1</v>
      </c>
      <c r="K12" s="98">
        <v>44572</v>
      </c>
      <c r="L12" s="99">
        <v>0.35416666666666669</v>
      </c>
      <c r="M12" s="101">
        <v>0</v>
      </c>
      <c r="N12" s="101">
        <v>1</v>
      </c>
      <c r="O12" s="103">
        <v>2</v>
      </c>
      <c r="P12" s="101">
        <v>0</v>
      </c>
      <c r="Q12" s="101">
        <v>0</v>
      </c>
      <c r="R12" s="101">
        <v>0</v>
      </c>
      <c r="S12" s="104">
        <v>0</v>
      </c>
      <c r="T12" s="105">
        <v>8</v>
      </c>
      <c r="U12" s="104">
        <v>0</v>
      </c>
      <c r="V12" s="104">
        <v>1</v>
      </c>
      <c r="W12" s="104">
        <v>0</v>
      </c>
      <c r="X12" s="104">
        <v>0</v>
      </c>
      <c r="Y12" s="104">
        <v>0</v>
      </c>
      <c r="Z12" s="104">
        <v>0</v>
      </c>
      <c r="AA12" s="106" t="s">
        <v>306</v>
      </c>
      <c r="AB12" s="106" t="s">
        <v>367</v>
      </c>
      <c r="AC12" s="106">
        <v>0</v>
      </c>
      <c r="AD12" s="98">
        <v>44572</v>
      </c>
      <c r="AE12" s="99">
        <v>0.59166666666666667</v>
      </c>
      <c r="AF12" s="187"/>
      <c r="AG12" s="187"/>
      <c r="AH12" s="190"/>
      <c r="AI12" s="98">
        <v>44573</v>
      </c>
      <c r="AJ12" s="184">
        <v>1</v>
      </c>
      <c r="AK12" s="107">
        <v>0</v>
      </c>
      <c r="AL12" s="107">
        <v>0</v>
      </c>
      <c r="AM12" s="108">
        <v>0</v>
      </c>
      <c r="AN12" s="107">
        <v>1</v>
      </c>
      <c r="AO12" s="109">
        <v>0</v>
      </c>
      <c r="AP12" s="109">
        <v>0</v>
      </c>
      <c r="AQ12" s="109">
        <v>0</v>
      </c>
      <c r="AR12" s="109">
        <v>0</v>
      </c>
      <c r="AS12" s="109">
        <v>0</v>
      </c>
      <c r="AT12" s="109">
        <v>0</v>
      </c>
      <c r="AU12" s="109">
        <v>1</v>
      </c>
      <c r="AV12" s="110">
        <v>0</v>
      </c>
      <c r="AW12" s="110">
        <v>0</v>
      </c>
      <c r="AX12" s="111">
        <v>0</v>
      </c>
      <c r="AY12" s="98" t="s">
        <v>146</v>
      </c>
      <c r="AZ12" s="99" t="s">
        <v>146</v>
      </c>
      <c r="BA12" s="112" t="s">
        <v>146</v>
      </c>
      <c r="BB12" s="98">
        <v>44572</v>
      </c>
      <c r="BC12" s="99">
        <v>0.64374999999999993</v>
      </c>
      <c r="BD12" s="42" t="s">
        <v>540</v>
      </c>
      <c r="BE12" s="114">
        <v>0</v>
      </c>
      <c r="BF12" s="114">
        <v>1</v>
      </c>
      <c r="BG12" s="115" t="s">
        <v>302</v>
      </c>
      <c r="BH12" s="115">
        <v>1</v>
      </c>
      <c r="BI12" s="115">
        <v>0</v>
      </c>
      <c r="BJ12" s="98" t="s">
        <v>146</v>
      </c>
      <c r="BK12" s="99" t="s">
        <v>146</v>
      </c>
      <c r="BL12" s="116" t="s">
        <v>146</v>
      </c>
      <c r="BM12" s="116" t="s">
        <v>146</v>
      </c>
      <c r="BN12" s="116" t="s">
        <v>146</v>
      </c>
      <c r="BO12" s="116" t="s">
        <v>146</v>
      </c>
      <c r="BP12" s="113"/>
      <c r="BQ12" s="113"/>
      <c r="BR12" s="117" t="s">
        <v>580</v>
      </c>
      <c r="BS12" s="117"/>
      <c r="BT12" s="117"/>
      <c r="BU12" s="117"/>
      <c r="BV12" s="117"/>
      <c r="BW12" s="117"/>
      <c r="BX12" s="105">
        <v>6</v>
      </c>
      <c r="BY12" s="104">
        <v>0</v>
      </c>
      <c r="BZ12" s="104">
        <v>1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5">
        <v>6</v>
      </c>
      <c r="CG12" s="104">
        <v>0</v>
      </c>
      <c r="CH12" s="104">
        <v>1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19" t="s">
        <v>146</v>
      </c>
      <c r="CO12" s="113">
        <v>0</v>
      </c>
      <c r="CP12" s="113">
        <v>0</v>
      </c>
      <c r="CQ12" s="113">
        <v>0</v>
      </c>
      <c r="CR12" s="113">
        <v>0</v>
      </c>
      <c r="CS12" s="113">
        <v>0</v>
      </c>
      <c r="CT12" s="113">
        <v>0</v>
      </c>
      <c r="CU12" s="115">
        <v>0</v>
      </c>
      <c r="CV12" s="115" t="s">
        <v>146</v>
      </c>
      <c r="CW12" s="115">
        <v>0</v>
      </c>
      <c r="CX12" s="115">
        <v>0</v>
      </c>
      <c r="CY12" s="115">
        <v>0</v>
      </c>
      <c r="CZ12" s="130">
        <v>0</v>
      </c>
      <c r="DA12" s="130">
        <v>0</v>
      </c>
      <c r="DB12" s="130">
        <v>0</v>
      </c>
      <c r="DC12" s="107">
        <v>1</v>
      </c>
      <c r="DD12" s="107">
        <v>0</v>
      </c>
      <c r="DE12" s="107">
        <v>0</v>
      </c>
      <c r="DF12" s="123" t="s">
        <v>304</v>
      </c>
      <c r="DG12" s="123">
        <v>0</v>
      </c>
      <c r="DH12" s="123">
        <v>0</v>
      </c>
      <c r="DI12" s="123">
        <v>1</v>
      </c>
      <c r="DJ12" s="123">
        <v>0</v>
      </c>
      <c r="DK12" s="123">
        <v>0</v>
      </c>
      <c r="DL12" s="123">
        <v>0</v>
      </c>
      <c r="DM12" s="123">
        <v>0</v>
      </c>
      <c r="DN12" s="116">
        <v>3</v>
      </c>
      <c r="DO12" s="116">
        <v>3</v>
      </c>
      <c r="DP12" s="116">
        <v>0</v>
      </c>
      <c r="DQ12" s="116">
        <v>0</v>
      </c>
      <c r="DR12" s="116">
        <v>0</v>
      </c>
      <c r="DS12" s="116">
        <v>0</v>
      </c>
      <c r="DT12" s="98">
        <v>44585</v>
      </c>
      <c r="DU12" s="156"/>
      <c r="DV12" s="104"/>
      <c r="DW12" s="104"/>
      <c r="DX12" s="126">
        <f t="shared" si="21"/>
        <v>59.57144589848761</v>
      </c>
      <c r="DY12" s="127">
        <f t="shared" si="22"/>
        <v>13</v>
      </c>
      <c r="DZ12" s="128">
        <f t="shared" si="23"/>
        <v>2.0833333335758653E-2</v>
      </c>
      <c r="EA12" s="128">
        <f t="shared" si="24"/>
        <v>0.50000000005820766</v>
      </c>
      <c r="EB12" s="129">
        <f t="shared" si="25"/>
        <v>30.00000000349246</v>
      </c>
      <c r="EC12" s="128" t="str">
        <f t="shared" si="26"/>
        <v>NA</v>
      </c>
      <c r="ED12" s="128" t="str">
        <f t="shared" si="27"/>
        <v>NA</v>
      </c>
      <c r="EE12" s="129" t="str">
        <f t="shared" si="28"/>
        <v>NA</v>
      </c>
      <c r="EF12" s="128">
        <f t="shared" si="29"/>
        <v>7.2916666671517305E-2</v>
      </c>
      <c r="EG12" s="128">
        <f t="shared" si="30"/>
        <v>1.7500000001164153</v>
      </c>
      <c r="EH12" s="129">
        <f t="shared" si="31"/>
        <v>105.00000000698492</v>
      </c>
      <c r="EI12" s="128" t="str">
        <f t="shared" si="32"/>
        <v>NA</v>
      </c>
      <c r="EJ12" s="128" t="str">
        <f t="shared" si="33"/>
        <v>NA</v>
      </c>
      <c r="EK12" s="129" t="str">
        <f t="shared" si="34"/>
        <v>NA</v>
      </c>
      <c r="EL12" s="128" t="str">
        <f t="shared" si="35"/>
        <v>NA</v>
      </c>
      <c r="EM12" s="128" t="str">
        <f t="shared" si="36"/>
        <v>NA</v>
      </c>
      <c r="EN12" s="129" t="str">
        <f t="shared" si="37"/>
        <v>NA</v>
      </c>
    </row>
    <row r="13" spans="1:144" s="92" customFormat="1" ht="15" customHeight="1" x14ac:dyDescent="0.2">
      <c r="A13" s="93">
        <v>1</v>
      </c>
      <c r="B13" s="92">
        <v>1</v>
      </c>
      <c r="C13" s="152" t="s">
        <v>149</v>
      </c>
      <c r="D13" s="152" t="s">
        <v>150</v>
      </c>
      <c r="E13" s="95">
        <v>2124637</v>
      </c>
      <c r="F13" s="96">
        <v>27683</v>
      </c>
      <c r="G13" s="97">
        <v>0</v>
      </c>
      <c r="H13" s="98">
        <v>44572</v>
      </c>
      <c r="I13" s="99">
        <v>0.46319444444444446</v>
      </c>
      <c r="J13" s="100">
        <v>1</v>
      </c>
      <c r="K13" s="98">
        <v>44572</v>
      </c>
      <c r="L13" s="99">
        <v>0.33333333333333331</v>
      </c>
      <c r="M13" s="101">
        <v>1</v>
      </c>
      <c r="N13" s="101">
        <v>0</v>
      </c>
      <c r="O13" s="103">
        <v>2</v>
      </c>
      <c r="P13" s="101">
        <v>0</v>
      </c>
      <c r="Q13" s="102">
        <v>0</v>
      </c>
      <c r="R13" s="101" t="s">
        <v>317</v>
      </c>
      <c r="S13" s="104">
        <v>0</v>
      </c>
      <c r="T13" s="105">
        <v>18</v>
      </c>
      <c r="U13" s="104">
        <v>0</v>
      </c>
      <c r="V13" s="104">
        <v>0</v>
      </c>
      <c r="W13" s="104">
        <v>0</v>
      </c>
      <c r="X13" s="104">
        <v>1</v>
      </c>
      <c r="Y13" s="104">
        <v>0</v>
      </c>
      <c r="Z13" s="104">
        <v>0</v>
      </c>
      <c r="AA13" s="106" t="s">
        <v>306</v>
      </c>
      <c r="AB13" s="106" t="s">
        <v>367</v>
      </c>
      <c r="AC13" s="106">
        <v>0</v>
      </c>
      <c r="AD13" s="98" t="s">
        <v>146</v>
      </c>
      <c r="AE13" s="99" t="s">
        <v>146</v>
      </c>
      <c r="AF13" s="187" t="s">
        <v>146</v>
      </c>
      <c r="AG13" s="187" t="s">
        <v>146</v>
      </c>
      <c r="AH13" s="190" t="s">
        <v>146</v>
      </c>
      <c r="AI13" s="98">
        <v>44573</v>
      </c>
      <c r="AJ13" s="184">
        <v>1</v>
      </c>
      <c r="AK13" s="107">
        <v>1</v>
      </c>
      <c r="AL13" s="107">
        <v>1</v>
      </c>
      <c r="AM13" s="108">
        <v>0</v>
      </c>
      <c r="AN13" s="107">
        <v>0</v>
      </c>
      <c r="AO13" s="109">
        <v>0</v>
      </c>
      <c r="AP13" s="109">
        <v>0</v>
      </c>
      <c r="AQ13" s="109">
        <v>1</v>
      </c>
      <c r="AR13" s="109">
        <v>0</v>
      </c>
      <c r="AS13" s="109">
        <v>0</v>
      </c>
      <c r="AT13" s="109">
        <v>0</v>
      </c>
      <c r="AU13" s="109">
        <v>0</v>
      </c>
      <c r="AV13" s="110">
        <v>0</v>
      </c>
      <c r="AW13" s="110">
        <v>0</v>
      </c>
      <c r="AX13" s="111">
        <v>0</v>
      </c>
      <c r="AY13" s="98" t="s">
        <v>317</v>
      </c>
      <c r="AZ13" s="99" t="s">
        <v>317</v>
      </c>
      <c r="BA13" s="112" t="s">
        <v>199</v>
      </c>
      <c r="BB13" s="98">
        <v>44572</v>
      </c>
      <c r="BC13" s="99">
        <v>0.47986111111111113</v>
      </c>
      <c r="BD13" s="42" t="s">
        <v>254</v>
      </c>
      <c r="BE13" s="114">
        <v>0</v>
      </c>
      <c r="BF13" s="114">
        <v>1</v>
      </c>
      <c r="BG13" s="115" t="s">
        <v>368</v>
      </c>
      <c r="BH13" s="115">
        <v>1</v>
      </c>
      <c r="BI13" s="115">
        <v>0</v>
      </c>
      <c r="BJ13" s="98">
        <v>44572</v>
      </c>
      <c r="BK13" s="99">
        <v>0.50138888888888888</v>
      </c>
      <c r="BL13" s="116" t="s">
        <v>101</v>
      </c>
      <c r="BM13" s="116">
        <v>0</v>
      </c>
      <c r="BN13" s="116">
        <v>0</v>
      </c>
      <c r="BO13" s="116" t="s">
        <v>369</v>
      </c>
      <c r="BP13" s="113">
        <v>1</v>
      </c>
      <c r="BQ13" s="113">
        <v>1</v>
      </c>
      <c r="BR13" s="117" t="s">
        <v>370</v>
      </c>
      <c r="BS13" s="117"/>
      <c r="BT13" s="117"/>
      <c r="BU13" s="117"/>
      <c r="BV13" s="117"/>
      <c r="BW13" s="117"/>
      <c r="BX13" s="105">
        <v>10</v>
      </c>
      <c r="BY13" s="104">
        <v>0</v>
      </c>
      <c r="BZ13" s="104">
        <v>1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5" t="s">
        <v>306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1</v>
      </c>
      <c r="CM13" s="104">
        <v>0</v>
      </c>
      <c r="CN13" s="119">
        <v>0</v>
      </c>
      <c r="CO13" s="113">
        <v>0</v>
      </c>
      <c r="CP13" s="113">
        <v>0</v>
      </c>
      <c r="CQ13" s="113">
        <v>0</v>
      </c>
      <c r="CR13" s="113">
        <v>0</v>
      </c>
      <c r="CS13" s="113">
        <v>0</v>
      </c>
      <c r="CT13" s="113">
        <v>0</v>
      </c>
      <c r="CU13" s="115">
        <v>0</v>
      </c>
      <c r="CV13" s="115">
        <v>0</v>
      </c>
      <c r="CW13" s="115">
        <v>0</v>
      </c>
      <c r="CX13" s="115">
        <v>0</v>
      </c>
      <c r="CY13" s="115">
        <v>0</v>
      </c>
      <c r="CZ13" s="130">
        <v>0</v>
      </c>
      <c r="DA13" s="130">
        <v>0</v>
      </c>
      <c r="DB13" s="130">
        <v>0</v>
      </c>
      <c r="DC13" s="107">
        <v>1</v>
      </c>
      <c r="DD13" s="107">
        <v>0</v>
      </c>
      <c r="DE13" s="107">
        <v>0</v>
      </c>
      <c r="DF13" s="123" t="s">
        <v>304</v>
      </c>
      <c r="DG13" s="123">
        <v>0</v>
      </c>
      <c r="DH13" s="123">
        <v>1</v>
      </c>
      <c r="DI13" s="123">
        <v>0</v>
      </c>
      <c r="DJ13" s="123">
        <v>0</v>
      </c>
      <c r="DK13" s="123">
        <v>0</v>
      </c>
      <c r="DL13" s="123">
        <v>0</v>
      </c>
      <c r="DM13" s="123">
        <v>0</v>
      </c>
      <c r="DN13" s="116">
        <v>4</v>
      </c>
      <c r="DO13" s="116">
        <v>0</v>
      </c>
      <c r="DP13" s="116">
        <v>0</v>
      </c>
      <c r="DQ13" s="116">
        <v>0</v>
      </c>
      <c r="DR13" s="116">
        <v>1</v>
      </c>
      <c r="DS13" s="116">
        <v>0</v>
      </c>
      <c r="DT13" s="98">
        <v>44601</v>
      </c>
      <c r="DU13" s="156"/>
      <c r="DV13" s="104"/>
      <c r="DW13" s="104"/>
      <c r="DX13" s="126">
        <f t="shared" si="21"/>
        <v>46.240562081972477</v>
      </c>
      <c r="DY13" s="127">
        <f t="shared" si="22"/>
        <v>29</v>
      </c>
      <c r="DZ13" s="128" t="str">
        <f t="shared" si="23"/>
        <v>NA</v>
      </c>
      <c r="EA13" s="128" t="str">
        <f t="shared" si="24"/>
        <v>NA</v>
      </c>
      <c r="EB13" s="129" t="str">
        <f t="shared" si="25"/>
        <v>NA</v>
      </c>
      <c r="EC13" s="128" t="str">
        <f t="shared" si="26"/>
        <v>NA</v>
      </c>
      <c r="ED13" s="128" t="str">
        <f t="shared" si="27"/>
        <v>NA</v>
      </c>
      <c r="EE13" s="129" t="str">
        <f t="shared" si="28"/>
        <v>NA</v>
      </c>
      <c r="EF13" s="128">
        <f t="shared" si="29"/>
        <v>1.6666666670062114E-2</v>
      </c>
      <c r="EG13" s="128">
        <f t="shared" si="30"/>
        <v>0.40000000008149073</v>
      </c>
      <c r="EH13" s="129">
        <f t="shared" si="31"/>
        <v>24.000000004889444</v>
      </c>
      <c r="EI13" s="128">
        <f t="shared" si="32"/>
        <v>2.1527777775190771E-2</v>
      </c>
      <c r="EJ13" s="128">
        <f t="shared" si="33"/>
        <v>0.5166666666045785</v>
      </c>
      <c r="EK13" s="129">
        <f t="shared" si="34"/>
        <v>30.99999999627471</v>
      </c>
      <c r="EL13" s="128">
        <f t="shared" si="35"/>
        <v>0.16805555555038154</v>
      </c>
      <c r="EM13" s="128">
        <f t="shared" si="36"/>
        <v>4.033333333209157</v>
      </c>
      <c r="EN13" s="129">
        <f t="shared" si="37"/>
        <v>241.99999999254942</v>
      </c>
    </row>
    <row r="14" spans="1:144" s="92" customFormat="1" ht="15" customHeight="1" x14ac:dyDescent="0.2">
      <c r="A14" s="93">
        <v>1</v>
      </c>
      <c r="B14" s="92">
        <v>1</v>
      </c>
      <c r="C14" s="152" t="s">
        <v>151</v>
      </c>
      <c r="D14" s="152" t="s">
        <v>152</v>
      </c>
      <c r="E14" s="95">
        <v>215314</v>
      </c>
      <c r="F14" s="96">
        <v>13525</v>
      </c>
      <c r="G14" s="97">
        <v>1</v>
      </c>
      <c r="H14" s="98">
        <v>44573</v>
      </c>
      <c r="I14" s="99">
        <v>0.62361111111111112</v>
      </c>
      <c r="J14" s="100">
        <v>1</v>
      </c>
      <c r="K14" s="98">
        <v>44573</v>
      </c>
      <c r="L14" s="99">
        <v>0.55555555555555558</v>
      </c>
      <c r="M14" s="101">
        <v>0</v>
      </c>
      <c r="N14" s="101">
        <v>1</v>
      </c>
      <c r="O14" s="103">
        <v>2</v>
      </c>
      <c r="P14" s="101">
        <v>0</v>
      </c>
      <c r="Q14" s="101">
        <v>0</v>
      </c>
      <c r="R14" s="101">
        <v>0</v>
      </c>
      <c r="S14" s="104">
        <v>0</v>
      </c>
      <c r="T14" s="105">
        <v>1</v>
      </c>
      <c r="U14" s="104">
        <v>1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6" t="s">
        <v>306</v>
      </c>
      <c r="AB14" s="106" t="s">
        <v>367</v>
      </c>
      <c r="AC14" s="106">
        <v>0</v>
      </c>
      <c r="AD14" s="98">
        <v>44573</v>
      </c>
      <c r="AE14" s="99">
        <v>0.62291666666666667</v>
      </c>
      <c r="AF14" s="187"/>
      <c r="AG14" s="187"/>
      <c r="AH14" s="190"/>
      <c r="AI14" s="98">
        <v>44575</v>
      </c>
      <c r="AJ14" s="184">
        <v>1</v>
      </c>
      <c r="AK14" s="107">
        <v>1</v>
      </c>
      <c r="AL14" s="107">
        <v>0</v>
      </c>
      <c r="AM14" s="108">
        <v>1</v>
      </c>
      <c r="AN14" s="107">
        <v>0</v>
      </c>
      <c r="AO14" s="109">
        <v>0</v>
      </c>
      <c r="AP14" s="109">
        <v>0</v>
      </c>
      <c r="AQ14" s="109">
        <v>0</v>
      </c>
      <c r="AR14" s="109">
        <v>1</v>
      </c>
      <c r="AS14" s="109">
        <v>0</v>
      </c>
      <c r="AT14" s="109">
        <v>0</v>
      </c>
      <c r="AU14" s="109">
        <v>0</v>
      </c>
      <c r="AV14" s="110">
        <v>0</v>
      </c>
      <c r="AW14" s="110">
        <v>1</v>
      </c>
      <c r="AX14" s="111">
        <v>0</v>
      </c>
      <c r="AY14" s="98" t="s">
        <v>146</v>
      </c>
      <c r="AZ14" s="99" t="s">
        <v>146</v>
      </c>
      <c r="BA14" s="112" t="s">
        <v>146</v>
      </c>
      <c r="BB14" s="98">
        <v>44573</v>
      </c>
      <c r="BC14" s="99">
        <v>0.68263888888888891</v>
      </c>
      <c r="BD14" s="42" t="s">
        <v>335</v>
      </c>
      <c r="BE14" s="163">
        <v>1</v>
      </c>
      <c r="BF14" s="114">
        <v>1</v>
      </c>
      <c r="BG14" s="115" t="s">
        <v>448</v>
      </c>
      <c r="BH14" s="115">
        <v>0</v>
      </c>
      <c r="BI14" s="115" t="s">
        <v>446</v>
      </c>
      <c r="BJ14" s="98">
        <v>44573</v>
      </c>
      <c r="BK14" s="99">
        <v>0.76458333333333339</v>
      </c>
      <c r="BL14" s="116" t="s">
        <v>101</v>
      </c>
      <c r="BM14" s="116">
        <v>0</v>
      </c>
      <c r="BN14" s="116">
        <v>0</v>
      </c>
      <c r="BO14" s="116">
        <v>0</v>
      </c>
      <c r="BP14" s="113"/>
      <c r="BQ14" s="113"/>
      <c r="BR14" s="117" t="s">
        <v>371</v>
      </c>
      <c r="BS14" s="117"/>
      <c r="BT14" s="117"/>
      <c r="BU14" s="117"/>
      <c r="BV14" s="117"/>
      <c r="BW14" s="117"/>
      <c r="BX14" s="105" t="s">
        <v>306</v>
      </c>
      <c r="BY14" s="104">
        <v>0</v>
      </c>
      <c r="BZ14" s="104">
        <v>0</v>
      </c>
      <c r="CA14" s="104">
        <v>0</v>
      </c>
      <c r="CB14" s="104">
        <v>0</v>
      </c>
      <c r="CC14" s="104">
        <v>0</v>
      </c>
      <c r="CD14" s="104">
        <v>1</v>
      </c>
      <c r="CE14" s="104">
        <v>0</v>
      </c>
      <c r="CF14" s="105" t="s">
        <v>306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1</v>
      </c>
      <c r="CM14" s="104">
        <v>0</v>
      </c>
      <c r="CN14" s="119" t="s">
        <v>146</v>
      </c>
      <c r="CO14" s="113">
        <v>0</v>
      </c>
      <c r="CP14" s="113">
        <v>0</v>
      </c>
      <c r="CQ14" s="113">
        <v>0</v>
      </c>
      <c r="CR14" s="113">
        <v>0</v>
      </c>
      <c r="CS14" s="113">
        <v>0</v>
      </c>
      <c r="CT14" s="113">
        <v>0</v>
      </c>
      <c r="CU14" s="115">
        <v>0</v>
      </c>
      <c r="CV14" s="115">
        <v>0</v>
      </c>
      <c r="CW14" s="115">
        <v>0</v>
      </c>
      <c r="CX14" s="115">
        <v>0</v>
      </c>
      <c r="CY14" s="115">
        <v>0</v>
      </c>
      <c r="CZ14" s="130">
        <v>0</v>
      </c>
      <c r="DA14" s="130">
        <v>0</v>
      </c>
      <c r="DB14" s="130">
        <v>0</v>
      </c>
      <c r="DC14" s="107">
        <v>1</v>
      </c>
      <c r="DD14" s="107">
        <v>0</v>
      </c>
      <c r="DE14" s="107">
        <v>0</v>
      </c>
      <c r="DF14" s="123" t="s">
        <v>372</v>
      </c>
      <c r="DG14" s="123">
        <v>0</v>
      </c>
      <c r="DH14" s="123">
        <v>0</v>
      </c>
      <c r="DI14" s="123">
        <v>0</v>
      </c>
      <c r="DJ14" s="123">
        <v>0</v>
      </c>
      <c r="DK14" s="123">
        <v>1</v>
      </c>
      <c r="DL14" s="123">
        <v>0</v>
      </c>
      <c r="DM14" s="123">
        <v>0</v>
      </c>
      <c r="DN14" s="116">
        <v>1</v>
      </c>
      <c r="DO14" s="116">
        <v>1</v>
      </c>
      <c r="DP14" s="116">
        <v>0</v>
      </c>
      <c r="DQ14" s="116">
        <v>0</v>
      </c>
      <c r="DR14" s="116">
        <v>0</v>
      </c>
      <c r="DS14" s="116">
        <v>0</v>
      </c>
      <c r="DT14" s="98">
        <v>44575</v>
      </c>
      <c r="DU14" s="156"/>
      <c r="DV14" s="104"/>
      <c r="DW14" s="104"/>
      <c r="DX14" s="126">
        <f t="shared" si="21"/>
        <v>85.006629849078195</v>
      </c>
      <c r="DY14" s="127">
        <f t="shared" si="22"/>
        <v>2</v>
      </c>
      <c r="DZ14" s="128">
        <f t="shared" si="23"/>
        <v>-6.944444467080757E-4</v>
      </c>
      <c r="EA14" s="128">
        <f t="shared" si="24"/>
        <v>-1.6666666720993817E-2</v>
      </c>
      <c r="EB14" s="129">
        <f t="shared" si="25"/>
        <v>-1.000000003259629</v>
      </c>
      <c r="EC14" s="128" t="str">
        <f t="shared" si="26"/>
        <v>NA</v>
      </c>
      <c r="ED14" s="128" t="str">
        <f t="shared" si="27"/>
        <v>NA</v>
      </c>
      <c r="EE14" s="129" t="str">
        <f t="shared" si="28"/>
        <v>NA</v>
      </c>
      <c r="EF14" s="128">
        <f t="shared" si="29"/>
        <v>5.9027777773735579E-2</v>
      </c>
      <c r="EG14" s="128">
        <f t="shared" si="30"/>
        <v>1.4166666665696539</v>
      </c>
      <c r="EH14" s="129">
        <f t="shared" si="31"/>
        <v>84.999999994179234</v>
      </c>
      <c r="EI14" s="128">
        <f t="shared" si="32"/>
        <v>8.1944444442342501E-2</v>
      </c>
      <c r="EJ14" s="128">
        <f t="shared" si="33"/>
        <v>1.96666666661622</v>
      </c>
      <c r="EK14" s="129">
        <f t="shared" si="34"/>
        <v>117.9999999969732</v>
      </c>
      <c r="EL14" s="128">
        <f t="shared" si="35"/>
        <v>0.20902777777519077</v>
      </c>
      <c r="EM14" s="128">
        <f t="shared" si="36"/>
        <v>5.0166666666045785</v>
      </c>
      <c r="EN14" s="129">
        <f t="shared" si="37"/>
        <v>300.99999999627471</v>
      </c>
    </row>
    <row r="15" spans="1:144" s="92" customFormat="1" ht="15" customHeight="1" x14ac:dyDescent="0.2">
      <c r="A15" s="93">
        <v>1</v>
      </c>
      <c r="B15" s="92">
        <v>1</v>
      </c>
      <c r="C15" s="152" t="s">
        <v>153</v>
      </c>
      <c r="D15" s="152" t="s">
        <v>154</v>
      </c>
      <c r="E15" s="95">
        <v>2502117</v>
      </c>
      <c r="F15" s="131">
        <v>20324</v>
      </c>
      <c r="G15" s="97">
        <v>0</v>
      </c>
      <c r="H15" s="98">
        <v>44577</v>
      </c>
      <c r="I15" s="99">
        <v>0.92152777777777783</v>
      </c>
      <c r="J15" s="100">
        <v>0</v>
      </c>
      <c r="K15" s="98">
        <v>44577</v>
      </c>
      <c r="L15" s="99">
        <v>0.875</v>
      </c>
      <c r="M15" s="101">
        <v>0</v>
      </c>
      <c r="N15" s="101">
        <v>1</v>
      </c>
      <c r="O15" s="103">
        <v>2</v>
      </c>
      <c r="P15" s="101">
        <v>0</v>
      </c>
      <c r="Q15" s="101">
        <v>0</v>
      </c>
      <c r="R15" s="101">
        <v>0</v>
      </c>
      <c r="S15" s="104">
        <v>0</v>
      </c>
      <c r="T15" s="105">
        <v>15</v>
      </c>
      <c r="U15" s="104">
        <v>0</v>
      </c>
      <c r="V15" s="104">
        <v>0</v>
      </c>
      <c r="W15" s="104">
        <v>1</v>
      </c>
      <c r="X15" s="104">
        <v>0</v>
      </c>
      <c r="Y15" s="104">
        <v>0</v>
      </c>
      <c r="Z15" s="104">
        <v>0</v>
      </c>
      <c r="AA15" s="106" t="s">
        <v>375</v>
      </c>
      <c r="AB15" s="106" t="s">
        <v>367</v>
      </c>
      <c r="AC15" s="106">
        <v>0</v>
      </c>
      <c r="AD15" s="98">
        <v>44577</v>
      </c>
      <c r="AE15" s="99">
        <v>0.9277777777777777</v>
      </c>
      <c r="AF15" s="187"/>
      <c r="AG15" s="187"/>
      <c r="AH15" s="190"/>
      <c r="AI15" s="98">
        <v>44578</v>
      </c>
      <c r="AJ15" s="184">
        <v>1</v>
      </c>
      <c r="AK15" s="107">
        <v>1</v>
      </c>
      <c r="AL15" s="107">
        <v>0</v>
      </c>
      <c r="AM15" s="108">
        <v>0</v>
      </c>
      <c r="AN15" s="107">
        <v>0</v>
      </c>
      <c r="AO15" s="109">
        <v>1</v>
      </c>
      <c r="AP15" s="109">
        <v>0</v>
      </c>
      <c r="AQ15" s="109">
        <v>0</v>
      </c>
      <c r="AR15" s="109">
        <v>0</v>
      </c>
      <c r="AS15" s="109">
        <v>0</v>
      </c>
      <c r="AT15" s="109">
        <v>0</v>
      </c>
      <c r="AU15" s="109">
        <v>0</v>
      </c>
      <c r="AV15" s="110">
        <v>0</v>
      </c>
      <c r="AW15" s="110">
        <v>0</v>
      </c>
      <c r="AX15" s="111">
        <v>0</v>
      </c>
      <c r="AY15" s="98" t="s">
        <v>146</v>
      </c>
      <c r="AZ15" s="99" t="s">
        <v>146</v>
      </c>
      <c r="BA15" s="112" t="s">
        <v>146</v>
      </c>
      <c r="BB15" s="98">
        <v>44578</v>
      </c>
      <c r="BC15" s="99">
        <v>9.0277777777777787E-3</v>
      </c>
      <c r="BD15" s="42" t="s">
        <v>510</v>
      </c>
      <c r="BE15" s="114">
        <v>0</v>
      </c>
      <c r="BF15" s="114">
        <v>1</v>
      </c>
      <c r="BG15" s="115" t="s">
        <v>368</v>
      </c>
      <c r="BH15" s="115">
        <v>1</v>
      </c>
      <c r="BI15" s="115" t="s">
        <v>376</v>
      </c>
      <c r="BJ15" s="98">
        <v>44578</v>
      </c>
      <c r="BK15" s="99">
        <v>5.0694444444444452E-2</v>
      </c>
      <c r="BL15" s="116">
        <v>3</v>
      </c>
      <c r="BM15" s="116">
        <v>0</v>
      </c>
      <c r="BN15" s="116">
        <v>0</v>
      </c>
      <c r="BO15" s="116">
        <v>0</v>
      </c>
      <c r="BP15" s="113"/>
      <c r="BQ15" s="113"/>
      <c r="BR15" s="117" t="s">
        <v>377</v>
      </c>
      <c r="BS15" s="117"/>
      <c r="BT15" s="117"/>
      <c r="BU15" s="117"/>
      <c r="BV15" s="117"/>
      <c r="BW15" s="117"/>
      <c r="BX15" s="105" t="s">
        <v>224</v>
      </c>
      <c r="BY15" s="104">
        <v>0</v>
      </c>
      <c r="BZ15" s="104">
        <v>0</v>
      </c>
      <c r="CA15" s="104">
        <v>0</v>
      </c>
      <c r="CB15" s="104">
        <v>0</v>
      </c>
      <c r="CC15" s="104">
        <v>1</v>
      </c>
      <c r="CD15" s="104">
        <v>0</v>
      </c>
      <c r="CE15" s="104">
        <v>0</v>
      </c>
      <c r="CF15" s="105" t="s">
        <v>404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1</v>
      </c>
      <c r="CN15" s="119">
        <v>0</v>
      </c>
      <c r="CO15" s="113">
        <v>0</v>
      </c>
      <c r="CP15" s="113">
        <v>0</v>
      </c>
      <c r="CQ15" s="113">
        <v>0</v>
      </c>
      <c r="CR15" s="113">
        <v>0</v>
      </c>
      <c r="CS15" s="113">
        <v>0</v>
      </c>
      <c r="CT15" s="113">
        <v>0</v>
      </c>
      <c r="CU15" s="115">
        <v>0</v>
      </c>
      <c r="CV15" s="115" t="s">
        <v>146</v>
      </c>
      <c r="CW15" s="115">
        <v>0</v>
      </c>
      <c r="CX15" s="115">
        <v>0</v>
      </c>
      <c r="CY15" s="115">
        <v>0</v>
      </c>
      <c r="CZ15" s="130">
        <v>0</v>
      </c>
      <c r="DA15" s="130">
        <v>0</v>
      </c>
      <c r="DB15" s="130">
        <v>0</v>
      </c>
      <c r="DC15" s="107">
        <v>1</v>
      </c>
      <c r="DD15" s="107">
        <v>0</v>
      </c>
      <c r="DE15" s="107">
        <v>0</v>
      </c>
      <c r="DF15" s="123" t="s">
        <v>344</v>
      </c>
      <c r="DG15" s="123">
        <v>0</v>
      </c>
      <c r="DH15" s="123">
        <v>0</v>
      </c>
      <c r="DI15" s="123">
        <v>0</v>
      </c>
      <c r="DJ15" s="123">
        <v>0</v>
      </c>
      <c r="DK15" s="123">
        <v>0</v>
      </c>
      <c r="DL15" s="123">
        <v>0</v>
      </c>
      <c r="DM15" s="123">
        <v>1</v>
      </c>
      <c r="DN15" s="116">
        <v>6</v>
      </c>
      <c r="DO15" s="116" t="s">
        <v>146</v>
      </c>
      <c r="DP15" s="116" t="s">
        <v>146</v>
      </c>
      <c r="DQ15" s="116" t="s">
        <v>146</v>
      </c>
      <c r="DR15" s="116" t="s">
        <v>146</v>
      </c>
      <c r="DS15" s="116" t="s">
        <v>146</v>
      </c>
      <c r="DT15" s="98">
        <v>44582</v>
      </c>
      <c r="DU15" s="156" t="s">
        <v>146</v>
      </c>
      <c r="DV15" s="104">
        <v>6</v>
      </c>
      <c r="DW15" s="104" t="s">
        <v>146</v>
      </c>
      <c r="DX15" s="126">
        <f t="shared" si="21"/>
        <v>66.40253136207464</v>
      </c>
      <c r="DY15" s="127">
        <f t="shared" si="22"/>
        <v>5</v>
      </c>
      <c r="DZ15" s="128">
        <f t="shared" si="23"/>
        <v>6.2499999985448085E-3</v>
      </c>
      <c r="EA15" s="128">
        <f t="shared" si="24"/>
        <v>0.1499999999650754</v>
      </c>
      <c r="EB15" s="129">
        <f t="shared" si="25"/>
        <v>8.9999999979045242</v>
      </c>
      <c r="EC15" s="128" t="str">
        <f t="shared" si="26"/>
        <v>NA</v>
      </c>
      <c r="ED15" s="128" t="str">
        <f t="shared" si="27"/>
        <v>NA</v>
      </c>
      <c r="EE15" s="129" t="str">
        <f t="shared" si="28"/>
        <v>NA</v>
      </c>
      <c r="EF15" s="128">
        <f t="shared" si="29"/>
        <v>8.7500000001455192E-2</v>
      </c>
      <c r="EG15" s="128">
        <f t="shared" si="30"/>
        <v>2.1000000000349246</v>
      </c>
      <c r="EH15" s="129">
        <f t="shared" si="31"/>
        <v>126.00000000209548</v>
      </c>
      <c r="EI15" s="128">
        <f t="shared" si="32"/>
        <v>4.1666666664241347E-2</v>
      </c>
      <c r="EJ15" s="128">
        <f t="shared" si="33"/>
        <v>0.99999999994179234</v>
      </c>
      <c r="EK15" s="129">
        <f t="shared" si="34"/>
        <v>59.99999999650754</v>
      </c>
      <c r="EL15" s="128">
        <f t="shared" si="35"/>
        <v>0.1756944444423425</v>
      </c>
      <c r="EM15" s="128">
        <f t="shared" si="36"/>
        <v>4.21666666661622</v>
      </c>
      <c r="EN15" s="129">
        <f t="shared" si="37"/>
        <v>252.9999999969732</v>
      </c>
    </row>
    <row r="16" spans="1:144" s="92" customFormat="1" ht="15" customHeight="1" x14ac:dyDescent="0.2">
      <c r="A16" s="93">
        <v>1</v>
      </c>
      <c r="B16" s="92">
        <v>1</v>
      </c>
      <c r="C16" s="94" t="s">
        <v>155</v>
      </c>
      <c r="D16" s="94" t="s">
        <v>156</v>
      </c>
      <c r="E16" s="95">
        <v>547660</v>
      </c>
      <c r="F16" s="131">
        <v>14980</v>
      </c>
      <c r="G16" s="97">
        <v>1</v>
      </c>
      <c r="H16" s="98">
        <v>44578</v>
      </c>
      <c r="I16" s="99">
        <v>0.7631944444444444</v>
      </c>
      <c r="J16" s="100">
        <v>0</v>
      </c>
      <c r="K16" s="98">
        <v>44578</v>
      </c>
      <c r="L16" s="99">
        <v>0.6875</v>
      </c>
      <c r="M16" s="101">
        <v>0</v>
      </c>
      <c r="N16" s="101">
        <v>1</v>
      </c>
      <c r="O16" s="103">
        <v>2</v>
      </c>
      <c r="P16" s="101">
        <v>0</v>
      </c>
      <c r="Q16" s="101">
        <v>0</v>
      </c>
      <c r="R16" s="101">
        <v>0</v>
      </c>
      <c r="S16" s="104">
        <v>1</v>
      </c>
      <c r="T16" s="105">
        <v>6</v>
      </c>
      <c r="U16" s="104">
        <v>0</v>
      </c>
      <c r="V16" s="104">
        <v>1</v>
      </c>
      <c r="W16" s="104">
        <v>0</v>
      </c>
      <c r="X16" s="104">
        <v>0</v>
      </c>
      <c r="Y16" s="104">
        <v>0</v>
      </c>
      <c r="Z16" s="104">
        <v>0</v>
      </c>
      <c r="AA16" s="106" t="s">
        <v>306</v>
      </c>
      <c r="AB16" s="106" t="s">
        <v>367</v>
      </c>
      <c r="AC16" s="106">
        <v>0</v>
      </c>
      <c r="AD16" s="98">
        <v>44578</v>
      </c>
      <c r="AE16" s="99">
        <v>0.77569444444444446</v>
      </c>
      <c r="AF16" s="187"/>
      <c r="AG16" s="187"/>
      <c r="AH16" s="190"/>
      <c r="AI16" s="98">
        <v>44579</v>
      </c>
      <c r="AJ16" s="184">
        <v>0</v>
      </c>
      <c r="AK16" s="107">
        <v>0</v>
      </c>
      <c r="AL16" s="107">
        <v>1</v>
      </c>
      <c r="AM16" s="108">
        <v>0</v>
      </c>
      <c r="AN16" s="107">
        <v>0</v>
      </c>
      <c r="AO16" s="109">
        <v>0</v>
      </c>
      <c r="AP16" s="109">
        <v>1</v>
      </c>
      <c r="AQ16" s="109">
        <v>0</v>
      </c>
      <c r="AR16" s="109">
        <v>0</v>
      </c>
      <c r="AS16" s="109">
        <v>0</v>
      </c>
      <c r="AT16" s="109">
        <v>0</v>
      </c>
      <c r="AU16" s="109">
        <v>0</v>
      </c>
      <c r="AV16" s="110">
        <v>0</v>
      </c>
      <c r="AW16" s="110">
        <v>0</v>
      </c>
      <c r="AX16" s="111">
        <v>0</v>
      </c>
      <c r="AY16" s="98">
        <v>44578</v>
      </c>
      <c r="AZ16" s="99">
        <v>0.7944444444444444</v>
      </c>
      <c r="BA16" s="112" t="s">
        <v>199</v>
      </c>
      <c r="BB16" s="98" t="s">
        <v>146</v>
      </c>
      <c r="BC16" s="99" t="s">
        <v>146</v>
      </c>
      <c r="BD16" s="42" t="s">
        <v>146</v>
      </c>
      <c r="BE16" s="114" t="s">
        <v>146</v>
      </c>
      <c r="BF16" s="114" t="s">
        <v>146</v>
      </c>
      <c r="BG16" s="115" t="s">
        <v>146</v>
      </c>
      <c r="BH16" s="115" t="s">
        <v>146</v>
      </c>
      <c r="BI16" s="115" t="s">
        <v>146</v>
      </c>
      <c r="BJ16" s="98" t="s">
        <v>146</v>
      </c>
      <c r="BK16" s="99" t="s">
        <v>146</v>
      </c>
      <c r="BL16" s="116" t="s">
        <v>146</v>
      </c>
      <c r="BM16" s="116" t="s">
        <v>146</v>
      </c>
      <c r="BN16" s="116" t="s">
        <v>146</v>
      </c>
      <c r="BO16" s="116" t="s">
        <v>146</v>
      </c>
      <c r="BP16" s="113"/>
      <c r="BQ16" s="113"/>
      <c r="BR16" s="117"/>
      <c r="BS16" s="117"/>
      <c r="BT16" s="117"/>
      <c r="BU16" s="117"/>
      <c r="BV16" s="117"/>
      <c r="BW16" s="117"/>
      <c r="BX16" s="105" t="s">
        <v>306</v>
      </c>
      <c r="BY16" s="104">
        <v>0</v>
      </c>
      <c r="BZ16" s="104">
        <v>0</v>
      </c>
      <c r="CA16" s="104">
        <v>0</v>
      </c>
      <c r="CB16" s="104">
        <v>0</v>
      </c>
      <c r="CC16" s="104">
        <v>0</v>
      </c>
      <c r="CD16" s="104">
        <v>1</v>
      </c>
      <c r="CE16" s="104">
        <v>0</v>
      </c>
      <c r="CF16" s="105" t="s">
        <v>306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1</v>
      </c>
      <c r="CM16" s="104">
        <v>0</v>
      </c>
      <c r="CN16" s="119">
        <v>0</v>
      </c>
      <c r="CO16" s="113">
        <v>0</v>
      </c>
      <c r="CP16" s="113">
        <v>0</v>
      </c>
      <c r="CQ16" s="113">
        <v>0</v>
      </c>
      <c r="CR16" s="113">
        <v>0</v>
      </c>
      <c r="CS16" s="113">
        <v>0</v>
      </c>
      <c r="CT16" s="113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30">
        <v>0</v>
      </c>
      <c r="DA16" s="130">
        <v>0</v>
      </c>
      <c r="DB16" s="130">
        <v>0</v>
      </c>
      <c r="DC16" s="107">
        <v>1</v>
      </c>
      <c r="DD16" s="107">
        <v>0</v>
      </c>
      <c r="DE16" s="107">
        <v>0</v>
      </c>
      <c r="DF16" s="123" t="s">
        <v>231</v>
      </c>
      <c r="DG16" s="123">
        <v>1</v>
      </c>
      <c r="DH16" s="123">
        <v>0</v>
      </c>
      <c r="DI16" s="123">
        <v>0</v>
      </c>
      <c r="DJ16" s="123">
        <v>0</v>
      </c>
      <c r="DK16" s="123">
        <v>0</v>
      </c>
      <c r="DL16" s="123">
        <v>0</v>
      </c>
      <c r="DM16" s="123">
        <v>0</v>
      </c>
      <c r="DN16" s="116">
        <v>0</v>
      </c>
      <c r="DO16" s="116">
        <v>0</v>
      </c>
      <c r="DP16" s="116">
        <v>1</v>
      </c>
      <c r="DQ16" s="116">
        <v>0</v>
      </c>
      <c r="DR16" s="116">
        <v>0</v>
      </c>
      <c r="DS16" s="116">
        <v>0</v>
      </c>
      <c r="DT16" s="98">
        <v>44579</v>
      </c>
      <c r="DU16" s="156"/>
      <c r="DV16" s="104"/>
      <c r="DW16" s="104"/>
      <c r="DX16" s="126">
        <f t="shared" si="21"/>
        <v>81.036660341181914</v>
      </c>
      <c r="DY16" s="127">
        <f t="shared" si="22"/>
        <v>1</v>
      </c>
      <c r="DZ16" s="128">
        <f t="shared" si="23"/>
        <v>1.2499999997089617E-2</v>
      </c>
      <c r="EA16" s="128">
        <f t="shared" si="24"/>
        <v>0.29999999993015081</v>
      </c>
      <c r="EB16" s="129">
        <f t="shared" si="25"/>
        <v>17.999999995809048</v>
      </c>
      <c r="EC16" s="128">
        <f t="shared" si="26"/>
        <v>3.125E-2</v>
      </c>
      <c r="ED16" s="128">
        <f t="shared" si="27"/>
        <v>0.75</v>
      </c>
      <c r="EE16" s="129">
        <f t="shared" si="28"/>
        <v>45</v>
      </c>
      <c r="EF16" s="128" t="str">
        <f t="shared" si="29"/>
        <v>NA</v>
      </c>
      <c r="EG16" s="128" t="str">
        <f t="shared" si="30"/>
        <v>NA</v>
      </c>
      <c r="EH16" s="129" t="str">
        <f t="shared" si="31"/>
        <v>NA</v>
      </c>
      <c r="EI16" s="128" t="str">
        <f t="shared" si="32"/>
        <v>NA</v>
      </c>
      <c r="EJ16" s="128" t="str">
        <f t="shared" si="33"/>
        <v>NA</v>
      </c>
      <c r="EK16" s="129" t="str">
        <f t="shared" si="34"/>
        <v>NA</v>
      </c>
      <c r="EL16" s="128" t="str">
        <f t="shared" si="35"/>
        <v>NA</v>
      </c>
      <c r="EM16" s="128" t="str">
        <f t="shared" si="36"/>
        <v>NA</v>
      </c>
      <c r="EN16" s="129" t="str">
        <f t="shared" si="37"/>
        <v>NA</v>
      </c>
    </row>
    <row r="17" spans="1:144" s="92" customFormat="1" ht="15" customHeight="1" x14ac:dyDescent="0.2">
      <c r="A17" s="93">
        <v>1</v>
      </c>
      <c r="B17" s="92">
        <v>1</v>
      </c>
      <c r="C17" s="118" t="s">
        <v>505</v>
      </c>
      <c r="D17" s="132" t="s">
        <v>506</v>
      </c>
      <c r="E17" s="132" t="s">
        <v>507</v>
      </c>
      <c r="F17" s="133">
        <v>19067</v>
      </c>
      <c r="G17" s="118">
        <v>1</v>
      </c>
      <c r="H17" s="134">
        <v>44580</v>
      </c>
      <c r="I17" s="135">
        <v>0.70833333333333337</v>
      </c>
      <c r="J17" s="136">
        <v>1</v>
      </c>
      <c r="K17" s="134">
        <v>44579</v>
      </c>
      <c r="L17" s="137">
        <v>0.66666666666666663</v>
      </c>
      <c r="M17" s="138">
        <v>0</v>
      </c>
      <c r="N17" s="138">
        <v>0</v>
      </c>
      <c r="O17" s="139">
        <v>2</v>
      </c>
      <c r="P17" s="138">
        <v>0</v>
      </c>
      <c r="Q17" s="138">
        <v>1</v>
      </c>
      <c r="R17" s="138" t="s">
        <v>113</v>
      </c>
      <c r="S17" s="140">
        <v>0</v>
      </c>
      <c r="T17" s="141">
        <v>6</v>
      </c>
      <c r="U17" s="140">
        <v>0</v>
      </c>
      <c r="V17" s="140">
        <v>1</v>
      </c>
      <c r="W17" s="140">
        <v>0</v>
      </c>
      <c r="X17" s="140">
        <v>0</v>
      </c>
      <c r="Y17" s="140">
        <v>0</v>
      </c>
      <c r="Z17" s="140">
        <v>0</v>
      </c>
      <c r="AA17" s="142" t="s">
        <v>306</v>
      </c>
      <c r="AB17" s="142" t="s">
        <v>533</v>
      </c>
      <c r="AC17" s="143">
        <v>0</v>
      </c>
      <c r="AD17" s="134" t="s">
        <v>146</v>
      </c>
      <c r="AE17" s="137" t="s">
        <v>146</v>
      </c>
      <c r="AF17" s="188" t="s">
        <v>146</v>
      </c>
      <c r="AG17" s="188" t="s">
        <v>146</v>
      </c>
      <c r="AH17" s="191" t="s">
        <v>146</v>
      </c>
      <c r="AI17" s="134" t="s">
        <v>536</v>
      </c>
      <c r="AJ17" s="185">
        <v>1</v>
      </c>
      <c r="AK17" s="122">
        <v>1</v>
      </c>
      <c r="AL17" s="122">
        <v>0</v>
      </c>
      <c r="AM17" s="122">
        <v>0</v>
      </c>
      <c r="AN17" s="122">
        <v>0</v>
      </c>
      <c r="AO17" s="144">
        <v>1</v>
      </c>
      <c r="AP17" s="144">
        <v>0</v>
      </c>
      <c r="AQ17" s="144">
        <v>0</v>
      </c>
      <c r="AR17" s="144">
        <v>0</v>
      </c>
      <c r="AS17" s="144">
        <v>0</v>
      </c>
      <c r="AT17" s="144">
        <v>0</v>
      </c>
      <c r="AU17" s="144">
        <v>0</v>
      </c>
      <c r="AV17" s="145">
        <v>0</v>
      </c>
      <c r="AW17" s="145">
        <v>0</v>
      </c>
      <c r="AX17" s="146">
        <v>0</v>
      </c>
      <c r="AY17" s="134" t="s">
        <v>146</v>
      </c>
      <c r="AZ17" s="137" t="s">
        <v>146</v>
      </c>
      <c r="BA17" s="147" t="s">
        <v>146</v>
      </c>
      <c r="BB17" s="134">
        <v>44580</v>
      </c>
      <c r="BC17" s="137">
        <v>0.73749999999999993</v>
      </c>
      <c r="BD17" s="148" t="s">
        <v>228</v>
      </c>
      <c r="BE17" s="149">
        <v>0</v>
      </c>
      <c r="BF17" s="149">
        <v>0</v>
      </c>
      <c r="BG17" s="120" t="s">
        <v>302</v>
      </c>
      <c r="BH17" s="120">
        <v>1</v>
      </c>
      <c r="BI17" s="120">
        <v>0</v>
      </c>
      <c r="BJ17" s="134">
        <v>44580</v>
      </c>
      <c r="BK17" s="137">
        <v>0.75208333333333333</v>
      </c>
      <c r="BL17" s="125" t="s">
        <v>534</v>
      </c>
      <c r="BM17" s="125">
        <v>0</v>
      </c>
      <c r="BN17" s="125">
        <v>0</v>
      </c>
      <c r="BO17" s="125">
        <v>0</v>
      </c>
      <c r="BP17" s="149"/>
      <c r="BQ17" s="149"/>
      <c r="BR17" s="118" t="s">
        <v>535</v>
      </c>
      <c r="BS17" s="118"/>
      <c r="BT17" s="150"/>
      <c r="BU17" s="118"/>
      <c r="BV17" s="118"/>
      <c r="BW17" s="118"/>
      <c r="BX17" s="141" t="s">
        <v>536</v>
      </c>
      <c r="BY17" s="140" t="s">
        <v>536</v>
      </c>
      <c r="BZ17" s="140" t="s">
        <v>536</v>
      </c>
      <c r="CA17" s="140" t="s">
        <v>536</v>
      </c>
      <c r="CB17" s="140" t="s">
        <v>536</v>
      </c>
      <c r="CC17" s="140" t="s">
        <v>536</v>
      </c>
      <c r="CD17" s="140" t="s">
        <v>536</v>
      </c>
      <c r="CE17" s="140" t="s">
        <v>536</v>
      </c>
      <c r="CF17" s="141" t="s">
        <v>536</v>
      </c>
      <c r="CG17" s="140" t="s">
        <v>536</v>
      </c>
      <c r="CH17" s="140" t="s">
        <v>536</v>
      </c>
      <c r="CI17" s="140" t="s">
        <v>536</v>
      </c>
      <c r="CJ17" s="140" t="s">
        <v>536</v>
      </c>
      <c r="CK17" s="140" t="s">
        <v>536</v>
      </c>
      <c r="CL17" s="140" t="s">
        <v>536</v>
      </c>
      <c r="CM17" s="140" t="s">
        <v>536</v>
      </c>
      <c r="CN17" s="151" t="s">
        <v>536</v>
      </c>
      <c r="CO17" s="149" t="s">
        <v>536</v>
      </c>
      <c r="CP17" s="149" t="s">
        <v>536</v>
      </c>
      <c r="CQ17" s="149" t="s">
        <v>536</v>
      </c>
      <c r="CR17" s="149" t="s">
        <v>536</v>
      </c>
      <c r="CS17" s="149" t="s">
        <v>536</v>
      </c>
      <c r="CT17" s="149" t="s">
        <v>536</v>
      </c>
      <c r="CU17" s="120" t="s">
        <v>536</v>
      </c>
      <c r="CV17" s="120" t="s">
        <v>536</v>
      </c>
      <c r="CW17" s="120" t="s">
        <v>536</v>
      </c>
      <c r="CX17" s="120" t="s">
        <v>536</v>
      </c>
      <c r="CY17" s="120" t="s">
        <v>536</v>
      </c>
      <c r="CZ17" s="121" t="s">
        <v>536</v>
      </c>
      <c r="DA17" s="121" t="s">
        <v>536</v>
      </c>
      <c r="DB17" s="121" t="s">
        <v>536</v>
      </c>
      <c r="DC17" s="122">
        <v>1</v>
      </c>
      <c r="DD17" s="122">
        <v>0</v>
      </c>
      <c r="DE17" s="122">
        <v>0</v>
      </c>
      <c r="DF17" s="124" t="s">
        <v>113</v>
      </c>
      <c r="DG17" s="124">
        <v>0</v>
      </c>
      <c r="DH17" s="124">
        <v>0</v>
      </c>
      <c r="DI17" s="124">
        <v>0</v>
      </c>
      <c r="DJ17" s="124">
        <v>0</v>
      </c>
      <c r="DK17" s="124">
        <v>1</v>
      </c>
      <c r="DL17" s="124">
        <v>0</v>
      </c>
      <c r="DM17" s="124">
        <v>0</v>
      </c>
      <c r="DN17" s="125">
        <v>5</v>
      </c>
      <c r="DO17" s="125">
        <v>0</v>
      </c>
      <c r="DP17" s="125">
        <v>0</v>
      </c>
      <c r="DQ17" s="125">
        <v>0</v>
      </c>
      <c r="DR17" s="125">
        <v>0</v>
      </c>
      <c r="DS17" s="125">
        <v>1</v>
      </c>
      <c r="DT17" s="134" t="s">
        <v>536</v>
      </c>
      <c r="DU17" s="139"/>
      <c r="DV17" s="140" t="s">
        <v>536</v>
      </c>
      <c r="DW17" s="140" t="s">
        <v>536</v>
      </c>
      <c r="DX17" s="126">
        <f t="shared" si="21"/>
        <v>69.852297968936227</v>
      </c>
      <c r="DY17" s="127" t="str">
        <f t="shared" si="22"/>
        <v/>
      </c>
      <c r="DZ17" s="128" t="str">
        <f t="shared" si="23"/>
        <v>NA</v>
      </c>
      <c r="EA17" s="128" t="str">
        <f t="shared" si="24"/>
        <v>NA</v>
      </c>
      <c r="EB17" s="129" t="str">
        <f t="shared" si="25"/>
        <v>NA</v>
      </c>
      <c r="EC17" s="128" t="str">
        <f t="shared" si="26"/>
        <v>NA</v>
      </c>
      <c r="ED17" s="128" t="str">
        <f t="shared" si="27"/>
        <v>NA</v>
      </c>
      <c r="EE17" s="129" t="str">
        <f t="shared" si="28"/>
        <v>NA</v>
      </c>
      <c r="EF17" s="128">
        <f t="shared" si="29"/>
        <v>2.9166666667151731E-2</v>
      </c>
      <c r="EG17" s="128">
        <f t="shared" si="30"/>
        <v>0.70000000001164153</v>
      </c>
      <c r="EH17" s="129">
        <f t="shared" si="31"/>
        <v>42.000000000698492</v>
      </c>
      <c r="EI17" s="128">
        <f t="shared" si="32"/>
        <v>1.4583333329937886E-2</v>
      </c>
      <c r="EJ17" s="128">
        <f t="shared" si="33"/>
        <v>0.34999999991850927</v>
      </c>
      <c r="EK17" s="129">
        <f t="shared" si="34"/>
        <v>20.999999995110556</v>
      </c>
      <c r="EL17" s="128">
        <f t="shared" si="35"/>
        <v>1.0854166666686069</v>
      </c>
      <c r="EM17" s="128">
        <f t="shared" si="36"/>
        <v>26.050000000046566</v>
      </c>
      <c r="EN17" s="129">
        <f t="shared" si="37"/>
        <v>1563.000000002794</v>
      </c>
    </row>
    <row r="18" spans="1:144" s="92" customFormat="1" ht="15" customHeight="1" x14ac:dyDescent="0.2">
      <c r="A18" s="93">
        <v>1</v>
      </c>
      <c r="B18" s="92">
        <v>1</v>
      </c>
      <c r="C18" s="118" t="s">
        <v>505</v>
      </c>
      <c r="D18" s="132" t="s">
        <v>506</v>
      </c>
      <c r="E18" s="132" t="s">
        <v>507</v>
      </c>
      <c r="F18" s="133">
        <v>19067</v>
      </c>
      <c r="G18" s="118">
        <v>1</v>
      </c>
      <c r="H18" s="134">
        <v>44580</v>
      </c>
      <c r="I18" s="135">
        <v>0.76041666666666663</v>
      </c>
      <c r="J18" s="136">
        <v>0</v>
      </c>
      <c r="K18" s="134">
        <v>44580</v>
      </c>
      <c r="L18" s="137">
        <v>0.75694444444444453</v>
      </c>
      <c r="M18" s="138">
        <v>0</v>
      </c>
      <c r="N18" s="138">
        <v>0</v>
      </c>
      <c r="O18" s="139" t="s">
        <v>146</v>
      </c>
      <c r="P18" s="138">
        <v>1</v>
      </c>
      <c r="Q18" s="138">
        <v>0</v>
      </c>
      <c r="R18" s="138">
        <v>0</v>
      </c>
      <c r="S18" s="140">
        <v>2</v>
      </c>
      <c r="T18" s="141" t="s">
        <v>596</v>
      </c>
      <c r="U18" s="140">
        <v>0</v>
      </c>
      <c r="V18" s="140">
        <v>0</v>
      </c>
      <c r="W18" s="140">
        <v>0</v>
      </c>
      <c r="X18" s="140">
        <v>0</v>
      </c>
      <c r="Y18" s="140">
        <v>0</v>
      </c>
      <c r="Z18" s="140">
        <v>1</v>
      </c>
      <c r="AA18" s="142" t="s">
        <v>306</v>
      </c>
      <c r="AB18" s="142" t="s">
        <v>533</v>
      </c>
      <c r="AC18" s="143">
        <v>0</v>
      </c>
      <c r="AD18" s="134">
        <v>44580</v>
      </c>
      <c r="AE18" s="137">
        <v>0.76666666666666661</v>
      </c>
      <c r="AF18" s="188" t="s">
        <v>146</v>
      </c>
      <c r="AG18" s="188" t="s">
        <v>146</v>
      </c>
      <c r="AH18" s="191" t="s">
        <v>146</v>
      </c>
      <c r="AI18" s="134">
        <v>44580</v>
      </c>
      <c r="AJ18" s="185">
        <v>1</v>
      </c>
      <c r="AK18" s="122">
        <v>0</v>
      </c>
      <c r="AL18" s="122">
        <v>0</v>
      </c>
      <c r="AM18" s="122">
        <v>0</v>
      </c>
      <c r="AN18" s="122">
        <v>1</v>
      </c>
      <c r="AO18" s="144">
        <v>0</v>
      </c>
      <c r="AP18" s="144">
        <v>0</v>
      </c>
      <c r="AQ18" s="144">
        <v>0</v>
      </c>
      <c r="AR18" s="144">
        <v>0</v>
      </c>
      <c r="AS18" s="144">
        <v>0</v>
      </c>
      <c r="AT18" s="144">
        <v>0</v>
      </c>
      <c r="AU18" s="144">
        <v>1</v>
      </c>
      <c r="AV18" s="145">
        <v>0</v>
      </c>
      <c r="AW18" s="145">
        <v>0</v>
      </c>
      <c r="AX18" s="146">
        <v>0</v>
      </c>
      <c r="AY18" s="134" t="s">
        <v>146</v>
      </c>
      <c r="AZ18" s="137" t="s">
        <v>146</v>
      </c>
      <c r="BA18" s="147" t="s">
        <v>146</v>
      </c>
      <c r="BB18" s="134">
        <v>44580</v>
      </c>
      <c r="BC18" s="137">
        <v>0.79513888888888884</v>
      </c>
      <c r="BD18" s="148" t="s">
        <v>228</v>
      </c>
      <c r="BE18" s="149">
        <v>0</v>
      </c>
      <c r="BF18" s="149">
        <v>0</v>
      </c>
      <c r="BG18" s="120" t="s">
        <v>351</v>
      </c>
      <c r="BH18" s="120">
        <v>1</v>
      </c>
      <c r="BI18" s="120">
        <v>1</v>
      </c>
      <c r="BJ18" s="134">
        <v>44580</v>
      </c>
      <c r="BK18" s="137">
        <v>0.8354166666666667</v>
      </c>
      <c r="BL18" s="125" t="s">
        <v>537</v>
      </c>
      <c r="BM18" s="125">
        <v>0</v>
      </c>
      <c r="BN18" s="125">
        <v>0</v>
      </c>
      <c r="BO18" s="125">
        <v>0</v>
      </c>
      <c r="BP18" s="149"/>
      <c r="BQ18" s="149"/>
      <c r="BR18" s="118" t="s">
        <v>551</v>
      </c>
      <c r="BS18" s="118"/>
      <c r="BT18" s="150"/>
      <c r="BU18" s="118"/>
      <c r="BV18" s="118"/>
      <c r="BW18" s="118"/>
      <c r="BX18" s="141">
        <v>20</v>
      </c>
      <c r="BY18" s="140">
        <v>0</v>
      </c>
      <c r="BZ18" s="140">
        <v>0</v>
      </c>
      <c r="CA18" s="140">
        <v>0</v>
      </c>
      <c r="CB18" s="140">
        <v>1</v>
      </c>
      <c r="CC18" s="140">
        <v>0</v>
      </c>
      <c r="CD18" s="140">
        <v>0</v>
      </c>
      <c r="CE18" s="140">
        <v>0</v>
      </c>
      <c r="CF18" s="141" t="s">
        <v>306</v>
      </c>
      <c r="CG18" s="140">
        <v>0</v>
      </c>
      <c r="CH18" s="140">
        <v>0</v>
      </c>
      <c r="CI18" s="140">
        <v>0</v>
      </c>
      <c r="CJ18" s="140">
        <v>0</v>
      </c>
      <c r="CK18" s="140">
        <v>0</v>
      </c>
      <c r="CL18" s="140">
        <v>1</v>
      </c>
      <c r="CM18" s="140">
        <v>0</v>
      </c>
      <c r="CN18" s="151">
        <v>1</v>
      </c>
      <c r="CO18" s="149">
        <v>0</v>
      </c>
      <c r="CP18" s="149">
        <v>0</v>
      </c>
      <c r="CQ18" s="149">
        <v>0</v>
      </c>
      <c r="CR18" s="149">
        <v>1</v>
      </c>
      <c r="CS18" s="149">
        <v>1</v>
      </c>
      <c r="CT18" s="149">
        <v>0</v>
      </c>
      <c r="CU18" s="120">
        <v>1</v>
      </c>
      <c r="CV18" s="120">
        <v>0</v>
      </c>
      <c r="CW18" s="120">
        <v>1</v>
      </c>
      <c r="CX18" s="120">
        <v>0</v>
      </c>
      <c r="CY18" s="120">
        <v>0</v>
      </c>
      <c r="CZ18" s="121">
        <v>0</v>
      </c>
      <c r="DA18" s="121">
        <v>0</v>
      </c>
      <c r="DB18" s="121">
        <v>0</v>
      </c>
      <c r="DC18" s="122">
        <v>1</v>
      </c>
      <c r="DD18" s="122">
        <v>0</v>
      </c>
      <c r="DE18" s="122">
        <v>0</v>
      </c>
      <c r="DF18" s="124" t="s">
        <v>113</v>
      </c>
      <c r="DG18" s="124">
        <v>0</v>
      </c>
      <c r="DH18" s="124">
        <v>0</v>
      </c>
      <c r="DI18" s="124">
        <v>0</v>
      </c>
      <c r="DJ18" s="124">
        <v>0</v>
      </c>
      <c r="DK18" s="124">
        <v>1</v>
      </c>
      <c r="DL18" s="124">
        <v>0</v>
      </c>
      <c r="DM18" s="124">
        <v>0</v>
      </c>
      <c r="DN18" s="125">
        <v>5</v>
      </c>
      <c r="DO18" s="125">
        <v>0</v>
      </c>
      <c r="DP18" s="125">
        <v>0</v>
      </c>
      <c r="DQ18" s="125">
        <v>0</v>
      </c>
      <c r="DR18" s="125">
        <v>0</v>
      </c>
      <c r="DS18" s="125">
        <v>1</v>
      </c>
      <c r="DT18" s="134">
        <v>44590</v>
      </c>
      <c r="DU18" s="139"/>
      <c r="DV18" s="140"/>
      <c r="DW18" s="140"/>
      <c r="DX18" s="126">
        <f t="shared" si="21"/>
        <v>69.852297968936227</v>
      </c>
      <c r="DY18" s="127">
        <f t="shared" si="22"/>
        <v>10</v>
      </c>
      <c r="DZ18" s="128">
        <f t="shared" si="23"/>
        <v>6.2500000058207661E-3</v>
      </c>
      <c r="EA18" s="128">
        <f t="shared" si="24"/>
        <v>0.15000000013969839</v>
      </c>
      <c r="EB18" s="129">
        <f t="shared" si="25"/>
        <v>9.0000000083819032</v>
      </c>
      <c r="EC18" s="128" t="str">
        <f t="shared" si="26"/>
        <v>NA</v>
      </c>
      <c r="ED18" s="128" t="str">
        <f t="shared" si="27"/>
        <v>NA</v>
      </c>
      <c r="EE18" s="129" t="str">
        <f t="shared" si="28"/>
        <v>NA</v>
      </c>
      <c r="EF18" s="128">
        <f t="shared" si="29"/>
        <v>3.4722222226264421E-2</v>
      </c>
      <c r="EG18" s="128">
        <f t="shared" si="30"/>
        <v>0.8333333334303461</v>
      </c>
      <c r="EH18" s="129">
        <f t="shared" si="31"/>
        <v>50.000000005820766</v>
      </c>
      <c r="EI18" s="128">
        <f t="shared" si="32"/>
        <v>4.0277777778101154E-2</v>
      </c>
      <c r="EJ18" s="128">
        <f t="shared" si="33"/>
        <v>0.96666666667442769</v>
      </c>
      <c r="EK18" s="129">
        <f t="shared" si="34"/>
        <v>58.000000000465661</v>
      </c>
      <c r="EL18" s="128">
        <f t="shared" si="35"/>
        <v>7.8472222223354038E-2</v>
      </c>
      <c r="EM18" s="128">
        <f t="shared" si="36"/>
        <v>1.8833333333604969</v>
      </c>
      <c r="EN18" s="129">
        <f t="shared" si="37"/>
        <v>113.00000000162981</v>
      </c>
    </row>
    <row r="19" spans="1:144" s="92" customFormat="1" ht="15" customHeight="1" x14ac:dyDescent="0.2">
      <c r="A19" s="93">
        <v>1</v>
      </c>
      <c r="B19" s="92">
        <v>1</v>
      </c>
      <c r="C19" s="94" t="s">
        <v>157</v>
      </c>
      <c r="D19" s="94" t="s">
        <v>158</v>
      </c>
      <c r="E19" s="95">
        <v>2138328</v>
      </c>
      <c r="F19" s="131">
        <v>18981</v>
      </c>
      <c r="G19" s="97">
        <v>0</v>
      </c>
      <c r="H19" s="98">
        <v>44585</v>
      </c>
      <c r="I19" s="99">
        <v>0.66319444444444442</v>
      </c>
      <c r="J19" s="100">
        <v>1</v>
      </c>
      <c r="K19" s="98">
        <v>44585</v>
      </c>
      <c r="L19" s="99">
        <v>0.40625</v>
      </c>
      <c r="M19" s="101">
        <v>0</v>
      </c>
      <c r="N19" s="101">
        <v>0</v>
      </c>
      <c r="O19" s="103" t="s">
        <v>146</v>
      </c>
      <c r="P19" s="101">
        <v>0</v>
      </c>
      <c r="Q19" s="101">
        <v>1</v>
      </c>
      <c r="R19" s="101" t="s">
        <v>113</v>
      </c>
      <c r="S19" s="104">
        <v>1</v>
      </c>
      <c r="T19" s="105">
        <v>0</v>
      </c>
      <c r="U19" s="104">
        <v>1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6" t="s">
        <v>306</v>
      </c>
      <c r="AB19" s="106" t="s">
        <v>379</v>
      </c>
      <c r="AC19" s="106">
        <v>0</v>
      </c>
      <c r="AD19" s="98">
        <v>44585</v>
      </c>
      <c r="AE19" s="99">
        <v>0.67291666666666661</v>
      </c>
      <c r="AF19" s="187"/>
      <c r="AG19" s="187"/>
      <c r="AH19" s="190"/>
      <c r="AI19" s="98">
        <v>44586</v>
      </c>
      <c r="AJ19" s="184">
        <v>0</v>
      </c>
      <c r="AK19" s="107">
        <v>0</v>
      </c>
      <c r="AL19" s="107">
        <v>1</v>
      </c>
      <c r="AM19" s="108">
        <v>0</v>
      </c>
      <c r="AN19" s="107">
        <v>0</v>
      </c>
      <c r="AO19" s="109">
        <v>0</v>
      </c>
      <c r="AP19" s="109">
        <v>1</v>
      </c>
      <c r="AQ19" s="109">
        <v>0</v>
      </c>
      <c r="AR19" s="109">
        <v>0</v>
      </c>
      <c r="AS19" s="109">
        <v>0</v>
      </c>
      <c r="AT19" s="109">
        <v>0</v>
      </c>
      <c r="AU19" s="109">
        <v>0</v>
      </c>
      <c r="AV19" s="110">
        <v>0</v>
      </c>
      <c r="AW19" s="110">
        <v>0</v>
      </c>
      <c r="AX19" s="111">
        <v>0</v>
      </c>
      <c r="AY19" s="98" t="s">
        <v>113</v>
      </c>
      <c r="AZ19" s="99" t="s">
        <v>113</v>
      </c>
      <c r="BA19" s="112" t="s">
        <v>380</v>
      </c>
      <c r="BB19" s="98" t="s">
        <v>146</v>
      </c>
      <c r="BC19" s="99" t="s">
        <v>146</v>
      </c>
      <c r="BD19" s="42" t="s">
        <v>146</v>
      </c>
      <c r="BE19" s="114" t="s">
        <v>146</v>
      </c>
      <c r="BF19" s="114" t="s">
        <v>146</v>
      </c>
      <c r="BG19" s="115" t="s">
        <v>146</v>
      </c>
      <c r="BH19" s="115" t="s">
        <v>146</v>
      </c>
      <c r="BI19" s="115" t="s">
        <v>146</v>
      </c>
      <c r="BJ19" s="98" t="s">
        <v>146</v>
      </c>
      <c r="BK19" s="99" t="s">
        <v>146</v>
      </c>
      <c r="BL19" s="116" t="s">
        <v>146</v>
      </c>
      <c r="BM19" s="116" t="s">
        <v>146</v>
      </c>
      <c r="BN19" s="116" t="s">
        <v>146</v>
      </c>
      <c r="BO19" s="116" t="s">
        <v>146</v>
      </c>
      <c r="BP19" s="113"/>
      <c r="BQ19" s="113"/>
      <c r="BR19" s="117" t="s">
        <v>378</v>
      </c>
      <c r="BS19" s="117"/>
      <c r="BT19" s="117"/>
      <c r="BU19" s="117"/>
      <c r="BV19" s="117"/>
      <c r="BW19" s="117"/>
      <c r="BX19" s="105">
        <v>0</v>
      </c>
      <c r="BY19" s="104">
        <v>1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5">
        <v>0</v>
      </c>
      <c r="CG19" s="104">
        <v>1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19">
        <v>0</v>
      </c>
      <c r="CO19" s="113">
        <v>0</v>
      </c>
      <c r="CP19" s="113">
        <v>0</v>
      </c>
      <c r="CQ19" s="113">
        <v>0</v>
      </c>
      <c r="CR19" s="113">
        <v>0</v>
      </c>
      <c r="CS19" s="113">
        <v>0</v>
      </c>
      <c r="CT19" s="113">
        <v>0</v>
      </c>
      <c r="CU19" s="115">
        <v>0</v>
      </c>
      <c r="CV19" s="115">
        <v>0</v>
      </c>
      <c r="CW19" s="115">
        <v>0</v>
      </c>
      <c r="CX19" s="115" t="s">
        <v>512</v>
      </c>
      <c r="CY19" s="115">
        <v>0</v>
      </c>
      <c r="CZ19" s="130">
        <v>0</v>
      </c>
      <c r="DA19" s="130">
        <v>0</v>
      </c>
      <c r="DB19" s="130">
        <v>0</v>
      </c>
      <c r="DC19" s="107">
        <v>1</v>
      </c>
      <c r="DD19" s="107">
        <v>0</v>
      </c>
      <c r="DE19" s="107">
        <v>0</v>
      </c>
      <c r="DF19" s="123" t="s">
        <v>231</v>
      </c>
      <c r="DG19" s="123">
        <v>1</v>
      </c>
      <c r="DH19" s="123">
        <v>0</v>
      </c>
      <c r="DI19" s="123">
        <v>0</v>
      </c>
      <c r="DJ19" s="123">
        <v>0</v>
      </c>
      <c r="DK19" s="123">
        <v>0</v>
      </c>
      <c r="DL19" s="123">
        <v>0</v>
      </c>
      <c r="DM19" s="123">
        <v>0</v>
      </c>
      <c r="DN19" s="116">
        <v>1</v>
      </c>
      <c r="DO19" s="116">
        <v>1</v>
      </c>
      <c r="DP19" s="116">
        <v>0</v>
      </c>
      <c r="DQ19" s="116">
        <v>0</v>
      </c>
      <c r="DR19" s="116">
        <v>0</v>
      </c>
      <c r="DS19" s="116">
        <v>0</v>
      </c>
      <c r="DT19" s="98">
        <v>44586</v>
      </c>
      <c r="DU19" s="156"/>
      <c r="DV19" s="104"/>
      <c r="DW19" s="104"/>
      <c r="DX19" s="126">
        <f t="shared" si="21"/>
        <v>70.10144777943178</v>
      </c>
      <c r="DY19" s="127">
        <f t="shared" si="22"/>
        <v>1</v>
      </c>
      <c r="DZ19" s="128">
        <f t="shared" si="23"/>
        <v>9.7222222248092294E-3</v>
      </c>
      <c r="EA19" s="128">
        <f t="shared" si="24"/>
        <v>0.2333333333954215</v>
      </c>
      <c r="EB19" s="129">
        <f t="shared" si="25"/>
        <v>14.00000000372529</v>
      </c>
      <c r="EC19" s="128" t="str">
        <f t="shared" si="26"/>
        <v>NA</v>
      </c>
      <c r="ED19" s="128" t="str">
        <f t="shared" si="27"/>
        <v>NA</v>
      </c>
      <c r="EE19" s="129" t="str">
        <f t="shared" si="28"/>
        <v>NA</v>
      </c>
      <c r="EF19" s="128" t="str">
        <f t="shared" si="29"/>
        <v>NA</v>
      </c>
      <c r="EG19" s="128" t="str">
        <f t="shared" si="30"/>
        <v>NA</v>
      </c>
      <c r="EH19" s="129" t="str">
        <f t="shared" si="31"/>
        <v>NA</v>
      </c>
      <c r="EI19" s="128" t="str">
        <f t="shared" si="32"/>
        <v>NA</v>
      </c>
      <c r="EJ19" s="128" t="str">
        <f t="shared" si="33"/>
        <v>NA</v>
      </c>
      <c r="EK19" s="129" t="str">
        <f t="shared" si="34"/>
        <v>NA</v>
      </c>
      <c r="EL19" s="128" t="str">
        <f t="shared" si="35"/>
        <v>NA</v>
      </c>
      <c r="EM19" s="128" t="str">
        <f t="shared" si="36"/>
        <v>NA</v>
      </c>
      <c r="EN19" s="129" t="str">
        <f t="shared" si="37"/>
        <v>NA</v>
      </c>
    </row>
    <row r="20" spans="1:144" s="92" customFormat="1" ht="15" customHeight="1" x14ac:dyDescent="0.2">
      <c r="A20" s="93">
        <v>1</v>
      </c>
      <c r="B20" s="92">
        <v>1</v>
      </c>
      <c r="C20" s="152" t="s">
        <v>159</v>
      </c>
      <c r="D20" s="162" t="s">
        <v>160</v>
      </c>
      <c r="E20" s="95">
        <v>2531720</v>
      </c>
      <c r="F20" s="131">
        <v>22194</v>
      </c>
      <c r="G20" s="97">
        <v>1</v>
      </c>
      <c r="H20" s="98">
        <v>44585</v>
      </c>
      <c r="I20" s="99" t="s">
        <v>306</v>
      </c>
      <c r="J20" s="100">
        <v>0</v>
      </c>
      <c r="K20" s="98">
        <v>44584</v>
      </c>
      <c r="L20" s="99">
        <v>0.95833333333333337</v>
      </c>
      <c r="M20" s="101">
        <v>0</v>
      </c>
      <c r="N20" s="102">
        <v>0</v>
      </c>
      <c r="O20" s="103">
        <v>2</v>
      </c>
      <c r="P20" s="102">
        <v>0</v>
      </c>
      <c r="Q20" s="102">
        <v>1</v>
      </c>
      <c r="R20" s="101" t="s">
        <v>161</v>
      </c>
      <c r="S20" s="104">
        <v>0</v>
      </c>
      <c r="T20" s="105" t="s">
        <v>381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1</v>
      </c>
      <c r="AA20" s="106" t="s">
        <v>339</v>
      </c>
      <c r="AB20" s="106" t="s">
        <v>366</v>
      </c>
      <c r="AC20" s="106">
        <v>0</v>
      </c>
      <c r="AD20" s="98" t="s">
        <v>146</v>
      </c>
      <c r="AE20" s="99" t="s">
        <v>146</v>
      </c>
      <c r="AF20" s="187" t="s">
        <v>146</v>
      </c>
      <c r="AG20" s="187" t="s">
        <v>146</v>
      </c>
      <c r="AH20" s="190" t="s">
        <v>146</v>
      </c>
      <c r="AI20" s="98">
        <v>44585</v>
      </c>
      <c r="AJ20" s="184">
        <v>1</v>
      </c>
      <c r="AK20" s="107">
        <v>1</v>
      </c>
      <c r="AL20" s="107">
        <v>1</v>
      </c>
      <c r="AM20" s="108">
        <v>0</v>
      </c>
      <c r="AN20" s="107">
        <v>0</v>
      </c>
      <c r="AO20" s="109">
        <v>0</v>
      </c>
      <c r="AP20" s="109">
        <v>0</v>
      </c>
      <c r="AQ20" s="109">
        <v>1</v>
      </c>
      <c r="AR20" s="109">
        <v>0</v>
      </c>
      <c r="AS20" s="109">
        <v>0</v>
      </c>
      <c r="AT20" s="109">
        <v>0</v>
      </c>
      <c r="AU20" s="109">
        <v>0</v>
      </c>
      <c r="AV20" s="110">
        <v>0</v>
      </c>
      <c r="AW20" s="110">
        <v>0</v>
      </c>
      <c r="AX20" s="111">
        <v>0</v>
      </c>
      <c r="AY20" s="98" t="s">
        <v>562</v>
      </c>
      <c r="AZ20" s="99" t="s">
        <v>562</v>
      </c>
      <c r="BA20" s="112" t="s">
        <v>380</v>
      </c>
      <c r="BB20" s="98">
        <v>44585</v>
      </c>
      <c r="BC20" s="99">
        <v>9.375E-2</v>
      </c>
      <c r="BD20" s="169" t="s">
        <v>541</v>
      </c>
      <c r="BE20" s="168" t="s">
        <v>29</v>
      </c>
      <c r="BF20" s="114">
        <v>1</v>
      </c>
      <c r="BG20" s="115" t="s">
        <v>302</v>
      </c>
      <c r="BH20" s="115">
        <v>1</v>
      </c>
      <c r="BI20" s="115">
        <v>0</v>
      </c>
      <c r="BJ20" s="98">
        <v>44585</v>
      </c>
      <c r="BK20" s="99">
        <v>0.17708333333333334</v>
      </c>
      <c r="BL20" s="116" t="s">
        <v>101</v>
      </c>
      <c r="BM20" s="116">
        <v>0</v>
      </c>
      <c r="BN20" s="116">
        <v>0</v>
      </c>
      <c r="BO20" s="116">
        <v>0</v>
      </c>
      <c r="BP20" s="113"/>
      <c r="BQ20" s="113"/>
      <c r="BR20" s="117" t="s">
        <v>389</v>
      </c>
      <c r="BS20" s="117"/>
      <c r="BT20" s="117"/>
      <c r="BU20" s="117"/>
      <c r="BV20" s="117"/>
      <c r="BW20" s="117"/>
      <c r="BX20" s="105">
        <v>1</v>
      </c>
      <c r="BY20" s="104">
        <v>1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5">
        <v>1</v>
      </c>
      <c r="CG20" s="104">
        <v>1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19">
        <v>0</v>
      </c>
      <c r="CO20" s="113">
        <v>0</v>
      </c>
      <c r="CP20" s="113">
        <v>0</v>
      </c>
      <c r="CQ20" s="113">
        <v>0</v>
      </c>
      <c r="CR20" s="113">
        <v>0</v>
      </c>
      <c r="CS20" s="113">
        <v>0</v>
      </c>
      <c r="CT20" s="113">
        <v>0</v>
      </c>
      <c r="CU20" s="115">
        <v>0</v>
      </c>
      <c r="CV20" s="115">
        <v>0</v>
      </c>
      <c r="CW20" s="115">
        <v>0</v>
      </c>
      <c r="CX20" s="115">
        <v>0</v>
      </c>
      <c r="CY20" s="115">
        <v>0</v>
      </c>
      <c r="CZ20" s="130">
        <v>0</v>
      </c>
      <c r="DA20" s="130">
        <v>0</v>
      </c>
      <c r="DB20" s="130">
        <v>0</v>
      </c>
      <c r="DC20" s="107">
        <v>1</v>
      </c>
      <c r="DD20" s="107">
        <v>0</v>
      </c>
      <c r="DE20" s="107">
        <v>0</v>
      </c>
      <c r="DF20" s="123" t="s">
        <v>231</v>
      </c>
      <c r="DG20" s="123">
        <v>1</v>
      </c>
      <c r="DH20" s="123">
        <v>0</v>
      </c>
      <c r="DI20" s="123">
        <v>0</v>
      </c>
      <c r="DJ20" s="123">
        <v>0</v>
      </c>
      <c r="DK20" s="123">
        <v>0</v>
      </c>
      <c r="DL20" s="123">
        <v>0</v>
      </c>
      <c r="DM20" s="123">
        <v>0</v>
      </c>
      <c r="DN20" s="116">
        <v>1</v>
      </c>
      <c r="DO20" s="116">
        <v>1</v>
      </c>
      <c r="DP20" s="116">
        <v>0</v>
      </c>
      <c r="DQ20" s="116">
        <v>0</v>
      </c>
      <c r="DR20" s="116">
        <v>0</v>
      </c>
      <c r="DS20" s="116">
        <v>0</v>
      </c>
      <c r="DT20" s="98">
        <v>44589</v>
      </c>
      <c r="DU20" s="156"/>
      <c r="DV20" s="104"/>
      <c r="DW20" s="104"/>
      <c r="DX20" s="126">
        <f t="shared" si="21"/>
        <v>61.304542931934733</v>
      </c>
      <c r="DY20" s="127">
        <f t="shared" si="22"/>
        <v>4</v>
      </c>
      <c r="DZ20" s="128" t="str">
        <f t="shared" si="23"/>
        <v>NA</v>
      </c>
      <c r="EA20" s="128" t="str">
        <f t="shared" si="24"/>
        <v>NA</v>
      </c>
      <c r="EB20" s="129" t="str">
        <f t="shared" si="25"/>
        <v>NA</v>
      </c>
      <c r="EC20" s="128" t="str">
        <f t="shared" si="26"/>
        <v>NA</v>
      </c>
      <c r="ED20" s="128" t="str">
        <f t="shared" si="27"/>
        <v>NA</v>
      </c>
      <c r="EE20" s="129" t="str">
        <f t="shared" si="28"/>
        <v>NA</v>
      </c>
      <c r="EF20" s="128" t="str">
        <f t="shared" si="29"/>
        <v>NA</v>
      </c>
      <c r="EG20" s="128" t="str">
        <f t="shared" si="30"/>
        <v>NA</v>
      </c>
      <c r="EH20" s="129" t="str">
        <f t="shared" si="31"/>
        <v>NA</v>
      </c>
      <c r="EI20" s="128">
        <f t="shared" si="32"/>
        <v>8.3333333335758653E-2</v>
      </c>
      <c r="EJ20" s="128">
        <f t="shared" si="33"/>
        <v>2.0000000000582077</v>
      </c>
      <c r="EK20" s="129">
        <f t="shared" si="34"/>
        <v>120.00000000349246</v>
      </c>
      <c r="EL20" s="128">
        <f t="shared" si="35"/>
        <v>0.21875</v>
      </c>
      <c r="EM20" s="128">
        <f t="shared" si="36"/>
        <v>5.25</v>
      </c>
      <c r="EN20" s="129">
        <f t="shared" si="37"/>
        <v>315</v>
      </c>
    </row>
    <row r="21" spans="1:144" s="92" customFormat="1" ht="15" customHeight="1" x14ac:dyDescent="0.2">
      <c r="A21" s="93">
        <v>1</v>
      </c>
      <c r="B21" s="92">
        <v>1</v>
      </c>
      <c r="C21" s="94" t="s">
        <v>162</v>
      </c>
      <c r="D21" s="94" t="s">
        <v>163</v>
      </c>
      <c r="E21" s="95">
        <v>2129965</v>
      </c>
      <c r="F21" s="131">
        <v>10197</v>
      </c>
      <c r="G21" s="97">
        <v>0</v>
      </c>
      <c r="H21" s="98">
        <v>44585</v>
      </c>
      <c r="I21" s="99">
        <v>0.35902777777777778</v>
      </c>
      <c r="J21" s="100">
        <v>1</v>
      </c>
      <c r="K21" s="98">
        <v>44585</v>
      </c>
      <c r="L21" s="99">
        <v>0.29166666666666669</v>
      </c>
      <c r="M21" s="101">
        <v>0</v>
      </c>
      <c r="N21" s="101">
        <v>1</v>
      </c>
      <c r="O21" s="103">
        <v>2</v>
      </c>
      <c r="P21" s="101">
        <v>0</v>
      </c>
      <c r="Q21" s="101">
        <v>0</v>
      </c>
      <c r="R21" s="101">
        <v>0</v>
      </c>
      <c r="S21" s="104">
        <v>2</v>
      </c>
      <c r="T21" s="105">
        <v>7</v>
      </c>
      <c r="U21" s="104">
        <v>0</v>
      </c>
      <c r="V21" s="104">
        <v>1</v>
      </c>
      <c r="W21" s="104">
        <v>0</v>
      </c>
      <c r="X21" s="104">
        <v>0</v>
      </c>
      <c r="Y21" s="104">
        <v>0</v>
      </c>
      <c r="Z21" s="104">
        <v>0</v>
      </c>
      <c r="AA21" s="106" t="s">
        <v>339</v>
      </c>
      <c r="AB21" s="106" t="s">
        <v>383</v>
      </c>
      <c r="AC21" s="106">
        <v>0</v>
      </c>
      <c r="AD21" s="98">
        <v>44585</v>
      </c>
      <c r="AE21" s="99">
        <v>0.37847222222222227</v>
      </c>
      <c r="AF21" s="187"/>
      <c r="AG21" s="187"/>
      <c r="AH21" s="190"/>
      <c r="AI21" s="98">
        <v>44585</v>
      </c>
      <c r="AJ21" s="184">
        <v>0</v>
      </c>
      <c r="AK21" s="107">
        <v>0</v>
      </c>
      <c r="AL21" s="107">
        <v>1</v>
      </c>
      <c r="AM21" s="108">
        <v>0</v>
      </c>
      <c r="AN21" s="107">
        <v>0</v>
      </c>
      <c r="AO21" s="109">
        <v>0</v>
      </c>
      <c r="AP21" s="109">
        <v>1</v>
      </c>
      <c r="AQ21" s="109">
        <v>0</v>
      </c>
      <c r="AR21" s="109">
        <v>0</v>
      </c>
      <c r="AS21" s="109">
        <v>0</v>
      </c>
      <c r="AT21" s="109">
        <v>0</v>
      </c>
      <c r="AU21" s="109">
        <v>0</v>
      </c>
      <c r="AV21" s="110">
        <v>0</v>
      </c>
      <c r="AW21" s="110">
        <v>0</v>
      </c>
      <c r="AX21" s="111">
        <v>0</v>
      </c>
      <c r="AY21" s="98">
        <v>44585</v>
      </c>
      <c r="AZ21" s="99">
        <v>0.42569444444444443</v>
      </c>
      <c r="BA21" s="112" t="s">
        <v>199</v>
      </c>
      <c r="BB21" s="98" t="s">
        <v>146</v>
      </c>
      <c r="BC21" s="99" t="s">
        <v>146</v>
      </c>
      <c r="BD21" s="42" t="s">
        <v>146</v>
      </c>
      <c r="BE21" s="114" t="s">
        <v>146</v>
      </c>
      <c r="BF21" s="114" t="s">
        <v>146</v>
      </c>
      <c r="BG21" s="115" t="s">
        <v>146</v>
      </c>
      <c r="BH21" s="115" t="s">
        <v>146</v>
      </c>
      <c r="BI21" s="115" t="s">
        <v>146</v>
      </c>
      <c r="BJ21" s="98" t="s">
        <v>146</v>
      </c>
      <c r="BK21" s="99" t="s">
        <v>146</v>
      </c>
      <c r="BL21" s="116" t="s">
        <v>146</v>
      </c>
      <c r="BM21" s="116" t="s">
        <v>146</v>
      </c>
      <c r="BN21" s="116" t="s">
        <v>146</v>
      </c>
      <c r="BO21" s="116" t="s">
        <v>146</v>
      </c>
      <c r="BP21" s="113"/>
      <c r="BQ21" s="113"/>
      <c r="BR21" s="117" t="s">
        <v>164</v>
      </c>
      <c r="BS21" s="117"/>
      <c r="BT21" s="117"/>
      <c r="BU21" s="117"/>
      <c r="BV21" s="117"/>
      <c r="BW21" s="117"/>
      <c r="BX21" s="105">
        <v>3</v>
      </c>
      <c r="BY21" s="104">
        <v>1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5"/>
      <c r="CG21" s="104"/>
      <c r="CH21" s="104"/>
      <c r="CI21" s="104"/>
      <c r="CJ21" s="104"/>
      <c r="CK21" s="104"/>
      <c r="CL21" s="104"/>
      <c r="CM21" s="104"/>
      <c r="CN21" s="119">
        <v>0</v>
      </c>
      <c r="CO21" s="113">
        <v>0</v>
      </c>
      <c r="CP21" s="113">
        <v>0</v>
      </c>
      <c r="CQ21" s="113">
        <v>0</v>
      </c>
      <c r="CR21" s="113">
        <v>0</v>
      </c>
      <c r="CS21" s="113">
        <v>0</v>
      </c>
      <c r="CT21" s="113">
        <v>0</v>
      </c>
      <c r="CU21" s="115">
        <v>0</v>
      </c>
      <c r="CV21" s="115">
        <v>0</v>
      </c>
      <c r="CW21" s="115" t="s">
        <v>146</v>
      </c>
      <c r="CX21" s="115">
        <v>0</v>
      </c>
      <c r="CY21" s="115">
        <v>0</v>
      </c>
      <c r="CZ21" s="130">
        <v>0</v>
      </c>
      <c r="DA21" s="130">
        <v>0</v>
      </c>
      <c r="DB21" s="130">
        <v>0</v>
      </c>
      <c r="DC21" s="107">
        <v>1</v>
      </c>
      <c r="DD21" s="107">
        <v>0</v>
      </c>
      <c r="DE21" s="107">
        <v>0</v>
      </c>
      <c r="DF21" s="123" t="s">
        <v>384</v>
      </c>
      <c r="DG21" s="123">
        <v>0</v>
      </c>
      <c r="DH21" s="123">
        <v>0</v>
      </c>
      <c r="DI21" s="123">
        <v>1</v>
      </c>
      <c r="DJ21" s="123">
        <v>0</v>
      </c>
      <c r="DK21" s="123">
        <v>0</v>
      </c>
      <c r="DL21" s="123">
        <v>0</v>
      </c>
      <c r="DM21" s="123">
        <v>0</v>
      </c>
      <c r="DN21" s="116">
        <v>4</v>
      </c>
      <c r="DO21" s="116">
        <v>0</v>
      </c>
      <c r="DP21" s="116">
        <v>1</v>
      </c>
      <c r="DQ21" s="116">
        <v>0</v>
      </c>
      <c r="DR21" s="116">
        <v>0</v>
      </c>
      <c r="DS21" s="116">
        <v>0</v>
      </c>
      <c r="DT21" s="98">
        <v>44589</v>
      </c>
      <c r="DU21" s="156"/>
      <c r="DV21" s="104"/>
      <c r="DW21" s="104"/>
      <c r="DX21" s="126">
        <f t="shared" si="21"/>
        <v>94.151249267266834</v>
      </c>
      <c r="DY21" s="127">
        <f t="shared" si="22"/>
        <v>4</v>
      </c>
      <c r="DZ21" s="128">
        <f t="shared" si="23"/>
        <v>1.9444444442342501E-2</v>
      </c>
      <c r="EA21" s="128">
        <f t="shared" si="24"/>
        <v>0.46666666661622003</v>
      </c>
      <c r="EB21" s="129">
        <f t="shared" si="25"/>
        <v>27.999999996973202</v>
      </c>
      <c r="EC21" s="128">
        <f t="shared" si="26"/>
        <v>6.6666666665696539E-2</v>
      </c>
      <c r="ED21" s="128">
        <f t="shared" si="27"/>
        <v>1.5999999999767169</v>
      </c>
      <c r="EE21" s="129">
        <f t="shared" si="28"/>
        <v>95.999999998603016</v>
      </c>
      <c r="EF21" s="128" t="str">
        <f t="shared" si="29"/>
        <v>NA</v>
      </c>
      <c r="EG21" s="128" t="str">
        <f t="shared" si="30"/>
        <v>NA</v>
      </c>
      <c r="EH21" s="129" t="str">
        <f t="shared" si="31"/>
        <v>NA</v>
      </c>
      <c r="EI21" s="128" t="str">
        <f t="shared" si="32"/>
        <v>NA</v>
      </c>
      <c r="EJ21" s="128" t="str">
        <f t="shared" si="33"/>
        <v>NA</v>
      </c>
      <c r="EK21" s="129" t="str">
        <f t="shared" si="34"/>
        <v>NA</v>
      </c>
      <c r="EL21" s="128" t="str">
        <f t="shared" si="35"/>
        <v>NA</v>
      </c>
      <c r="EM21" s="128" t="str">
        <f t="shared" si="36"/>
        <v>NA</v>
      </c>
      <c r="EN21" s="129" t="str">
        <f t="shared" si="37"/>
        <v>NA</v>
      </c>
    </row>
    <row r="22" spans="1:144" s="92" customFormat="1" ht="15" customHeight="1" x14ac:dyDescent="0.2">
      <c r="A22" s="93">
        <v>1</v>
      </c>
      <c r="B22" s="92">
        <v>1</v>
      </c>
      <c r="C22" s="152" t="s">
        <v>165</v>
      </c>
      <c r="D22" s="152" t="s">
        <v>102</v>
      </c>
      <c r="E22" s="95">
        <v>822399</v>
      </c>
      <c r="F22" s="131">
        <v>13028</v>
      </c>
      <c r="G22" s="97">
        <v>1</v>
      </c>
      <c r="H22" s="98">
        <v>44586</v>
      </c>
      <c r="I22" s="99">
        <v>0.95000000000000007</v>
      </c>
      <c r="J22" s="100">
        <v>0</v>
      </c>
      <c r="K22" s="98">
        <v>44586</v>
      </c>
      <c r="L22" s="99">
        <v>0.91666666666666663</v>
      </c>
      <c r="M22" s="101">
        <v>0</v>
      </c>
      <c r="N22" s="101">
        <v>1</v>
      </c>
      <c r="O22" s="103">
        <v>2</v>
      </c>
      <c r="P22" s="101">
        <v>0</v>
      </c>
      <c r="Q22" s="101">
        <v>0</v>
      </c>
      <c r="R22" s="101">
        <v>0</v>
      </c>
      <c r="S22" s="104">
        <v>0</v>
      </c>
      <c r="T22" s="105">
        <v>15</v>
      </c>
      <c r="U22" s="104">
        <v>0</v>
      </c>
      <c r="V22" s="104">
        <v>0</v>
      </c>
      <c r="W22" s="104">
        <v>1</v>
      </c>
      <c r="X22" s="104">
        <v>0</v>
      </c>
      <c r="Y22" s="104">
        <v>0</v>
      </c>
      <c r="Z22" s="104">
        <v>0</v>
      </c>
      <c r="AA22" s="106" t="s">
        <v>596</v>
      </c>
      <c r="AB22" s="106" t="s">
        <v>385</v>
      </c>
      <c r="AC22" s="106">
        <v>0</v>
      </c>
      <c r="AD22" s="98">
        <v>44586</v>
      </c>
      <c r="AE22" s="99">
        <v>0.95277777777777783</v>
      </c>
      <c r="AF22" s="187"/>
      <c r="AG22" s="187"/>
      <c r="AH22" s="190"/>
      <c r="AI22" s="98">
        <v>44587</v>
      </c>
      <c r="AJ22" s="184">
        <v>1</v>
      </c>
      <c r="AK22" s="107">
        <v>1</v>
      </c>
      <c r="AL22" s="107">
        <v>1</v>
      </c>
      <c r="AM22" s="108">
        <v>0</v>
      </c>
      <c r="AN22" s="107">
        <v>0</v>
      </c>
      <c r="AO22" s="109">
        <v>0</v>
      </c>
      <c r="AP22" s="109">
        <v>0</v>
      </c>
      <c r="AQ22" s="109">
        <v>1</v>
      </c>
      <c r="AR22" s="109">
        <v>0</v>
      </c>
      <c r="AS22" s="109">
        <v>0</v>
      </c>
      <c r="AT22" s="109">
        <v>0</v>
      </c>
      <c r="AU22" s="109">
        <v>0</v>
      </c>
      <c r="AV22" s="110">
        <v>0</v>
      </c>
      <c r="AW22" s="110">
        <v>0</v>
      </c>
      <c r="AX22" s="111">
        <v>0</v>
      </c>
      <c r="AY22" s="98">
        <v>44586</v>
      </c>
      <c r="AZ22" s="99">
        <v>0.97361111111111109</v>
      </c>
      <c r="BA22" s="112" t="s">
        <v>199</v>
      </c>
      <c r="BB22" s="98">
        <v>44587</v>
      </c>
      <c r="BC22" s="99">
        <v>3.472222222222222E-3</v>
      </c>
      <c r="BD22" s="42" t="s">
        <v>386</v>
      </c>
      <c r="BE22" s="114">
        <v>0</v>
      </c>
      <c r="BF22" s="114">
        <v>1</v>
      </c>
      <c r="BG22" s="115" t="s">
        <v>449</v>
      </c>
      <c r="BH22" s="115">
        <v>0</v>
      </c>
      <c r="BI22" s="115">
        <v>0</v>
      </c>
      <c r="BJ22" s="98">
        <v>44587</v>
      </c>
      <c r="BK22" s="99">
        <v>3.125E-2</v>
      </c>
      <c r="BL22" s="116" t="s">
        <v>326</v>
      </c>
      <c r="BM22" s="116">
        <v>0</v>
      </c>
      <c r="BN22" s="116">
        <v>0</v>
      </c>
      <c r="BO22" s="116">
        <v>0</v>
      </c>
      <c r="BP22" s="113"/>
      <c r="BQ22" s="113"/>
      <c r="BR22" s="117"/>
      <c r="BS22" s="117"/>
      <c r="BT22" s="117"/>
      <c r="BU22" s="117"/>
      <c r="BV22" s="117"/>
      <c r="BW22" s="117"/>
      <c r="BX22" s="105" t="s">
        <v>306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1</v>
      </c>
      <c r="CE22" s="104">
        <v>0</v>
      </c>
      <c r="CF22" s="105" t="s">
        <v>306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1</v>
      </c>
      <c r="CM22" s="104">
        <v>0</v>
      </c>
      <c r="CN22" s="119">
        <v>0</v>
      </c>
      <c r="CO22" s="113">
        <v>0</v>
      </c>
      <c r="CP22" s="113">
        <v>0</v>
      </c>
      <c r="CQ22" s="113">
        <v>0</v>
      </c>
      <c r="CR22" s="113">
        <v>0</v>
      </c>
      <c r="CS22" s="113">
        <v>0</v>
      </c>
      <c r="CT22" s="113">
        <v>0</v>
      </c>
      <c r="CU22" s="115">
        <v>0</v>
      </c>
      <c r="CV22" s="115">
        <v>0</v>
      </c>
      <c r="CW22" s="115">
        <v>0</v>
      </c>
      <c r="CX22" s="115">
        <v>0</v>
      </c>
      <c r="CY22" s="115">
        <v>0</v>
      </c>
      <c r="CZ22" s="130">
        <v>0</v>
      </c>
      <c r="DA22" s="130">
        <v>0</v>
      </c>
      <c r="DB22" s="130">
        <v>0</v>
      </c>
      <c r="DC22" s="107">
        <v>1</v>
      </c>
      <c r="DD22" s="107">
        <v>0</v>
      </c>
      <c r="DE22" s="107">
        <v>0</v>
      </c>
      <c r="DF22" s="123" t="s">
        <v>387</v>
      </c>
      <c r="DG22" s="123">
        <v>0</v>
      </c>
      <c r="DH22" s="123">
        <v>0</v>
      </c>
      <c r="DI22" s="123">
        <v>1</v>
      </c>
      <c r="DJ22" s="123">
        <v>0</v>
      </c>
      <c r="DK22" s="123">
        <v>0</v>
      </c>
      <c r="DL22" s="123">
        <v>0</v>
      </c>
      <c r="DM22" s="123">
        <v>0</v>
      </c>
      <c r="DN22" s="116">
        <v>2</v>
      </c>
      <c r="DO22" s="116">
        <v>1</v>
      </c>
      <c r="DP22" s="116">
        <v>0</v>
      </c>
      <c r="DQ22" s="116">
        <v>0</v>
      </c>
      <c r="DR22" s="116">
        <v>0</v>
      </c>
      <c r="DS22" s="116">
        <v>0</v>
      </c>
      <c r="DT22" s="98">
        <v>44589</v>
      </c>
      <c r="DU22" s="156"/>
      <c r="DV22" s="104"/>
      <c r="DW22" s="104"/>
      <c r="DX22" s="126">
        <f t="shared" si="21"/>
        <v>86.402963951855497</v>
      </c>
      <c r="DY22" s="127">
        <f t="shared" si="22"/>
        <v>3</v>
      </c>
      <c r="DZ22" s="128">
        <f t="shared" si="23"/>
        <v>2.7777777795563452E-3</v>
      </c>
      <c r="EA22" s="128">
        <f t="shared" si="24"/>
        <v>6.6666666709352285E-2</v>
      </c>
      <c r="EB22" s="129">
        <f t="shared" si="25"/>
        <v>4.0000000025611371</v>
      </c>
      <c r="EC22" s="128">
        <f t="shared" si="26"/>
        <v>2.3611111115314998E-2</v>
      </c>
      <c r="ED22" s="128">
        <f t="shared" si="27"/>
        <v>0.56666666676755995</v>
      </c>
      <c r="EE22" s="129">
        <f t="shared" si="28"/>
        <v>34.000000006053597</v>
      </c>
      <c r="EF22" s="128">
        <f t="shared" si="29"/>
        <v>5.3472222221898846E-2</v>
      </c>
      <c r="EG22" s="128">
        <f t="shared" si="30"/>
        <v>1.2833333333255723</v>
      </c>
      <c r="EH22" s="129">
        <f t="shared" si="31"/>
        <v>76.999999999534339</v>
      </c>
      <c r="EI22" s="128">
        <f t="shared" si="32"/>
        <v>2.7777777781011537E-2</v>
      </c>
      <c r="EJ22" s="128">
        <f t="shared" si="33"/>
        <v>0.66666666674427688</v>
      </c>
      <c r="EK22" s="129">
        <f t="shared" si="34"/>
        <v>40.000000004656613</v>
      </c>
      <c r="EL22" s="128">
        <f t="shared" si="35"/>
        <v>0.11458333333575865</v>
      </c>
      <c r="EM22" s="128">
        <f t="shared" si="36"/>
        <v>2.7500000000582077</v>
      </c>
      <c r="EN22" s="129">
        <f t="shared" si="37"/>
        <v>165.00000000349246</v>
      </c>
    </row>
    <row r="23" spans="1:144" s="92" customFormat="1" ht="15" customHeight="1" x14ac:dyDescent="0.2">
      <c r="A23" s="93">
        <v>1</v>
      </c>
      <c r="B23" s="92">
        <v>1</v>
      </c>
      <c r="C23" s="152" t="s">
        <v>166</v>
      </c>
      <c r="D23" s="162" t="s">
        <v>167</v>
      </c>
      <c r="E23" s="95">
        <v>2532746</v>
      </c>
      <c r="F23" s="131">
        <v>15594</v>
      </c>
      <c r="G23" s="97">
        <v>1</v>
      </c>
      <c r="H23" s="98">
        <v>44591</v>
      </c>
      <c r="I23" s="99">
        <v>0.9458333333333333</v>
      </c>
      <c r="J23" s="100">
        <v>0</v>
      </c>
      <c r="K23" s="98">
        <v>44591</v>
      </c>
      <c r="L23" s="99">
        <v>0.85416666666666663</v>
      </c>
      <c r="M23" s="101">
        <v>0</v>
      </c>
      <c r="N23" s="102">
        <v>0</v>
      </c>
      <c r="O23" s="103">
        <v>2</v>
      </c>
      <c r="P23" s="102">
        <v>0</v>
      </c>
      <c r="Q23" s="102">
        <v>1</v>
      </c>
      <c r="R23" s="101" t="s">
        <v>145</v>
      </c>
      <c r="S23" s="104">
        <v>0</v>
      </c>
      <c r="T23" s="105">
        <v>7</v>
      </c>
      <c r="U23" s="104">
        <v>0</v>
      </c>
      <c r="V23" s="104">
        <v>1</v>
      </c>
      <c r="W23" s="104">
        <v>0</v>
      </c>
      <c r="X23" s="104">
        <v>0</v>
      </c>
      <c r="Y23" s="104">
        <v>0</v>
      </c>
      <c r="Z23" s="104">
        <v>0</v>
      </c>
      <c r="AA23" s="106" t="s">
        <v>306</v>
      </c>
      <c r="AB23" s="106" t="s">
        <v>388</v>
      </c>
      <c r="AC23" s="106">
        <v>0</v>
      </c>
      <c r="AD23" s="98" t="s">
        <v>146</v>
      </c>
      <c r="AE23" s="99" t="s">
        <v>146</v>
      </c>
      <c r="AF23" s="187" t="s">
        <v>146</v>
      </c>
      <c r="AG23" s="187" t="s">
        <v>146</v>
      </c>
      <c r="AH23" s="190" t="s">
        <v>146</v>
      </c>
      <c r="AI23" s="98">
        <v>44592</v>
      </c>
      <c r="AJ23" s="184">
        <v>1</v>
      </c>
      <c r="AK23" s="107">
        <v>1</v>
      </c>
      <c r="AL23" s="107">
        <v>1</v>
      </c>
      <c r="AM23" s="108">
        <v>1</v>
      </c>
      <c r="AN23" s="107">
        <v>0</v>
      </c>
      <c r="AO23" s="109">
        <v>0</v>
      </c>
      <c r="AP23" s="109">
        <v>0</v>
      </c>
      <c r="AQ23" s="109">
        <v>0</v>
      </c>
      <c r="AR23" s="109">
        <v>0</v>
      </c>
      <c r="AS23" s="109">
        <v>1</v>
      </c>
      <c r="AT23" s="109">
        <v>0</v>
      </c>
      <c r="AU23" s="109">
        <v>0</v>
      </c>
      <c r="AV23" s="110">
        <v>0</v>
      </c>
      <c r="AW23" s="110">
        <v>1</v>
      </c>
      <c r="AX23" s="111">
        <v>1</v>
      </c>
      <c r="AY23" s="98" t="s">
        <v>145</v>
      </c>
      <c r="AZ23" s="99" t="s">
        <v>145</v>
      </c>
      <c r="BA23" s="112" t="s">
        <v>199</v>
      </c>
      <c r="BB23" s="98">
        <v>44591</v>
      </c>
      <c r="BC23" s="99">
        <v>0.95833333333333337</v>
      </c>
      <c r="BD23" s="169" t="s">
        <v>542</v>
      </c>
      <c r="BE23" s="168" t="s">
        <v>29</v>
      </c>
      <c r="BF23" s="114">
        <v>1</v>
      </c>
      <c r="BG23" s="115" t="s">
        <v>450</v>
      </c>
      <c r="BH23" s="115">
        <v>0</v>
      </c>
      <c r="BI23" s="115">
        <v>1</v>
      </c>
      <c r="BJ23" s="98">
        <v>44591</v>
      </c>
      <c r="BK23" s="99">
        <v>0.99652777777777779</v>
      </c>
      <c r="BL23" s="116" t="s">
        <v>345</v>
      </c>
      <c r="BM23" s="116">
        <v>0</v>
      </c>
      <c r="BN23" s="116">
        <v>0</v>
      </c>
      <c r="BO23" s="116">
        <v>0</v>
      </c>
      <c r="BP23" s="113"/>
      <c r="BQ23" s="113"/>
      <c r="BR23" s="117" t="s">
        <v>389</v>
      </c>
      <c r="BS23" s="117"/>
      <c r="BT23" s="117"/>
      <c r="BU23" s="117"/>
      <c r="BV23" s="117"/>
      <c r="BW23" s="117"/>
      <c r="BX23" s="105">
        <v>4</v>
      </c>
      <c r="BY23" s="104">
        <v>1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5">
        <v>2</v>
      </c>
      <c r="CG23" s="104">
        <v>1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19">
        <v>0</v>
      </c>
      <c r="CO23" s="113">
        <v>0</v>
      </c>
      <c r="CP23" s="113">
        <v>0</v>
      </c>
      <c r="CQ23" s="113">
        <v>0</v>
      </c>
      <c r="CR23" s="113">
        <v>0</v>
      </c>
      <c r="CS23" s="113">
        <v>0</v>
      </c>
      <c r="CT23" s="113">
        <v>0</v>
      </c>
      <c r="CU23" s="115">
        <v>0</v>
      </c>
      <c r="CV23" s="115">
        <v>0</v>
      </c>
      <c r="CW23" s="115">
        <v>0</v>
      </c>
      <c r="CX23" s="115">
        <v>0</v>
      </c>
      <c r="CY23" s="115">
        <v>0</v>
      </c>
      <c r="CZ23" s="130">
        <v>1</v>
      </c>
      <c r="DA23" s="130">
        <v>0</v>
      </c>
      <c r="DB23" s="130">
        <v>0</v>
      </c>
      <c r="DC23" s="107">
        <v>1</v>
      </c>
      <c r="DD23" s="107">
        <v>0</v>
      </c>
      <c r="DE23" s="107">
        <v>0</v>
      </c>
      <c r="DF23" s="123" t="s">
        <v>231</v>
      </c>
      <c r="DG23" s="123">
        <v>1</v>
      </c>
      <c r="DH23" s="123">
        <v>0</v>
      </c>
      <c r="DI23" s="123">
        <v>0</v>
      </c>
      <c r="DJ23" s="123">
        <v>0</v>
      </c>
      <c r="DK23" s="123">
        <v>0</v>
      </c>
      <c r="DL23" s="123">
        <v>0</v>
      </c>
      <c r="DM23" s="123">
        <v>0</v>
      </c>
      <c r="DN23" s="116">
        <v>1</v>
      </c>
      <c r="DO23" s="116">
        <v>1</v>
      </c>
      <c r="DP23" s="116">
        <v>0</v>
      </c>
      <c r="DQ23" s="116">
        <v>0</v>
      </c>
      <c r="DR23" s="116">
        <v>0</v>
      </c>
      <c r="DS23" s="116">
        <v>0</v>
      </c>
      <c r="DT23" s="98">
        <v>44594</v>
      </c>
      <c r="DU23" s="156"/>
      <c r="DV23" s="104"/>
      <c r="DW23" s="104"/>
      <c r="DX23" s="126">
        <f t="shared" si="21"/>
        <v>79.391176427909045</v>
      </c>
      <c r="DY23" s="127">
        <f t="shared" si="22"/>
        <v>3</v>
      </c>
      <c r="DZ23" s="128" t="str">
        <f t="shared" si="23"/>
        <v>NA</v>
      </c>
      <c r="EA23" s="128" t="str">
        <f t="shared" si="24"/>
        <v>NA</v>
      </c>
      <c r="EB23" s="129" t="str">
        <f t="shared" si="25"/>
        <v>NA</v>
      </c>
      <c r="EC23" s="128" t="str">
        <f t="shared" si="26"/>
        <v>NA</v>
      </c>
      <c r="ED23" s="128" t="str">
        <f t="shared" si="27"/>
        <v>NA</v>
      </c>
      <c r="EE23" s="129" t="str">
        <f t="shared" si="28"/>
        <v>NA</v>
      </c>
      <c r="EF23" s="128">
        <f t="shared" si="29"/>
        <v>1.2500000004365575E-2</v>
      </c>
      <c r="EG23" s="128">
        <f t="shared" si="30"/>
        <v>0.30000000010477379</v>
      </c>
      <c r="EH23" s="129">
        <f t="shared" si="31"/>
        <v>18.000000006286427</v>
      </c>
      <c r="EI23" s="128">
        <f t="shared" si="32"/>
        <v>3.8194444445252884E-2</v>
      </c>
      <c r="EJ23" s="128">
        <f t="shared" si="33"/>
        <v>0.91666666668606922</v>
      </c>
      <c r="EK23" s="129">
        <f t="shared" si="34"/>
        <v>55.000000001164153</v>
      </c>
      <c r="EL23" s="128">
        <f t="shared" si="35"/>
        <v>0.14236111111677019</v>
      </c>
      <c r="EM23" s="128">
        <f t="shared" si="36"/>
        <v>3.4166666668024845</v>
      </c>
      <c r="EN23" s="129">
        <f t="shared" si="37"/>
        <v>205.00000000814907</v>
      </c>
    </row>
    <row r="24" spans="1:144" s="92" customFormat="1" ht="15" customHeight="1" x14ac:dyDescent="0.2">
      <c r="A24" s="93">
        <v>1</v>
      </c>
      <c r="B24" s="92">
        <v>1</v>
      </c>
      <c r="C24" s="152" t="s">
        <v>168</v>
      </c>
      <c r="D24" s="152" t="s">
        <v>169</v>
      </c>
      <c r="E24" s="95">
        <v>793033</v>
      </c>
      <c r="F24" s="131">
        <v>16822</v>
      </c>
      <c r="G24" s="97">
        <v>1</v>
      </c>
      <c r="H24" s="98">
        <v>44593</v>
      </c>
      <c r="I24" s="99">
        <v>0.57152777777777775</v>
      </c>
      <c r="J24" s="100">
        <v>1</v>
      </c>
      <c r="K24" s="98">
        <v>44593</v>
      </c>
      <c r="L24" s="99">
        <v>0.51388888888888895</v>
      </c>
      <c r="M24" s="101">
        <v>1</v>
      </c>
      <c r="N24" s="101">
        <v>0</v>
      </c>
      <c r="O24" s="103">
        <v>2</v>
      </c>
      <c r="P24" s="101">
        <v>0</v>
      </c>
      <c r="Q24" s="102">
        <v>0</v>
      </c>
      <c r="R24" s="101" t="s">
        <v>317</v>
      </c>
      <c r="S24" s="104">
        <v>0</v>
      </c>
      <c r="T24" s="105">
        <v>22</v>
      </c>
      <c r="U24" s="104">
        <v>0</v>
      </c>
      <c r="V24" s="104">
        <v>0</v>
      </c>
      <c r="W24" s="104">
        <v>0</v>
      </c>
      <c r="X24" s="104">
        <v>0</v>
      </c>
      <c r="Y24" s="104">
        <v>1</v>
      </c>
      <c r="Z24" s="104">
        <v>0</v>
      </c>
      <c r="AA24" s="106" t="s">
        <v>306</v>
      </c>
      <c r="AB24" s="106" t="s">
        <v>383</v>
      </c>
      <c r="AC24" s="106">
        <v>0</v>
      </c>
      <c r="AD24" s="98" t="s">
        <v>146</v>
      </c>
      <c r="AE24" s="99" t="s">
        <v>146</v>
      </c>
      <c r="AF24" s="187" t="s">
        <v>146</v>
      </c>
      <c r="AG24" s="187" t="s">
        <v>146</v>
      </c>
      <c r="AH24" s="190" t="s">
        <v>146</v>
      </c>
      <c r="AI24" s="98">
        <v>44594</v>
      </c>
      <c r="AJ24" s="184">
        <v>1</v>
      </c>
      <c r="AK24" s="107">
        <v>1</v>
      </c>
      <c r="AL24" s="107">
        <v>1</v>
      </c>
      <c r="AM24" s="108">
        <v>0</v>
      </c>
      <c r="AN24" s="107">
        <v>0</v>
      </c>
      <c r="AO24" s="109">
        <v>0</v>
      </c>
      <c r="AP24" s="109">
        <v>0</v>
      </c>
      <c r="AQ24" s="109">
        <v>1</v>
      </c>
      <c r="AR24" s="109">
        <v>0</v>
      </c>
      <c r="AS24" s="109">
        <v>0</v>
      </c>
      <c r="AT24" s="109">
        <v>0</v>
      </c>
      <c r="AU24" s="109">
        <v>0</v>
      </c>
      <c r="AV24" s="110">
        <v>0</v>
      </c>
      <c r="AW24" s="110">
        <v>0</v>
      </c>
      <c r="AX24" s="111">
        <v>0</v>
      </c>
      <c r="AY24" s="98" t="s">
        <v>317</v>
      </c>
      <c r="AZ24" s="99" t="s">
        <v>317</v>
      </c>
      <c r="BA24" s="112" t="s">
        <v>199</v>
      </c>
      <c r="BB24" s="98">
        <v>44593</v>
      </c>
      <c r="BC24" s="99">
        <v>0.59791666666666665</v>
      </c>
      <c r="BD24" s="42" t="s">
        <v>518</v>
      </c>
      <c r="BE24" s="114">
        <v>0</v>
      </c>
      <c r="BF24" s="114">
        <v>1</v>
      </c>
      <c r="BG24" s="115" t="s">
        <v>451</v>
      </c>
      <c r="BH24" s="115">
        <v>0</v>
      </c>
      <c r="BI24" s="115">
        <v>0</v>
      </c>
      <c r="BJ24" s="98">
        <v>44593</v>
      </c>
      <c r="BK24" s="99">
        <v>0.6479166666666667</v>
      </c>
      <c r="BL24" s="116">
        <v>3</v>
      </c>
      <c r="BM24" s="116">
        <v>0</v>
      </c>
      <c r="BN24" s="116">
        <v>0</v>
      </c>
      <c r="BO24" s="116">
        <v>0</v>
      </c>
      <c r="BP24" s="113"/>
      <c r="BQ24" s="113"/>
      <c r="BR24" s="117"/>
      <c r="BS24" s="117"/>
      <c r="BT24" s="117"/>
      <c r="BU24" s="117"/>
      <c r="BV24" s="117"/>
      <c r="BW24" s="117"/>
      <c r="BX24" s="105" t="s">
        <v>306</v>
      </c>
      <c r="BY24" s="104">
        <v>0</v>
      </c>
      <c r="BZ24" s="104">
        <v>0</v>
      </c>
      <c r="CA24" s="104">
        <v>0</v>
      </c>
      <c r="CB24" s="104">
        <v>0</v>
      </c>
      <c r="CC24" s="104">
        <v>0</v>
      </c>
      <c r="CD24" s="104">
        <v>1</v>
      </c>
      <c r="CE24" s="104">
        <v>0</v>
      </c>
      <c r="CF24" s="105" t="s">
        <v>306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1</v>
      </c>
      <c r="CM24" s="104">
        <v>0</v>
      </c>
      <c r="CN24" s="119">
        <v>1</v>
      </c>
      <c r="CO24" s="113">
        <v>1</v>
      </c>
      <c r="CP24" s="113">
        <v>0</v>
      </c>
      <c r="CQ24" s="113">
        <v>0</v>
      </c>
      <c r="CR24" s="113">
        <v>0</v>
      </c>
      <c r="CS24" s="113">
        <v>1</v>
      </c>
      <c r="CT24" s="113">
        <v>0</v>
      </c>
      <c r="CU24" s="115">
        <v>0</v>
      </c>
      <c r="CV24" s="115">
        <v>0</v>
      </c>
      <c r="CW24" s="115">
        <v>0</v>
      </c>
      <c r="CX24" s="115">
        <v>0</v>
      </c>
      <c r="CY24" s="115">
        <v>0</v>
      </c>
      <c r="CZ24" s="130">
        <v>0</v>
      </c>
      <c r="DA24" s="130">
        <v>0</v>
      </c>
      <c r="DB24" s="130">
        <v>0</v>
      </c>
      <c r="DC24" s="107">
        <v>1</v>
      </c>
      <c r="DD24" s="107">
        <v>0</v>
      </c>
      <c r="DE24" s="107">
        <v>0</v>
      </c>
      <c r="DF24" s="123" t="s">
        <v>231</v>
      </c>
      <c r="DG24" s="123">
        <v>1</v>
      </c>
      <c r="DH24" s="123">
        <v>0</v>
      </c>
      <c r="DI24" s="123">
        <v>0</v>
      </c>
      <c r="DJ24" s="123">
        <v>0</v>
      </c>
      <c r="DK24" s="123">
        <v>0</v>
      </c>
      <c r="DL24" s="123">
        <v>0</v>
      </c>
      <c r="DM24" s="123">
        <v>0</v>
      </c>
      <c r="DN24" s="116">
        <v>1</v>
      </c>
      <c r="DO24" s="116">
        <v>1</v>
      </c>
      <c r="DP24" s="116">
        <v>0</v>
      </c>
      <c r="DQ24" s="116">
        <v>0</v>
      </c>
      <c r="DR24" s="116">
        <v>0</v>
      </c>
      <c r="DS24" s="116">
        <v>0</v>
      </c>
      <c r="DT24" s="98">
        <v>44595</v>
      </c>
      <c r="DU24" s="156"/>
      <c r="DV24" s="104"/>
      <c r="DW24" s="104"/>
      <c r="DX24" s="126">
        <f t="shared" si="21"/>
        <v>76.034498761232626</v>
      </c>
      <c r="DY24" s="127">
        <f t="shared" si="22"/>
        <v>2</v>
      </c>
      <c r="DZ24" s="128" t="str">
        <f t="shared" si="23"/>
        <v>NA</v>
      </c>
      <c r="EA24" s="128" t="str">
        <f t="shared" si="24"/>
        <v>NA</v>
      </c>
      <c r="EB24" s="129" t="str">
        <f t="shared" si="25"/>
        <v>NA</v>
      </c>
      <c r="EC24" s="128" t="str">
        <f t="shared" si="26"/>
        <v>NA</v>
      </c>
      <c r="ED24" s="128" t="str">
        <f t="shared" si="27"/>
        <v>NA</v>
      </c>
      <c r="EE24" s="129" t="str">
        <f t="shared" si="28"/>
        <v>NA</v>
      </c>
      <c r="EF24" s="128">
        <f t="shared" si="29"/>
        <v>2.6388888887595385E-2</v>
      </c>
      <c r="EG24" s="128">
        <f t="shared" si="30"/>
        <v>0.63333333330228925</v>
      </c>
      <c r="EH24" s="129">
        <f t="shared" si="31"/>
        <v>37.999999998137355</v>
      </c>
      <c r="EI24" s="128">
        <f t="shared" si="32"/>
        <v>5.0000000002910383E-2</v>
      </c>
      <c r="EJ24" s="128">
        <f t="shared" si="33"/>
        <v>1.2000000000698492</v>
      </c>
      <c r="EK24" s="129">
        <f t="shared" si="34"/>
        <v>72.000000004190952</v>
      </c>
      <c r="EL24" s="128">
        <f t="shared" si="35"/>
        <v>0.13402777777810115</v>
      </c>
      <c r="EM24" s="128">
        <f t="shared" si="36"/>
        <v>3.2166666666744277</v>
      </c>
      <c r="EN24" s="129">
        <f t="shared" si="37"/>
        <v>193.00000000046566</v>
      </c>
    </row>
    <row r="25" spans="1:144" s="92" customFormat="1" ht="15" customHeight="1" x14ac:dyDescent="0.2">
      <c r="A25" s="93">
        <v>1</v>
      </c>
      <c r="B25" s="92">
        <v>1</v>
      </c>
      <c r="C25" s="152" t="s">
        <v>170</v>
      </c>
      <c r="D25" s="152" t="s">
        <v>171</v>
      </c>
      <c r="E25" s="95" t="s">
        <v>390</v>
      </c>
      <c r="F25" s="131">
        <v>15319</v>
      </c>
      <c r="G25" s="97">
        <v>0</v>
      </c>
      <c r="H25" s="98">
        <v>44593</v>
      </c>
      <c r="I25" s="99">
        <v>0.9159722222222223</v>
      </c>
      <c r="J25" s="100">
        <v>0</v>
      </c>
      <c r="K25" s="98">
        <v>44593</v>
      </c>
      <c r="L25" s="99">
        <v>0.88194444444444453</v>
      </c>
      <c r="M25" s="101">
        <v>0</v>
      </c>
      <c r="N25" s="101">
        <v>1</v>
      </c>
      <c r="O25" s="103">
        <v>2</v>
      </c>
      <c r="P25" s="101">
        <v>0</v>
      </c>
      <c r="Q25" s="101">
        <v>0</v>
      </c>
      <c r="R25" s="101">
        <v>0</v>
      </c>
      <c r="S25" s="104">
        <v>0</v>
      </c>
      <c r="T25" s="105">
        <v>0</v>
      </c>
      <c r="U25" s="104">
        <v>1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6" t="s">
        <v>307</v>
      </c>
      <c r="AB25" s="106" t="s">
        <v>367</v>
      </c>
      <c r="AC25" s="106">
        <v>0</v>
      </c>
      <c r="AD25" s="98">
        <v>44593</v>
      </c>
      <c r="AE25" s="99">
        <v>0.92083333333333339</v>
      </c>
      <c r="AF25" s="187"/>
      <c r="AG25" s="187"/>
      <c r="AH25" s="190"/>
      <c r="AI25" s="98">
        <v>44594</v>
      </c>
      <c r="AJ25" s="184">
        <v>1</v>
      </c>
      <c r="AK25" s="107">
        <v>1</v>
      </c>
      <c r="AL25" s="107">
        <v>1</v>
      </c>
      <c r="AM25" s="108">
        <v>0</v>
      </c>
      <c r="AN25" s="107">
        <v>0</v>
      </c>
      <c r="AO25" s="109">
        <v>0</v>
      </c>
      <c r="AP25" s="109">
        <v>0</v>
      </c>
      <c r="AQ25" s="109">
        <v>1</v>
      </c>
      <c r="AR25" s="109">
        <v>0</v>
      </c>
      <c r="AS25" s="109">
        <v>0</v>
      </c>
      <c r="AT25" s="109">
        <v>0</v>
      </c>
      <c r="AU25" s="109">
        <v>0</v>
      </c>
      <c r="AV25" s="110">
        <v>0</v>
      </c>
      <c r="AW25" s="110">
        <v>0</v>
      </c>
      <c r="AX25" s="111">
        <v>0</v>
      </c>
      <c r="AY25" s="98">
        <v>44593</v>
      </c>
      <c r="AZ25" s="99">
        <v>0.97222222222222221</v>
      </c>
      <c r="BA25" s="112" t="s">
        <v>199</v>
      </c>
      <c r="BB25" s="98">
        <v>44593</v>
      </c>
      <c r="BC25" s="99">
        <v>0.99652777777777779</v>
      </c>
      <c r="BD25" s="42" t="s">
        <v>386</v>
      </c>
      <c r="BE25" s="114">
        <v>0</v>
      </c>
      <c r="BF25" s="114">
        <v>1</v>
      </c>
      <c r="BG25" s="115" t="s">
        <v>450</v>
      </c>
      <c r="BH25" s="115">
        <v>0</v>
      </c>
      <c r="BI25" s="115">
        <v>0</v>
      </c>
      <c r="BJ25" s="98">
        <v>44594</v>
      </c>
      <c r="BK25" s="99">
        <v>5.2083333333333336E-2</v>
      </c>
      <c r="BL25" s="116" t="s">
        <v>326</v>
      </c>
      <c r="BM25" s="116">
        <v>0</v>
      </c>
      <c r="BN25" s="116">
        <v>0</v>
      </c>
      <c r="BO25" s="116">
        <v>0</v>
      </c>
      <c r="BP25" s="113"/>
      <c r="BQ25" s="113"/>
      <c r="BR25" s="117"/>
      <c r="BS25" s="117"/>
      <c r="BT25" s="117"/>
      <c r="BU25" s="117"/>
      <c r="BV25" s="117"/>
      <c r="BW25" s="117"/>
      <c r="BX25" s="105">
        <v>0</v>
      </c>
      <c r="BY25" s="104">
        <v>1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5">
        <v>0</v>
      </c>
      <c r="CG25" s="104">
        <v>1</v>
      </c>
      <c r="CH25" s="104">
        <v>0</v>
      </c>
      <c r="CI25" s="104">
        <v>0</v>
      </c>
      <c r="CJ25" s="104">
        <v>0</v>
      </c>
      <c r="CK25" s="104">
        <v>0</v>
      </c>
      <c r="CL25" s="104">
        <v>0</v>
      </c>
      <c r="CM25" s="104">
        <v>0</v>
      </c>
      <c r="CN25" s="119">
        <v>0</v>
      </c>
      <c r="CO25" s="113">
        <v>0</v>
      </c>
      <c r="CP25" s="113">
        <v>0</v>
      </c>
      <c r="CQ25" s="113">
        <v>0</v>
      </c>
      <c r="CR25" s="113">
        <v>0</v>
      </c>
      <c r="CS25" s="113">
        <v>0</v>
      </c>
      <c r="CT25" s="113">
        <v>0</v>
      </c>
      <c r="CU25" s="115">
        <v>0</v>
      </c>
      <c r="CV25" s="115">
        <v>0</v>
      </c>
      <c r="CW25" s="115">
        <v>0</v>
      </c>
      <c r="CX25" s="115">
        <v>0</v>
      </c>
      <c r="CY25" s="115">
        <v>0</v>
      </c>
      <c r="CZ25" s="130">
        <v>0</v>
      </c>
      <c r="DA25" s="130">
        <v>0</v>
      </c>
      <c r="DB25" s="130">
        <v>0</v>
      </c>
      <c r="DC25" s="107">
        <v>1</v>
      </c>
      <c r="DD25" s="107">
        <v>0</v>
      </c>
      <c r="DE25" s="107">
        <v>0</v>
      </c>
      <c r="DF25" s="123" t="s">
        <v>231</v>
      </c>
      <c r="DG25" s="123">
        <v>1</v>
      </c>
      <c r="DH25" s="123">
        <v>0</v>
      </c>
      <c r="DI25" s="123">
        <v>0</v>
      </c>
      <c r="DJ25" s="123">
        <v>0</v>
      </c>
      <c r="DK25" s="123">
        <v>0</v>
      </c>
      <c r="DL25" s="123">
        <v>0</v>
      </c>
      <c r="DM25" s="123">
        <v>0</v>
      </c>
      <c r="DN25" s="116">
        <v>0</v>
      </c>
      <c r="DO25" s="116">
        <v>1</v>
      </c>
      <c r="DP25" s="116">
        <v>0</v>
      </c>
      <c r="DQ25" s="116">
        <v>0</v>
      </c>
      <c r="DR25" s="116">
        <v>0</v>
      </c>
      <c r="DS25" s="116">
        <v>0</v>
      </c>
      <c r="DT25" s="98">
        <v>44595</v>
      </c>
      <c r="DU25" s="156"/>
      <c r="DV25" s="104"/>
      <c r="DW25" s="104"/>
      <c r="DX25" s="126">
        <f t="shared" si="21"/>
        <v>80.149577499417518</v>
      </c>
      <c r="DY25" s="127">
        <f t="shared" si="22"/>
        <v>2</v>
      </c>
      <c r="DZ25" s="128">
        <f t="shared" si="23"/>
        <v>4.8611111051286571E-3</v>
      </c>
      <c r="EA25" s="128">
        <f t="shared" si="24"/>
        <v>0.11666666652308777</v>
      </c>
      <c r="EB25" s="129">
        <f t="shared" si="25"/>
        <v>6.9999999913852662</v>
      </c>
      <c r="EC25" s="128">
        <f t="shared" si="26"/>
        <v>5.6249999994179234E-2</v>
      </c>
      <c r="ED25" s="128">
        <f t="shared" si="27"/>
        <v>1.3499999998603016</v>
      </c>
      <c r="EE25" s="129">
        <f t="shared" si="28"/>
        <v>80.999999991618097</v>
      </c>
      <c r="EF25" s="128">
        <f t="shared" si="29"/>
        <v>8.0555555556202307E-2</v>
      </c>
      <c r="EG25" s="128">
        <f t="shared" si="30"/>
        <v>1.9333333333488554</v>
      </c>
      <c r="EH25" s="129">
        <f t="shared" si="31"/>
        <v>116.00000000093132</v>
      </c>
      <c r="EI25" s="128">
        <f t="shared" si="32"/>
        <v>5.5555555554747116E-2</v>
      </c>
      <c r="EJ25" s="128">
        <f t="shared" si="33"/>
        <v>1.3333333333139308</v>
      </c>
      <c r="EK25" s="129">
        <f t="shared" si="34"/>
        <v>79.999999998835847</v>
      </c>
      <c r="EL25" s="128">
        <f t="shared" si="35"/>
        <v>0.17013888889050577</v>
      </c>
      <c r="EM25" s="128">
        <f t="shared" si="36"/>
        <v>4.0833333333721384</v>
      </c>
      <c r="EN25" s="129">
        <f t="shared" si="37"/>
        <v>245.00000000232831</v>
      </c>
    </row>
    <row r="26" spans="1:144" s="92" customFormat="1" ht="15" customHeight="1" x14ac:dyDescent="0.2">
      <c r="A26" s="93">
        <v>1</v>
      </c>
      <c r="B26" s="92">
        <v>1</v>
      </c>
      <c r="C26" s="94" t="s">
        <v>172</v>
      </c>
      <c r="D26" s="94" t="s">
        <v>173</v>
      </c>
      <c r="E26" s="95">
        <v>608449</v>
      </c>
      <c r="F26" s="131">
        <v>17456</v>
      </c>
      <c r="G26" s="97">
        <v>1</v>
      </c>
      <c r="H26" s="98">
        <v>44594</v>
      </c>
      <c r="I26" s="99">
        <v>0.95624999999999993</v>
      </c>
      <c r="J26" s="100">
        <v>0</v>
      </c>
      <c r="K26" s="98">
        <v>44594</v>
      </c>
      <c r="L26" s="99">
        <v>0.91666666666666663</v>
      </c>
      <c r="M26" s="101">
        <v>0</v>
      </c>
      <c r="N26" s="101">
        <v>1</v>
      </c>
      <c r="O26" s="103">
        <v>2</v>
      </c>
      <c r="P26" s="101">
        <v>0</v>
      </c>
      <c r="Q26" s="101">
        <v>0</v>
      </c>
      <c r="R26" s="101">
        <v>0</v>
      </c>
      <c r="S26" s="104">
        <v>0</v>
      </c>
      <c r="T26" s="105">
        <v>17</v>
      </c>
      <c r="U26" s="104">
        <v>0</v>
      </c>
      <c r="V26" s="104">
        <v>0</v>
      </c>
      <c r="W26" s="104">
        <v>0</v>
      </c>
      <c r="X26" s="104">
        <v>1</v>
      </c>
      <c r="Y26" s="104">
        <v>0</v>
      </c>
      <c r="Z26" s="104">
        <v>0</v>
      </c>
      <c r="AA26" s="106" t="s">
        <v>306</v>
      </c>
      <c r="AB26" s="106" t="s">
        <v>391</v>
      </c>
      <c r="AC26" s="106">
        <v>0</v>
      </c>
      <c r="AD26" s="98">
        <v>44594</v>
      </c>
      <c r="AE26" s="99">
        <v>0.95833333333333337</v>
      </c>
      <c r="AF26" s="187"/>
      <c r="AG26" s="187"/>
      <c r="AH26" s="190"/>
      <c r="AI26" s="98">
        <v>44595</v>
      </c>
      <c r="AJ26" s="184">
        <v>1</v>
      </c>
      <c r="AK26" s="107">
        <v>0</v>
      </c>
      <c r="AL26" s="107">
        <v>1</v>
      </c>
      <c r="AM26" s="108">
        <v>0</v>
      </c>
      <c r="AN26" s="107">
        <v>1</v>
      </c>
      <c r="AO26" s="109">
        <v>0</v>
      </c>
      <c r="AP26" s="109">
        <v>0</v>
      </c>
      <c r="AQ26" s="109">
        <v>0</v>
      </c>
      <c r="AR26" s="109">
        <v>0</v>
      </c>
      <c r="AS26" s="109">
        <v>0</v>
      </c>
      <c r="AT26" s="109">
        <v>1</v>
      </c>
      <c r="AU26" s="109">
        <v>0</v>
      </c>
      <c r="AV26" s="110">
        <v>0</v>
      </c>
      <c r="AW26" s="110">
        <v>0</v>
      </c>
      <c r="AX26" s="111">
        <v>1</v>
      </c>
      <c r="AY26" s="98">
        <v>44594</v>
      </c>
      <c r="AZ26" s="99">
        <v>0.97638888888888886</v>
      </c>
      <c r="BA26" s="112" t="s">
        <v>199</v>
      </c>
      <c r="BB26" s="98">
        <v>44595</v>
      </c>
      <c r="BC26" s="99">
        <v>1.1111111111111112E-2</v>
      </c>
      <c r="BD26" s="42" t="s">
        <v>146</v>
      </c>
      <c r="BE26" s="114">
        <v>0</v>
      </c>
      <c r="BF26" s="114">
        <v>1</v>
      </c>
      <c r="BG26" s="115" t="s">
        <v>302</v>
      </c>
      <c r="BH26" s="115" t="s">
        <v>146</v>
      </c>
      <c r="BI26" s="115">
        <v>0</v>
      </c>
      <c r="BJ26" s="98" t="s">
        <v>146</v>
      </c>
      <c r="BK26" s="99" t="s">
        <v>146</v>
      </c>
      <c r="BL26" s="116" t="s">
        <v>146</v>
      </c>
      <c r="BM26" s="116">
        <v>0</v>
      </c>
      <c r="BN26" s="116">
        <v>0</v>
      </c>
      <c r="BO26" s="116">
        <v>0</v>
      </c>
      <c r="BP26" s="113"/>
      <c r="BQ26" s="113"/>
      <c r="BR26" s="117" t="s">
        <v>392</v>
      </c>
      <c r="BS26" s="117"/>
      <c r="BT26" s="117" t="s">
        <v>393</v>
      </c>
      <c r="BU26" s="117"/>
      <c r="BV26" s="117"/>
      <c r="BW26" s="117"/>
      <c r="BX26" s="105">
        <v>6</v>
      </c>
      <c r="BY26" s="104">
        <v>0</v>
      </c>
      <c r="BZ26" s="104">
        <v>1</v>
      </c>
      <c r="CA26" s="104">
        <v>0</v>
      </c>
      <c r="CB26" s="104">
        <v>0</v>
      </c>
      <c r="CC26" s="104">
        <v>0</v>
      </c>
      <c r="CD26" s="104">
        <v>0</v>
      </c>
      <c r="CE26" s="104">
        <v>0</v>
      </c>
      <c r="CF26" s="105">
        <v>6</v>
      </c>
      <c r="CG26" s="104">
        <v>0</v>
      </c>
      <c r="CH26" s="104">
        <v>1</v>
      </c>
      <c r="CI26" s="104">
        <v>0</v>
      </c>
      <c r="CJ26" s="104">
        <v>0</v>
      </c>
      <c r="CK26" s="104">
        <v>0</v>
      </c>
      <c r="CL26" s="104">
        <v>0</v>
      </c>
      <c r="CM26" s="104">
        <v>0</v>
      </c>
      <c r="CN26" s="119">
        <v>0</v>
      </c>
      <c r="CO26" s="113">
        <v>0</v>
      </c>
      <c r="CP26" s="113">
        <v>0</v>
      </c>
      <c r="CQ26" s="113">
        <v>0</v>
      </c>
      <c r="CR26" s="113">
        <v>0</v>
      </c>
      <c r="CS26" s="113">
        <v>0</v>
      </c>
      <c r="CT26" s="113">
        <v>0</v>
      </c>
      <c r="CU26" s="115">
        <v>0</v>
      </c>
      <c r="CV26" s="115">
        <v>0</v>
      </c>
      <c r="CW26" s="115">
        <v>0</v>
      </c>
      <c r="CX26" s="115">
        <v>0</v>
      </c>
      <c r="CY26" s="115">
        <v>1</v>
      </c>
      <c r="CZ26" s="130">
        <v>1</v>
      </c>
      <c r="DA26" s="130">
        <v>0</v>
      </c>
      <c r="DB26" s="130">
        <v>0</v>
      </c>
      <c r="DC26" s="107">
        <v>1</v>
      </c>
      <c r="DD26" s="107">
        <v>0</v>
      </c>
      <c r="DE26" s="107">
        <v>0</v>
      </c>
      <c r="DF26" s="123" t="s">
        <v>304</v>
      </c>
      <c r="DG26" s="123">
        <v>0</v>
      </c>
      <c r="DH26" s="123">
        <v>0</v>
      </c>
      <c r="DI26" s="123">
        <v>1</v>
      </c>
      <c r="DJ26" s="123">
        <v>0</v>
      </c>
      <c r="DK26" s="123">
        <v>0</v>
      </c>
      <c r="DL26" s="123">
        <v>0</v>
      </c>
      <c r="DM26" s="123">
        <v>0</v>
      </c>
      <c r="DN26" s="116">
        <v>4</v>
      </c>
      <c r="DO26" s="116">
        <v>0</v>
      </c>
      <c r="DP26" s="116">
        <v>0</v>
      </c>
      <c r="DQ26" s="116">
        <v>1</v>
      </c>
      <c r="DR26" s="116">
        <v>0</v>
      </c>
      <c r="DS26" s="116">
        <v>0</v>
      </c>
      <c r="DT26" s="98">
        <v>44602</v>
      </c>
      <c r="DU26" s="156"/>
      <c r="DV26" s="104"/>
      <c r="DW26" s="104"/>
      <c r="DX26" s="126">
        <f t="shared" si="21"/>
        <v>74.301401727785489</v>
      </c>
      <c r="DY26" s="127">
        <f t="shared" si="22"/>
        <v>8</v>
      </c>
      <c r="DZ26" s="128">
        <f t="shared" si="23"/>
        <v>2.0833333328482695E-3</v>
      </c>
      <c r="EA26" s="128">
        <f t="shared" si="24"/>
        <v>4.9999999988358468E-2</v>
      </c>
      <c r="EB26" s="129">
        <f t="shared" si="25"/>
        <v>2.9999999993015081</v>
      </c>
      <c r="EC26" s="128">
        <f t="shared" si="26"/>
        <v>2.0138888889050577E-2</v>
      </c>
      <c r="ED26" s="128">
        <f t="shared" si="27"/>
        <v>0.48333333333721384</v>
      </c>
      <c r="EE26" s="129">
        <f t="shared" si="28"/>
        <v>29.000000000232831</v>
      </c>
      <c r="EF26" s="128">
        <f t="shared" si="29"/>
        <v>5.486111110803904E-2</v>
      </c>
      <c r="EG26" s="128">
        <f t="shared" si="30"/>
        <v>1.316666666592937</v>
      </c>
      <c r="EH26" s="129">
        <f t="shared" si="31"/>
        <v>78.999999995576218</v>
      </c>
      <c r="EI26" s="128" t="str">
        <f t="shared" si="32"/>
        <v>NA</v>
      </c>
      <c r="EJ26" s="128" t="str">
        <f t="shared" si="33"/>
        <v>NA</v>
      </c>
      <c r="EK26" s="129" t="str">
        <f t="shared" si="34"/>
        <v>NA</v>
      </c>
      <c r="EL26" s="128" t="str">
        <f t="shared" si="35"/>
        <v>NA</v>
      </c>
      <c r="EM26" s="128" t="str">
        <f t="shared" si="36"/>
        <v>NA</v>
      </c>
      <c r="EN26" s="129" t="str">
        <f t="shared" si="37"/>
        <v>NA</v>
      </c>
    </row>
    <row r="27" spans="1:144" s="92" customFormat="1" ht="15" customHeight="1" x14ac:dyDescent="0.2">
      <c r="A27" s="93">
        <v>1</v>
      </c>
      <c r="B27" s="92">
        <v>1</v>
      </c>
      <c r="C27" s="152" t="s">
        <v>174</v>
      </c>
      <c r="D27" s="152" t="s">
        <v>175</v>
      </c>
      <c r="E27" s="95">
        <v>2533298</v>
      </c>
      <c r="F27" s="131">
        <v>24315</v>
      </c>
      <c r="G27" s="97">
        <v>0</v>
      </c>
      <c r="H27" s="98">
        <v>44595</v>
      </c>
      <c r="I27" s="99">
        <v>0.55277777777777781</v>
      </c>
      <c r="J27" s="100">
        <v>1</v>
      </c>
      <c r="K27" s="98">
        <v>44595</v>
      </c>
      <c r="L27" s="99">
        <v>0.45833333333333331</v>
      </c>
      <c r="M27" s="101">
        <v>0</v>
      </c>
      <c r="N27" s="102">
        <v>0</v>
      </c>
      <c r="O27" s="103">
        <v>2</v>
      </c>
      <c r="P27" s="102">
        <v>0</v>
      </c>
      <c r="Q27" s="102">
        <v>1</v>
      </c>
      <c r="R27" s="101" t="s">
        <v>145</v>
      </c>
      <c r="S27" s="104">
        <v>0</v>
      </c>
      <c r="T27" s="105">
        <v>20</v>
      </c>
      <c r="U27" s="104">
        <v>0</v>
      </c>
      <c r="V27" s="104">
        <v>0</v>
      </c>
      <c r="W27" s="104">
        <v>0</v>
      </c>
      <c r="X27" s="104">
        <v>1</v>
      </c>
      <c r="Y27" s="104">
        <v>0</v>
      </c>
      <c r="Z27" s="104">
        <v>0</v>
      </c>
      <c r="AA27" s="106" t="s">
        <v>306</v>
      </c>
      <c r="AB27" s="106" t="s">
        <v>394</v>
      </c>
      <c r="AC27" s="106">
        <v>0</v>
      </c>
      <c r="AD27" s="98" t="s">
        <v>146</v>
      </c>
      <c r="AE27" s="99" t="s">
        <v>146</v>
      </c>
      <c r="AF27" s="187" t="s">
        <v>146</v>
      </c>
      <c r="AG27" s="187" t="s">
        <v>146</v>
      </c>
      <c r="AH27" s="190" t="s">
        <v>146</v>
      </c>
      <c r="AI27" s="98">
        <v>44596</v>
      </c>
      <c r="AJ27" s="184">
        <v>1</v>
      </c>
      <c r="AK27" s="107">
        <v>1</v>
      </c>
      <c r="AL27" s="107">
        <v>1</v>
      </c>
      <c r="AM27" s="108">
        <v>0</v>
      </c>
      <c r="AN27" s="107">
        <v>0</v>
      </c>
      <c r="AO27" s="109">
        <v>0</v>
      </c>
      <c r="AP27" s="109">
        <v>0</v>
      </c>
      <c r="AQ27" s="109">
        <v>1</v>
      </c>
      <c r="AR27" s="109">
        <v>0</v>
      </c>
      <c r="AS27" s="109">
        <v>0</v>
      </c>
      <c r="AT27" s="109">
        <v>0</v>
      </c>
      <c r="AU27" s="109">
        <v>0</v>
      </c>
      <c r="AV27" s="110">
        <v>0</v>
      </c>
      <c r="AW27" s="110">
        <v>0</v>
      </c>
      <c r="AX27" s="111">
        <v>1</v>
      </c>
      <c r="AY27" s="98" t="s">
        <v>145</v>
      </c>
      <c r="AZ27" s="99" t="s">
        <v>145</v>
      </c>
      <c r="BA27" s="112" t="s">
        <v>199</v>
      </c>
      <c r="BB27" s="98">
        <v>44595</v>
      </c>
      <c r="BC27" s="99">
        <v>0.57291666666666663</v>
      </c>
      <c r="BD27" s="42" t="s">
        <v>395</v>
      </c>
      <c r="BE27" s="114">
        <v>0</v>
      </c>
      <c r="BF27" s="114">
        <v>0</v>
      </c>
      <c r="BG27" s="115" t="s">
        <v>302</v>
      </c>
      <c r="BH27" s="115">
        <v>1</v>
      </c>
      <c r="BI27" s="115">
        <v>0</v>
      </c>
      <c r="BJ27" s="98">
        <v>44595</v>
      </c>
      <c r="BK27" s="99">
        <v>0.61458333333333337</v>
      </c>
      <c r="BL27" s="116">
        <v>3</v>
      </c>
      <c r="BM27" s="116">
        <v>0</v>
      </c>
      <c r="BN27" s="116">
        <v>0</v>
      </c>
      <c r="BO27" s="116">
        <v>0</v>
      </c>
      <c r="BP27" s="113"/>
      <c r="BQ27" s="113"/>
      <c r="BR27" s="117"/>
      <c r="BS27" s="117"/>
      <c r="BT27" s="117"/>
      <c r="BU27" s="117"/>
      <c r="BV27" s="117"/>
      <c r="BW27" s="117"/>
      <c r="BX27" s="105">
        <v>3</v>
      </c>
      <c r="BY27" s="104">
        <v>1</v>
      </c>
      <c r="BZ27" s="104">
        <v>0</v>
      </c>
      <c r="CA27" s="104">
        <v>0</v>
      </c>
      <c r="CB27" s="104">
        <v>0</v>
      </c>
      <c r="CC27" s="104">
        <v>0</v>
      </c>
      <c r="CD27" s="104">
        <v>0</v>
      </c>
      <c r="CE27" s="104">
        <v>0</v>
      </c>
      <c r="CF27" s="105">
        <v>0</v>
      </c>
      <c r="CG27" s="104">
        <v>1</v>
      </c>
      <c r="CH27" s="104">
        <v>0</v>
      </c>
      <c r="CI27" s="104">
        <v>0</v>
      </c>
      <c r="CJ27" s="104">
        <v>0</v>
      </c>
      <c r="CK27" s="104">
        <v>0</v>
      </c>
      <c r="CL27" s="104">
        <v>0</v>
      </c>
      <c r="CM27" s="104">
        <v>0</v>
      </c>
      <c r="CN27" s="119">
        <v>0</v>
      </c>
      <c r="CO27" s="113">
        <v>0</v>
      </c>
      <c r="CP27" s="113">
        <v>0</v>
      </c>
      <c r="CQ27" s="113">
        <v>0</v>
      </c>
      <c r="CR27" s="113">
        <v>0</v>
      </c>
      <c r="CS27" s="113">
        <v>0</v>
      </c>
      <c r="CT27" s="113">
        <v>0</v>
      </c>
      <c r="CU27" s="115">
        <v>0</v>
      </c>
      <c r="CV27" s="115">
        <v>0</v>
      </c>
      <c r="CW27" s="115">
        <v>0</v>
      </c>
      <c r="CX27" s="115">
        <v>0</v>
      </c>
      <c r="CY27" s="115">
        <v>0</v>
      </c>
      <c r="CZ27" s="130">
        <v>0</v>
      </c>
      <c r="DA27" s="130">
        <v>0</v>
      </c>
      <c r="DB27" s="130">
        <v>0</v>
      </c>
      <c r="DC27" s="107">
        <v>1</v>
      </c>
      <c r="DD27" s="107">
        <v>0</v>
      </c>
      <c r="DE27" s="107">
        <v>0</v>
      </c>
      <c r="DF27" s="123" t="s">
        <v>145</v>
      </c>
      <c r="DG27" s="123">
        <v>0</v>
      </c>
      <c r="DH27" s="123">
        <v>0</v>
      </c>
      <c r="DI27" s="123">
        <v>0</v>
      </c>
      <c r="DJ27" s="123">
        <v>0</v>
      </c>
      <c r="DK27" s="123">
        <v>1</v>
      </c>
      <c r="DL27" s="123">
        <v>0</v>
      </c>
      <c r="DM27" s="123">
        <v>0</v>
      </c>
      <c r="DN27" s="116">
        <v>0</v>
      </c>
      <c r="DO27" s="116">
        <v>1</v>
      </c>
      <c r="DP27" s="116">
        <v>0</v>
      </c>
      <c r="DQ27" s="116">
        <v>0</v>
      </c>
      <c r="DR27" s="116">
        <v>0</v>
      </c>
      <c r="DS27" s="116">
        <v>0</v>
      </c>
      <c r="DT27" s="98">
        <v>44599</v>
      </c>
      <c r="DU27" s="156"/>
      <c r="DV27" s="104"/>
      <c r="DW27" s="104"/>
      <c r="DX27" s="126">
        <f t="shared" si="21"/>
        <v>55.524814910438856</v>
      </c>
      <c r="DY27" s="127">
        <f t="shared" si="22"/>
        <v>4</v>
      </c>
      <c r="DZ27" s="128" t="str">
        <f t="shared" si="23"/>
        <v>NA</v>
      </c>
      <c r="EA27" s="128" t="str">
        <f t="shared" si="24"/>
        <v>NA</v>
      </c>
      <c r="EB27" s="129" t="str">
        <f t="shared" si="25"/>
        <v>NA</v>
      </c>
      <c r="EC27" s="128" t="str">
        <f t="shared" si="26"/>
        <v>NA</v>
      </c>
      <c r="ED27" s="128" t="str">
        <f t="shared" si="27"/>
        <v>NA</v>
      </c>
      <c r="EE27" s="129" t="str">
        <f t="shared" si="28"/>
        <v>NA</v>
      </c>
      <c r="EF27" s="128">
        <f t="shared" si="29"/>
        <v>2.0138888889050577E-2</v>
      </c>
      <c r="EG27" s="128">
        <f t="shared" si="30"/>
        <v>0.48333333333721384</v>
      </c>
      <c r="EH27" s="129">
        <f t="shared" si="31"/>
        <v>29.000000000232831</v>
      </c>
      <c r="EI27" s="128">
        <f t="shared" si="32"/>
        <v>4.1666666671517305E-2</v>
      </c>
      <c r="EJ27" s="128">
        <f t="shared" si="33"/>
        <v>1.0000000001164153</v>
      </c>
      <c r="EK27" s="129">
        <f t="shared" si="34"/>
        <v>60.000000006984919</v>
      </c>
      <c r="EL27" s="128">
        <f t="shared" si="35"/>
        <v>0.15625</v>
      </c>
      <c r="EM27" s="128">
        <f t="shared" si="36"/>
        <v>3.75</v>
      </c>
      <c r="EN27" s="129">
        <f t="shared" si="37"/>
        <v>225</v>
      </c>
    </row>
    <row r="28" spans="1:144" s="92" customFormat="1" ht="15" customHeight="1" x14ac:dyDescent="0.2">
      <c r="A28" s="93">
        <v>1</v>
      </c>
      <c r="B28" s="92">
        <v>1</v>
      </c>
      <c r="C28" s="152" t="s">
        <v>178</v>
      </c>
      <c r="D28" s="152" t="s">
        <v>179</v>
      </c>
      <c r="E28" s="95">
        <v>646585</v>
      </c>
      <c r="F28" s="131">
        <v>15901</v>
      </c>
      <c r="G28" s="97">
        <v>1</v>
      </c>
      <c r="H28" s="98">
        <v>44605</v>
      </c>
      <c r="I28" s="99">
        <v>0.39583333333333331</v>
      </c>
      <c r="J28" s="100">
        <v>0</v>
      </c>
      <c r="K28" s="98">
        <v>44604</v>
      </c>
      <c r="L28" s="99">
        <v>0.89583333333333337</v>
      </c>
      <c r="M28" s="101">
        <v>0</v>
      </c>
      <c r="N28" s="101">
        <v>1</v>
      </c>
      <c r="O28" s="103">
        <v>2</v>
      </c>
      <c r="P28" s="101">
        <v>0</v>
      </c>
      <c r="Q28" s="101">
        <v>0</v>
      </c>
      <c r="R28" s="101">
        <v>0</v>
      </c>
      <c r="S28" s="104">
        <v>2</v>
      </c>
      <c r="T28" s="105">
        <v>19</v>
      </c>
      <c r="U28" s="104">
        <v>0</v>
      </c>
      <c r="V28" s="104">
        <v>0</v>
      </c>
      <c r="W28" s="104">
        <v>0</v>
      </c>
      <c r="X28" s="104">
        <v>1</v>
      </c>
      <c r="Y28" s="104">
        <v>0</v>
      </c>
      <c r="Z28" s="104">
        <v>0</v>
      </c>
      <c r="AA28" s="106" t="s">
        <v>336</v>
      </c>
      <c r="AB28" s="106" t="s">
        <v>399</v>
      </c>
      <c r="AC28" s="106">
        <v>0</v>
      </c>
      <c r="AD28" s="98">
        <v>44605</v>
      </c>
      <c r="AE28" s="99">
        <v>0.4069444444444445</v>
      </c>
      <c r="AF28" s="187"/>
      <c r="AG28" s="187"/>
      <c r="AH28" s="190"/>
      <c r="AI28" s="98">
        <v>44606</v>
      </c>
      <c r="AJ28" s="184">
        <v>1</v>
      </c>
      <c r="AK28" s="107">
        <v>1</v>
      </c>
      <c r="AL28" s="107">
        <v>0</v>
      </c>
      <c r="AM28" s="108">
        <v>0</v>
      </c>
      <c r="AN28" s="107">
        <v>0</v>
      </c>
      <c r="AO28" s="109">
        <v>1</v>
      </c>
      <c r="AP28" s="109">
        <v>0</v>
      </c>
      <c r="AQ28" s="109">
        <v>0</v>
      </c>
      <c r="AR28" s="109">
        <v>0</v>
      </c>
      <c r="AS28" s="109">
        <v>0</v>
      </c>
      <c r="AT28" s="109">
        <v>0</v>
      </c>
      <c r="AU28" s="109">
        <v>0</v>
      </c>
      <c r="AV28" s="110">
        <v>0</v>
      </c>
      <c r="AW28" s="110">
        <v>0</v>
      </c>
      <c r="AX28" s="111">
        <v>0</v>
      </c>
      <c r="AY28" s="98" t="s">
        <v>146</v>
      </c>
      <c r="AZ28" s="99" t="s">
        <v>146</v>
      </c>
      <c r="BA28" s="112" t="s">
        <v>146</v>
      </c>
      <c r="BB28" s="98">
        <v>44605</v>
      </c>
      <c r="BC28" s="99">
        <v>0.48749999999999999</v>
      </c>
      <c r="BD28" s="42" t="s">
        <v>386</v>
      </c>
      <c r="BE28" s="114">
        <v>0</v>
      </c>
      <c r="BF28" s="114">
        <v>1</v>
      </c>
      <c r="BG28" s="115" t="s">
        <v>368</v>
      </c>
      <c r="BH28" s="115">
        <v>1</v>
      </c>
      <c r="BI28" s="115">
        <v>0</v>
      </c>
      <c r="BJ28" s="98">
        <v>44605</v>
      </c>
      <c r="BK28" s="99">
        <v>0.52916666666666667</v>
      </c>
      <c r="BL28" s="116">
        <v>3</v>
      </c>
      <c r="BM28" s="116">
        <v>0</v>
      </c>
      <c r="BN28" s="116">
        <v>0</v>
      </c>
      <c r="BO28" s="116">
        <v>0</v>
      </c>
      <c r="BP28" s="113"/>
      <c r="BQ28" s="113"/>
      <c r="BR28" s="117"/>
      <c r="BS28" s="117"/>
      <c r="BT28" s="117"/>
      <c r="BU28" s="117"/>
      <c r="BV28" s="117"/>
      <c r="BW28" s="117"/>
      <c r="BX28" s="105">
        <v>7</v>
      </c>
      <c r="BY28" s="104">
        <v>0</v>
      </c>
      <c r="BZ28" s="104">
        <v>1</v>
      </c>
      <c r="CA28" s="104">
        <v>0</v>
      </c>
      <c r="CB28" s="104">
        <v>0</v>
      </c>
      <c r="CC28" s="104">
        <v>0</v>
      </c>
      <c r="CD28" s="104">
        <v>0</v>
      </c>
      <c r="CE28" s="104">
        <v>0</v>
      </c>
      <c r="CF28" s="105"/>
      <c r="CG28" s="104"/>
      <c r="CH28" s="104"/>
      <c r="CI28" s="104"/>
      <c r="CJ28" s="104"/>
      <c r="CK28" s="104"/>
      <c r="CL28" s="104"/>
      <c r="CM28" s="104"/>
      <c r="CN28" s="119">
        <v>0</v>
      </c>
      <c r="CO28" s="113">
        <v>0</v>
      </c>
      <c r="CP28" s="113">
        <v>0</v>
      </c>
      <c r="CQ28" s="113">
        <v>0</v>
      </c>
      <c r="CR28" s="113">
        <v>0</v>
      </c>
      <c r="CS28" s="113">
        <v>0</v>
      </c>
      <c r="CT28" s="113">
        <v>0</v>
      </c>
      <c r="CU28" s="115">
        <v>0</v>
      </c>
      <c r="CV28" s="115" t="s">
        <v>146</v>
      </c>
      <c r="CW28" s="115">
        <v>0</v>
      </c>
      <c r="CX28" s="115">
        <v>0</v>
      </c>
      <c r="CY28" s="115">
        <v>0</v>
      </c>
      <c r="CZ28" s="130">
        <v>0</v>
      </c>
      <c r="DA28" s="130">
        <v>0</v>
      </c>
      <c r="DB28" s="130">
        <v>0</v>
      </c>
      <c r="DC28" s="107">
        <v>1</v>
      </c>
      <c r="DD28" s="107">
        <v>0</v>
      </c>
      <c r="DE28" s="107">
        <v>0</v>
      </c>
      <c r="DF28" s="123" t="s">
        <v>400</v>
      </c>
      <c r="DG28" s="123">
        <v>0</v>
      </c>
      <c r="DH28" s="123">
        <v>0</v>
      </c>
      <c r="DI28" s="123">
        <v>0</v>
      </c>
      <c r="DJ28" s="123">
        <v>0</v>
      </c>
      <c r="DK28" s="123">
        <v>0</v>
      </c>
      <c r="DL28" s="123">
        <v>1</v>
      </c>
      <c r="DM28" s="123">
        <v>0</v>
      </c>
      <c r="DN28" s="116">
        <v>5</v>
      </c>
      <c r="DO28" s="116">
        <v>0</v>
      </c>
      <c r="DP28" s="116">
        <v>0</v>
      </c>
      <c r="DQ28" s="116">
        <v>0</v>
      </c>
      <c r="DR28" s="116">
        <v>0</v>
      </c>
      <c r="DS28" s="116">
        <v>1</v>
      </c>
      <c r="DT28" s="98">
        <v>44614</v>
      </c>
      <c r="DU28" s="156"/>
      <c r="DV28" s="104">
        <v>6</v>
      </c>
      <c r="DW28" s="104" t="s">
        <v>146</v>
      </c>
      <c r="DX28" s="126">
        <f t="shared" si="21"/>
        <v>78.588968796313466</v>
      </c>
      <c r="DY28" s="127">
        <f t="shared" si="22"/>
        <v>9</v>
      </c>
      <c r="DZ28" s="128">
        <f t="shared" si="23"/>
        <v>1.1111111110949423E-2</v>
      </c>
      <c r="EA28" s="128">
        <f t="shared" si="24"/>
        <v>0.26666666666278616</v>
      </c>
      <c r="EB28" s="129">
        <f t="shared" si="25"/>
        <v>15.999999999767169</v>
      </c>
      <c r="EC28" s="128" t="str">
        <f t="shared" si="26"/>
        <v>NA</v>
      </c>
      <c r="ED28" s="128" t="str">
        <f t="shared" si="27"/>
        <v>NA</v>
      </c>
      <c r="EE28" s="129" t="str">
        <f t="shared" si="28"/>
        <v>NA</v>
      </c>
      <c r="EF28" s="128">
        <f t="shared" si="29"/>
        <v>9.1666666667151731E-2</v>
      </c>
      <c r="EG28" s="128">
        <f t="shared" si="30"/>
        <v>2.2000000000116415</v>
      </c>
      <c r="EH28" s="129">
        <f t="shared" si="31"/>
        <v>132.00000000069849</v>
      </c>
      <c r="EI28" s="128">
        <f t="shared" si="32"/>
        <v>4.1666666664241347E-2</v>
      </c>
      <c r="EJ28" s="128">
        <f t="shared" si="33"/>
        <v>0.99999999994179234</v>
      </c>
      <c r="EK28" s="129">
        <f t="shared" si="34"/>
        <v>59.99999999650754</v>
      </c>
      <c r="EL28" s="128">
        <f t="shared" si="35"/>
        <v>0.63333333333139308</v>
      </c>
      <c r="EM28" s="128">
        <f t="shared" si="36"/>
        <v>15.199999999953434</v>
      </c>
      <c r="EN28" s="129">
        <f t="shared" si="37"/>
        <v>911.99999999720603</v>
      </c>
    </row>
    <row r="29" spans="1:144" s="92" customFormat="1" ht="15" customHeight="1" x14ac:dyDescent="0.2">
      <c r="A29" s="93">
        <v>1</v>
      </c>
      <c r="B29" s="92">
        <v>1</v>
      </c>
      <c r="C29" s="152" t="s">
        <v>180</v>
      </c>
      <c r="D29" s="152" t="s">
        <v>181</v>
      </c>
      <c r="E29" s="95">
        <v>2535228</v>
      </c>
      <c r="F29" s="131">
        <v>21417</v>
      </c>
      <c r="G29" s="97">
        <v>1</v>
      </c>
      <c r="H29" s="98">
        <v>44607</v>
      </c>
      <c r="I29" s="99">
        <v>0.28472222222222221</v>
      </c>
      <c r="J29" s="100">
        <v>0</v>
      </c>
      <c r="K29" s="98">
        <v>44606</v>
      </c>
      <c r="L29" s="99">
        <v>0.6875</v>
      </c>
      <c r="M29" s="101">
        <v>0</v>
      </c>
      <c r="N29" s="101">
        <v>0</v>
      </c>
      <c r="O29" s="103">
        <v>2</v>
      </c>
      <c r="P29" s="101">
        <v>0</v>
      </c>
      <c r="Q29" s="101">
        <v>1</v>
      </c>
      <c r="R29" s="101" t="s">
        <v>401</v>
      </c>
      <c r="S29" s="104">
        <v>0</v>
      </c>
      <c r="T29" s="105">
        <v>19</v>
      </c>
      <c r="U29" s="104">
        <v>0</v>
      </c>
      <c r="V29" s="104">
        <v>0</v>
      </c>
      <c r="W29" s="104">
        <v>0</v>
      </c>
      <c r="X29" s="104">
        <v>1</v>
      </c>
      <c r="Y29" s="104">
        <v>0</v>
      </c>
      <c r="Z29" s="104">
        <v>0</v>
      </c>
      <c r="AA29" s="106" t="s">
        <v>402</v>
      </c>
      <c r="AB29" s="106" t="s">
        <v>315</v>
      </c>
      <c r="AC29" s="106">
        <v>0</v>
      </c>
      <c r="AD29" s="98" t="s">
        <v>146</v>
      </c>
      <c r="AE29" s="99" t="s">
        <v>146</v>
      </c>
      <c r="AF29" s="187" t="s">
        <v>146</v>
      </c>
      <c r="AG29" s="187" t="s">
        <v>146</v>
      </c>
      <c r="AH29" s="190" t="s">
        <v>146</v>
      </c>
      <c r="AI29" s="98">
        <v>44607</v>
      </c>
      <c r="AJ29" s="184">
        <v>1</v>
      </c>
      <c r="AK29" s="107">
        <v>1</v>
      </c>
      <c r="AL29" s="107">
        <v>0</v>
      </c>
      <c r="AM29" s="108">
        <v>0</v>
      </c>
      <c r="AN29" s="107">
        <v>0</v>
      </c>
      <c r="AO29" s="109">
        <v>1</v>
      </c>
      <c r="AP29" s="109">
        <v>0</v>
      </c>
      <c r="AQ29" s="109">
        <v>0</v>
      </c>
      <c r="AR29" s="109">
        <v>0</v>
      </c>
      <c r="AS29" s="109">
        <v>0</v>
      </c>
      <c r="AT29" s="109">
        <v>0</v>
      </c>
      <c r="AU29" s="109">
        <v>0</v>
      </c>
      <c r="AV29" s="110">
        <v>0</v>
      </c>
      <c r="AW29" s="110">
        <v>0</v>
      </c>
      <c r="AX29" s="111">
        <v>0</v>
      </c>
      <c r="AY29" s="98" t="s">
        <v>146</v>
      </c>
      <c r="AZ29" s="99" t="s">
        <v>146</v>
      </c>
      <c r="BA29" s="112" t="s">
        <v>146</v>
      </c>
      <c r="BB29" s="98">
        <v>44607</v>
      </c>
      <c r="BC29" s="99">
        <v>0.3576388888888889</v>
      </c>
      <c r="BD29" s="42" t="s">
        <v>511</v>
      </c>
      <c r="BE29" s="114">
        <v>0</v>
      </c>
      <c r="BF29" s="114">
        <v>1</v>
      </c>
      <c r="BG29" s="115" t="s">
        <v>351</v>
      </c>
      <c r="BH29" s="115">
        <v>1</v>
      </c>
      <c r="BI29" s="115">
        <v>1</v>
      </c>
      <c r="BJ29" s="98">
        <v>44607</v>
      </c>
      <c r="BK29" s="99">
        <v>0.42986111111111108</v>
      </c>
      <c r="BL29" s="116">
        <v>3</v>
      </c>
      <c r="BM29" s="116">
        <v>0</v>
      </c>
      <c r="BN29" s="116">
        <v>0</v>
      </c>
      <c r="BO29" s="116">
        <v>0</v>
      </c>
      <c r="BP29" s="113"/>
      <c r="BQ29" s="113"/>
      <c r="BR29" s="117" t="s">
        <v>403</v>
      </c>
      <c r="BS29" s="117"/>
      <c r="BT29" s="117"/>
      <c r="BU29" s="117"/>
      <c r="BV29" s="117"/>
      <c r="BW29" s="117"/>
      <c r="BX29" s="105">
        <v>9</v>
      </c>
      <c r="BY29" s="104">
        <v>0</v>
      </c>
      <c r="BZ29" s="104">
        <v>1</v>
      </c>
      <c r="CA29" s="104">
        <v>0</v>
      </c>
      <c r="CB29" s="104">
        <v>0</v>
      </c>
      <c r="CC29" s="104">
        <v>0</v>
      </c>
      <c r="CD29" s="104">
        <v>0</v>
      </c>
      <c r="CE29" s="104">
        <v>0</v>
      </c>
      <c r="CF29" s="105"/>
      <c r="CG29" s="104"/>
      <c r="CH29" s="104"/>
      <c r="CI29" s="104"/>
      <c r="CJ29" s="104"/>
      <c r="CK29" s="104"/>
      <c r="CL29" s="104"/>
      <c r="CM29" s="104"/>
      <c r="CN29" s="119">
        <v>0</v>
      </c>
      <c r="CO29" s="113">
        <v>0</v>
      </c>
      <c r="CP29" s="113">
        <v>0</v>
      </c>
      <c r="CQ29" s="113">
        <v>0</v>
      </c>
      <c r="CR29" s="113">
        <v>0</v>
      </c>
      <c r="CS29" s="113">
        <v>0</v>
      </c>
      <c r="CT29" s="113">
        <v>0</v>
      </c>
      <c r="CU29" s="115">
        <v>0</v>
      </c>
      <c r="CV29" s="115">
        <v>0</v>
      </c>
      <c r="CW29" s="115">
        <v>0</v>
      </c>
      <c r="CX29" s="115">
        <v>0</v>
      </c>
      <c r="CY29" s="115">
        <v>0</v>
      </c>
      <c r="CZ29" s="130">
        <v>0</v>
      </c>
      <c r="DA29" s="130">
        <v>0</v>
      </c>
      <c r="DB29" s="130">
        <v>0</v>
      </c>
      <c r="DC29" s="107">
        <v>1</v>
      </c>
      <c r="DD29" s="107">
        <v>0</v>
      </c>
      <c r="DE29" s="107">
        <v>0</v>
      </c>
      <c r="DF29" s="123" t="s">
        <v>401</v>
      </c>
      <c r="DG29" s="123">
        <v>0</v>
      </c>
      <c r="DH29" s="123">
        <v>0</v>
      </c>
      <c r="DI29" s="123">
        <v>0</v>
      </c>
      <c r="DJ29" s="123">
        <v>0</v>
      </c>
      <c r="DK29" s="123">
        <v>1</v>
      </c>
      <c r="DL29" s="123">
        <v>0</v>
      </c>
      <c r="DM29" s="123">
        <v>0</v>
      </c>
      <c r="DN29" s="116">
        <v>4</v>
      </c>
      <c r="DO29" s="116">
        <v>0</v>
      </c>
      <c r="DP29" s="116">
        <v>0</v>
      </c>
      <c r="DQ29" s="116">
        <v>1</v>
      </c>
      <c r="DR29" s="116">
        <v>0</v>
      </c>
      <c r="DS29" s="116">
        <v>0</v>
      </c>
      <c r="DT29" s="98">
        <v>44615</v>
      </c>
      <c r="DU29" s="156"/>
      <c r="DV29" s="104"/>
      <c r="DW29" s="104"/>
      <c r="DX29" s="126">
        <f t="shared" si="21"/>
        <v>63.492133026285856</v>
      </c>
      <c r="DY29" s="127">
        <f t="shared" si="22"/>
        <v>8</v>
      </c>
      <c r="DZ29" s="128" t="str">
        <f t="shared" si="23"/>
        <v>NA</v>
      </c>
      <c r="EA29" s="128" t="str">
        <f t="shared" si="24"/>
        <v>NA</v>
      </c>
      <c r="EB29" s="129" t="str">
        <f t="shared" si="25"/>
        <v>NA</v>
      </c>
      <c r="EC29" s="128" t="str">
        <f t="shared" si="26"/>
        <v>NA</v>
      </c>
      <c r="ED29" s="128" t="str">
        <f t="shared" si="27"/>
        <v>NA</v>
      </c>
      <c r="EE29" s="129" t="str">
        <f t="shared" si="28"/>
        <v>NA</v>
      </c>
      <c r="EF29" s="128">
        <f t="shared" si="29"/>
        <v>7.2916666671517305E-2</v>
      </c>
      <c r="EG29" s="128">
        <f t="shared" si="30"/>
        <v>1.7500000001164153</v>
      </c>
      <c r="EH29" s="129">
        <f t="shared" si="31"/>
        <v>105.00000000698492</v>
      </c>
      <c r="EI29" s="128">
        <f t="shared" si="32"/>
        <v>7.2222222217533272E-2</v>
      </c>
      <c r="EJ29" s="128">
        <f t="shared" si="33"/>
        <v>1.7333333332207985</v>
      </c>
      <c r="EK29" s="129">
        <f t="shared" si="34"/>
        <v>103.99999999324791</v>
      </c>
      <c r="EL29" s="128">
        <f t="shared" si="35"/>
        <v>0.74236111110803904</v>
      </c>
      <c r="EM29" s="128">
        <f t="shared" si="36"/>
        <v>17.816666666592937</v>
      </c>
      <c r="EN29" s="129">
        <f t="shared" si="37"/>
        <v>1068.9999999955762</v>
      </c>
    </row>
    <row r="30" spans="1:144" s="92" customFormat="1" ht="15" customHeight="1" x14ac:dyDescent="0.2">
      <c r="A30" s="93">
        <v>1</v>
      </c>
      <c r="B30" s="92">
        <v>1</v>
      </c>
      <c r="C30" s="152" t="s">
        <v>182</v>
      </c>
      <c r="D30" s="152" t="s">
        <v>183</v>
      </c>
      <c r="E30" s="95">
        <v>681576</v>
      </c>
      <c r="F30" s="131">
        <v>10106</v>
      </c>
      <c r="G30" s="97">
        <v>0</v>
      </c>
      <c r="H30" s="98">
        <v>44607</v>
      </c>
      <c r="I30" s="99">
        <v>0.87847222222222221</v>
      </c>
      <c r="J30" s="100">
        <v>0</v>
      </c>
      <c r="K30" s="98">
        <v>44607</v>
      </c>
      <c r="L30" s="99">
        <v>0.75</v>
      </c>
      <c r="M30" s="101">
        <v>0</v>
      </c>
      <c r="N30" s="101">
        <v>1</v>
      </c>
      <c r="O30" s="103">
        <v>2</v>
      </c>
      <c r="P30" s="101">
        <v>0</v>
      </c>
      <c r="Q30" s="101">
        <v>0</v>
      </c>
      <c r="R30" s="101">
        <v>0</v>
      </c>
      <c r="S30" s="104">
        <v>3</v>
      </c>
      <c r="T30" s="105">
        <v>24</v>
      </c>
      <c r="U30" s="104">
        <v>0</v>
      </c>
      <c r="V30" s="104">
        <v>0</v>
      </c>
      <c r="W30" s="104">
        <v>0</v>
      </c>
      <c r="X30" s="104">
        <v>0</v>
      </c>
      <c r="Y30" s="104">
        <v>1</v>
      </c>
      <c r="Z30" s="104">
        <v>0</v>
      </c>
      <c r="AA30" s="106" t="s">
        <v>306</v>
      </c>
      <c r="AB30" s="106" t="s">
        <v>303</v>
      </c>
      <c r="AC30" s="106">
        <v>0</v>
      </c>
      <c r="AD30" s="98">
        <v>44607</v>
      </c>
      <c r="AE30" s="99">
        <v>0.89513888888888893</v>
      </c>
      <c r="AF30" s="187"/>
      <c r="AG30" s="187"/>
      <c r="AH30" s="190"/>
      <c r="AI30" s="98">
        <v>44608</v>
      </c>
      <c r="AJ30" s="184">
        <v>1</v>
      </c>
      <c r="AK30" s="107">
        <v>1</v>
      </c>
      <c r="AL30" s="107">
        <v>0</v>
      </c>
      <c r="AM30" s="108">
        <v>0</v>
      </c>
      <c r="AN30" s="107">
        <v>0</v>
      </c>
      <c r="AO30" s="109">
        <v>1</v>
      </c>
      <c r="AP30" s="109">
        <v>0</v>
      </c>
      <c r="AQ30" s="109">
        <v>0</v>
      </c>
      <c r="AR30" s="109">
        <v>0</v>
      </c>
      <c r="AS30" s="109">
        <v>0</v>
      </c>
      <c r="AT30" s="109">
        <v>0</v>
      </c>
      <c r="AU30" s="109">
        <v>0</v>
      </c>
      <c r="AV30" s="110">
        <v>0</v>
      </c>
      <c r="AW30" s="110">
        <v>0</v>
      </c>
      <c r="AX30" s="111">
        <v>0</v>
      </c>
      <c r="AY30" s="98" t="s">
        <v>146</v>
      </c>
      <c r="AZ30" s="99" t="s">
        <v>146</v>
      </c>
      <c r="BA30" s="112" t="s">
        <v>146</v>
      </c>
      <c r="BB30" s="98">
        <v>44607</v>
      </c>
      <c r="BC30" s="99">
        <v>0.98263888888888884</v>
      </c>
      <c r="BD30" s="42" t="s">
        <v>254</v>
      </c>
      <c r="BE30" s="114">
        <v>0</v>
      </c>
      <c r="BF30" s="114">
        <v>1</v>
      </c>
      <c r="BG30" s="115" t="s">
        <v>368</v>
      </c>
      <c r="BH30" s="115">
        <v>0</v>
      </c>
      <c r="BI30" s="115">
        <v>0</v>
      </c>
      <c r="BJ30" s="98">
        <v>44608</v>
      </c>
      <c r="BK30" s="99">
        <v>6.9444444444444447E-4</v>
      </c>
      <c r="BL30" s="116">
        <v>3</v>
      </c>
      <c r="BM30" s="116">
        <v>0</v>
      </c>
      <c r="BN30" s="116">
        <v>0</v>
      </c>
      <c r="BO30" s="116">
        <v>0</v>
      </c>
      <c r="BP30" s="113"/>
      <c r="BQ30" s="113"/>
      <c r="BR30" s="117"/>
      <c r="BS30" s="117"/>
      <c r="BT30" s="117"/>
      <c r="BU30" s="117"/>
      <c r="BV30" s="117"/>
      <c r="BW30" s="117"/>
      <c r="BX30" s="105" t="s">
        <v>404</v>
      </c>
      <c r="BY30" s="104">
        <v>0</v>
      </c>
      <c r="BZ30" s="104">
        <v>0</v>
      </c>
      <c r="CA30" s="104">
        <v>0</v>
      </c>
      <c r="CB30" s="104">
        <v>0</v>
      </c>
      <c r="CC30" s="104">
        <v>0</v>
      </c>
      <c r="CD30" s="104">
        <v>0</v>
      </c>
      <c r="CE30" s="104">
        <v>1</v>
      </c>
      <c r="CF30" s="105" t="s">
        <v>404</v>
      </c>
      <c r="CG30" s="104">
        <v>0</v>
      </c>
      <c r="CH30" s="104">
        <v>0</v>
      </c>
      <c r="CI30" s="104">
        <v>0</v>
      </c>
      <c r="CJ30" s="104">
        <v>0</v>
      </c>
      <c r="CK30" s="104">
        <v>0</v>
      </c>
      <c r="CL30" s="104">
        <v>0</v>
      </c>
      <c r="CM30" s="104">
        <v>1</v>
      </c>
      <c r="CN30" s="119">
        <v>0</v>
      </c>
      <c r="CO30" s="113">
        <v>0</v>
      </c>
      <c r="CP30" s="113">
        <v>0</v>
      </c>
      <c r="CQ30" s="113">
        <v>0</v>
      </c>
      <c r="CR30" s="113">
        <v>0</v>
      </c>
      <c r="CS30" s="113">
        <v>0</v>
      </c>
      <c r="CT30" s="113">
        <v>0</v>
      </c>
      <c r="CU30" s="115">
        <v>0</v>
      </c>
      <c r="CV30" s="115" t="s">
        <v>146</v>
      </c>
      <c r="CW30" s="115">
        <v>0</v>
      </c>
      <c r="CX30" s="115">
        <v>0</v>
      </c>
      <c r="CY30" s="115">
        <v>0</v>
      </c>
      <c r="CZ30" s="130">
        <v>0</v>
      </c>
      <c r="DA30" s="130">
        <v>0</v>
      </c>
      <c r="DB30" s="130">
        <v>0</v>
      </c>
      <c r="DC30" s="107">
        <v>1</v>
      </c>
      <c r="DD30" s="107">
        <v>0</v>
      </c>
      <c r="DE30" s="107">
        <v>0</v>
      </c>
      <c r="DF30" s="123" t="s">
        <v>344</v>
      </c>
      <c r="DG30" s="123">
        <v>0</v>
      </c>
      <c r="DH30" s="123">
        <v>0</v>
      </c>
      <c r="DI30" s="123">
        <v>0</v>
      </c>
      <c r="DJ30" s="123">
        <v>0</v>
      </c>
      <c r="DK30" s="123">
        <v>0</v>
      </c>
      <c r="DL30" s="123">
        <v>0</v>
      </c>
      <c r="DM30" s="123">
        <v>1</v>
      </c>
      <c r="DN30" s="116">
        <v>6</v>
      </c>
      <c r="DO30" s="116" t="s">
        <v>146</v>
      </c>
      <c r="DP30" s="116" t="s">
        <v>146</v>
      </c>
      <c r="DQ30" s="116" t="s">
        <v>146</v>
      </c>
      <c r="DR30" s="116" t="s">
        <v>146</v>
      </c>
      <c r="DS30" s="116" t="s">
        <v>146</v>
      </c>
      <c r="DT30" s="98">
        <v>44609</v>
      </c>
      <c r="DU30" s="156" t="s">
        <v>146</v>
      </c>
      <c r="DV30" s="104">
        <v>6</v>
      </c>
      <c r="DW30" s="104" t="s">
        <v>146</v>
      </c>
      <c r="DX30" s="126">
        <f t="shared" si="21"/>
        <v>94.460633097882194</v>
      </c>
      <c r="DY30" s="127">
        <f t="shared" si="22"/>
        <v>2</v>
      </c>
      <c r="DZ30" s="128">
        <f t="shared" si="23"/>
        <v>1.6666666670062114E-2</v>
      </c>
      <c r="EA30" s="128">
        <f t="shared" si="24"/>
        <v>0.40000000008149073</v>
      </c>
      <c r="EB30" s="129">
        <f t="shared" si="25"/>
        <v>24.000000004889444</v>
      </c>
      <c r="EC30" s="128" t="str">
        <f t="shared" si="26"/>
        <v>NA</v>
      </c>
      <c r="ED30" s="128" t="str">
        <f t="shared" si="27"/>
        <v>NA</v>
      </c>
      <c r="EE30" s="129" t="str">
        <f t="shared" si="28"/>
        <v>NA</v>
      </c>
      <c r="EF30" s="128">
        <f t="shared" si="29"/>
        <v>0.10416666667151731</v>
      </c>
      <c r="EG30" s="128">
        <f t="shared" si="30"/>
        <v>2.5000000001164153</v>
      </c>
      <c r="EH30" s="129">
        <f t="shared" si="31"/>
        <v>150.00000000698492</v>
      </c>
      <c r="EI30" s="128">
        <f t="shared" si="32"/>
        <v>1.8055555556202307E-2</v>
      </c>
      <c r="EJ30" s="128">
        <f t="shared" si="33"/>
        <v>0.43333333334885538</v>
      </c>
      <c r="EK30" s="129">
        <f t="shared" si="34"/>
        <v>26.000000000931323</v>
      </c>
      <c r="EL30" s="128">
        <f t="shared" si="35"/>
        <v>0.25069444444670808</v>
      </c>
      <c r="EM30" s="128">
        <f t="shared" si="36"/>
        <v>6.0166666667209938</v>
      </c>
      <c r="EN30" s="129">
        <f t="shared" si="37"/>
        <v>361.00000000325963</v>
      </c>
    </row>
    <row r="31" spans="1:144" s="92" customFormat="1" ht="15" customHeight="1" x14ac:dyDescent="0.2">
      <c r="A31" s="93">
        <v>1</v>
      </c>
      <c r="B31" s="92">
        <v>1</v>
      </c>
      <c r="C31" s="152" t="s">
        <v>184</v>
      </c>
      <c r="D31" s="152" t="s">
        <v>185</v>
      </c>
      <c r="E31" s="95">
        <v>2535894</v>
      </c>
      <c r="F31" s="131">
        <v>17821</v>
      </c>
      <c r="G31" s="97">
        <v>0</v>
      </c>
      <c r="H31" s="98">
        <v>44609</v>
      </c>
      <c r="I31" s="99">
        <v>0.87916666666666676</v>
      </c>
      <c r="J31" s="100">
        <v>0</v>
      </c>
      <c r="K31" s="98">
        <v>44609</v>
      </c>
      <c r="L31" s="99">
        <v>0.66666666666666663</v>
      </c>
      <c r="M31" s="101">
        <v>0</v>
      </c>
      <c r="N31" s="102">
        <v>0</v>
      </c>
      <c r="O31" s="103">
        <v>2</v>
      </c>
      <c r="P31" s="102">
        <v>0</v>
      </c>
      <c r="Q31" s="102">
        <v>1</v>
      </c>
      <c r="R31" s="101" t="s">
        <v>161</v>
      </c>
      <c r="S31" s="104">
        <v>3</v>
      </c>
      <c r="T31" s="105">
        <v>9</v>
      </c>
      <c r="U31" s="104">
        <v>0</v>
      </c>
      <c r="V31" s="104">
        <v>1</v>
      </c>
      <c r="W31" s="104">
        <v>0</v>
      </c>
      <c r="X31" s="104">
        <v>0</v>
      </c>
      <c r="Y31" s="104">
        <v>0</v>
      </c>
      <c r="Z31" s="104">
        <v>0</v>
      </c>
      <c r="AA31" s="106" t="s">
        <v>349</v>
      </c>
      <c r="AB31" s="106" t="s">
        <v>303</v>
      </c>
      <c r="AC31" s="106">
        <v>0</v>
      </c>
      <c r="AD31" s="98" t="s">
        <v>146</v>
      </c>
      <c r="AE31" s="99" t="s">
        <v>146</v>
      </c>
      <c r="AF31" s="187" t="s">
        <v>146</v>
      </c>
      <c r="AG31" s="187" t="s">
        <v>146</v>
      </c>
      <c r="AH31" s="190" t="s">
        <v>146</v>
      </c>
      <c r="AI31" s="98">
        <v>44610</v>
      </c>
      <c r="AJ31" s="184">
        <v>1</v>
      </c>
      <c r="AK31" s="107">
        <v>1</v>
      </c>
      <c r="AL31" s="107">
        <v>0</v>
      </c>
      <c r="AM31" s="108">
        <v>0</v>
      </c>
      <c r="AN31" s="107">
        <v>0</v>
      </c>
      <c r="AO31" s="109">
        <v>1</v>
      </c>
      <c r="AP31" s="109">
        <v>0</v>
      </c>
      <c r="AQ31" s="109">
        <v>0</v>
      </c>
      <c r="AR31" s="109">
        <v>0</v>
      </c>
      <c r="AS31" s="109">
        <v>0</v>
      </c>
      <c r="AT31" s="109">
        <v>0</v>
      </c>
      <c r="AU31" s="109">
        <v>0</v>
      </c>
      <c r="AV31" s="110">
        <v>0</v>
      </c>
      <c r="AW31" s="110">
        <v>0</v>
      </c>
      <c r="AX31" s="111">
        <v>0</v>
      </c>
      <c r="AY31" s="98" t="s">
        <v>146</v>
      </c>
      <c r="AZ31" s="99" t="s">
        <v>146</v>
      </c>
      <c r="BA31" s="112" t="s">
        <v>146</v>
      </c>
      <c r="BB31" s="98">
        <v>44609</v>
      </c>
      <c r="BC31" s="99">
        <v>0.93055555555555547</v>
      </c>
      <c r="BD31" s="42" t="s">
        <v>386</v>
      </c>
      <c r="BE31" s="114">
        <v>0</v>
      </c>
      <c r="BF31" s="114">
        <v>1</v>
      </c>
      <c r="BG31" s="115" t="s">
        <v>350</v>
      </c>
      <c r="BH31" s="115">
        <v>1</v>
      </c>
      <c r="BI31" s="115">
        <v>0</v>
      </c>
      <c r="BJ31" s="98">
        <v>44609</v>
      </c>
      <c r="BK31" s="99">
        <v>0.96944444444444444</v>
      </c>
      <c r="BL31" s="116">
        <v>3</v>
      </c>
      <c r="BM31" s="116">
        <v>0</v>
      </c>
      <c r="BN31" s="116">
        <v>0</v>
      </c>
      <c r="BO31" s="116">
        <v>0</v>
      </c>
      <c r="BP31" s="113"/>
      <c r="BQ31" s="113"/>
      <c r="BR31" s="117"/>
      <c r="BS31" s="117"/>
      <c r="BT31" s="117" t="s">
        <v>405</v>
      </c>
      <c r="BU31" s="117"/>
      <c r="BV31" s="117"/>
      <c r="BW31" s="117"/>
      <c r="BX31" s="105" t="s">
        <v>306</v>
      </c>
      <c r="BY31" s="104">
        <v>0</v>
      </c>
      <c r="BZ31" s="104">
        <v>0</v>
      </c>
      <c r="CA31" s="104">
        <v>0</v>
      </c>
      <c r="CB31" s="104">
        <v>0</v>
      </c>
      <c r="CC31" s="104">
        <v>0</v>
      </c>
      <c r="CD31" s="104">
        <v>1</v>
      </c>
      <c r="CE31" s="104">
        <v>0</v>
      </c>
      <c r="CF31" s="105" t="s">
        <v>306</v>
      </c>
      <c r="CG31" s="104">
        <v>0</v>
      </c>
      <c r="CH31" s="104">
        <v>0</v>
      </c>
      <c r="CI31" s="104">
        <v>0</v>
      </c>
      <c r="CJ31" s="104">
        <v>0</v>
      </c>
      <c r="CK31" s="104">
        <v>0</v>
      </c>
      <c r="CL31" s="104">
        <v>1</v>
      </c>
      <c r="CM31" s="104">
        <v>0</v>
      </c>
      <c r="CN31" s="119">
        <v>1</v>
      </c>
      <c r="CO31" s="113">
        <v>1</v>
      </c>
      <c r="CP31" s="113">
        <v>0</v>
      </c>
      <c r="CQ31" s="113">
        <v>0</v>
      </c>
      <c r="CR31" s="113">
        <v>0</v>
      </c>
      <c r="CS31" s="113">
        <v>0</v>
      </c>
      <c r="CT31" s="113">
        <v>0</v>
      </c>
      <c r="CU31" s="115">
        <v>0</v>
      </c>
      <c r="CV31" s="115">
        <v>0</v>
      </c>
      <c r="CW31" s="115">
        <v>0</v>
      </c>
      <c r="CX31" s="115">
        <v>0</v>
      </c>
      <c r="CY31" s="115">
        <v>0</v>
      </c>
      <c r="CZ31" s="130">
        <v>0</v>
      </c>
      <c r="DA31" s="130">
        <v>1</v>
      </c>
      <c r="DB31" s="130">
        <v>0</v>
      </c>
      <c r="DC31" s="107">
        <v>1</v>
      </c>
      <c r="DD31" s="107">
        <v>0</v>
      </c>
      <c r="DE31" s="107">
        <v>0</v>
      </c>
      <c r="DF31" s="123" t="s">
        <v>406</v>
      </c>
      <c r="DG31" s="123">
        <v>0</v>
      </c>
      <c r="DH31" s="123">
        <v>0</v>
      </c>
      <c r="DI31" s="123">
        <v>0</v>
      </c>
      <c r="DJ31" s="123">
        <v>0</v>
      </c>
      <c r="DK31" s="123">
        <v>1</v>
      </c>
      <c r="DL31" s="123">
        <v>0</v>
      </c>
      <c r="DM31" s="123">
        <v>0</v>
      </c>
      <c r="DN31" s="116">
        <v>5</v>
      </c>
      <c r="DO31" s="116">
        <v>0</v>
      </c>
      <c r="DP31" s="116">
        <v>0</v>
      </c>
      <c r="DQ31" s="116">
        <v>0</v>
      </c>
      <c r="DR31" s="116">
        <v>0</v>
      </c>
      <c r="DS31" s="116">
        <v>1</v>
      </c>
      <c r="DT31" s="98">
        <v>44610</v>
      </c>
      <c r="DU31" s="156"/>
      <c r="DV31" s="104"/>
      <c r="DW31" s="104"/>
      <c r="DX31" s="126">
        <f t="shared" si="21"/>
        <v>73.343133225879498</v>
      </c>
      <c r="DY31" s="127">
        <f t="shared" si="22"/>
        <v>1</v>
      </c>
      <c r="DZ31" s="128" t="str">
        <f t="shared" si="23"/>
        <v>NA</v>
      </c>
      <c r="EA31" s="128" t="str">
        <f t="shared" si="24"/>
        <v>NA</v>
      </c>
      <c r="EB31" s="129" t="str">
        <f t="shared" si="25"/>
        <v>NA</v>
      </c>
      <c r="EC31" s="128" t="str">
        <f t="shared" si="26"/>
        <v>NA</v>
      </c>
      <c r="ED31" s="128" t="str">
        <f t="shared" si="27"/>
        <v>NA</v>
      </c>
      <c r="EE31" s="129" t="str">
        <f t="shared" si="28"/>
        <v>NA</v>
      </c>
      <c r="EF31" s="128">
        <f t="shared" si="29"/>
        <v>5.1388888889050577E-2</v>
      </c>
      <c r="EG31" s="128">
        <f t="shared" si="30"/>
        <v>1.2333333333372138</v>
      </c>
      <c r="EH31" s="129">
        <f t="shared" si="31"/>
        <v>74.000000000232831</v>
      </c>
      <c r="EI31" s="128">
        <f t="shared" si="32"/>
        <v>3.888888889196096E-2</v>
      </c>
      <c r="EJ31" s="128">
        <f t="shared" si="33"/>
        <v>0.93333333340706304</v>
      </c>
      <c r="EK31" s="129">
        <f t="shared" si="34"/>
        <v>56.000000004423782</v>
      </c>
      <c r="EL31" s="128">
        <f t="shared" si="35"/>
        <v>0.30277777778246673</v>
      </c>
      <c r="EM31" s="128">
        <f t="shared" si="36"/>
        <v>7.2666666667792015</v>
      </c>
      <c r="EN31" s="129">
        <f t="shared" si="37"/>
        <v>436.00000000675209</v>
      </c>
    </row>
    <row r="32" spans="1:144" s="92" customFormat="1" ht="15" customHeight="1" x14ac:dyDescent="0.2">
      <c r="A32" s="93">
        <v>1</v>
      </c>
      <c r="B32" s="92">
        <v>1</v>
      </c>
      <c r="C32" s="152" t="s">
        <v>186</v>
      </c>
      <c r="D32" s="152" t="s">
        <v>187</v>
      </c>
      <c r="E32" s="95">
        <v>329515</v>
      </c>
      <c r="F32" s="131">
        <v>13830</v>
      </c>
      <c r="G32" s="97">
        <v>0</v>
      </c>
      <c r="H32" s="98">
        <v>44611</v>
      </c>
      <c r="I32" s="99">
        <v>2.1527777777777781E-2</v>
      </c>
      <c r="J32" s="100">
        <v>0</v>
      </c>
      <c r="K32" s="98">
        <v>44610</v>
      </c>
      <c r="L32" s="99">
        <v>0.83333333333333337</v>
      </c>
      <c r="M32" s="101">
        <v>0</v>
      </c>
      <c r="N32" s="102">
        <v>0</v>
      </c>
      <c r="O32" s="103">
        <v>1</v>
      </c>
      <c r="P32" s="102">
        <v>0</v>
      </c>
      <c r="Q32" s="102">
        <v>1</v>
      </c>
      <c r="R32" s="101" t="s">
        <v>113</v>
      </c>
      <c r="S32" s="104">
        <v>1</v>
      </c>
      <c r="T32" s="105">
        <v>18</v>
      </c>
      <c r="U32" s="104">
        <v>0</v>
      </c>
      <c r="V32" s="104">
        <v>0</v>
      </c>
      <c r="W32" s="104">
        <v>0</v>
      </c>
      <c r="X32" s="104">
        <v>1</v>
      </c>
      <c r="Y32" s="104">
        <v>0</v>
      </c>
      <c r="Z32" s="104">
        <v>0</v>
      </c>
      <c r="AA32" s="106" t="s">
        <v>349</v>
      </c>
      <c r="AB32" s="106" t="s">
        <v>303</v>
      </c>
      <c r="AC32" s="106">
        <v>0</v>
      </c>
      <c r="AD32" s="98" t="s">
        <v>146</v>
      </c>
      <c r="AE32" s="99" t="s">
        <v>146</v>
      </c>
      <c r="AF32" s="187" t="s">
        <v>146</v>
      </c>
      <c r="AG32" s="187" t="s">
        <v>146</v>
      </c>
      <c r="AH32" s="190" t="s">
        <v>146</v>
      </c>
      <c r="AI32" s="98">
        <v>44611</v>
      </c>
      <c r="AJ32" s="184">
        <v>1</v>
      </c>
      <c r="AK32" s="107">
        <v>1</v>
      </c>
      <c r="AL32" s="107">
        <v>0</v>
      </c>
      <c r="AM32" s="108">
        <v>0</v>
      </c>
      <c r="AN32" s="107">
        <v>0</v>
      </c>
      <c r="AO32" s="109">
        <v>1</v>
      </c>
      <c r="AP32" s="109">
        <v>0</v>
      </c>
      <c r="AQ32" s="109">
        <v>0</v>
      </c>
      <c r="AR32" s="109">
        <v>0</v>
      </c>
      <c r="AS32" s="109">
        <v>0</v>
      </c>
      <c r="AT32" s="109">
        <v>0</v>
      </c>
      <c r="AU32" s="109">
        <v>0</v>
      </c>
      <c r="AV32" s="110">
        <v>0</v>
      </c>
      <c r="AW32" s="110">
        <v>0</v>
      </c>
      <c r="AX32" s="111">
        <v>0</v>
      </c>
      <c r="AY32" s="98" t="s">
        <v>146</v>
      </c>
      <c r="AZ32" s="99" t="s">
        <v>146</v>
      </c>
      <c r="BA32" s="112" t="s">
        <v>146</v>
      </c>
      <c r="BB32" s="98">
        <v>44611</v>
      </c>
      <c r="BC32" s="99">
        <v>6.25E-2</v>
      </c>
      <c r="BD32" s="42" t="s">
        <v>333</v>
      </c>
      <c r="BE32" s="114">
        <v>0</v>
      </c>
      <c r="BF32" s="114">
        <v>1</v>
      </c>
      <c r="BG32" s="115" t="s">
        <v>302</v>
      </c>
      <c r="BH32" s="115">
        <v>1</v>
      </c>
      <c r="BI32" s="115">
        <v>0</v>
      </c>
      <c r="BJ32" s="98">
        <v>44611</v>
      </c>
      <c r="BK32" s="99">
        <v>0.10208333333333335</v>
      </c>
      <c r="BL32" s="116">
        <v>3</v>
      </c>
      <c r="BM32" s="116">
        <v>0</v>
      </c>
      <c r="BN32" s="116">
        <v>0</v>
      </c>
      <c r="BO32" s="116">
        <v>0</v>
      </c>
      <c r="BP32" s="113"/>
      <c r="BQ32" s="113"/>
      <c r="BR32" s="117"/>
      <c r="BS32" s="117"/>
      <c r="BT32" s="117"/>
      <c r="BU32" s="117"/>
      <c r="BV32" s="117"/>
      <c r="BW32" s="117"/>
      <c r="BX32" s="105" t="s">
        <v>306</v>
      </c>
      <c r="BY32" s="104">
        <v>0</v>
      </c>
      <c r="BZ32" s="104">
        <v>0</v>
      </c>
      <c r="CA32" s="104">
        <v>0</v>
      </c>
      <c r="CB32" s="104">
        <v>0</v>
      </c>
      <c r="CC32" s="104">
        <v>0</v>
      </c>
      <c r="CD32" s="104">
        <v>1</v>
      </c>
      <c r="CE32" s="104">
        <v>0</v>
      </c>
      <c r="CF32" s="105" t="s">
        <v>306</v>
      </c>
      <c r="CG32" s="104">
        <v>0</v>
      </c>
      <c r="CH32" s="104">
        <v>0</v>
      </c>
      <c r="CI32" s="104">
        <v>0</v>
      </c>
      <c r="CJ32" s="104">
        <v>0</v>
      </c>
      <c r="CK32" s="104">
        <v>0</v>
      </c>
      <c r="CL32" s="104">
        <v>1</v>
      </c>
      <c r="CM32" s="104">
        <v>0</v>
      </c>
      <c r="CN32" s="119">
        <v>0</v>
      </c>
      <c r="CO32" s="113">
        <v>0</v>
      </c>
      <c r="CP32" s="113">
        <v>0</v>
      </c>
      <c r="CQ32" s="113">
        <v>0</v>
      </c>
      <c r="CR32" s="113">
        <v>0</v>
      </c>
      <c r="CS32" s="113">
        <v>0</v>
      </c>
      <c r="CT32" s="113">
        <v>0</v>
      </c>
      <c r="CU32" s="115">
        <v>0</v>
      </c>
      <c r="CV32" s="115" t="s">
        <v>146</v>
      </c>
      <c r="CW32" s="115">
        <v>0</v>
      </c>
      <c r="CX32" s="115">
        <v>0</v>
      </c>
      <c r="CY32" s="115">
        <v>0</v>
      </c>
      <c r="CZ32" s="130">
        <v>0</v>
      </c>
      <c r="DA32" s="130">
        <v>0</v>
      </c>
      <c r="DB32" s="130">
        <v>0</v>
      </c>
      <c r="DC32" s="107">
        <v>1</v>
      </c>
      <c r="DD32" s="107">
        <v>0</v>
      </c>
      <c r="DE32" s="107">
        <v>0</v>
      </c>
      <c r="DF32" s="123" t="s">
        <v>231</v>
      </c>
      <c r="DG32" s="123">
        <v>1</v>
      </c>
      <c r="DH32" s="123">
        <v>0</v>
      </c>
      <c r="DI32" s="123">
        <v>0</v>
      </c>
      <c r="DJ32" s="123">
        <v>0</v>
      </c>
      <c r="DK32" s="123">
        <v>0</v>
      </c>
      <c r="DL32" s="123">
        <v>0</v>
      </c>
      <c r="DM32" s="123">
        <v>0</v>
      </c>
      <c r="DN32" s="116">
        <v>3</v>
      </c>
      <c r="DO32" s="116">
        <v>0</v>
      </c>
      <c r="DP32" s="116">
        <v>1</v>
      </c>
      <c r="DQ32" s="116">
        <v>0</v>
      </c>
      <c r="DR32" s="116">
        <v>0</v>
      </c>
      <c r="DS32" s="116">
        <v>0</v>
      </c>
      <c r="DT32" s="98">
        <v>44613</v>
      </c>
      <c r="DU32" s="156"/>
      <c r="DV32" s="104"/>
      <c r="DW32" s="104"/>
      <c r="DX32" s="126">
        <f t="shared" si="21"/>
        <v>84.275607877624182</v>
      </c>
      <c r="DY32" s="127">
        <f t="shared" si="22"/>
        <v>2</v>
      </c>
      <c r="DZ32" s="128" t="str">
        <f t="shared" si="23"/>
        <v>NA</v>
      </c>
      <c r="EA32" s="128" t="str">
        <f t="shared" si="24"/>
        <v>NA</v>
      </c>
      <c r="EB32" s="129" t="str">
        <f t="shared" si="25"/>
        <v>NA</v>
      </c>
      <c r="EC32" s="128" t="str">
        <f t="shared" si="26"/>
        <v>NA</v>
      </c>
      <c r="ED32" s="128" t="str">
        <f t="shared" si="27"/>
        <v>NA</v>
      </c>
      <c r="EE32" s="129" t="str">
        <f t="shared" si="28"/>
        <v>NA</v>
      </c>
      <c r="EF32" s="128">
        <f t="shared" si="29"/>
        <v>4.0972222224809229E-2</v>
      </c>
      <c r="EG32" s="128">
        <f t="shared" si="30"/>
        <v>0.9833333333954215</v>
      </c>
      <c r="EH32" s="129">
        <f t="shared" si="31"/>
        <v>59.00000000372529</v>
      </c>
      <c r="EI32" s="128">
        <f t="shared" si="32"/>
        <v>3.9583333331393078E-2</v>
      </c>
      <c r="EJ32" s="128">
        <f t="shared" si="33"/>
        <v>0.94999999995343387</v>
      </c>
      <c r="EK32" s="129">
        <f t="shared" si="34"/>
        <v>56.999999997206032</v>
      </c>
      <c r="EL32" s="128">
        <f t="shared" si="35"/>
        <v>0.26874999999563443</v>
      </c>
      <c r="EM32" s="128">
        <f t="shared" si="36"/>
        <v>6.4499999998952262</v>
      </c>
      <c r="EN32" s="129">
        <f t="shared" si="37"/>
        <v>386.99999999371357</v>
      </c>
    </row>
    <row r="33" spans="1:144" s="92" customFormat="1" ht="15" customHeight="1" x14ac:dyDescent="0.2">
      <c r="A33" s="93">
        <v>1</v>
      </c>
      <c r="B33" s="92">
        <v>1</v>
      </c>
      <c r="C33" s="152" t="s">
        <v>176</v>
      </c>
      <c r="D33" s="152" t="s">
        <v>177</v>
      </c>
      <c r="E33" s="95">
        <v>879117</v>
      </c>
      <c r="F33" s="131">
        <v>11169</v>
      </c>
      <c r="G33" s="97">
        <v>1</v>
      </c>
      <c r="H33" s="98">
        <v>44620</v>
      </c>
      <c r="I33" s="99">
        <v>0.77847222222222223</v>
      </c>
      <c r="J33" s="100">
        <v>0</v>
      </c>
      <c r="K33" s="98">
        <v>44620</v>
      </c>
      <c r="L33" s="99">
        <v>0.70833333333333337</v>
      </c>
      <c r="M33" s="101">
        <v>0</v>
      </c>
      <c r="N33" s="101">
        <v>1</v>
      </c>
      <c r="O33" s="103">
        <v>2</v>
      </c>
      <c r="P33" s="101">
        <v>0</v>
      </c>
      <c r="Q33" s="101">
        <v>0</v>
      </c>
      <c r="R33" s="101">
        <v>0</v>
      </c>
      <c r="S33" s="104">
        <v>1</v>
      </c>
      <c r="T33" s="105">
        <v>17</v>
      </c>
      <c r="U33" s="104">
        <v>0</v>
      </c>
      <c r="V33" s="104">
        <v>0</v>
      </c>
      <c r="W33" s="104">
        <v>0</v>
      </c>
      <c r="X33" s="104">
        <v>1</v>
      </c>
      <c r="Y33" s="104">
        <v>0</v>
      </c>
      <c r="Z33" s="104">
        <v>0</v>
      </c>
      <c r="AA33" s="106" t="s">
        <v>306</v>
      </c>
      <c r="AB33" s="106" t="s">
        <v>303</v>
      </c>
      <c r="AC33" s="106">
        <v>0</v>
      </c>
      <c r="AD33" s="98">
        <v>44620</v>
      </c>
      <c r="AE33" s="99">
        <v>0.79652777777777783</v>
      </c>
      <c r="AF33" s="187"/>
      <c r="AG33" s="187"/>
      <c r="AH33" s="190"/>
      <c r="AI33" s="98">
        <v>44621</v>
      </c>
      <c r="AJ33" s="184">
        <v>1</v>
      </c>
      <c r="AK33" s="107">
        <v>1</v>
      </c>
      <c r="AL33" s="107">
        <v>0</v>
      </c>
      <c r="AM33" s="108">
        <v>0</v>
      </c>
      <c r="AN33" s="107">
        <v>0</v>
      </c>
      <c r="AO33" s="109">
        <v>1</v>
      </c>
      <c r="AP33" s="109">
        <v>0</v>
      </c>
      <c r="AQ33" s="109">
        <v>0</v>
      </c>
      <c r="AR33" s="109">
        <v>0</v>
      </c>
      <c r="AS33" s="109">
        <v>0</v>
      </c>
      <c r="AT33" s="109">
        <v>0</v>
      </c>
      <c r="AU33" s="109">
        <v>0</v>
      </c>
      <c r="AV33" s="110">
        <v>0</v>
      </c>
      <c r="AW33" s="110">
        <v>0</v>
      </c>
      <c r="AX33" s="111">
        <v>0</v>
      </c>
      <c r="AY33" s="98" t="s">
        <v>146</v>
      </c>
      <c r="AZ33" s="99" t="s">
        <v>146</v>
      </c>
      <c r="BA33" s="112" t="s">
        <v>146</v>
      </c>
      <c r="BB33" s="98">
        <v>44620</v>
      </c>
      <c r="BC33" s="99">
        <v>0.86805555555555547</v>
      </c>
      <c r="BD33" s="42" t="s">
        <v>396</v>
      </c>
      <c r="BE33" s="114">
        <v>0</v>
      </c>
      <c r="BF33" s="114">
        <v>1</v>
      </c>
      <c r="BG33" s="115" t="s">
        <v>302</v>
      </c>
      <c r="BH33" s="115">
        <v>1</v>
      </c>
      <c r="BI33" s="115">
        <v>0</v>
      </c>
      <c r="BJ33" s="98">
        <v>44620</v>
      </c>
      <c r="BK33" s="99">
        <v>0.89930555555555547</v>
      </c>
      <c r="BL33" s="116">
        <v>3</v>
      </c>
      <c r="BM33" s="116">
        <v>0</v>
      </c>
      <c r="BN33" s="116">
        <v>0</v>
      </c>
      <c r="BO33" s="116">
        <v>0</v>
      </c>
      <c r="BP33" s="113"/>
      <c r="BQ33" s="113"/>
      <c r="BR33" s="117" t="s">
        <v>552</v>
      </c>
      <c r="BS33" s="117"/>
      <c r="BT33" s="117" t="s">
        <v>397</v>
      </c>
      <c r="BU33" s="117"/>
      <c r="BV33" s="117"/>
      <c r="BW33" s="117"/>
      <c r="BX33" s="105">
        <v>1</v>
      </c>
      <c r="BY33" s="104">
        <v>1</v>
      </c>
      <c r="BZ33" s="104">
        <v>0</v>
      </c>
      <c r="CA33" s="104">
        <v>0</v>
      </c>
      <c r="CB33" s="104">
        <v>0</v>
      </c>
      <c r="CC33" s="104">
        <v>0</v>
      </c>
      <c r="CD33" s="104">
        <v>0</v>
      </c>
      <c r="CE33" s="104">
        <v>0</v>
      </c>
      <c r="CF33" s="105">
        <v>1</v>
      </c>
      <c r="CG33" s="104">
        <v>1</v>
      </c>
      <c r="CH33" s="104">
        <v>0</v>
      </c>
      <c r="CI33" s="104">
        <v>0</v>
      </c>
      <c r="CJ33" s="104">
        <v>0</v>
      </c>
      <c r="CK33" s="104">
        <v>0</v>
      </c>
      <c r="CL33" s="104">
        <v>0</v>
      </c>
      <c r="CM33" s="104">
        <v>0</v>
      </c>
      <c r="CN33" s="119">
        <v>0</v>
      </c>
      <c r="CO33" s="113">
        <v>0</v>
      </c>
      <c r="CP33" s="113">
        <v>0</v>
      </c>
      <c r="CQ33" s="113">
        <v>0</v>
      </c>
      <c r="CR33" s="113">
        <v>0</v>
      </c>
      <c r="CS33" s="113">
        <v>0</v>
      </c>
      <c r="CT33" s="113">
        <v>0</v>
      </c>
      <c r="CU33" s="115">
        <v>0</v>
      </c>
      <c r="CV33" s="115" t="s">
        <v>146</v>
      </c>
      <c r="CW33" s="115">
        <v>0</v>
      </c>
      <c r="CX33" s="115">
        <v>0</v>
      </c>
      <c r="CY33" s="115">
        <v>0</v>
      </c>
      <c r="CZ33" s="130">
        <v>0</v>
      </c>
      <c r="DA33" s="130">
        <v>0</v>
      </c>
      <c r="DB33" s="130">
        <v>1</v>
      </c>
      <c r="DC33" s="107">
        <v>1</v>
      </c>
      <c r="DD33" s="107">
        <v>0</v>
      </c>
      <c r="DE33" s="107">
        <v>0</v>
      </c>
      <c r="DF33" s="123" t="s">
        <v>398</v>
      </c>
      <c r="DG33" s="123">
        <v>1</v>
      </c>
      <c r="DH33" s="123">
        <v>0</v>
      </c>
      <c r="DI33" s="123">
        <v>0</v>
      </c>
      <c r="DJ33" s="123">
        <v>0</v>
      </c>
      <c r="DK33" s="123">
        <v>0</v>
      </c>
      <c r="DL33" s="123">
        <v>0</v>
      </c>
      <c r="DM33" s="123">
        <v>0</v>
      </c>
      <c r="DN33" s="116">
        <v>2</v>
      </c>
      <c r="DO33" s="116">
        <v>1</v>
      </c>
      <c r="DP33" s="116">
        <v>0</v>
      </c>
      <c r="DQ33" s="116">
        <v>0</v>
      </c>
      <c r="DR33" s="116">
        <v>0</v>
      </c>
      <c r="DS33" s="116">
        <v>0</v>
      </c>
      <c r="DT33" s="98">
        <v>44623</v>
      </c>
      <c r="DU33" s="156"/>
      <c r="DV33" s="104">
        <v>2</v>
      </c>
      <c r="DW33" s="104"/>
      <c r="DX33" s="126">
        <f t="shared" si="21"/>
        <v>91.585827592164208</v>
      </c>
      <c r="DY33" s="127">
        <f t="shared" si="22"/>
        <v>3</v>
      </c>
      <c r="DZ33" s="128">
        <f t="shared" si="23"/>
        <v>1.8055555556202307E-2</v>
      </c>
      <c r="EA33" s="128">
        <f t="shared" si="24"/>
        <v>0.43333333334885538</v>
      </c>
      <c r="EB33" s="129">
        <f t="shared" si="25"/>
        <v>26.000000000931323</v>
      </c>
      <c r="EC33" s="128" t="str">
        <f t="shared" si="26"/>
        <v>NA</v>
      </c>
      <c r="ED33" s="128" t="str">
        <f t="shared" si="27"/>
        <v>NA</v>
      </c>
      <c r="EE33" s="129" t="str">
        <f t="shared" si="28"/>
        <v>NA</v>
      </c>
      <c r="EF33" s="128">
        <f t="shared" si="29"/>
        <v>8.9583333334303461E-2</v>
      </c>
      <c r="EG33" s="128">
        <f t="shared" si="30"/>
        <v>2.1500000000232831</v>
      </c>
      <c r="EH33" s="129">
        <f t="shared" si="31"/>
        <v>129.00000000139698</v>
      </c>
      <c r="EI33" s="128">
        <f t="shared" si="32"/>
        <v>3.125E-2</v>
      </c>
      <c r="EJ33" s="128">
        <f t="shared" si="33"/>
        <v>0.75</v>
      </c>
      <c r="EK33" s="129">
        <f t="shared" si="34"/>
        <v>45</v>
      </c>
      <c r="EL33" s="128">
        <f t="shared" si="35"/>
        <v>0.19097222221898846</v>
      </c>
      <c r="EM33" s="128">
        <f t="shared" si="36"/>
        <v>4.5833333332557231</v>
      </c>
      <c r="EN33" s="129">
        <f t="shared" si="37"/>
        <v>274.99999999534339</v>
      </c>
    </row>
    <row r="34" spans="1:144" s="92" customFormat="1" ht="15" customHeight="1" x14ac:dyDescent="0.2">
      <c r="A34" s="93">
        <v>1</v>
      </c>
      <c r="B34" s="92">
        <v>1</v>
      </c>
      <c r="C34" s="152" t="s">
        <v>188</v>
      </c>
      <c r="D34" s="152" t="s">
        <v>189</v>
      </c>
      <c r="E34" s="95">
        <v>2464030</v>
      </c>
      <c r="F34" s="131">
        <v>18641</v>
      </c>
      <c r="G34" s="97">
        <v>1</v>
      </c>
      <c r="H34" s="98">
        <v>44627</v>
      </c>
      <c r="I34" s="99">
        <v>0.44166666666666665</v>
      </c>
      <c r="J34" s="100">
        <v>0</v>
      </c>
      <c r="K34" s="98">
        <v>44626</v>
      </c>
      <c r="L34" s="99">
        <v>0.77083333333333337</v>
      </c>
      <c r="M34" s="101">
        <v>0</v>
      </c>
      <c r="N34" s="102">
        <v>1</v>
      </c>
      <c r="O34" s="103">
        <v>2</v>
      </c>
      <c r="P34" s="102">
        <v>0</v>
      </c>
      <c r="Q34" s="102">
        <v>0</v>
      </c>
      <c r="R34" s="101">
        <v>0</v>
      </c>
      <c r="S34" s="104">
        <v>0</v>
      </c>
      <c r="T34" s="105">
        <v>8</v>
      </c>
      <c r="U34" s="104">
        <v>0</v>
      </c>
      <c r="V34" s="104">
        <v>1</v>
      </c>
      <c r="W34" s="104">
        <v>0</v>
      </c>
      <c r="X34" s="104">
        <v>0</v>
      </c>
      <c r="Y34" s="104">
        <v>0</v>
      </c>
      <c r="Z34" s="104">
        <v>0</v>
      </c>
      <c r="AA34" s="106" t="s">
        <v>306</v>
      </c>
      <c r="AB34" s="106" t="s">
        <v>331</v>
      </c>
      <c r="AC34" s="106">
        <v>0</v>
      </c>
      <c r="AD34" s="98">
        <v>44627</v>
      </c>
      <c r="AE34" s="99">
        <v>0.45763888888888887</v>
      </c>
      <c r="AF34" s="187"/>
      <c r="AG34" s="187"/>
      <c r="AH34" s="190"/>
      <c r="AI34" s="98">
        <v>44628</v>
      </c>
      <c r="AJ34" s="184">
        <v>1</v>
      </c>
      <c r="AK34" s="107">
        <v>1</v>
      </c>
      <c r="AL34" s="107">
        <v>0</v>
      </c>
      <c r="AM34" s="108">
        <v>0</v>
      </c>
      <c r="AN34" s="107">
        <v>0</v>
      </c>
      <c r="AO34" s="109">
        <v>1</v>
      </c>
      <c r="AP34" s="109">
        <v>0</v>
      </c>
      <c r="AQ34" s="109">
        <v>0</v>
      </c>
      <c r="AR34" s="109">
        <v>0</v>
      </c>
      <c r="AS34" s="109">
        <v>0</v>
      </c>
      <c r="AT34" s="109">
        <v>0</v>
      </c>
      <c r="AU34" s="109">
        <v>0</v>
      </c>
      <c r="AV34" s="110">
        <v>0</v>
      </c>
      <c r="AW34" s="110">
        <v>0</v>
      </c>
      <c r="AX34" s="111">
        <v>0</v>
      </c>
      <c r="AY34" s="98" t="s">
        <v>146</v>
      </c>
      <c r="AZ34" s="99" t="s">
        <v>146</v>
      </c>
      <c r="BA34" s="112" t="s">
        <v>146</v>
      </c>
      <c r="BB34" s="98">
        <v>44627</v>
      </c>
      <c r="BC34" s="99">
        <v>0.50347222222222221</v>
      </c>
      <c r="BD34" s="42" t="s">
        <v>334</v>
      </c>
      <c r="BE34" s="114">
        <v>0</v>
      </c>
      <c r="BF34" s="114">
        <v>0</v>
      </c>
      <c r="BG34" s="115" t="s">
        <v>474</v>
      </c>
      <c r="BH34" s="115">
        <v>1</v>
      </c>
      <c r="BI34" s="115">
        <v>0</v>
      </c>
      <c r="BJ34" s="98">
        <v>44627</v>
      </c>
      <c r="BK34" s="99">
        <v>0.54166666666666663</v>
      </c>
      <c r="BL34" s="116">
        <v>3</v>
      </c>
      <c r="BM34" s="116">
        <v>0</v>
      </c>
      <c r="BN34" s="116">
        <v>0</v>
      </c>
      <c r="BO34" s="116">
        <v>0</v>
      </c>
      <c r="BP34" s="113"/>
      <c r="BQ34" s="113"/>
      <c r="BR34" s="117" t="s">
        <v>19</v>
      </c>
      <c r="BS34" s="117"/>
      <c r="BT34" s="117"/>
      <c r="BU34" s="117"/>
      <c r="BV34" s="117"/>
      <c r="BW34" s="117" t="s">
        <v>190</v>
      </c>
      <c r="BX34" s="105">
        <v>2</v>
      </c>
      <c r="BY34" s="104">
        <v>1</v>
      </c>
      <c r="BZ34" s="104">
        <v>0</v>
      </c>
      <c r="CA34" s="104">
        <v>0</v>
      </c>
      <c r="CB34" s="104">
        <v>0</v>
      </c>
      <c r="CC34" s="104">
        <v>0</v>
      </c>
      <c r="CD34" s="104">
        <v>0</v>
      </c>
      <c r="CE34" s="104">
        <v>0</v>
      </c>
      <c r="CF34" s="105">
        <v>2</v>
      </c>
      <c r="CG34" s="104">
        <v>1</v>
      </c>
      <c r="CH34" s="104">
        <v>0</v>
      </c>
      <c r="CI34" s="104">
        <v>0</v>
      </c>
      <c r="CJ34" s="104">
        <v>0</v>
      </c>
      <c r="CK34" s="104">
        <v>0</v>
      </c>
      <c r="CL34" s="104">
        <v>1</v>
      </c>
      <c r="CM34" s="104">
        <v>0</v>
      </c>
      <c r="CN34" s="119">
        <v>0</v>
      </c>
      <c r="CO34" s="113">
        <v>0</v>
      </c>
      <c r="CP34" s="113">
        <v>0</v>
      </c>
      <c r="CQ34" s="113">
        <v>0</v>
      </c>
      <c r="CR34" s="113">
        <v>0</v>
      </c>
      <c r="CS34" s="113">
        <v>0</v>
      </c>
      <c r="CT34" s="113">
        <v>0</v>
      </c>
      <c r="CU34" s="115">
        <v>0</v>
      </c>
      <c r="CV34" s="115" t="s">
        <v>146</v>
      </c>
      <c r="CW34" s="115">
        <v>0</v>
      </c>
      <c r="CX34" s="115">
        <v>0</v>
      </c>
      <c r="CY34" s="115">
        <v>0</v>
      </c>
      <c r="CZ34" s="130">
        <v>0</v>
      </c>
      <c r="DA34" s="130">
        <v>0</v>
      </c>
      <c r="DB34" s="130">
        <v>0</v>
      </c>
      <c r="DC34" s="107">
        <v>1</v>
      </c>
      <c r="DD34" s="107">
        <v>0</v>
      </c>
      <c r="DE34" s="107">
        <v>0</v>
      </c>
      <c r="DF34" s="123" t="s">
        <v>437</v>
      </c>
      <c r="DG34" s="123">
        <v>0</v>
      </c>
      <c r="DH34" s="123">
        <v>1</v>
      </c>
      <c r="DI34" s="123">
        <v>0</v>
      </c>
      <c r="DJ34" s="123">
        <v>0</v>
      </c>
      <c r="DK34" s="123">
        <v>0</v>
      </c>
      <c r="DL34" s="123">
        <v>0</v>
      </c>
      <c r="DM34" s="123">
        <v>0</v>
      </c>
      <c r="DN34" s="116">
        <v>2</v>
      </c>
      <c r="DO34" s="116">
        <v>0</v>
      </c>
      <c r="DP34" s="116">
        <v>1</v>
      </c>
      <c r="DQ34" s="116">
        <v>0</v>
      </c>
      <c r="DR34" s="116">
        <v>0</v>
      </c>
      <c r="DS34" s="116">
        <v>0</v>
      </c>
      <c r="DT34" s="98">
        <v>44630</v>
      </c>
      <c r="DU34" s="156"/>
      <c r="DV34" s="104"/>
      <c r="DW34" s="104"/>
      <c r="DX34" s="126">
        <f t="shared" si="21"/>
        <v>71.147329401512039</v>
      </c>
      <c r="DY34" s="127">
        <f t="shared" si="22"/>
        <v>3</v>
      </c>
      <c r="DZ34" s="128">
        <f t="shared" si="23"/>
        <v>1.5972222223354038E-2</v>
      </c>
      <c r="EA34" s="128">
        <f t="shared" si="24"/>
        <v>0.38333333336049691</v>
      </c>
      <c r="EB34" s="129">
        <f t="shared" si="25"/>
        <v>23.000000001629815</v>
      </c>
      <c r="EC34" s="128" t="str">
        <f t="shared" si="26"/>
        <v>NA</v>
      </c>
      <c r="ED34" s="128" t="str">
        <f t="shared" si="27"/>
        <v>NA</v>
      </c>
      <c r="EE34" s="129" t="str">
        <f t="shared" si="28"/>
        <v>NA</v>
      </c>
      <c r="EF34" s="128">
        <f t="shared" si="29"/>
        <v>6.1805555553291924E-2</v>
      </c>
      <c r="EG34" s="128">
        <f t="shared" si="30"/>
        <v>1.4833333332790062</v>
      </c>
      <c r="EH34" s="129">
        <f t="shared" si="31"/>
        <v>88.999999996740371</v>
      </c>
      <c r="EI34" s="128">
        <f t="shared" si="32"/>
        <v>3.8194444445252884E-2</v>
      </c>
      <c r="EJ34" s="128">
        <f t="shared" si="33"/>
        <v>0.91666666668606922</v>
      </c>
      <c r="EK34" s="129">
        <f t="shared" si="34"/>
        <v>55.000000001164153</v>
      </c>
      <c r="EL34" s="128">
        <f t="shared" si="35"/>
        <v>0.77083333332848269</v>
      </c>
      <c r="EM34" s="128">
        <f t="shared" si="36"/>
        <v>18.499999999883585</v>
      </c>
      <c r="EN34" s="129">
        <f t="shared" si="37"/>
        <v>1109.9999999930151</v>
      </c>
    </row>
    <row r="35" spans="1:144" s="92" customFormat="1" ht="15" customHeight="1" x14ac:dyDescent="0.2">
      <c r="A35" s="93">
        <v>1</v>
      </c>
      <c r="B35" s="92">
        <v>1</v>
      </c>
      <c r="C35" s="94" t="s">
        <v>191</v>
      </c>
      <c r="D35" s="94" t="s">
        <v>192</v>
      </c>
      <c r="E35" s="95" t="s">
        <v>193</v>
      </c>
      <c r="F35" s="131">
        <v>12998</v>
      </c>
      <c r="G35" s="97">
        <v>0</v>
      </c>
      <c r="H35" s="98">
        <v>44635</v>
      </c>
      <c r="I35" s="99">
        <v>0.74375000000000002</v>
      </c>
      <c r="J35" s="100">
        <v>0</v>
      </c>
      <c r="K35" s="98">
        <v>44635</v>
      </c>
      <c r="L35" s="99">
        <v>0.64583333333333337</v>
      </c>
      <c r="M35" s="101">
        <v>0</v>
      </c>
      <c r="N35" s="102">
        <v>0</v>
      </c>
      <c r="O35" s="103" t="s">
        <v>146</v>
      </c>
      <c r="P35" s="102">
        <v>1</v>
      </c>
      <c r="Q35" s="102">
        <v>0</v>
      </c>
      <c r="R35" s="101">
        <v>0</v>
      </c>
      <c r="S35" s="104">
        <v>1</v>
      </c>
      <c r="T35" s="105">
        <v>13</v>
      </c>
      <c r="U35" s="104">
        <v>0</v>
      </c>
      <c r="V35" s="104">
        <v>0</v>
      </c>
      <c r="W35" s="104">
        <v>1</v>
      </c>
      <c r="X35" s="104">
        <v>0</v>
      </c>
      <c r="Y35" s="104">
        <v>0</v>
      </c>
      <c r="Z35" s="104">
        <v>0</v>
      </c>
      <c r="AA35" s="106" t="s">
        <v>306</v>
      </c>
      <c r="AB35" s="106" t="s">
        <v>303</v>
      </c>
      <c r="AC35" s="106">
        <v>0</v>
      </c>
      <c r="AD35" s="98">
        <v>44635</v>
      </c>
      <c r="AE35" s="99">
        <v>0.75416666666666676</v>
      </c>
      <c r="AF35" s="187"/>
      <c r="AG35" s="187"/>
      <c r="AH35" s="190"/>
      <c r="AI35" s="98">
        <v>44636</v>
      </c>
      <c r="AJ35" s="184">
        <v>1</v>
      </c>
      <c r="AK35" s="107">
        <v>0</v>
      </c>
      <c r="AL35" s="107">
        <v>0</v>
      </c>
      <c r="AM35" s="108">
        <v>0</v>
      </c>
      <c r="AN35" s="107">
        <v>1</v>
      </c>
      <c r="AO35" s="109">
        <v>0</v>
      </c>
      <c r="AP35" s="109">
        <v>0</v>
      </c>
      <c r="AQ35" s="109">
        <v>0</v>
      </c>
      <c r="AR35" s="109">
        <v>0</v>
      </c>
      <c r="AS35" s="109">
        <v>0</v>
      </c>
      <c r="AT35" s="109">
        <v>0</v>
      </c>
      <c r="AU35" s="109">
        <v>1</v>
      </c>
      <c r="AV35" s="110">
        <v>0</v>
      </c>
      <c r="AW35" s="110">
        <v>0</v>
      </c>
      <c r="AX35" s="111">
        <v>0</v>
      </c>
      <c r="AY35" s="98" t="s">
        <v>146</v>
      </c>
      <c r="AZ35" s="99" t="s">
        <v>146</v>
      </c>
      <c r="BA35" s="112" t="s">
        <v>146</v>
      </c>
      <c r="BB35" s="98">
        <v>44635</v>
      </c>
      <c r="BC35" s="99">
        <v>0.85972222222222217</v>
      </c>
      <c r="BD35" s="42" t="s">
        <v>146</v>
      </c>
      <c r="BE35" s="114" t="s">
        <v>146</v>
      </c>
      <c r="BF35" s="114">
        <v>1</v>
      </c>
      <c r="BG35" s="115" t="s">
        <v>475</v>
      </c>
      <c r="BH35" s="115">
        <v>1</v>
      </c>
      <c r="BI35" s="115">
        <v>0</v>
      </c>
      <c r="BJ35" s="98" t="s">
        <v>146</v>
      </c>
      <c r="BK35" s="99" t="s">
        <v>146</v>
      </c>
      <c r="BL35" s="116" t="s">
        <v>146</v>
      </c>
      <c r="BM35" s="116" t="s">
        <v>146</v>
      </c>
      <c r="BN35" s="116" t="s">
        <v>146</v>
      </c>
      <c r="BO35" s="116" t="s">
        <v>146</v>
      </c>
      <c r="BP35" s="113"/>
      <c r="BQ35" s="113"/>
      <c r="BR35" s="117" t="s">
        <v>477</v>
      </c>
      <c r="BS35" s="117" t="s">
        <v>583</v>
      </c>
      <c r="BT35" s="117" t="s">
        <v>146</v>
      </c>
      <c r="BU35" s="117" t="s">
        <v>146</v>
      </c>
      <c r="BV35" s="117" t="s">
        <v>146</v>
      </c>
      <c r="BW35" s="117" t="s">
        <v>146</v>
      </c>
      <c r="BX35" s="105">
        <v>5</v>
      </c>
      <c r="BY35" s="104">
        <v>1</v>
      </c>
      <c r="BZ35" s="104">
        <v>0</v>
      </c>
      <c r="CA35" s="104">
        <v>0</v>
      </c>
      <c r="CB35" s="104">
        <v>0</v>
      </c>
      <c r="CC35" s="104">
        <v>0</v>
      </c>
      <c r="CD35" s="104">
        <v>0</v>
      </c>
      <c r="CE35" s="104">
        <v>0</v>
      </c>
      <c r="CF35" s="105"/>
      <c r="CG35" s="104"/>
      <c r="CH35" s="104"/>
      <c r="CI35" s="104"/>
      <c r="CJ35" s="104"/>
      <c r="CK35" s="104"/>
      <c r="CL35" s="104"/>
      <c r="CM35" s="104"/>
      <c r="CN35" s="119">
        <v>0</v>
      </c>
      <c r="CO35" s="113">
        <v>0</v>
      </c>
      <c r="CP35" s="113">
        <v>0</v>
      </c>
      <c r="CQ35" s="113">
        <v>0</v>
      </c>
      <c r="CR35" s="113">
        <v>0</v>
      </c>
      <c r="CS35" s="113">
        <v>0</v>
      </c>
      <c r="CT35" s="113">
        <v>0</v>
      </c>
      <c r="CU35" s="115">
        <v>0</v>
      </c>
      <c r="CV35" s="115" t="s">
        <v>146</v>
      </c>
      <c r="CW35" s="115" t="s">
        <v>146</v>
      </c>
      <c r="CX35" s="115">
        <v>0</v>
      </c>
      <c r="CY35" s="115">
        <v>0</v>
      </c>
      <c r="CZ35" s="130">
        <v>1</v>
      </c>
      <c r="DA35" s="130">
        <v>0</v>
      </c>
      <c r="DB35" s="130">
        <v>0</v>
      </c>
      <c r="DC35" s="107">
        <v>1</v>
      </c>
      <c r="DD35" s="107">
        <v>0</v>
      </c>
      <c r="DE35" s="107">
        <v>0</v>
      </c>
      <c r="DF35" s="123" t="s">
        <v>231</v>
      </c>
      <c r="DG35" s="123">
        <v>1</v>
      </c>
      <c r="DH35" s="123">
        <v>0</v>
      </c>
      <c r="DI35" s="123">
        <v>0</v>
      </c>
      <c r="DJ35" s="123">
        <v>0</v>
      </c>
      <c r="DK35" s="123">
        <v>0</v>
      </c>
      <c r="DL35" s="123">
        <v>0</v>
      </c>
      <c r="DM35" s="123">
        <v>0</v>
      </c>
      <c r="DN35" s="116">
        <v>3</v>
      </c>
      <c r="DO35" s="116">
        <v>0</v>
      </c>
      <c r="DP35" s="116">
        <v>1</v>
      </c>
      <c r="DQ35" s="116">
        <v>0</v>
      </c>
      <c r="DR35" s="116">
        <v>0</v>
      </c>
      <c r="DS35" s="116">
        <v>0</v>
      </c>
      <c r="DT35" s="98">
        <v>44638</v>
      </c>
      <c r="DU35" s="156"/>
      <c r="DV35" s="104"/>
      <c r="DW35" s="104"/>
      <c r="DX35" s="126">
        <f t="shared" si="21"/>
        <v>86.619258842285703</v>
      </c>
      <c r="DY35" s="127">
        <f t="shared" si="22"/>
        <v>3</v>
      </c>
      <c r="DZ35" s="128">
        <f t="shared" si="23"/>
        <v>1.0416666664241347E-2</v>
      </c>
      <c r="EA35" s="128">
        <f t="shared" si="24"/>
        <v>0.24999999994179234</v>
      </c>
      <c r="EB35" s="129">
        <f t="shared" si="25"/>
        <v>14.99999999650754</v>
      </c>
      <c r="EC35" s="128" t="str">
        <f t="shared" si="26"/>
        <v>NA</v>
      </c>
      <c r="ED35" s="128" t="str">
        <f t="shared" si="27"/>
        <v>NA</v>
      </c>
      <c r="EE35" s="129" t="str">
        <f t="shared" si="28"/>
        <v>NA</v>
      </c>
      <c r="EF35" s="128">
        <f t="shared" si="29"/>
        <v>0.11597222222189885</v>
      </c>
      <c r="EG35" s="128">
        <f t="shared" si="30"/>
        <v>2.7833333333255723</v>
      </c>
      <c r="EH35" s="129">
        <f t="shared" si="31"/>
        <v>166.99999999953434</v>
      </c>
      <c r="EI35" s="128" t="str">
        <f t="shared" si="32"/>
        <v>NA</v>
      </c>
      <c r="EJ35" s="128" t="str">
        <f t="shared" si="33"/>
        <v>NA</v>
      </c>
      <c r="EK35" s="129" t="str">
        <f t="shared" si="34"/>
        <v>NA</v>
      </c>
      <c r="EL35" s="128" t="str">
        <f t="shared" si="35"/>
        <v>NA</v>
      </c>
      <c r="EM35" s="128" t="str">
        <f t="shared" si="36"/>
        <v>NA</v>
      </c>
      <c r="EN35" s="129" t="str">
        <f t="shared" si="37"/>
        <v>NA</v>
      </c>
    </row>
    <row r="36" spans="1:144" s="92" customFormat="1" ht="15" customHeight="1" x14ac:dyDescent="0.2">
      <c r="A36" s="93">
        <v>1</v>
      </c>
      <c r="B36" s="92">
        <v>1</v>
      </c>
      <c r="C36" s="152" t="s">
        <v>194</v>
      </c>
      <c r="D36" s="152" t="s">
        <v>195</v>
      </c>
      <c r="E36" s="95">
        <v>2163641</v>
      </c>
      <c r="F36" s="131">
        <v>27054</v>
      </c>
      <c r="G36" s="97">
        <v>1</v>
      </c>
      <c r="H36" s="98">
        <v>44635</v>
      </c>
      <c r="I36" s="99">
        <v>0.22430555555555556</v>
      </c>
      <c r="J36" s="100">
        <v>0</v>
      </c>
      <c r="K36" s="98">
        <v>44634</v>
      </c>
      <c r="L36" s="99">
        <v>0.91666666666666663</v>
      </c>
      <c r="M36" s="101">
        <v>0</v>
      </c>
      <c r="N36" s="102">
        <v>1</v>
      </c>
      <c r="O36" s="103">
        <v>2</v>
      </c>
      <c r="P36" s="102">
        <v>0</v>
      </c>
      <c r="Q36" s="102">
        <v>0</v>
      </c>
      <c r="R36" s="101">
        <v>0</v>
      </c>
      <c r="S36" s="104">
        <v>0</v>
      </c>
      <c r="T36" s="105">
        <v>4</v>
      </c>
      <c r="U36" s="104">
        <v>1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6" t="s">
        <v>306</v>
      </c>
      <c r="AB36" s="106" t="s">
        <v>407</v>
      </c>
      <c r="AC36" s="106">
        <v>0</v>
      </c>
      <c r="AD36" s="98">
        <v>44635</v>
      </c>
      <c r="AE36" s="99">
        <v>0.24097222222222223</v>
      </c>
      <c r="AF36" s="187"/>
      <c r="AG36" s="187"/>
      <c r="AH36" s="190"/>
      <c r="AI36" s="98">
        <v>44636</v>
      </c>
      <c r="AJ36" s="184">
        <v>1</v>
      </c>
      <c r="AK36" s="107">
        <v>1</v>
      </c>
      <c r="AL36" s="107">
        <v>0</v>
      </c>
      <c r="AM36" s="108">
        <v>0</v>
      </c>
      <c r="AN36" s="107">
        <v>0</v>
      </c>
      <c r="AO36" s="109">
        <v>1</v>
      </c>
      <c r="AP36" s="109">
        <v>0</v>
      </c>
      <c r="AQ36" s="109">
        <v>0</v>
      </c>
      <c r="AR36" s="109">
        <v>0</v>
      </c>
      <c r="AS36" s="109">
        <v>0</v>
      </c>
      <c r="AT36" s="109">
        <v>0</v>
      </c>
      <c r="AU36" s="109">
        <v>0</v>
      </c>
      <c r="AV36" s="110">
        <v>0</v>
      </c>
      <c r="AW36" s="110">
        <v>0</v>
      </c>
      <c r="AX36" s="111">
        <v>0</v>
      </c>
      <c r="AY36" s="98" t="s">
        <v>146</v>
      </c>
      <c r="AZ36" s="99" t="s">
        <v>146</v>
      </c>
      <c r="BA36" s="112" t="s">
        <v>146</v>
      </c>
      <c r="BB36" s="98">
        <v>44635</v>
      </c>
      <c r="BC36" s="99">
        <v>0.34027777777777773</v>
      </c>
      <c r="BD36" s="42" t="s">
        <v>254</v>
      </c>
      <c r="BE36" s="114">
        <v>0</v>
      </c>
      <c r="BF36" s="114">
        <v>1</v>
      </c>
      <c r="BG36" s="115" t="s">
        <v>351</v>
      </c>
      <c r="BH36" s="115">
        <v>1</v>
      </c>
      <c r="BI36" s="115">
        <v>0</v>
      </c>
      <c r="BJ36" s="98">
        <v>44635</v>
      </c>
      <c r="BK36" s="99">
        <v>0.42430555555555555</v>
      </c>
      <c r="BL36" s="116" t="s">
        <v>101</v>
      </c>
      <c r="BM36" s="116">
        <v>0</v>
      </c>
      <c r="BN36" s="116">
        <v>1</v>
      </c>
      <c r="BO36" s="162" t="s">
        <v>29</v>
      </c>
      <c r="BP36" s="113"/>
      <c r="BQ36" s="113"/>
      <c r="BR36" s="117" t="s">
        <v>566</v>
      </c>
      <c r="BS36" s="117"/>
      <c r="BT36" s="117"/>
      <c r="BU36" s="117"/>
      <c r="BV36" s="117"/>
      <c r="BW36" s="117" t="s">
        <v>408</v>
      </c>
      <c r="BX36" s="105">
        <v>0</v>
      </c>
      <c r="BY36" s="104">
        <v>1</v>
      </c>
      <c r="BZ36" s="104">
        <v>0</v>
      </c>
      <c r="CA36" s="104">
        <v>0</v>
      </c>
      <c r="CB36" s="104">
        <v>0</v>
      </c>
      <c r="CC36" s="104">
        <v>0</v>
      </c>
      <c r="CD36" s="104">
        <v>0</v>
      </c>
      <c r="CE36" s="104">
        <v>0</v>
      </c>
      <c r="CF36" s="105">
        <v>0</v>
      </c>
      <c r="CG36" s="104">
        <v>1</v>
      </c>
      <c r="CH36" s="104">
        <v>0</v>
      </c>
      <c r="CI36" s="104">
        <v>0</v>
      </c>
      <c r="CJ36" s="104">
        <v>0</v>
      </c>
      <c r="CK36" s="104">
        <v>0</v>
      </c>
      <c r="CL36" s="104">
        <v>0</v>
      </c>
      <c r="CM36" s="104">
        <v>0</v>
      </c>
      <c r="CN36" s="119">
        <v>0</v>
      </c>
      <c r="CO36" s="113">
        <v>0</v>
      </c>
      <c r="CP36" s="113">
        <v>0</v>
      </c>
      <c r="CQ36" s="113">
        <v>0</v>
      </c>
      <c r="CR36" s="113">
        <v>0</v>
      </c>
      <c r="CS36" s="113">
        <v>0</v>
      </c>
      <c r="CT36" s="113">
        <v>0</v>
      </c>
      <c r="CU36" s="115">
        <v>0</v>
      </c>
      <c r="CV36" s="115" t="s">
        <v>146</v>
      </c>
      <c r="CW36" s="115">
        <v>0</v>
      </c>
      <c r="CX36" s="115">
        <v>0</v>
      </c>
      <c r="CY36" s="115">
        <v>0</v>
      </c>
      <c r="CZ36" s="130">
        <v>0</v>
      </c>
      <c r="DA36" s="130">
        <v>0</v>
      </c>
      <c r="DB36" s="130">
        <v>0</v>
      </c>
      <c r="DC36" s="107">
        <v>1</v>
      </c>
      <c r="DD36" s="107">
        <v>0</v>
      </c>
      <c r="DE36" s="107">
        <v>0</v>
      </c>
      <c r="DF36" s="123" t="s">
        <v>196</v>
      </c>
      <c r="DG36" s="123">
        <v>1</v>
      </c>
      <c r="DH36" s="123">
        <v>0</v>
      </c>
      <c r="DI36" s="123">
        <v>0</v>
      </c>
      <c r="DJ36" s="123">
        <v>0</v>
      </c>
      <c r="DK36" s="123">
        <v>0</v>
      </c>
      <c r="DL36" s="123">
        <v>0</v>
      </c>
      <c r="DM36" s="123">
        <v>0</v>
      </c>
      <c r="DN36" s="116">
        <v>2</v>
      </c>
      <c r="DO36" s="116">
        <v>1</v>
      </c>
      <c r="DP36" s="116">
        <v>0</v>
      </c>
      <c r="DQ36" s="116">
        <v>0</v>
      </c>
      <c r="DR36" s="116">
        <v>0</v>
      </c>
      <c r="DS36" s="116">
        <v>0</v>
      </c>
      <c r="DT36" s="98">
        <v>44642</v>
      </c>
      <c r="DU36" s="156"/>
      <c r="DV36" s="104"/>
      <c r="DW36" s="104"/>
      <c r="DX36" s="126">
        <f t="shared" si="21"/>
        <v>48.135195805740906</v>
      </c>
      <c r="DY36" s="127">
        <f t="shared" si="22"/>
        <v>7</v>
      </c>
      <c r="DZ36" s="128">
        <f t="shared" si="23"/>
        <v>1.6666666662786156E-2</v>
      </c>
      <c r="EA36" s="128">
        <f t="shared" si="24"/>
        <v>0.39999999990686774</v>
      </c>
      <c r="EB36" s="129">
        <f t="shared" si="25"/>
        <v>23.999999994412065</v>
      </c>
      <c r="EC36" s="128" t="str">
        <f t="shared" si="26"/>
        <v>NA</v>
      </c>
      <c r="ED36" s="128" t="str">
        <f t="shared" si="27"/>
        <v>NA</v>
      </c>
      <c r="EE36" s="129" t="str">
        <f t="shared" si="28"/>
        <v>NA</v>
      </c>
      <c r="EF36" s="128">
        <f t="shared" si="29"/>
        <v>0.11597222222189885</v>
      </c>
      <c r="EG36" s="128">
        <f t="shared" si="30"/>
        <v>2.7833333333255723</v>
      </c>
      <c r="EH36" s="129">
        <f t="shared" si="31"/>
        <v>166.99999999953434</v>
      </c>
      <c r="EI36" s="128">
        <f t="shared" si="32"/>
        <v>8.4027777775190771E-2</v>
      </c>
      <c r="EJ36" s="128">
        <f t="shared" si="33"/>
        <v>2.0166666666045785</v>
      </c>
      <c r="EK36" s="129">
        <f t="shared" si="34"/>
        <v>120.99999999627471</v>
      </c>
      <c r="EL36" s="128">
        <f t="shared" si="35"/>
        <v>0.50763888889196096</v>
      </c>
      <c r="EM36" s="128">
        <f t="shared" si="36"/>
        <v>12.183333333407063</v>
      </c>
      <c r="EN36" s="129">
        <f t="shared" si="37"/>
        <v>731.00000000442378</v>
      </c>
    </row>
    <row r="37" spans="1:144" s="92" customFormat="1" ht="15" customHeight="1" x14ac:dyDescent="0.2">
      <c r="A37" s="93">
        <v>1</v>
      </c>
      <c r="B37" s="92">
        <v>1</v>
      </c>
      <c r="C37" s="94" t="s">
        <v>197</v>
      </c>
      <c r="D37" s="94" t="s">
        <v>198</v>
      </c>
      <c r="E37" s="95">
        <v>2540221</v>
      </c>
      <c r="F37" s="131">
        <v>16311</v>
      </c>
      <c r="G37" s="97">
        <v>1</v>
      </c>
      <c r="H37" s="98">
        <v>44635</v>
      </c>
      <c r="I37" s="99">
        <v>4.1666666666666664E-2</v>
      </c>
      <c r="J37" s="100">
        <v>0</v>
      </c>
      <c r="K37" s="98">
        <v>44634</v>
      </c>
      <c r="L37" s="99">
        <v>0.91666666666666663</v>
      </c>
      <c r="M37" s="101">
        <v>0</v>
      </c>
      <c r="N37" s="102">
        <v>1</v>
      </c>
      <c r="O37" s="103">
        <v>2</v>
      </c>
      <c r="P37" s="102">
        <v>0</v>
      </c>
      <c r="Q37" s="102">
        <v>0</v>
      </c>
      <c r="R37" s="101">
        <v>0</v>
      </c>
      <c r="S37" s="104">
        <v>0</v>
      </c>
      <c r="T37" s="105">
        <v>8</v>
      </c>
      <c r="U37" s="104">
        <v>0</v>
      </c>
      <c r="V37" s="104">
        <v>1</v>
      </c>
      <c r="W37" s="104">
        <v>0</v>
      </c>
      <c r="X37" s="104">
        <v>0</v>
      </c>
      <c r="Y37" s="104">
        <v>0</v>
      </c>
      <c r="Z37" s="104">
        <v>0</v>
      </c>
      <c r="AA37" s="106" t="s">
        <v>409</v>
      </c>
      <c r="AB37" s="106" t="s">
        <v>407</v>
      </c>
      <c r="AC37" s="106">
        <v>0</v>
      </c>
      <c r="AD37" s="98">
        <v>44635</v>
      </c>
      <c r="AE37" s="99">
        <v>5.2777777777777778E-2</v>
      </c>
      <c r="AF37" s="187"/>
      <c r="AG37" s="187"/>
      <c r="AH37" s="190"/>
      <c r="AI37" s="98">
        <v>44636</v>
      </c>
      <c r="AJ37" s="184">
        <v>0</v>
      </c>
      <c r="AK37" s="107">
        <v>0</v>
      </c>
      <c r="AL37" s="107">
        <v>1</v>
      </c>
      <c r="AM37" s="108">
        <v>0</v>
      </c>
      <c r="AN37" s="107">
        <v>0</v>
      </c>
      <c r="AO37" s="109">
        <v>0</v>
      </c>
      <c r="AP37" s="109">
        <v>1</v>
      </c>
      <c r="AQ37" s="109">
        <v>0</v>
      </c>
      <c r="AR37" s="109">
        <v>0</v>
      </c>
      <c r="AS37" s="109">
        <v>0</v>
      </c>
      <c r="AT37" s="109">
        <v>0</v>
      </c>
      <c r="AU37" s="109">
        <v>0</v>
      </c>
      <c r="AV37" s="110">
        <v>0</v>
      </c>
      <c r="AW37" s="110">
        <v>0</v>
      </c>
      <c r="AX37" s="111">
        <v>0</v>
      </c>
      <c r="AY37" s="98">
        <v>44635</v>
      </c>
      <c r="AZ37" s="99">
        <v>8.3333333333333329E-2</v>
      </c>
      <c r="BA37" s="112" t="s">
        <v>199</v>
      </c>
      <c r="BB37" s="98" t="s">
        <v>146</v>
      </c>
      <c r="BC37" s="99" t="s">
        <v>146</v>
      </c>
      <c r="BD37" s="42" t="s">
        <v>146</v>
      </c>
      <c r="BE37" s="114" t="s">
        <v>146</v>
      </c>
      <c r="BF37" s="114" t="s">
        <v>146</v>
      </c>
      <c r="BG37" s="115" t="s">
        <v>146</v>
      </c>
      <c r="BH37" s="115" t="s">
        <v>146</v>
      </c>
      <c r="BI37" s="115" t="s">
        <v>146</v>
      </c>
      <c r="BJ37" s="98" t="s">
        <v>146</v>
      </c>
      <c r="BK37" s="99" t="s">
        <v>146</v>
      </c>
      <c r="BL37" s="116" t="s">
        <v>146</v>
      </c>
      <c r="BM37" s="116" t="s">
        <v>146</v>
      </c>
      <c r="BN37" s="116" t="s">
        <v>146</v>
      </c>
      <c r="BO37" s="116" t="s">
        <v>146</v>
      </c>
      <c r="BP37" s="113"/>
      <c r="BQ37" s="113"/>
      <c r="BR37" s="117" t="s">
        <v>410</v>
      </c>
      <c r="BS37" s="117"/>
      <c r="BT37" s="150"/>
      <c r="BU37" s="118"/>
      <c r="BV37" s="117" t="s">
        <v>200</v>
      </c>
      <c r="BW37" s="117"/>
      <c r="BX37" s="105">
        <v>6</v>
      </c>
      <c r="BY37" s="104">
        <v>0</v>
      </c>
      <c r="BZ37" s="104">
        <v>1</v>
      </c>
      <c r="CA37" s="104">
        <v>0</v>
      </c>
      <c r="CB37" s="104">
        <v>0</v>
      </c>
      <c r="CC37" s="104">
        <v>0</v>
      </c>
      <c r="CD37" s="104">
        <v>0</v>
      </c>
      <c r="CE37" s="104">
        <v>0</v>
      </c>
      <c r="CF37" s="105" t="s">
        <v>306</v>
      </c>
      <c r="CG37" s="104">
        <v>0</v>
      </c>
      <c r="CH37" s="104">
        <v>0</v>
      </c>
      <c r="CI37" s="104">
        <v>0</v>
      </c>
      <c r="CJ37" s="104">
        <v>0</v>
      </c>
      <c r="CK37" s="104">
        <v>0</v>
      </c>
      <c r="CL37" s="104">
        <v>1</v>
      </c>
      <c r="CM37" s="104">
        <v>0</v>
      </c>
      <c r="CN37" s="119">
        <v>0</v>
      </c>
      <c r="CO37" s="113">
        <v>0</v>
      </c>
      <c r="CP37" s="113">
        <v>0</v>
      </c>
      <c r="CQ37" s="113">
        <v>0</v>
      </c>
      <c r="CR37" s="113">
        <v>0</v>
      </c>
      <c r="CS37" s="113">
        <v>0</v>
      </c>
      <c r="CT37" s="113">
        <v>0</v>
      </c>
      <c r="CU37" s="115">
        <v>0</v>
      </c>
      <c r="CV37" s="115">
        <v>0</v>
      </c>
      <c r="CW37" s="115" t="s">
        <v>146</v>
      </c>
      <c r="CX37" s="115">
        <v>0</v>
      </c>
      <c r="CY37" s="115">
        <v>0</v>
      </c>
      <c r="CZ37" s="130">
        <v>0</v>
      </c>
      <c r="DA37" s="130">
        <v>0</v>
      </c>
      <c r="DB37" s="130">
        <v>0</v>
      </c>
      <c r="DC37" s="107">
        <v>1</v>
      </c>
      <c r="DD37" s="107">
        <v>0</v>
      </c>
      <c r="DE37" s="107">
        <v>0</v>
      </c>
      <c r="DF37" s="123" t="s">
        <v>437</v>
      </c>
      <c r="DG37" s="123">
        <v>0</v>
      </c>
      <c r="DH37" s="123">
        <v>1</v>
      </c>
      <c r="DI37" s="123">
        <v>0</v>
      </c>
      <c r="DJ37" s="123">
        <v>0</v>
      </c>
      <c r="DK37" s="123">
        <v>0</v>
      </c>
      <c r="DL37" s="123">
        <v>0</v>
      </c>
      <c r="DM37" s="123">
        <v>0</v>
      </c>
      <c r="DN37" s="116">
        <v>2</v>
      </c>
      <c r="DO37" s="116">
        <v>1</v>
      </c>
      <c r="DP37" s="116">
        <v>0</v>
      </c>
      <c r="DQ37" s="116">
        <v>0</v>
      </c>
      <c r="DR37" s="116">
        <v>0</v>
      </c>
      <c r="DS37" s="116">
        <v>0</v>
      </c>
      <c r="DT37" s="98">
        <v>44637</v>
      </c>
      <c r="DU37" s="156"/>
      <c r="DV37" s="104"/>
      <c r="DW37" s="104"/>
      <c r="DX37" s="126">
        <f t="shared" si="21"/>
        <v>77.548562994244094</v>
      </c>
      <c r="DY37" s="127">
        <f t="shared" si="22"/>
        <v>2</v>
      </c>
      <c r="DZ37" s="128">
        <f t="shared" si="23"/>
        <v>1.1111111110949423E-2</v>
      </c>
      <c r="EA37" s="128">
        <f t="shared" si="24"/>
        <v>0.26666666666278616</v>
      </c>
      <c r="EB37" s="129">
        <f t="shared" si="25"/>
        <v>15.999999999767169</v>
      </c>
      <c r="EC37" s="128">
        <f t="shared" si="26"/>
        <v>4.1666666671517305E-2</v>
      </c>
      <c r="ED37" s="128">
        <f t="shared" si="27"/>
        <v>1.0000000001164153</v>
      </c>
      <c r="EE37" s="129">
        <f t="shared" si="28"/>
        <v>60.000000006984919</v>
      </c>
      <c r="EF37" s="128" t="str">
        <f t="shared" si="29"/>
        <v>NA</v>
      </c>
      <c r="EG37" s="128" t="str">
        <f t="shared" si="30"/>
        <v>NA</v>
      </c>
      <c r="EH37" s="129" t="str">
        <f t="shared" si="31"/>
        <v>NA</v>
      </c>
      <c r="EI37" s="128" t="str">
        <f t="shared" si="32"/>
        <v>NA</v>
      </c>
      <c r="EJ37" s="128" t="str">
        <f t="shared" si="33"/>
        <v>NA</v>
      </c>
      <c r="EK37" s="129" t="str">
        <f t="shared" si="34"/>
        <v>NA</v>
      </c>
      <c r="EL37" s="128" t="str">
        <f t="shared" si="35"/>
        <v>NA</v>
      </c>
      <c r="EM37" s="128" t="str">
        <f t="shared" si="36"/>
        <v>NA</v>
      </c>
      <c r="EN37" s="129" t="str">
        <f t="shared" si="37"/>
        <v>NA</v>
      </c>
    </row>
    <row r="38" spans="1:144" s="92" customFormat="1" ht="15" customHeight="1" x14ac:dyDescent="0.2">
      <c r="A38" s="93">
        <v>1</v>
      </c>
      <c r="B38" s="92">
        <v>1</v>
      </c>
      <c r="C38" s="152" t="s">
        <v>201</v>
      </c>
      <c r="D38" s="152" t="s">
        <v>202</v>
      </c>
      <c r="E38" s="95">
        <v>1000418</v>
      </c>
      <c r="F38" s="131">
        <v>18663</v>
      </c>
      <c r="G38" s="97">
        <v>1</v>
      </c>
      <c r="H38" s="98">
        <v>44637</v>
      </c>
      <c r="I38" s="99">
        <v>3.8194444444444441E-2</v>
      </c>
      <c r="J38" s="100">
        <v>0</v>
      </c>
      <c r="K38" s="98">
        <v>44636</v>
      </c>
      <c r="L38" s="99">
        <v>0.89583333333333337</v>
      </c>
      <c r="M38" s="101">
        <v>0</v>
      </c>
      <c r="N38" s="102">
        <v>1</v>
      </c>
      <c r="O38" s="103">
        <v>2</v>
      </c>
      <c r="P38" s="102">
        <v>0</v>
      </c>
      <c r="Q38" s="102">
        <v>0</v>
      </c>
      <c r="R38" s="101" t="s">
        <v>145</v>
      </c>
      <c r="S38" s="104">
        <v>0</v>
      </c>
      <c r="T38" s="105">
        <v>12</v>
      </c>
      <c r="U38" s="104">
        <v>0</v>
      </c>
      <c r="V38" s="104">
        <v>0</v>
      </c>
      <c r="W38" s="104">
        <v>1</v>
      </c>
      <c r="X38" s="104">
        <v>0</v>
      </c>
      <c r="Y38" s="104">
        <v>0</v>
      </c>
      <c r="Z38" s="104">
        <v>0</v>
      </c>
      <c r="AA38" s="106" t="s">
        <v>306</v>
      </c>
      <c r="AB38" s="106" t="s">
        <v>407</v>
      </c>
      <c r="AC38" s="106">
        <v>0</v>
      </c>
      <c r="AD38" s="98" t="s">
        <v>146</v>
      </c>
      <c r="AE38" s="99" t="s">
        <v>146</v>
      </c>
      <c r="AF38" s="187" t="s">
        <v>146</v>
      </c>
      <c r="AG38" s="187" t="s">
        <v>146</v>
      </c>
      <c r="AH38" s="190" t="s">
        <v>146</v>
      </c>
      <c r="AI38" s="98">
        <v>44637</v>
      </c>
      <c r="AJ38" s="184">
        <v>1</v>
      </c>
      <c r="AK38" s="107">
        <v>1</v>
      </c>
      <c r="AL38" s="107">
        <v>1</v>
      </c>
      <c r="AM38" s="108">
        <v>0</v>
      </c>
      <c r="AN38" s="107">
        <v>0</v>
      </c>
      <c r="AO38" s="109">
        <v>0</v>
      </c>
      <c r="AP38" s="109">
        <v>0</v>
      </c>
      <c r="AQ38" s="109">
        <v>1</v>
      </c>
      <c r="AR38" s="109">
        <v>0</v>
      </c>
      <c r="AS38" s="109">
        <v>0</v>
      </c>
      <c r="AT38" s="109">
        <v>0</v>
      </c>
      <c r="AU38" s="109">
        <v>0</v>
      </c>
      <c r="AV38" s="110">
        <v>0</v>
      </c>
      <c r="AW38" s="110">
        <v>0</v>
      </c>
      <c r="AX38" s="111">
        <v>1</v>
      </c>
      <c r="AY38" s="98" t="s">
        <v>145</v>
      </c>
      <c r="AZ38" s="99" t="s">
        <v>145</v>
      </c>
      <c r="BA38" s="112" t="s">
        <v>199</v>
      </c>
      <c r="BB38" s="98">
        <v>44637</v>
      </c>
      <c r="BC38" s="99">
        <v>6.9444444444444434E-2</v>
      </c>
      <c r="BD38" s="42" t="s">
        <v>254</v>
      </c>
      <c r="BE38" s="114">
        <v>0</v>
      </c>
      <c r="BF38" s="114">
        <v>1</v>
      </c>
      <c r="BG38" s="115" t="s">
        <v>474</v>
      </c>
      <c r="BH38" s="115">
        <v>1</v>
      </c>
      <c r="BI38" s="115">
        <v>0</v>
      </c>
      <c r="BJ38" s="98">
        <v>44637</v>
      </c>
      <c r="BK38" s="99">
        <v>0.13194444444444445</v>
      </c>
      <c r="BL38" s="116">
        <v>3</v>
      </c>
      <c r="BM38" s="116">
        <v>0</v>
      </c>
      <c r="BN38" s="116">
        <v>0</v>
      </c>
      <c r="BO38" s="116">
        <v>0</v>
      </c>
      <c r="BP38" s="113"/>
      <c r="BQ38" s="113"/>
      <c r="BR38" s="117" t="s">
        <v>411</v>
      </c>
      <c r="BS38" s="117"/>
      <c r="BT38" s="117"/>
      <c r="BU38" s="117"/>
      <c r="BV38" s="117"/>
      <c r="BW38" s="117" t="s">
        <v>203</v>
      </c>
      <c r="BX38" s="105">
        <v>9</v>
      </c>
      <c r="BY38" s="104">
        <v>0</v>
      </c>
      <c r="BZ38" s="104">
        <v>1</v>
      </c>
      <c r="CA38" s="104">
        <v>0</v>
      </c>
      <c r="CB38" s="104">
        <v>0</v>
      </c>
      <c r="CC38" s="104">
        <v>0</v>
      </c>
      <c r="CD38" s="104">
        <v>0</v>
      </c>
      <c r="CE38" s="104">
        <v>0</v>
      </c>
      <c r="CF38" s="105" t="s">
        <v>306</v>
      </c>
      <c r="CG38" s="104">
        <v>0</v>
      </c>
      <c r="CH38" s="104">
        <v>0</v>
      </c>
      <c r="CI38" s="104">
        <v>0</v>
      </c>
      <c r="CJ38" s="104">
        <v>0</v>
      </c>
      <c r="CK38" s="104">
        <v>0</v>
      </c>
      <c r="CL38" s="104">
        <v>1</v>
      </c>
      <c r="CM38" s="104">
        <v>0</v>
      </c>
      <c r="CN38" s="119">
        <v>0</v>
      </c>
      <c r="CO38" s="113">
        <v>0</v>
      </c>
      <c r="CP38" s="113">
        <v>0</v>
      </c>
      <c r="CQ38" s="113">
        <v>0</v>
      </c>
      <c r="CR38" s="113">
        <v>0</v>
      </c>
      <c r="CS38" s="113">
        <v>0</v>
      </c>
      <c r="CT38" s="113">
        <v>0</v>
      </c>
      <c r="CU38" s="115">
        <v>0</v>
      </c>
      <c r="CV38" s="115">
        <v>0</v>
      </c>
      <c r="CW38" s="115">
        <v>0</v>
      </c>
      <c r="CX38" s="115">
        <v>0</v>
      </c>
      <c r="CY38" s="115">
        <v>0</v>
      </c>
      <c r="CZ38" s="130">
        <v>0</v>
      </c>
      <c r="DA38" s="130">
        <v>0</v>
      </c>
      <c r="DB38" s="130">
        <v>0</v>
      </c>
      <c r="DC38" s="107">
        <v>1</v>
      </c>
      <c r="DD38" s="107">
        <v>0</v>
      </c>
      <c r="DE38" s="107">
        <v>0</v>
      </c>
      <c r="DF38" s="123" t="s">
        <v>304</v>
      </c>
      <c r="DG38" s="123">
        <v>0</v>
      </c>
      <c r="DH38" s="123">
        <v>0</v>
      </c>
      <c r="DI38" s="123">
        <v>1</v>
      </c>
      <c r="DJ38" s="123">
        <v>0</v>
      </c>
      <c r="DK38" s="123">
        <v>0</v>
      </c>
      <c r="DL38" s="123">
        <v>0</v>
      </c>
      <c r="DM38" s="123">
        <v>0</v>
      </c>
      <c r="DN38" s="116">
        <v>2</v>
      </c>
      <c r="DO38" s="116">
        <v>1</v>
      </c>
      <c r="DP38" s="116">
        <v>0</v>
      </c>
      <c r="DQ38" s="116">
        <v>0</v>
      </c>
      <c r="DR38" s="116">
        <v>0</v>
      </c>
      <c r="DS38" s="116">
        <v>0</v>
      </c>
      <c r="DT38" s="98">
        <v>44643</v>
      </c>
      <c r="DU38" s="156"/>
      <c r="DV38" s="104"/>
      <c r="DW38" s="104"/>
      <c r="DX38" s="126">
        <f t="shared" si="21"/>
        <v>71.114474481446692</v>
      </c>
      <c r="DY38" s="127">
        <f t="shared" si="22"/>
        <v>6</v>
      </c>
      <c r="DZ38" s="128" t="str">
        <f t="shared" si="23"/>
        <v>NA</v>
      </c>
      <c r="EA38" s="128" t="str">
        <f t="shared" si="24"/>
        <v>NA</v>
      </c>
      <c r="EB38" s="129" t="str">
        <f t="shared" si="25"/>
        <v>NA</v>
      </c>
      <c r="EC38" s="128" t="str">
        <f t="shared" si="26"/>
        <v>NA</v>
      </c>
      <c r="ED38" s="128" t="str">
        <f t="shared" si="27"/>
        <v>NA</v>
      </c>
      <c r="EE38" s="129" t="str">
        <f t="shared" si="28"/>
        <v>NA</v>
      </c>
      <c r="EF38" s="128">
        <f t="shared" si="29"/>
        <v>3.125E-2</v>
      </c>
      <c r="EG38" s="128">
        <f t="shared" si="30"/>
        <v>0.75</v>
      </c>
      <c r="EH38" s="129">
        <f t="shared" si="31"/>
        <v>45</v>
      </c>
      <c r="EI38" s="128">
        <f t="shared" si="32"/>
        <v>6.25E-2</v>
      </c>
      <c r="EJ38" s="128">
        <f t="shared" si="33"/>
        <v>1.5</v>
      </c>
      <c r="EK38" s="129">
        <f t="shared" si="34"/>
        <v>90</v>
      </c>
      <c r="EL38" s="128">
        <f t="shared" si="35"/>
        <v>0.23611111110949423</v>
      </c>
      <c r="EM38" s="128">
        <f t="shared" si="36"/>
        <v>5.6666666666278616</v>
      </c>
      <c r="EN38" s="129">
        <f t="shared" si="37"/>
        <v>339.99999999767169</v>
      </c>
    </row>
    <row r="39" spans="1:144" s="92" customFormat="1" ht="15" customHeight="1" x14ac:dyDescent="0.2">
      <c r="A39" s="93">
        <v>1</v>
      </c>
      <c r="B39" s="92">
        <v>1</v>
      </c>
      <c r="C39" s="152" t="s">
        <v>204</v>
      </c>
      <c r="D39" s="152" t="s">
        <v>205</v>
      </c>
      <c r="E39" s="95">
        <v>603524</v>
      </c>
      <c r="F39" s="131">
        <v>18893</v>
      </c>
      <c r="G39" s="97">
        <v>0</v>
      </c>
      <c r="H39" s="98">
        <v>44638</v>
      </c>
      <c r="I39" s="99">
        <v>0.57916666666666672</v>
      </c>
      <c r="J39" s="100">
        <v>1</v>
      </c>
      <c r="K39" s="98">
        <v>44638</v>
      </c>
      <c r="L39" s="99">
        <v>0.52083333333333337</v>
      </c>
      <c r="M39" s="101">
        <v>0</v>
      </c>
      <c r="N39" s="102">
        <v>1</v>
      </c>
      <c r="O39" s="103">
        <v>2</v>
      </c>
      <c r="P39" s="102">
        <v>0</v>
      </c>
      <c r="Q39" s="102">
        <v>0</v>
      </c>
      <c r="R39" s="101">
        <v>0</v>
      </c>
      <c r="S39" s="104">
        <v>0</v>
      </c>
      <c r="T39" s="105">
        <v>4</v>
      </c>
      <c r="U39" s="104">
        <v>1</v>
      </c>
      <c r="V39" s="104">
        <v>0</v>
      </c>
      <c r="W39" s="104">
        <v>0</v>
      </c>
      <c r="X39" s="104">
        <v>0</v>
      </c>
      <c r="Y39" s="104">
        <v>0</v>
      </c>
      <c r="Z39" s="104">
        <v>0</v>
      </c>
      <c r="AA39" s="106" t="s">
        <v>306</v>
      </c>
      <c r="AB39" s="106" t="s">
        <v>303</v>
      </c>
      <c r="AC39" s="106">
        <v>0</v>
      </c>
      <c r="AD39" s="98">
        <v>44638</v>
      </c>
      <c r="AE39" s="99">
        <v>0.6</v>
      </c>
      <c r="AF39" s="187"/>
      <c r="AG39" s="187"/>
      <c r="AH39" s="190"/>
      <c r="AI39" s="98">
        <v>44639</v>
      </c>
      <c r="AJ39" s="184">
        <v>1</v>
      </c>
      <c r="AK39" s="107">
        <v>1</v>
      </c>
      <c r="AL39" s="107">
        <v>1</v>
      </c>
      <c r="AM39" s="108">
        <v>0</v>
      </c>
      <c r="AN39" s="107">
        <v>0</v>
      </c>
      <c r="AO39" s="109">
        <v>0</v>
      </c>
      <c r="AP39" s="109">
        <v>0</v>
      </c>
      <c r="AQ39" s="109">
        <v>1</v>
      </c>
      <c r="AR39" s="109">
        <v>0</v>
      </c>
      <c r="AS39" s="109">
        <v>0</v>
      </c>
      <c r="AT39" s="109">
        <v>0</v>
      </c>
      <c r="AU39" s="109">
        <v>0</v>
      </c>
      <c r="AV39" s="110">
        <v>0</v>
      </c>
      <c r="AW39" s="110">
        <v>0</v>
      </c>
      <c r="AX39" s="111"/>
      <c r="AY39" s="98">
        <v>44638</v>
      </c>
      <c r="AZ39" s="99">
        <v>0.64097222222222217</v>
      </c>
      <c r="BA39" s="112" t="s">
        <v>199</v>
      </c>
      <c r="BB39" s="98">
        <v>44638</v>
      </c>
      <c r="BC39" s="99">
        <v>0.65416666666666667</v>
      </c>
      <c r="BD39" s="42" t="s">
        <v>228</v>
      </c>
      <c r="BE39" s="114">
        <v>0</v>
      </c>
      <c r="BF39" s="114">
        <v>1</v>
      </c>
      <c r="BG39" s="115" t="s">
        <v>475</v>
      </c>
      <c r="BH39" s="115">
        <v>0</v>
      </c>
      <c r="BI39" s="115">
        <v>0</v>
      </c>
      <c r="BJ39" s="98">
        <v>44638</v>
      </c>
      <c r="BK39" s="99">
        <v>0.67569444444444438</v>
      </c>
      <c r="BL39" s="116">
        <v>3</v>
      </c>
      <c r="BM39" s="116" t="s">
        <v>19</v>
      </c>
      <c r="BN39" s="116" t="s">
        <v>19</v>
      </c>
      <c r="BO39" s="116" t="s">
        <v>19</v>
      </c>
      <c r="BP39" s="113"/>
      <c r="BQ39" s="113"/>
      <c r="BR39" s="117"/>
      <c r="BS39" s="117"/>
      <c r="BT39" s="117" t="s">
        <v>412</v>
      </c>
      <c r="BU39" s="117"/>
      <c r="BV39" s="117"/>
      <c r="BW39" s="117" t="s">
        <v>206</v>
      </c>
      <c r="BX39" s="105">
        <v>0</v>
      </c>
      <c r="BY39" s="104">
        <v>1</v>
      </c>
      <c r="BZ39" s="104">
        <v>0</v>
      </c>
      <c r="CA39" s="104">
        <v>0</v>
      </c>
      <c r="CB39" s="104">
        <v>0</v>
      </c>
      <c r="CC39" s="104">
        <v>0</v>
      </c>
      <c r="CD39" s="104">
        <v>0</v>
      </c>
      <c r="CE39" s="104">
        <v>0</v>
      </c>
      <c r="CF39" s="105">
        <v>0</v>
      </c>
      <c r="CG39" s="104">
        <v>1</v>
      </c>
      <c r="CH39" s="104">
        <v>0</v>
      </c>
      <c r="CI39" s="104">
        <v>0</v>
      </c>
      <c r="CJ39" s="104">
        <v>0</v>
      </c>
      <c r="CK39" s="104">
        <v>0</v>
      </c>
      <c r="CL39" s="104">
        <v>0</v>
      </c>
      <c r="CM39" s="104">
        <v>0</v>
      </c>
      <c r="CN39" s="119">
        <v>0</v>
      </c>
      <c r="CO39" s="113">
        <v>0</v>
      </c>
      <c r="CP39" s="113">
        <v>0</v>
      </c>
      <c r="CQ39" s="113">
        <v>0</v>
      </c>
      <c r="CR39" s="113">
        <v>0</v>
      </c>
      <c r="CS39" s="113">
        <v>0</v>
      </c>
      <c r="CT39" s="113">
        <v>0</v>
      </c>
      <c r="CU39" s="115">
        <v>0</v>
      </c>
      <c r="CV39" s="115">
        <v>0</v>
      </c>
      <c r="CW39" s="115">
        <v>0</v>
      </c>
      <c r="CX39" s="115">
        <v>0</v>
      </c>
      <c r="CY39" s="115">
        <v>0</v>
      </c>
      <c r="CZ39" s="130">
        <v>1</v>
      </c>
      <c r="DA39" s="130">
        <v>1</v>
      </c>
      <c r="DB39" s="130">
        <v>0</v>
      </c>
      <c r="DC39" s="107">
        <v>1</v>
      </c>
      <c r="DD39" s="107">
        <v>0</v>
      </c>
      <c r="DE39" s="107">
        <v>0</v>
      </c>
      <c r="DF39" s="123" t="s">
        <v>196</v>
      </c>
      <c r="DG39" s="123">
        <v>1</v>
      </c>
      <c r="DH39" s="123">
        <v>0</v>
      </c>
      <c r="DI39" s="123">
        <v>0</v>
      </c>
      <c r="DJ39" s="123">
        <v>0</v>
      </c>
      <c r="DK39" s="123">
        <v>0</v>
      </c>
      <c r="DL39" s="123">
        <v>0</v>
      </c>
      <c r="DM39" s="123">
        <v>0</v>
      </c>
      <c r="DN39" s="116">
        <v>0</v>
      </c>
      <c r="DO39" s="116">
        <v>1</v>
      </c>
      <c r="DP39" s="116">
        <v>0</v>
      </c>
      <c r="DQ39" s="116">
        <v>0</v>
      </c>
      <c r="DR39" s="116">
        <v>0</v>
      </c>
      <c r="DS39" s="116">
        <v>0</v>
      </c>
      <c r="DT39" s="98">
        <v>44645</v>
      </c>
      <c r="DU39" s="156"/>
      <c r="DV39" s="104"/>
      <c r="DW39" s="104"/>
      <c r="DX39" s="126">
        <f t="shared" si="21"/>
        <v>70.487493090199621</v>
      </c>
      <c r="DY39" s="127">
        <f t="shared" si="22"/>
        <v>7</v>
      </c>
      <c r="DZ39" s="128">
        <f t="shared" si="23"/>
        <v>2.0833333328482695E-2</v>
      </c>
      <c r="EA39" s="128">
        <f t="shared" si="24"/>
        <v>0.49999999988358468</v>
      </c>
      <c r="EB39" s="129">
        <f t="shared" si="25"/>
        <v>29.999999993015081</v>
      </c>
      <c r="EC39" s="128">
        <f t="shared" si="26"/>
        <v>6.1805555553291924E-2</v>
      </c>
      <c r="ED39" s="128">
        <f t="shared" si="27"/>
        <v>1.4833333332790062</v>
      </c>
      <c r="EE39" s="129">
        <f t="shared" si="28"/>
        <v>88.999999996740371</v>
      </c>
      <c r="EF39" s="128">
        <f t="shared" si="29"/>
        <v>7.4999999997089617E-2</v>
      </c>
      <c r="EG39" s="128">
        <f t="shared" si="30"/>
        <v>1.7999999999301508</v>
      </c>
      <c r="EH39" s="129">
        <f t="shared" si="31"/>
        <v>107.99999999580905</v>
      </c>
      <c r="EI39" s="128">
        <f t="shared" si="32"/>
        <v>2.1527777775190771E-2</v>
      </c>
      <c r="EJ39" s="128">
        <f t="shared" si="33"/>
        <v>0.5166666666045785</v>
      </c>
      <c r="EK39" s="129">
        <f t="shared" si="34"/>
        <v>30.99999999627471</v>
      </c>
      <c r="EL39" s="128">
        <f t="shared" si="35"/>
        <v>0.15486111110658385</v>
      </c>
      <c r="EM39" s="128">
        <f t="shared" si="36"/>
        <v>3.7166666665580124</v>
      </c>
      <c r="EN39" s="129">
        <f t="shared" si="37"/>
        <v>222.99999999348074</v>
      </c>
    </row>
    <row r="40" spans="1:144" s="92" customFormat="1" ht="15" customHeight="1" x14ac:dyDescent="0.2">
      <c r="A40" s="93">
        <v>1</v>
      </c>
      <c r="B40" s="92">
        <v>1</v>
      </c>
      <c r="C40" s="94" t="s">
        <v>211</v>
      </c>
      <c r="D40" s="94" t="s">
        <v>212</v>
      </c>
      <c r="E40" s="95">
        <v>2360677</v>
      </c>
      <c r="F40" s="131">
        <v>20622</v>
      </c>
      <c r="G40" s="97">
        <v>0</v>
      </c>
      <c r="H40" s="98">
        <v>44642</v>
      </c>
      <c r="I40" s="99">
        <v>0.69236111111111109</v>
      </c>
      <c r="J40" s="100">
        <v>1</v>
      </c>
      <c r="K40" s="98">
        <v>44642</v>
      </c>
      <c r="L40" s="99">
        <v>0.64583333333333337</v>
      </c>
      <c r="M40" s="101">
        <v>0</v>
      </c>
      <c r="N40" s="102">
        <v>1</v>
      </c>
      <c r="O40" s="103">
        <v>2</v>
      </c>
      <c r="P40" s="102">
        <v>0</v>
      </c>
      <c r="Q40" s="102">
        <v>0</v>
      </c>
      <c r="R40" s="101">
        <v>0</v>
      </c>
      <c r="S40" s="104">
        <v>0</v>
      </c>
      <c r="T40" s="105">
        <v>13</v>
      </c>
      <c r="U40" s="104">
        <v>0</v>
      </c>
      <c r="V40" s="104">
        <v>0</v>
      </c>
      <c r="W40" s="104">
        <v>1</v>
      </c>
      <c r="X40" s="104">
        <v>0</v>
      </c>
      <c r="Y40" s="104">
        <v>0</v>
      </c>
      <c r="Z40" s="104">
        <v>0</v>
      </c>
      <c r="AA40" s="106" t="s">
        <v>306</v>
      </c>
      <c r="AB40" s="106" t="s">
        <v>331</v>
      </c>
      <c r="AC40" s="106">
        <v>0</v>
      </c>
      <c r="AD40" s="98">
        <v>44642</v>
      </c>
      <c r="AE40" s="99">
        <v>0.70694444444444438</v>
      </c>
      <c r="AF40" s="187"/>
      <c r="AG40" s="187"/>
      <c r="AH40" s="190"/>
      <c r="AI40" s="98">
        <v>44643</v>
      </c>
      <c r="AJ40" s="184">
        <v>1</v>
      </c>
      <c r="AK40" s="107">
        <v>0</v>
      </c>
      <c r="AL40" s="107">
        <v>1</v>
      </c>
      <c r="AM40" s="108">
        <v>0</v>
      </c>
      <c r="AN40" s="107">
        <v>1</v>
      </c>
      <c r="AO40" s="109">
        <v>0</v>
      </c>
      <c r="AP40" s="109">
        <v>0</v>
      </c>
      <c r="AQ40" s="109">
        <v>0</v>
      </c>
      <c r="AR40" s="109">
        <v>0</v>
      </c>
      <c r="AS40" s="109">
        <v>0</v>
      </c>
      <c r="AT40" s="109">
        <v>1</v>
      </c>
      <c r="AU40" s="109">
        <v>0</v>
      </c>
      <c r="AV40" s="110">
        <v>0</v>
      </c>
      <c r="AW40" s="110">
        <v>0</v>
      </c>
      <c r="AX40" s="111">
        <v>1</v>
      </c>
      <c r="AY40" s="98">
        <v>44642</v>
      </c>
      <c r="AZ40" s="99">
        <v>0.72986111111111107</v>
      </c>
      <c r="BA40" s="112" t="s">
        <v>199</v>
      </c>
      <c r="BB40" s="98">
        <v>44642</v>
      </c>
      <c r="BC40" s="99">
        <v>0.75</v>
      </c>
      <c r="BD40" s="42" t="s">
        <v>228</v>
      </c>
      <c r="BE40" s="114">
        <v>0</v>
      </c>
      <c r="BF40" s="114">
        <v>1</v>
      </c>
      <c r="BG40" s="115" t="s">
        <v>452</v>
      </c>
      <c r="BH40" s="115">
        <v>0</v>
      </c>
      <c r="BI40" s="115">
        <v>0</v>
      </c>
      <c r="BJ40" s="98">
        <v>44642</v>
      </c>
      <c r="BK40" s="99">
        <v>0.77083333333333337</v>
      </c>
      <c r="BL40" s="116">
        <v>3</v>
      </c>
      <c r="BM40" s="116">
        <v>0</v>
      </c>
      <c r="BN40" s="116">
        <v>0</v>
      </c>
      <c r="BO40" s="116">
        <v>0</v>
      </c>
      <c r="BP40" s="113"/>
      <c r="BQ40" s="113"/>
      <c r="BR40" s="117" t="s">
        <v>413</v>
      </c>
      <c r="BS40" s="117"/>
      <c r="BT40" s="117"/>
      <c r="BU40" s="117"/>
      <c r="BV40" s="117"/>
      <c r="BW40" s="117" t="s">
        <v>213</v>
      </c>
      <c r="BX40" s="105">
        <v>0</v>
      </c>
      <c r="BY40" s="104">
        <v>1</v>
      </c>
      <c r="BZ40" s="104">
        <v>0</v>
      </c>
      <c r="CA40" s="104">
        <v>0</v>
      </c>
      <c r="CB40" s="104">
        <v>0</v>
      </c>
      <c r="CC40" s="104">
        <v>0</v>
      </c>
      <c r="CD40" s="104">
        <v>0</v>
      </c>
      <c r="CE40" s="104">
        <v>0</v>
      </c>
      <c r="CF40" s="105">
        <v>0</v>
      </c>
      <c r="CG40" s="104">
        <v>1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19">
        <v>0</v>
      </c>
      <c r="CO40" s="113">
        <v>0</v>
      </c>
      <c r="CP40" s="113">
        <v>0</v>
      </c>
      <c r="CQ40" s="113">
        <v>0</v>
      </c>
      <c r="CR40" s="113">
        <v>0</v>
      </c>
      <c r="CS40" s="113">
        <v>0</v>
      </c>
      <c r="CT40" s="113">
        <v>0</v>
      </c>
      <c r="CU40" s="115">
        <v>0</v>
      </c>
      <c r="CV40" s="115">
        <v>0</v>
      </c>
      <c r="CW40" s="115" t="s">
        <v>146</v>
      </c>
      <c r="CX40" s="115">
        <v>0</v>
      </c>
      <c r="CY40" s="115">
        <v>0</v>
      </c>
      <c r="CZ40" s="130">
        <v>1</v>
      </c>
      <c r="DA40" s="130">
        <v>0</v>
      </c>
      <c r="DB40" s="130">
        <v>0</v>
      </c>
      <c r="DC40" s="107">
        <v>1</v>
      </c>
      <c r="DD40" s="107">
        <v>0</v>
      </c>
      <c r="DE40" s="107">
        <v>0</v>
      </c>
      <c r="DF40" s="123" t="s">
        <v>196</v>
      </c>
      <c r="DG40" s="123">
        <v>1</v>
      </c>
      <c r="DH40" s="123">
        <v>0</v>
      </c>
      <c r="DI40" s="123">
        <v>0</v>
      </c>
      <c r="DJ40" s="123">
        <v>0</v>
      </c>
      <c r="DK40" s="123">
        <v>0</v>
      </c>
      <c r="DL40" s="123">
        <v>0</v>
      </c>
      <c r="DM40" s="123">
        <v>0</v>
      </c>
      <c r="DN40" s="116">
        <v>0</v>
      </c>
      <c r="DO40" s="116">
        <v>1</v>
      </c>
      <c r="DP40" s="116">
        <v>0</v>
      </c>
      <c r="DQ40" s="116">
        <v>0</v>
      </c>
      <c r="DR40" s="116">
        <v>0</v>
      </c>
      <c r="DS40" s="116">
        <v>0</v>
      </c>
      <c r="DT40" s="98">
        <v>44644</v>
      </c>
      <c r="DU40" s="156"/>
      <c r="DV40" s="104"/>
      <c r="DW40" s="104"/>
      <c r="DX40" s="126">
        <f t="shared" si="21"/>
        <v>65.764598330805782</v>
      </c>
      <c r="DY40" s="127">
        <f t="shared" si="22"/>
        <v>2</v>
      </c>
      <c r="DZ40" s="128">
        <f t="shared" si="23"/>
        <v>1.4583333329937886E-2</v>
      </c>
      <c r="EA40" s="128">
        <f t="shared" si="24"/>
        <v>0.34999999991850927</v>
      </c>
      <c r="EB40" s="129">
        <f t="shared" si="25"/>
        <v>20.999999995110556</v>
      </c>
      <c r="EC40" s="128">
        <f t="shared" si="26"/>
        <v>3.7499999998544808E-2</v>
      </c>
      <c r="ED40" s="128">
        <f t="shared" si="27"/>
        <v>0.8999999999650754</v>
      </c>
      <c r="EE40" s="129">
        <f t="shared" si="28"/>
        <v>53.999999997904524</v>
      </c>
      <c r="EF40" s="128">
        <f t="shared" si="29"/>
        <v>5.7638888887595385E-2</v>
      </c>
      <c r="EG40" s="128">
        <f t="shared" si="30"/>
        <v>1.3833333333022892</v>
      </c>
      <c r="EH40" s="129">
        <f t="shared" si="31"/>
        <v>82.999999998137355</v>
      </c>
      <c r="EI40" s="128">
        <f t="shared" si="32"/>
        <v>2.0833333335758653E-2</v>
      </c>
      <c r="EJ40" s="128">
        <f t="shared" si="33"/>
        <v>0.50000000005820766</v>
      </c>
      <c r="EK40" s="129">
        <f t="shared" si="34"/>
        <v>30.00000000349246</v>
      </c>
      <c r="EL40" s="128">
        <f t="shared" si="35"/>
        <v>0.125</v>
      </c>
      <c r="EM40" s="128">
        <f t="shared" si="36"/>
        <v>3</v>
      </c>
      <c r="EN40" s="129">
        <f t="shared" si="37"/>
        <v>180</v>
      </c>
    </row>
    <row r="41" spans="1:144" s="92" customFormat="1" ht="15" customHeight="1" x14ac:dyDescent="0.2">
      <c r="A41" s="93">
        <v>1</v>
      </c>
      <c r="B41" s="92">
        <v>1</v>
      </c>
      <c r="C41" s="94" t="s">
        <v>207</v>
      </c>
      <c r="D41" s="94" t="s">
        <v>208</v>
      </c>
      <c r="E41" s="95">
        <v>2055465</v>
      </c>
      <c r="F41" s="131">
        <v>17699</v>
      </c>
      <c r="G41" s="97">
        <v>1</v>
      </c>
      <c r="H41" s="98">
        <v>44642</v>
      </c>
      <c r="I41" s="99">
        <v>0.48472222222222222</v>
      </c>
      <c r="J41" s="100">
        <v>1</v>
      </c>
      <c r="K41" s="98">
        <v>44641</v>
      </c>
      <c r="L41" s="99">
        <v>0.91666666666666663</v>
      </c>
      <c r="M41" s="101">
        <v>0</v>
      </c>
      <c r="N41" s="102">
        <v>0</v>
      </c>
      <c r="O41" s="103">
        <v>2</v>
      </c>
      <c r="P41" s="102">
        <v>0</v>
      </c>
      <c r="Q41" s="102">
        <v>1</v>
      </c>
      <c r="R41" s="101" t="s">
        <v>113</v>
      </c>
      <c r="S41" s="104">
        <v>0</v>
      </c>
      <c r="T41" s="105">
        <v>22</v>
      </c>
      <c r="U41" s="104">
        <v>0</v>
      </c>
      <c r="V41" s="104">
        <v>0</v>
      </c>
      <c r="W41" s="104">
        <v>0</v>
      </c>
      <c r="X41" s="104">
        <v>0</v>
      </c>
      <c r="Y41" s="104">
        <v>1</v>
      </c>
      <c r="Z41" s="104">
        <v>0</v>
      </c>
      <c r="AA41" s="106" t="s">
        <v>306</v>
      </c>
      <c r="AB41" s="106" t="s">
        <v>303</v>
      </c>
      <c r="AC41" s="106">
        <v>0</v>
      </c>
      <c r="AD41" s="98" t="s">
        <v>146</v>
      </c>
      <c r="AE41" s="99" t="s">
        <v>146</v>
      </c>
      <c r="AF41" s="187" t="s">
        <v>146</v>
      </c>
      <c r="AG41" s="187" t="s">
        <v>146</v>
      </c>
      <c r="AH41" s="190" t="s">
        <v>146</v>
      </c>
      <c r="AI41" s="98">
        <v>44642</v>
      </c>
      <c r="AJ41" s="184">
        <v>1</v>
      </c>
      <c r="AK41" s="107">
        <v>0</v>
      </c>
      <c r="AL41" s="107">
        <v>0</v>
      </c>
      <c r="AM41" s="108">
        <v>1</v>
      </c>
      <c r="AN41" s="107">
        <v>0</v>
      </c>
      <c r="AO41" s="109">
        <v>0</v>
      </c>
      <c r="AP41" s="109">
        <v>0</v>
      </c>
      <c r="AQ41" s="109">
        <v>0</v>
      </c>
      <c r="AR41" s="109">
        <v>1</v>
      </c>
      <c r="AS41" s="109">
        <v>0</v>
      </c>
      <c r="AT41" s="109">
        <v>0</v>
      </c>
      <c r="AU41" s="109">
        <v>0</v>
      </c>
      <c r="AV41" s="110">
        <v>0</v>
      </c>
      <c r="AW41" s="110">
        <v>1</v>
      </c>
      <c r="AX41" s="111">
        <v>0</v>
      </c>
      <c r="AY41" s="98" t="s">
        <v>146</v>
      </c>
      <c r="AZ41" s="99" t="s">
        <v>146</v>
      </c>
      <c r="BA41" s="112" t="s">
        <v>146</v>
      </c>
      <c r="BB41" s="98">
        <v>44642</v>
      </c>
      <c r="BC41" s="99">
        <v>0.50694444444444442</v>
      </c>
      <c r="BD41" s="42" t="s">
        <v>333</v>
      </c>
      <c r="BE41" s="114">
        <v>0</v>
      </c>
      <c r="BF41" s="114">
        <v>1</v>
      </c>
      <c r="BG41" s="115" t="s">
        <v>368</v>
      </c>
      <c r="BH41" s="115">
        <v>1</v>
      </c>
      <c r="BI41" s="115">
        <v>0</v>
      </c>
      <c r="BJ41" s="98">
        <v>44642</v>
      </c>
      <c r="BK41" s="99">
        <v>0.5625</v>
      </c>
      <c r="BL41" s="116">
        <v>3</v>
      </c>
      <c r="BM41" s="116">
        <v>0</v>
      </c>
      <c r="BN41" s="116">
        <v>0</v>
      </c>
      <c r="BO41" s="116">
        <v>0</v>
      </c>
      <c r="BP41" s="113"/>
      <c r="BQ41" s="113"/>
      <c r="BR41" s="117"/>
      <c r="BS41" s="117"/>
      <c r="BT41" s="117" t="s">
        <v>209</v>
      </c>
      <c r="BU41" s="117"/>
      <c r="BV41" s="117"/>
      <c r="BW41" s="117" t="s">
        <v>210</v>
      </c>
      <c r="BX41" s="105">
        <v>13</v>
      </c>
      <c r="BY41" s="104">
        <v>0</v>
      </c>
      <c r="BZ41" s="104">
        <v>0</v>
      </c>
      <c r="CA41" s="104">
        <v>1</v>
      </c>
      <c r="CB41" s="104">
        <v>0</v>
      </c>
      <c r="CC41" s="104">
        <v>0</v>
      </c>
      <c r="CD41" s="104">
        <v>0</v>
      </c>
      <c r="CE41" s="104">
        <v>0</v>
      </c>
      <c r="CF41" s="105">
        <v>13</v>
      </c>
      <c r="CG41" s="104">
        <v>0</v>
      </c>
      <c r="CH41" s="104">
        <v>0</v>
      </c>
      <c r="CI41" s="104">
        <v>1</v>
      </c>
      <c r="CJ41" s="104">
        <v>0</v>
      </c>
      <c r="CK41" s="104">
        <v>0</v>
      </c>
      <c r="CL41" s="104">
        <v>0</v>
      </c>
      <c r="CM41" s="104">
        <v>0</v>
      </c>
      <c r="CN41" s="119">
        <v>0</v>
      </c>
      <c r="CO41" s="113">
        <v>0</v>
      </c>
      <c r="CP41" s="113">
        <v>0</v>
      </c>
      <c r="CQ41" s="113">
        <v>0</v>
      </c>
      <c r="CR41" s="113">
        <v>0</v>
      </c>
      <c r="CS41" s="113">
        <v>0</v>
      </c>
      <c r="CT41" s="113">
        <v>0</v>
      </c>
      <c r="CU41" s="115">
        <v>0</v>
      </c>
      <c r="CV41" s="115" t="s">
        <v>146</v>
      </c>
      <c r="CW41" s="115">
        <v>0</v>
      </c>
      <c r="CX41" s="115">
        <v>0</v>
      </c>
      <c r="CY41" s="115">
        <v>0</v>
      </c>
      <c r="CZ41" s="130">
        <v>0</v>
      </c>
      <c r="DA41" s="130">
        <v>0</v>
      </c>
      <c r="DB41" s="130">
        <v>0</v>
      </c>
      <c r="DC41" s="107">
        <v>1</v>
      </c>
      <c r="DD41" s="107">
        <v>0</v>
      </c>
      <c r="DE41" s="107">
        <v>0</v>
      </c>
      <c r="DF41" s="123" t="s">
        <v>113</v>
      </c>
      <c r="DG41" s="123">
        <v>0</v>
      </c>
      <c r="DH41" s="123">
        <v>0</v>
      </c>
      <c r="DI41" s="123">
        <v>0</v>
      </c>
      <c r="DJ41" s="123">
        <v>0</v>
      </c>
      <c r="DK41" s="123">
        <v>1</v>
      </c>
      <c r="DL41" s="123">
        <v>0</v>
      </c>
      <c r="DM41" s="123">
        <v>0</v>
      </c>
      <c r="DN41" s="116">
        <v>5</v>
      </c>
      <c r="DO41" s="116">
        <v>0</v>
      </c>
      <c r="DP41" s="116">
        <v>0</v>
      </c>
      <c r="DQ41" s="116">
        <v>0</v>
      </c>
      <c r="DR41" s="116">
        <v>1</v>
      </c>
      <c r="DS41" s="116">
        <v>0</v>
      </c>
      <c r="DT41" s="98">
        <v>44642</v>
      </c>
      <c r="DU41" s="156"/>
      <c r="DV41" s="104"/>
      <c r="DW41" s="104"/>
      <c r="DX41" s="126">
        <f t="shared" si="21"/>
        <v>73.767509276723572</v>
      </c>
      <c r="DY41" s="127">
        <f t="shared" si="22"/>
        <v>0</v>
      </c>
      <c r="DZ41" s="128" t="str">
        <f t="shared" si="23"/>
        <v>NA</v>
      </c>
      <c r="EA41" s="128" t="str">
        <f t="shared" si="24"/>
        <v>NA</v>
      </c>
      <c r="EB41" s="129" t="str">
        <f t="shared" si="25"/>
        <v>NA</v>
      </c>
      <c r="EC41" s="128" t="str">
        <f t="shared" si="26"/>
        <v>NA</v>
      </c>
      <c r="ED41" s="128" t="str">
        <f t="shared" si="27"/>
        <v>NA</v>
      </c>
      <c r="EE41" s="129" t="str">
        <f t="shared" si="28"/>
        <v>NA</v>
      </c>
      <c r="EF41" s="128">
        <f t="shared" si="29"/>
        <v>2.2222222221898846E-2</v>
      </c>
      <c r="EG41" s="128">
        <f t="shared" si="30"/>
        <v>0.53333333332557231</v>
      </c>
      <c r="EH41" s="129">
        <f t="shared" si="31"/>
        <v>31.999999999534339</v>
      </c>
      <c r="EI41" s="128">
        <f t="shared" si="32"/>
        <v>5.5555555554747116E-2</v>
      </c>
      <c r="EJ41" s="128">
        <f t="shared" si="33"/>
        <v>1.3333333333139308</v>
      </c>
      <c r="EK41" s="129">
        <f t="shared" si="34"/>
        <v>79.999999998835847</v>
      </c>
      <c r="EL41" s="128">
        <f t="shared" si="35"/>
        <v>0.64583333333575865</v>
      </c>
      <c r="EM41" s="128">
        <f t="shared" si="36"/>
        <v>15.500000000058208</v>
      </c>
      <c r="EN41" s="129">
        <f t="shared" si="37"/>
        <v>930.00000000349246</v>
      </c>
    </row>
    <row r="42" spans="1:144" s="92" customFormat="1" ht="15" customHeight="1" x14ac:dyDescent="0.2">
      <c r="A42" s="93">
        <v>1</v>
      </c>
      <c r="B42" s="92">
        <v>1</v>
      </c>
      <c r="C42" s="94" t="s">
        <v>485</v>
      </c>
      <c r="D42" s="162" t="s">
        <v>486</v>
      </c>
      <c r="E42" s="95" t="s">
        <v>487</v>
      </c>
      <c r="F42" s="131">
        <v>12576</v>
      </c>
      <c r="G42" s="97">
        <v>1</v>
      </c>
      <c r="H42" s="98">
        <v>44644</v>
      </c>
      <c r="I42" s="99">
        <v>0.66875000000000007</v>
      </c>
      <c r="J42" s="100">
        <v>1</v>
      </c>
      <c r="K42" s="98">
        <v>44644</v>
      </c>
      <c r="L42" s="99">
        <v>0.54166666666666663</v>
      </c>
      <c r="M42" s="101">
        <v>0</v>
      </c>
      <c r="N42" s="102">
        <v>0</v>
      </c>
      <c r="O42" s="103">
        <v>1</v>
      </c>
      <c r="P42" s="102">
        <v>0</v>
      </c>
      <c r="Q42" s="102">
        <v>1</v>
      </c>
      <c r="R42" s="101" t="s">
        <v>145</v>
      </c>
      <c r="S42" s="104">
        <v>2</v>
      </c>
      <c r="T42" s="105">
        <v>9</v>
      </c>
      <c r="U42" s="104">
        <v>0</v>
      </c>
      <c r="V42" s="104">
        <v>1</v>
      </c>
      <c r="W42" s="104">
        <v>0</v>
      </c>
      <c r="X42" s="104">
        <v>0</v>
      </c>
      <c r="Y42" s="104">
        <v>0</v>
      </c>
      <c r="Z42" s="104">
        <v>0</v>
      </c>
      <c r="AA42" s="106" t="s">
        <v>409</v>
      </c>
      <c r="AB42" s="106" t="s">
        <v>303</v>
      </c>
      <c r="AC42" s="106">
        <v>0</v>
      </c>
      <c r="AD42" s="98">
        <v>44644</v>
      </c>
      <c r="AE42" s="99">
        <v>0.67847222222222225</v>
      </c>
      <c r="AF42" s="187"/>
      <c r="AG42" s="187"/>
      <c r="AH42" s="190"/>
      <c r="AI42" s="98">
        <v>44645</v>
      </c>
      <c r="AJ42" s="184">
        <v>1</v>
      </c>
      <c r="AK42" s="107">
        <v>0</v>
      </c>
      <c r="AL42" s="107">
        <v>1</v>
      </c>
      <c r="AM42" s="108">
        <v>1</v>
      </c>
      <c r="AN42" s="107">
        <v>0</v>
      </c>
      <c r="AO42" s="109">
        <v>0</v>
      </c>
      <c r="AP42" s="109">
        <v>0</v>
      </c>
      <c r="AQ42" s="109">
        <v>0</v>
      </c>
      <c r="AR42" s="109">
        <v>0</v>
      </c>
      <c r="AS42" s="109">
        <v>1</v>
      </c>
      <c r="AT42" s="109">
        <v>0</v>
      </c>
      <c r="AU42" s="109">
        <v>0</v>
      </c>
      <c r="AV42" s="168" t="s">
        <v>29</v>
      </c>
      <c r="AW42" s="168" t="s">
        <v>29</v>
      </c>
      <c r="AX42" s="111">
        <v>1</v>
      </c>
      <c r="AY42" s="98" t="s">
        <v>145</v>
      </c>
      <c r="AZ42" s="99" t="s">
        <v>145</v>
      </c>
      <c r="BA42" s="112" t="s">
        <v>311</v>
      </c>
      <c r="BB42" s="98">
        <v>44644</v>
      </c>
      <c r="BC42" s="99">
        <v>0.70138888888888884</v>
      </c>
      <c r="BD42" s="169" t="s">
        <v>543</v>
      </c>
      <c r="BE42" s="168" t="s">
        <v>29</v>
      </c>
      <c r="BF42" s="114">
        <v>1</v>
      </c>
      <c r="BG42" s="115" t="s">
        <v>453</v>
      </c>
      <c r="BH42" s="115">
        <v>0</v>
      </c>
      <c r="BI42" s="115">
        <v>1</v>
      </c>
      <c r="BJ42" s="98">
        <v>44644</v>
      </c>
      <c r="BK42" s="99">
        <v>0.72499999999999998</v>
      </c>
      <c r="BL42" s="116" t="s">
        <v>101</v>
      </c>
      <c r="BM42" s="116">
        <v>0</v>
      </c>
      <c r="BN42" s="116">
        <v>0</v>
      </c>
      <c r="BO42" s="116">
        <v>0</v>
      </c>
      <c r="BP42" s="113"/>
      <c r="BQ42" s="113"/>
      <c r="BR42" s="117" t="s">
        <v>615</v>
      </c>
      <c r="BS42" s="117"/>
      <c r="BT42" s="117"/>
      <c r="BU42" s="117"/>
      <c r="BV42" s="117"/>
      <c r="BW42" s="117"/>
      <c r="BX42" s="105">
        <v>10</v>
      </c>
      <c r="BY42" s="104">
        <v>0</v>
      </c>
      <c r="BZ42" s="104">
        <v>1</v>
      </c>
      <c r="CA42" s="104">
        <v>0</v>
      </c>
      <c r="CB42" s="104">
        <v>0</v>
      </c>
      <c r="CC42" s="104">
        <v>0</v>
      </c>
      <c r="CD42" s="104">
        <v>0</v>
      </c>
      <c r="CE42" s="104">
        <v>0</v>
      </c>
      <c r="CF42" s="105">
        <v>10</v>
      </c>
      <c r="CG42" s="104">
        <v>0</v>
      </c>
      <c r="CH42" s="104">
        <v>1</v>
      </c>
      <c r="CI42" s="104">
        <v>0</v>
      </c>
      <c r="CJ42" s="104">
        <v>0</v>
      </c>
      <c r="CK42" s="104">
        <v>0</v>
      </c>
      <c r="CL42" s="104">
        <v>0</v>
      </c>
      <c r="CM42" s="104">
        <v>0</v>
      </c>
      <c r="CN42" s="119">
        <v>0</v>
      </c>
      <c r="CO42" s="113">
        <v>0</v>
      </c>
      <c r="CP42" s="113">
        <v>0</v>
      </c>
      <c r="CQ42" s="113">
        <v>0</v>
      </c>
      <c r="CR42" s="113">
        <v>0</v>
      </c>
      <c r="CS42" s="113">
        <v>0</v>
      </c>
      <c r="CT42" s="113">
        <v>0</v>
      </c>
      <c r="CU42" s="115">
        <v>0</v>
      </c>
      <c r="CV42" s="115">
        <v>0</v>
      </c>
      <c r="CW42" s="115">
        <v>0</v>
      </c>
      <c r="CX42" s="115">
        <v>0</v>
      </c>
      <c r="CY42" s="115">
        <v>0</v>
      </c>
      <c r="CZ42" s="130">
        <v>0</v>
      </c>
      <c r="DA42" s="130">
        <v>0</v>
      </c>
      <c r="DB42" s="130">
        <v>0</v>
      </c>
      <c r="DC42" s="107">
        <v>1</v>
      </c>
      <c r="DD42" s="107">
        <v>0</v>
      </c>
      <c r="DE42" s="107">
        <v>0</v>
      </c>
      <c r="DF42" s="123" t="s">
        <v>145</v>
      </c>
      <c r="DG42" s="123">
        <v>0</v>
      </c>
      <c r="DH42" s="123">
        <v>0</v>
      </c>
      <c r="DI42" s="123">
        <v>0</v>
      </c>
      <c r="DJ42" s="123">
        <v>0</v>
      </c>
      <c r="DK42" s="123">
        <v>1</v>
      </c>
      <c r="DL42" s="123">
        <v>0</v>
      </c>
      <c r="DM42" s="123">
        <v>0</v>
      </c>
      <c r="DN42" s="116">
        <v>4</v>
      </c>
      <c r="DO42" s="125">
        <v>0</v>
      </c>
      <c r="DP42" s="125">
        <v>0</v>
      </c>
      <c r="DQ42" s="125">
        <v>1</v>
      </c>
      <c r="DR42" s="125">
        <v>0</v>
      </c>
      <c r="DS42" s="125">
        <v>0</v>
      </c>
      <c r="DT42" s="134">
        <v>44649</v>
      </c>
      <c r="DU42" s="139"/>
      <c r="DV42" s="104"/>
      <c r="DW42" s="104"/>
      <c r="DX42" s="126">
        <v>87.7992980546328</v>
      </c>
      <c r="DY42" s="127">
        <v>5</v>
      </c>
      <c r="DZ42" s="128">
        <v>9.7222222248092294E-3</v>
      </c>
      <c r="EA42" s="128">
        <v>0.2333333333954215</v>
      </c>
      <c r="EB42" s="129">
        <v>14.00000000372529</v>
      </c>
      <c r="EC42" s="128" t="s">
        <v>19</v>
      </c>
      <c r="ED42" s="128" t="s">
        <v>19</v>
      </c>
      <c r="EE42" s="129" t="s">
        <v>19</v>
      </c>
      <c r="EF42" s="128">
        <v>3.2638888893416151E-2</v>
      </c>
      <c r="EG42" s="128">
        <v>0.78333333344198763</v>
      </c>
      <c r="EH42" s="129">
        <v>47.000000006519258</v>
      </c>
      <c r="EI42" s="128">
        <v>2.361111110803904E-2</v>
      </c>
      <c r="EJ42" s="128">
        <v>0.56666666659293696</v>
      </c>
      <c r="EK42" s="129">
        <v>33.999999995576218</v>
      </c>
      <c r="EL42" s="128">
        <v>0.18333333333430346</v>
      </c>
      <c r="EM42" s="128">
        <v>4.4000000000232831</v>
      </c>
      <c r="EN42" s="129">
        <v>264.00000000139698</v>
      </c>
    </row>
    <row r="43" spans="1:144" s="92" customFormat="1" ht="15" customHeight="1" x14ac:dyDescent="0.2">
      <c r="A43" s="93">
        <v>1</v>
      </c>
      <c r="B43" s="92">
        <v>1</v>
      </c>
      <c r="C43" s="152" t="s">
        <v>214</v>
      </c>
      <c r="D43" s="152" t="s">
        <v>215</v>
      </c>
      <c r="E43" s="153" t="s">
        <v>216</v>
      </c>
      <c r="F43" s="154">
        <v>19498</v>
      </c>
      <c r="G43" s="155">
        <v>0</v>
      </c>
      <c r="H43" s="98">
        <v>44645</v>
      </c>
      <c r="I43" s="99">
        <v>0.45208333333333334</v>
      </c>
      <c r="J43" s="100">
        <v>1</v>
      </c>
      <c r="K43" s="98">
        <v>44645</v>
      </c>
      <c r="L43" s="99">
        <v>0.36458333333333331</v>
      </c>
      <c r="M43" s="101">
        <v>0</v>
      </c>
      <c r="N43" s="102">
        <v>1</v>
      </c>
      <c r="O43" s="156">
        <v>1</v>
      </c>
      <c r="P43" s="102">
        <v>0</v>
      </c>
      <c r="Q43" s="102">
        <v>0</v>
      </c>
      <c r="R43" s="101">
        <v>0</v>
      </c>
      <c r="S43" s="104">
        <v>0</v>
      </c>
      <c r="T43" s="105">
        <v>11</v>
      </c>
      <c r="U43" s="104">
        <v>0</v>
      </c>
      <c r="V43" s="104">
        <v>0</v>
      </c>
      <c r="W43" s="104">
        <v>1</v>
      </c>
      <c r="X43" s="104">
        <v>0</v>
      </c>
      <c r="Y43" s="104">
        <v>0</v>
      </c>
      <c r="Z43" s="104">
        <v>0</v>
      </c>
      <c r="AA43" s="106" t="s">
        <v>306</v>
      </c>
      <c r="AB43" s="106" t="s">
        <v>303</v>
      </c>
      <c r="AC43" s="106">
        <v>0</v>
      </c>
      <c r="AD43" s="98">
        <v>44645</v>
      </c>
      <c r="AE43" s="99">
        <v>0.45347222222222222</v>
      </c>
      <c r="AF43" s="187"/>
      <c r="AG43" s="187"/>
      <c r="AH43" s="190"/>
      <c r="AI43" s="98">
        <v>44646</v>
      </c>
      <c r="AJ43" s="184">
        <v>1</v>
      </c>
      <c r="AK43" s="107">
        <v>1</v>
      </c>
      <c r="AL43" s="107">
        <v>1</v>
      </c>
      <c r="AM43" s="108">
        <v>0</v>
      </c>
      <c r="AN43" s="107">
        <v>0</v>
      </c>
      <c r="AO43" s="109">
        <v>0</v>
      </c>
      <c r="AP43" s="109">
        <v>0</v>
      </c>
      <c r="AQ43" s="109">
        <v>1</v>
      </c>
      <c r="AR43" s="109">
        <v>0</v>
      </c>
      <c r="AS43" s="109">
        <v>0</v>
      </c>
      <c r="AT43" s="109">
        <v>0</v>
      </c>
      <c r="AU43" s="109">
        <v>0</v>
      </c>
      <c r="AV43" s="110">
        <v>0</v>
      </c>
      <c r="AW43" s="110">
        <v>0</v>
      </c>
      <c r="AX43" s="111">
        <v>1</v>
      </c>
      <c r="AY43" s="98">
        <v>44645</v>
      </c>
      <c r="AZ43" s="99">
        <v>0.49374999999999997</v>
      </c>
      <c r="BA43" s="112" t="s">
        <v>311</v>
      </c>
      <c r="BB43" s="98">
        <v>44645</v>
      </c>
      <c r="BC43" s="99">
        <v>0.51041666666666663</v>
      </c>
      <c r="BD43" s="42" t="s">
        <v>386</v>
      </c>
      <c r="BE43" s="114">
        <v>0</v>
      </c>
      <c r="BF43" s="114">
        <v>0</v>
      </c>
      <c r="BG43" s="115" t="s">
        <v>351</v>
      </c>
      <c r="BH43" s="115">
        <v>1</v>
      </c>
      <c r="BI43" s="115">
        <v>0</v>
      </c>
      <c r="BJ43" s="98">
        <v>44645</v>
      </c>
      <c r="BK43" s="99">
        <v>0.54305555555555551</v>
      </c>
      <c r="BL43" s="116" t="s">
        <v>326</v>
      </c>
      <c r="BM43" s="116">
        <v>0</v>
      </c>
      <c r="BN43" s="116">
        <v>0</v>
      </c>
      <c r="BO43" s="116">
        <v>0</v>
      </c>
      <c r="BP43" s="113"/>
      <c r="BQ43" s="113"/>
      <c r="BR43" s="157" t="s">
        <v>478</v>
      </c>
      <c r="BS43" s="157"/>
      <c r="BT43" s="157"/>
      <c r="BU43" s="157"/>
      <c r="BV43" s="157"/>
      <c r="BW43" s="157"/>
      <c r="BX43" s="105">
        <v>0</v>
      </c>
      <c r="BY43" s="104">
        <v>1</v>
      </c>
      <c r="BZ43" s="104">
        <v>0</v>
      </c>
      <c r="CA43" s="104">
        <v>0</v>
      </c>
      <c r="CB43" s="104">
        <v>0</v>
      </c>
      <c r="CC43" s="104">
        <v>0</v>
      </c>
      <c r="CD43" s="104">
        <v>0</v>
      </c>
      <c r="CE43" s="104">
        <v>0</v>
      </c>
      <c r="CF43" s="105">
        <v>0</v>
      </c>
      <c r="CG43" s="104">
        <v>1</v>
      </c>
      <c r="CH43" s="104">
        <v>0</v>
      </c>
      <c r="CI43" s="104">
        <v>0</v>
      </c>
      <c r="CJ43" s="104">
        <v>0</v>
      </c>
      <c r="CK43" s="104">
        <v>0</v>
      </c>
      <c r="CL43" s="104">
        <v>0</v>
      </c>
      <c r="CM43" s="104">
        <v>0</v>
      </c>
      <c r="CN43" s="119">
        <v>0</v>
      </c>
      <c r="CO43" s="113">
        <v>0</v>
      </c>
      <c r="CP43" s="113">
        <v>0</v>
      </c>
      <c r="CQ43" s="113">
        <v>0</v>
      </c>
      <c r="CR43" s="113">
        <v>0</v>
      </c>
      <c r="CS43" s="113">
        <v>0</v>
      </c>
      <c r="CT43" s="113">
        <v>0</v>
      </c>
      <c r="CU43" s="115">
        <v>0</v>
      </c>
      <c r="CV43" s="115">
        <v>0</v>
      </c>
      <c r="CW43" s="115">
        <v>0</v>
      </c>
      <c r="CX43" s="115">
        <v>0</v>
      </c>
      <c r="CY43" s="115">
        <v>0</v>
      </c>
      <c r="CZ43" s="130">
        <v>0</v>
      </c>
      <c r="DA43" s="130">
        <v>0</v>
      </c>
      <c r="DB43" s="130">
        <v>0</v>
      </c>
      <c r="DC43" s="107">
        <v>1</v>
      </c>
      <c r="DD43" s="107">
        <v>0</v>
      </c>
      <c r="DE43" s="107">
        <v>0</v>
      </c>
      <c r="DF43" s="123" t="s">
        <v>231</v>
      </c>
      <c r="DG43" s="123">
        <v>1</v>
      </c>
      <c r="DH43" s="123">
        <v>0</v>
      </c>
      <c r="DI43" s="123">
        <v>0</v>
      </c>
      <c r="DJ43" s="123">
        <v>0</v>
      </c>
      <c r="DK43" s="123">
        <v>0</v>
      </c>
      <c r="DL43" s="123">
        <v>0</v>
      </c>
      <c r="DM43" s="123">
        <v>0</v>
      </c>
      <c r="DN43" s="116">
        <v>0</v>
      </c>
      <c r="DO43" s="116">
        <v>1</v>
      </c>
      <c r="DP43" s="116">
        <v>0</v>
      </c>
      <c r="DQ43" s="116">
        <v>0</v>
      </c>
      <c r="DR43" s="116">
        <v>0</v>
      </c>
      <c r="DS43" s="116">
        <v>0</v>
      </c>
      <c r="DT43" s="98">
        <v>44647</v>
      </c>
      <c r="DU43" s="156"/>
      <c r="DV43" s="104"/>
      <c r="DW43" s="104"/>
      <c r="DX43" s="126">
        <f t="shared" ref="DX43:DX77" si="38">IFERROR((H43-F43)/365.2421,"")</f>
        <v>68.850222906943088</v>
      </c>
      <c r="DY43" s="127">
        <f t="shared" ref="DY43:DY77" si="39">IFERROR((DT43-H43),"")</f>
        <v>2</v>
      </c>
      <c r="DZ43" s="128">
        <f t="shared" ref="DZ43:DZ77" si="40">IFERROR((AD43+AE43)-(H43+I43),"NA")</f>
        <v>1.3888888934161514E-3</v>
      </c>
      <c r="EA43" s="128">
        <f t="shared" si="24"/>
        <v>3.3333333441987634E-2</v>
      </c>
      <c r="EB43" s="129">
        <f t="shared" si="25"/>
        <v>2.000000006519258</v>
      </c>
      <c r="EC43" s="128">
        <f t="shared" ref="EC43:EC77" si="41">IFERROR((AY43+AZ43)-(H43+I43),"NA")</f>
        <v>4.1666666671517305E-2</v>
      </c>
      <c r="ED43" s="128">
        <f t="shared" si="27"/>
        <v>1.0000000001164153</v>
      </c>
      <c r="EE43" s="129">
        <f t="shared" si="28"/>
        <v>60.000000006984919</v>
      </c>
      <c r="EF43" s="128">
        <f t="shared" ref="EF43:EF77" si="42">IFERROR((BB43+BC43)-(H43+I43),"NA")</f>
        <v>5.8333333334303461E-2</v>
      </c>
      <c r="EG43" s="128">
        <f t="shared" si="30"/>
        <v>1.4000000000232831</v>
      </c>
      <c r="EH43" s="129">
        <f t="shared" si="31"/>
        <v>84.000000001396984</v>
      </c>
      <c r="EI43" s="128">
        <f t="shared" si="32"/>
        <v>3.2638888893416151E-2</v>
      </c>
      <c r="EJ43" s="128">
        <f t="shared" si="33"/>
        <v>0.78333333344198763</v>
      </c>
      <c r="EK43" s="129">
        <f t="shared" si="34"/>
        <v>47.000000006519258</v>
      </c>
      <c r="EL43" s="128">
        <f t="shared" ref="EL43:EL77" si="43">IFERROR((BJ43+BK43)-(K43+L43),"NA")</f>
        <v>0.17847222222189885</v>
      </c>
      <c r="EM43" s="128">
        <f t="shared" si="36"/>
        <v>4.2833333333255723</v>
      </c>
      <c r="EN43" s="129">
        <f t="shared" si="37"/>
        <v>256.99999999953434</v>
      </c>
    </row>
    <row r="44" spans="1:144" s="92" customFormat="1" ht="15" customHeight="1" x14ac:dyDescent="0.2">
      <c r="A44" s="93">
        <v>1</v>
      </c>
      <c r="B44" s="92">
        <v>1</v>
      </c>
      <c r="C44" s="152" t="s">
        <v>217</v>
      </c>
      <c r="D44" s="152" t="s">
        <v>218</v>
      </c>
      <c r="E44" s="95">
        <v>239536</v>
      </c>
      <c r="F44" s="131">
        <v>15130</v>
      </c>
      <c r="G44" s="97">
        <v>0</v>
      </c>
      <c r="H44" s="98">
        <v>44648</v>
      </c>
      <c r="I44" s="99">
        <v>0.9375</v>
      </c>
      <c r="J44" s="100">
        <v>0</v>
      </c>
      <c r="K44" s="98">
        <v>44648</v>
      </c>
      <c r="L44" s="99">
        <v>0.875</v>
      </c>
      <c r="M44" s="101">
        <v>0</v>
      </c>
      <c r="N44" s="102">
        <v>1</v>
      </c>
      <c r="O44" s="103">
        <v>2</v>
      </c>
      <c r="P44" s="102">
        <v>0</v>
      </c>
      <c r="Q44" s="102">
        <v>0</v>
      </c>
      <c r="R44" s="101">
        <v>0</v>
      </c>
      <c r="S44" s="104">
        <v>0</v>
      </c>
      <c r="T44" s="105">
        <v>18</v>
      </c>
      <c r="U44" s="104">
        <v>0</v>
      </c>
      <c r="V44" s="104">
        <v>0</v>
      </c>
      <c r="W44" s="104">
        <v>0</v>
      </c>
      <c r="X44" s="104">
        <v>1</v>
      </c>
      <c r="Y44" s="104">
        <v>0</v>
      </c>
      <c r="Z44" s="104">
        <v>0</v>
      </c>
      <c r="AA44" s="106" t="s">
        <v>306</v>
      </c>
      <c r="AB44" s="106" t="s">
        <v>315</v>
      </c>
      <c r="AC44" s="106">
        <v>0</v>
      </c>
      <c r="AD44" s="98">
        <v>44648</v>
      </c>
      <c r="AE44" s="99">
        <v>0.94652777777777775</v>
      </c>
      <c r="AF44" s="187"/>
      <c r="AG44" s="187"/>
      <c r="AH44" s="190"/>
      <c r="AI44" s="98">
        <v>44649</v>
      </c>
      <c r="AJ44" s="184">
        <v>1</v>
      </c>
      <c r="AK44" s="107">
        <v>1</v>
      </c>
      <c r="AL44" s="107">
        <v>1</v>
      </c>
      <c r="AM44" s="108">
        <v>0</v>
      </c>
      <c r="AN44" s="107">
        <v>0</v>
      </c>
      <c r="AO44" s="109">
        <v>0</v>
      </c>
      <c r="AP44" s="109">
        <v>0</v>
      </c>
      <c r="AQ44" s="109">
        <v>1</v>
      </c>
      <c r="AR44" s="109">
        <v>0</v>
      </c>
      <c r="AS44" s="109">
        <v>0</v>
      </c>
      <c r="AT44" s="109">
        <v>0</v>
      </c>
      <c r="AU44" s="109">
        <v>0</v>
      </c>
      <c r="AV44" s="110">
        <v>0</v>
      </c>
      <c r="AW44" s="110">
        <v>0</v>
      </c>
      <c r="AX44" s="111">
        <v>0</v>
      </c>
      <c r="AY44" s="98">
        <v>44648</v>
      </c>
      <c r="AZ44" s="99">
        <v>0.97569444444444453</v>
      </c>
      <c r="BA44" s="112" t="s">
        <v>380</v>
      </c>
      <c r="BB44" s="98">
        <v>44649</v>
      </c>
      <c r="BC44" s="99">
        <v>6.9444444444444447E-4</v>
      </c>
      <c r="BD44" s="42" t="s">
        <v>228</v>
      </c>
      <c r="BE44" s="114">
        <v>0</v>
      </c>
      <c r="BF44" s="114">
        <v>1</v>
      </c>
      <c r="BG44" s="115" t="s">
        <v>302</v>
      </c>
      <c r="BH44" s="115">
        <v>0</v>
      </c>
      <c r="BI44" s="115">
        <v>0</v>
      </c>
      <c r="BJ44" s="98">
        <v>44649</v>
      </c>
      <c r="BK44" s="99">
        <v>4.7916666666666663E-2</v>
      </c>
      <c r="BL44" s="162" t="s">
        <v>219</v>
      </c>
      <c r="BM44" s="116">
        <v>0</v>
      </c>
      <c r="BN44" s="116">
        <v>0</v>
      </c>
      <c r="BO44" s="116">
        <v>0</v>
      </c>
      <c r="BP44" s="113"/>
      <c r="BQ44" s="113"/>
      <c r="BR44" s="117" t="s">
        <v>479</v>
      </c>
      <c r="BS44" s="117"/>
      <c r="BT44" s="117"/>
      <c r="BU44" s="117"/>
      <c r="BV44" s="117"/>
      <c r="BW44" s="117" t="s">
        <v>220</v>
      </c>
      <c r="BX44" s="105">
        <v>16</v>
      </c>
      <c r="BY44" s="104">
        <v>0</v>
      </c>
      <c r="BZ44" s="104">
        <v>0</v>
      </c>
      <c r="CA44" s="104">
        <v>0</v>
      </c>
      <c r="CB44" s="104">
        <v>1</v>
      </c>
      <c r="CC44" s="104">
        <v>0</v>
      </c>
      <c r="CD44" s="104">
        <v>0</v>
      </c>
      <c r="CE44" s="104">
        <v>0</v>
      </c>
      <c r="CF44" s="105" t="s">
        <v>306</v>
      </c>
      <c r="CG44" s="104">
        <v>0</v>
      </c>
      <c r="CH44" s="104">
        <v>0</v>
      </c>
      <c r="CI44" s="104">
        <v>0</v>
      </c>
      <c r="CJ44" s="104">
        <v>0</v>
      </c>
      <c r="CK44" s="104">
        <v>0</v>
      </c>
      <c r="CL44" s="104">
        <v>1</v>
      </c>
      <c r="CM44" s="104">
        <v>0</v>
      </c>
      <c r="CN44" s="119">
        <v>1</v>
      </c>
      <c r="CO44" s="113">
        <v>0</v>
      </c>
      <c r="CP44" s="113">
        <v>1</v>
      </c>
      <c r="CQ44" s="113">
        <v>0</v>
      </c>
      <c r="CR44" s="113">
        <v>1</v>
      </c>
      <c r="CS44" s="113">
        <v>1</v>
      </c>
      <c r="CT44" s="113">
        <v>0</v>
      </c>
      <c r="CU44" s="115">
        <v>0</v>
      </c>
      <c r="CV44" s="115">
        <v>0</v>
      </c>
      <c r="CW44" s="115">
        <v>0</v>
      </c>
      <c r="CX44" s="115">
        <v>0</v>
      </c>
      <c r="CY44" s="115">
        <v>0</v>
      </c>
      <c r="CZ44" s="130">
        <v>0</v>
      </c>
      <c r="DA44" s="130">
        <v>0</v>
      </c>
      <c r="DB44" s="130">
        <v>0</v>
      </c>
      <c r="DC44" s="107">
        <v>1</v>
      </c>
      <c r="DD44" s="107">
        <v>0</v>
      </c>
      <c r="DE44" s="107">
        <v>0</v>
      </c>
      <c r="DF44" s="123" t="s">
        <v>438</v>
      </c>
      <c r="DG44" s="123">
        <v>0</v>
      </c>
      <c r="DH44" s="123">
        <v>0</v>
      </c>
      <c r="DI44" s="123">
        <v>1</v>
      </c>
      <c r="DJ44" s="123">
        <v>0</v>
      </c>
      <c r="DK44" s="123">
        <v>0</v>
      </c>
      <c r="DL44" s="123">
        <v>0</v>
      </c>
      <c r="DM44" s="123">
        <v>0</v>
      </c>
      <c r="DN44" s="116">
        <v>4</v>
      </c>
      <c r="DO44" s="116">
        <v>0</v>
      </c>
      <c r="DP44" s="116">
        <v>0</v>
      </c>
      <c r="DQ44" s="116">
        <v>1</v>
      </c>
      <c r="DR44" s="116">
        <v>0</v>
      </c>
      <c r="DS44" s="116">
        <v>0</v>
      </c>
      <c r="DT44" s="98">
        <v>44656</v>
      </c>
      <c r="DU44" s="156"/>
      <c r="DV44" s="104"/>
      <c r="DW44" s="104"/>
      <c r="DX44" s="126">
        <f t="shared" si="38"/>
        <v>80.817627540746258</v>
      </c>
      <c r="DY44" s="127">
        <f t="shared" si="39"/>
        <v>8</v>
      </c>
      <c r="DZ44" s="128">
        <f t="shared" si="40"/>
        <v>9.0277777781011537E-3</v>
      </c>
      <c r="EA44" s="128">
        <f t="shared" si="24"/>
        <v>0.21666666667442769</v>
      </c>
      <c r="EB44" s="129">
        <f t="shared" si="25"/>
        <v>13.000000000465661</v>
      </c>
      <c r="EC44" s="128">
        <f t="shared" si="41"/>
        <v>3.8194444445252884E-2</v>
      </c>
      <c r="ED44" s="128">
        <f t="shared" si="27"/>
        <v>0.91666666668606922</v>
      </c>
      <c r="EE44" s="129">
        <f t="shared" si="28"/>
        <v>55.000000001164153</v>
      </c>
      <c r="EF44" s="128">
        <f t="shared" si="42"/>
        <v>6.3194444446708076E-2</v>
      </c>
      <c r="EG44" s="128">
        <f t="shared" si="30"/>
        <v>1.5166666667209938</v>
      </c>
      <c r="EH44" s="129">
        <f t="shared" si="31"/>
        <v>91.000000003259629</v>
      </c>
      <c r="EI44" s="128">
        <f t="shared" si="32"/>
        <v>4.7222222223354038E-2</v>
      </c>
      <c r="EJ44" s="128">
        <f t="shared" si="33"/>
        <v>1.1333333333604969</v>
      </c>
      <c r="EK44" s="129">
        <f t="shared" si="34"/>
        <v>68.000000001629815</v>
      </c>
      <c r="EL44" s="128">
        <f t="shared" si="43"/>
        <v>0.17291666667006211</v>
      </c>
      <c r="EM44" s="128">
        <f t="shared" si="36"/>
        <v>4.1500000000814907</v>
      </c>
      <c r="EN44" s="129">
        <f t="shared" si="37"/>
        <v>249.00000000488944</v>
      </c>
    </row>
    <row r="45" spans="1:144" s="92" customFormat="1" ht="15" customHeight="1" x14ac:dyDescent="0.2">
      <c r="A45" s="93">
        <v>1</v>
      </c>
      <c r="B45" s="92">
        <v>1</v>
      </c>
      <c r="C45" s="152" t="s">
        <v>221</v>
      </c>
      <c r="D45" s="152" t="s">
        <v>222</v>
      </c>
      <c r="E45" s="95">
        <v>2074438</v>
      </c>
      <c r="F45" s="131">
        <v>15303</v>
      </c>
      <c r="G45" s="97">
        <v>1</v>
      </c>
      <c r="H45" s="98">
        <v>44649</v>
      </c>
      <c r="I45" s="99">
        <v>0.35069444444444442</v>
      </c>
      <c r="J45" s="100">
        <v>1</v>
      </c>
      <c r="K45" s="98">
        <v>44649</v>
      </c>
      <c r="L45" s="99">
        <v>0.1875</v>
      </c>
      <c r="M45" s="101">
        <v>0</v>
      </c>
      <c r="N45" s="102">
        <v>0</v>
      </c>
      <c r="O45" s="103">
        <v>2</v>
      </c>
      <c r="P45" s="102">
        <v>0</v>
      </c>
      <c r="Q45" s="102">
        <v>1</v>
      </c>
      <c r="R45" s="101" t="s">
        <v>223</v>
      </c>
      <c r="S45" s="104">
        <v>0</v>
      </c>
      <c r="T45" s="105">
        <v>23</v>
      </c>
      <c r="U45" s="104">
        <v>0</v>
      </c>
      <c r="V45" s="104">
        <v>0</v>
      </c>
      <c r="W45" s="104">
        <v>0</v>
      </c>
      <c r="X45" s="104">
        <v>0</v>
      </c>
      <c r="Y45" s="104">
        <v>1</v>
      </c>
      <c r="Z45" s="104">
        <v>0</v>
      </c>
      <c r="AA45" s="106" t="s">
        <v>306</v>
      </c>
      <c r="AB45" s="106" t="s">
        <v>399</v>
      </c>
      <c r="AC45" s="106">
        <v>0</v>
      </c>
      <c r="AD45" s="98">
        <v>44649</v>
      </c>
      <c r="AE45" s="99">
        <v>0.3430555555555555</v>
      </c>
      <c r="AF45" s="187"/>
      <c r="AG45" s="187"/>
      <c r="AH45" s="190"/>
      <c r="AI45" s="98">
        <v>44650</v>
      </c>
      <c r="AJ45" s="184">
        <v>1</v>
      </c>
      <c r="AK45" s="107">
        <v>1</v>
      </c>
      <c r="AL45" s="107">
        <v>0</v>
      </c>
      <c r="AM45" s="108">
        <v>1</v>
      </c>
      <c r="AN45" s="107">
        <v>0</v>
      </c>
      <c r="AO45" s="109">
        <v>0</v>
      </c>
      <c r="AP45" s="109">
        <v>0</v>
      </c>
      <c r="AQ45" s="109">
        <v>0</v>
      </c>
      <c r="AR45" s="109">
        <v>1</v>
      </c>
      <c r="AS45" s="109">
        <v>0</v>
      </c>
      <c r="AT45" s="109">
        <v>0</v>
      </c>
      <c r="AU45" s="109">
        <v>0</v>
      </c>
      <c r="AV45" s="110">
        <v>0</v>
      </c>
      <c r="AW45" s="110">
        <v>1</v>
      </c>
      <c r="AX45" s="111">
        <v>0</v>
      </c>
      <c r="AY45" s="98" t="s">
        <v>146</v>
      </c>
      <c r="AZ45" s="99" t="s">
        <v>146</v>
      </c>
      <c r="BA45" s="112" t="s">
        <v>146</v>
      </c>
      <c r="BB45" s="98">
        <v>44649</v>
      </c>
      <c r="BC45" s="99">
        <v>0.3888888888888889</v>
      </c>
      <c r="BD45" s="171" t="s">
        <v>548</v>
      </c>
      <c r="BE45" s="170">
        <v>1</v>
      </c>
      <c r="BF45" s="170">
        <v>1</v>
      </c>
      <c r="BG45" s="115" t="s">
        <v>475</v>
      </c>
      <c r="BH45" s="115">
        <v>1</v>
      </c>
      <c r="BI45" s="115">
        <v>1</v>
      </c>
      <c r="BJ45" s="98">
        <v>44649</v>
      </c>
      <c r="BK45" s="99">
        <v>0.52569444444444446</v>
      </c>
      <c r="BL45" s="116" t="s">
        <v>101</v>
      </c>
      <c r="BM45" s="116">
        <v>0</v>
      </c>
      <c r="BN45" s="116">
        <v>1</v>
      </c>
      <c r="BO45" s="116">
        <v>1</v>
      </c>
      <c r="BP45" s="113"/>
      <c r="BQ45" s="113"/>
      <c r="BR45" s="152" t="s">
        <v>567</v>
      </c>
      <c r="BS45" s="152"/>
      <c r="BT45" s="117" t="s">
        <v>414</v>
      </c>
      <c r="BU45" s="117"/>
      <c r="BV45" s="117"/>
      <c r="BW45" s="117" t="s">
        <v>225</v>
      </c>
      <c r="BX45" s="105" t="s">
        <v>224</v>
      </c>
      <c r="BY45" s="104">
        <v>0</v>
      </c>
      <c r="BZ45" s="104">
        <v>0</v>
      </c>
      <c r="CA45" s="104">
        <v>0</v>
      </c>
      <c r="CB45" s="104">
        <v>0</v>
      </c>
      <c r="CC45" s="104">
        <v>1</v>
      </c>
      <c r="CD45" s="104">
        <v>0</v>
      </c>
      <c r="CE45" s="104">
        <v>0</v>
      </c>
      <c r="CF45" s="105" t="s">
        <v>404</v>
      </c>
      <c r="CG45" s="104">
        <v>0</v>
      </c>
      <c r="CH45" s="104">
        <v>0</v>
      </c>
      <c r="CI45" s="104">
        <v>0</v>
      </c>
      <c r="CJ45" s="104">
        <v>0</v>
      </c>
      <c r="CK45" s="104">
        <v>0</v>
      </c>
      <c r="CL45" s="104">
        <v>0</v>
      </c>
      <c r="CM45" s="104">
        <v>1</v>
      </c>
      <c r="CN45" s="119">
        <v>1</v>
      </c>
      <c r="CO45" s="113">
        <v>1</v>
      </c>
      <c r="CP45" s="113">
        <v>0</v>
      </c>
      <c r="CQ45" s="113">
        <v>0</v>
      </c>
      <c r="CR45" s="113">
        <v>0</v>
      </c>
      <c r="CS45" s="113">
        <v>0</v>
      </c>
      <c r="CT45" s="113">
        <v>0</v>
      </c>
      <c r="CU45" s="115">
        <v>0</v>
      </c>
      <c r="CV45" s="115" t="s">
        <v>146</v>
      </c>
      <c r="CW45" s="115">
        <v>0</v>
      </c>
      <c r="CX45" s="115">
        <v>0</v>
      </c>
      <c r="CY45" s="115">
        <v>1</v>
      </c>
      <c r="CZ45" s="130">
        <v>0</v>
      </c>
      <c r="DA45" s="130">
        <v>0</v>
      </c>
      <c r="DB45" s="130">
        <v>0</v>
      </c>
      <c r="DC45" s="107">
        <v>1</v>
      </c>
      <c r="DD45" s="107">
        <v>0</v>
      </c>
      <c r="DE45" s="107">
        <v>0</v>
      </c>
      <c r="DF45" s="123" t="s">
        <v>344</v>
      </c>
      <c r="DG45" s="123">
        <v>0</v>
      </c>
      <c r="DH45" s="123">
        <v>0</v>
      </c>
      <c r="DI45" s="123">
        <v>0</v>
      </c>
      <c r="DJ45" s="123">
        <v>0</v>
      </c>
      <c r="DK45" s="123">
        <v>0</v>
      </c>
      <c r="DL45" s="123">
        <v>0</v>
      </c>
      <c r="DM45" s="123">
        <v>1</v>
      </c>
      <c r="DN45" s="116">
        <v>6</v>
      </c>
      <c r="DO45" s="125" t="s">
        <v>146</v>
      </c>
      <c r="DP45" s="125" t="s">
        <v>146</v>
      </c>
      <c r="DQ45" s="125" t="s">
        <v>146</v>
      </c>
      <c r="DR45" s="125" t="s">
        <v>146</v>
      </c>
      <c r="DS45" s="125" t="s">
        <v>146</v>
      </c>
      <c r="DT45" s="134">
        <v>44651</v>
      </c>
      <c r="DU45" s="156" t="s">
        <v>146</v>
      </c>
      <c r="DV45" s="104">
        <v>6</v>
      </c>
      <c r="DW45" s="104" t="s">
        <v>146</v>
      </c>
      <c r="DX45" s="126">
        <f t="shared" si="38"/>
        <v>80.3467070198096</v>
      </c>
      <c r="DY45" s="127">
        <f t="shared" si="39"/>
        <v>2</v>
      </c>
      <c r="DZ45" s="128">
        <f t="shared" si="40"/>
        <v>-7.6388888919609599E-3</v>
      </c>
      <c r="EA45" s="128">
        <f t="shared" si="24"/>
        <v>-0.18333333340706304</v>
      </c>
      <c r="EB45" s="129">
        <f t="shared" si="25"/>
        <v>-11.000000004423782</v>
      </c>
      <c r="EC45" s="128" t="str">
        <f t="shared" si="41"/>
        <v>NA</v>
      </c>
      <c r="ED45" s="128" t="str">
        <f t="shared" si="27"/>
        <v>NA</v>
      </c>
      <c r="EE45" s="129" t="str">
        <f t="shared" si="28"/>
        <v>NA</v>
      </c>
      <c r="EF45" s="128">
        <f t="shared" si="42"/>
        <v>3.8194444445252884E-2</v>
      </c>
      <c r="EG45" s="128">
        <f t="shared" si="30"/>
        <v>0.91666666668606922</v>
      </c>
      <c r="EH45" s="129">
        <f t="shared" si="31"/>
        <v>55.000000001164153</v>
      </c>
      <c r="EI45" s="128">
        <f t="shared" si="32"/>
        <v>0.13680555555038154</v>
      </c>
      <c r="EJ45" s="128">
        <f t="shared" si="33"/>
        <v>3.283333333209157</v>
      </c>
      <c r="EK45" s="129">
        <f t="shared" si="34"/>
        <v>196.99999999254942</v>
      </c>
      <c r="EL45" s="128">
        <f t="shared" si="43"/>
        <v>0.33819444444088731</v>
      </c>
      <c r="EM45" s="128">
        <f t="shared" si="36"/>
        <v>8.1166666665812954</v>
      </c>
      <c r="EN45" s="129">
        <f t="shared" si="37"/>
        <v>486.99999999487773</v>
      </c>
    </row>
    <row r="46" spans="1:144" s="92" customFormat="1" ht="15" customHeight="1" x14ac:dyDescent="0.2">
      <c r="A46" s="93">
        <v>1</v>
      </c>
      <c r="B46" s="92">
        <v>1</v>
      </c>
      <c r="C46" s="25" t="s">
        <v>229</v>
      </c>
      <c r="D46" s="25" t="s">
        <v>230</v>
      </c>
      <c r="E46" s="26">
        <v>740113</v>
      </c>
      <c r="F46" s="27">
        <v>9588</v>
      </c>
      <c r="G46" s="51">
        <v>1</v>
      </c>
      <c r="H46" s="50">
        <v>44658</v>
      </c>
      <c r="I46" s="28">
        <v>0.50416666666666665</v>
      </c>
      <c r="J46" s="29">
        <v>1</v>
      </c>
      <c r="K46" s="50">
        <v>44658</v>
      </c>
      <c r="L46" s="28">
        <v>0.375</v>
      </c>
      <c r="M46" s="30">
        <v>0</v>
      </c>
      <c r="N46" s="31">
        <v>1</v>
      </c>
      <c r="O46" s="32">
        <v>2</v>
      </c>
      <c r="P46" s="31">
        <v>0</v>
      </c>
      <c r="Q46" s="31">
        <v>0</v>
      </c>
      <c r="R46" s="30">
        <v>0</v>
      </c>
      <c r="S46" s="33">
        <v>3</v>
      </c>
      <c r="T46" s="34">
        <v>7</v>
      </c>
      <c r="U46" s="33">
        <v>0</v>
      </c>
      <c r="V46" s="33">
        <v>1</v>
      </c>
      <c r="W46" s="33">
        <v>0</v>
      </c>
      <c r="X46" s="33">
        <v>0</v>
      </c>
      <c r="Y46" s="33">
        <v>0</v>
      </c>
      <c r="Z46" s="33">
        <v>0</v>
      </c>
      <c r="AA46" s="35" t="s">
        <v>307</v>
      </c>
      <c r="AB46" s="35" t="s">
        <v>303</v>
      </c>
      <c r="AC46" s="35">
        <v>1</v>
      </c>
      <c r="AD46" s="50">
        <v>44658</v>
      </c>
      <c r="AE46" s="28">
        <v>0.5229166666666667</v>
      </c>
      <c r="AF46" s="189"/>
      <c r="AG46" s="189"/>
      <c r="AH46" s="192"/>
      <c r="AI46" s="50">
        <v>44659</v>
      </c>
      <c r="AJ46" s="186">
        <v>0</v>
      </c>
      <c r="AK46" s="36">
        <v>0</v>
      </c>
      <c r="AL46" s="36">
        <v>1</v>
      </c>
      <c r="AM46" s="37">
        <v>0</v>
      </c>
      <c r="AN46" s="36">
        <v>0</v>
      </c>
      <c r="AO46" s="38">
        <v>0</v>
      </c>
      <c r="AP46" s="39">
        <v>1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55">
        <v>0</v>
      </c>
      <c r="AW46" s="55">
        <v>0</v>
      </c>
      <c r="AX46" s="41">
        <v>0</v>
      </c>
      <c r="AY46" s="50">
        <v>44658</v>
      </c>
      <c r="AZ46" s="28">
        <v>0.57638888888888895</v>
      </c>
      <c r="BA46" s="40" t="s">
        <v>199</v>
      </c>
      <c r="BB46" s="50" t="s">
        <v>146</v>
      </c>
      <c r="BC46" s="28" t="s">
        <v>146</v>
      </c>
      <c r="BD46" s="42" t="s">
        <v>146</v>
      </c>
      <c r="BE46" s="52" t="s">
        <v>146</v>
      </c>
      <c r="BF46" s="52" t="s">
        <v>146</v>
      </c>
      <c r="BG46" s="43" t="s">
        <v>146</v>
      </c>
      <c r="BH46" s="43" t="s">
        <v>146</v>
      </c>
      <c r="BI46" s="43" t="s">
        <v>146</v>
      </c>
      <c r="BJ46" s="50" t="s">
        <v>146</v>
      </c>
      <c r="BK46" s="28" t="s">
        <v>146</v>
      </c>
      <c r="BL46" s="44" t="s">
        <v>146</v>
      </c>
      <c r="BM46" s="44" t="s">
        <v>146</v>
      </c>
      <c r="BN46" s="44" t="s">
        <v>146</v>
      </c>
      <c r="BO46" s="44" t="s">
        <v>146</v>
      </c>
      <c r="BP46" s="42"/>
      <c r="BQ46" s="42"/>
      <c r="BR46" s="54"/>
      <c r="BS46" s="54"/>
      <c r="BT46" s="54"/>
      <c r="BU46" s="54"/>
      <c r="BV46" s="54"/>
      <c r="BW46" s="54" t="s">
        <v>309</v>
      </c>
      <c r="BX46" s="34" t="s">
        <v>306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1</v>
      </c>
      <c r="CE46" s="33">
        <v>0</v>
      </c>
      <c r="CF46" s="34" t="s">
        <v>306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  <c r="CL46" s="33">
        <v>1</v>
      </c>
      <c r="CM46" s="33">
        <v>0</v>
      </c>
      <c r="CN46" s="45">
        <v>0</v>
      </c>
      <c r="CO46" s="42">
        <v>0</v>
      </c>
      <c r="CP46" s="42">
        <v>0</v>
      </c>
      <c r="CQ46" s="42">
        <v>0</v>
      </c>
      <c r="CR46" s="42">
        <v>0</v>
      </c>
      <c r="CS46" s="42">
        <v>0</v>
      </c>
      <c r="CT46" s="42">
        <v>0</v>
      </c>
      <c r="CU46" s="43">
        <v>0</v>
      </c>
      <c r="CV46" s="43">
        <v>0</v>
      </c>
      <c r="CW46" s="43" t="s">
        <v>146</v>
      </c>
      <c r="CX46" s="43">
        <v>0</v>
      </c>
      <c r="CY46" s="43">
        <v>0</v>
      </c>
      <c r="CZ46" s="46">
        <v>0</v>
      </c>
      <c r="DA46" s="46">
        <v>0</v>
      </c>
      <c r="DB46" s="46">
        <v>0</v>
      </c>
      <c r="DC46" s="36">
        <v>1</v>
      </c>
      <c r="DD46" s="36">
        <v>0</v>
      </c>
      <c r="DE46" s="36">
        <v>0</v>
      </c>
      <c r="DF46" s="47" t="s">
        <v>231</v>
      </c>
      <c r="DG46" s="47">
        <v>1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4">
        <v>4</v>
      </c>
      <c r="DO46" s="125">
        <v>0</v>
      </c>
      <c r="DP46" s="125">
        <v>1</v>
      </c>
      <c r="DQ46" s="125">
        <v>0</v>
      </c>
      <c r="DR46" s="125">
        <v>0</v>
      </c>
      <c r="DS46" s="125">
        <v>0</v>
      </c>
      <c r="DT46" s="134">
        <v>44659</v>
      </c>
      <c r="DU46" s="139"/>
      <c r="DV46" s="33"/>
      <c r="DW46" s="33"/>
      <c r="DX46" s="126">
        <f t="shared" si="38"/>
        <v>96.01850389098081</v>
      </c>
      <c r="DY46" s="127">
        <f t="shared" si="39"/>
        <v>1</v>
      </c>
      <c r="DZ46" s="128">
        <f t="shared" si="40"/>
        <v>1.8750000002910383E-2</v>
      </c>
      <c r="EA46" s="128">
        <f t="shared" si="24"/>
        <v>0.45000000006984919</v>
      </c>
      <c r="EB46" s="129">
        <f t="shared" si="25"/>
        <v>27.000000004190952</v>
      </c>
      <c r="EC46" s="128">
        <f t="shared" si="41"/>
        <v>7.2222222224809229E-2</v>
      </c>
      <c r="ED46" s="128">
        <f t="shared" si="27"/>
        <v>1.7333333333954215</v>
      </c>
      <c r="EE46" s="129">
        <f t="shared" si="28"/>
        <v>104.00000000372529</v>
      </c>
      <c r="EF46" s="128" t="str">
        <f t="shared" si="42"/>
        <v>NA</v>
      </c>
      <c r="EG46" s="128" t="str">
        <f t="shared" si="30"/>
        <v>NA</v>
      </c>
      <c r="EH46" s="129" t="str">
        <f t="shared" si="31"/>
        <v>NA</v>
      </c>
      <c r="EI46" s="128" t="str">
        <f t="shared" si="32"/>
        <v>NA</v>
      </c>
      <c r="EJ46" s="128" t="str">
        <f t="shared" si="33"/>
        <v>NA</v>
      </c>
      <c r="EK46" s="129" t="str">
        <f t="shared" si="34"/>
        <v>NA</v>
      </c>
      <c r="EL46" s="128" t="str">
        <f t="shared" si="43"/>
        <v>NA</v>
      </c>
      <c r="EM46" s="128" t="str">
        <f t="shared" si="36"/>
        <v>NA</v>
      </c>
      <c r="EN46" s="129" t="str">
        <f t="shared" si="37"/>
        <v>NA</v>
      </c>
    </row>
    <row r="47" spans="1:144" s="92" customFormat="1" ht="15" customHeight="1" x14ac:dyDescent="0.2">
      <c r="A47" s="93">
        <v>1</v>
      </c>
      <c r="B47" s="92">
        <v>1</v>
      </c>
      <c r="C47" s="167" t="s">
        <v>226</v>
      </c>
      <c r="D47" s="167" t="s">
        <v>227</v>
      </c>
      <c r="E47" s="26">
        <v>2544191</v>
      </c>
      <c r="F47" s="27">
        <v>20101</v>
      </c>
      <c r="G47" s="51">
        <v>1</v>
      </c>
      <c r="H47" s="50">
        <v>44658</v>
      </c>
      <c r="I47" s="28">
        <v>0.42291666666666666</v>
      </c>
      <c r="J47" s="29">
        <v>1</v>
      </c>
      <c r="K47" s="50">
        <v>44658</v>
      </c>
      <c r="L47" s="28">
        <v>0.33333333333333331</v>
      </c>
      <c r="M47" s="30">
        <v>0</v>
      </c>
      <c r="N47" s="31">
        <v>1</v>
      </c>
      <c r="O47" s="32">
        <v>2</v>
      </c>
      <c r="P47" s="31">
        <v>0</v>
      </c>
      <c r="Q47" s="31">
        <v>0</v>
      </c>
      <c r="R47" s="30">
        <v>0</v>
      </c>
      <c r="S47" s="33">
        <v>0</v>
      </c>
      <c r="T47" s="34">
        <v>19</v>
      </c>
      <c r="U47" s="33">
        <v>0</v>
      </c>
      <c r="V47" s="33">
        <v>0</v>
      </c>
      <c r="W47" s="33">
        <v>0</v>
      </c>
      <c r="X47" s="33">
        <v>1</v>
      </c>
      <c r="Y47" s="33">
        <v>0</v>
      </c>
      <c r="Z47" s="33">
        <v>0</v>
      </c>
      <c r="AA47" s="35" t="s">
        <v>307</v>
      </c>
      <c r="AB47" s="35" t="s">
        <v>303</v>
      </c>
      <c r="AC47" s="35">
        <v>1</v>
      </c>
      <c r="AD47" s="50">
        <v>44658</v>
      </c>
      <c r="AE47" s="28">
        <v>0.42638888888888887</v>
      </c>
      <c r="AF47" s="189"/>
      <c r="AG47" s="189"/>
      <c r="AH47" s="192"/>
      <c r="AI47" s="50">
        <v>44659</v>
      </c>
      <c r="AJ47" s="186">
        <v>1</v>
      </c>
      <c r="AK47" s="36">
        <v>1</v>
      </c>
      <c r="AL47" s="36">
        <v>0</v>
      </c>
      <c r="AM47" s="37">
        <v>0</v>
      </c>
      <c r="AN47" s="36">
        <v>0</v>
      </c>
      <c r="AO47" s="38">
        <v>1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55">
        <v>0</v>
      </c>
      <c r="AW47" s="55">
        <v>0</v>
      </c>
      <c r="AX47" s="41">
        <v>0</v>
      </c>
      <c r="AY47" s="50" t="s">
        <v>146</v>
      </c>
      <c r="AZ47" s="28" t="s">
        <v>146</v>
      </c>
      <c r="BA47" s="40" t="s">
        <v>146</v>
      </c>
      <c r="BB47" s="50">
        <v>44658</v>
      </c>
      <c r="BC47" s="28">
        <v>0.48055555555555557</v>
      </c>
      <c r="BD47" s="42" t="s">
        <v>228</v>
      </c>
      <c r="BE47" s="52">
        <v>0</v>
      </c>
      <c r="BF47" s="52">
        <v>1</v>
      </c>
      <c r="BG47" s="43" t="s">
        <v>453</v>
      </c>
      <c r="BH47" s="43">
        <v>1</v>
      </c>
      <c r="BI47" s="43">
        <v>0</v>
      </c>
      <c r="BJ47" s="50">
        <v>44658</v>
      </c>
      <c r="BK47" s="28">
        <v>0.5444444444444444</v>
      </c>
      <c r="BL47" s="44" t="s">
        <v>101</v>
      </c>
      <c r="BM47" s="44">
        <v>0</v>
      </c>
      <c r="BN47" s="44">
        <v>0</v>
      </c>
      <c r="BO47" s="44">
        <v>0</v>
      </c>
      <c r="BP47" s="42"/>
      <c r="BQ47" s="42"/>
      <c r="BR47" s="54" t="s">
        <v>308</v>
      </c>
      <c r="BS47" s="54" t="s">
        <v>582</v>
      </c>
      <c r="BT47" s="54" t="s">
        <v>305</v>
      </c>
      <c r="BU47" s="54" t="s">
        <v>146</v>
      </c>
      <c r="BV47" s="54" t="s">
        <v>146</v>
      </c>
      <c r="BW47" s="54" t="s">
        <v>146</v>
      </c>
      <c r="BX47" s="34" t="s">
        <v>306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1</v>
      </c>
      <c r="CE47" s="33">
        <v>0</v>
      </c>
      <c r="CF47" s="34" t="s">
        <v>306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3">
        <v>1</v>
      </c>
      <c r="CM47" s="33">
        <v>0</v>
      </c>
      <c r="CN47" s="45">
        <v>0</v>
      </c>
      <c r="CO47" s="42">
        <v>0</v>
      </c>
      <c r="CP47" s="42">
        <v>0</v>
      </c>
      <c r="CQ47" s="42">
        <v>0</v>
      </c>
      <c r="CR47" s="42">
        <v>0</v>
      </c>
      <c r="CS47" s="42">
        <v>0</v>
      </c>
      <c r="CT47" s="42">
        <v>0</v>
      </c>
      <c r="CU47" s="43">
        <v>0</v>
      </c>
      <c r="CV47" s="43" t="s">
        <v>146</v>
      </c>
      <c r="CW47" s="43">
        <v>0</v>
      </c>
      <c r="CX47" s="43">
        <v>0</v>
      </c>
      <c r="CY47" s="43">
        <v>0</v>
      </c>
      <c r="CZ47" s="46">
        <v>0</v>
      </c>
      <c r="DA47" s="46">
        <v>0</v>
      </c>
      <c r="DB47" s="46">
        <v>0</v>
      </c>
      <c r="DC47" s="36">
        <v>1</v>
      </c>
      <c r="DD47" s="36">
        <v>0</v>
      </c>
      <c r="DE47" s="36">
        <v>0</v>
      </c>
      <c r="DF47" s="47" t="s">
        <v>304</v>
      </c>
      <c r="DG47" s="47">
        <v>0</v>
      </c>
      <c r="DH47" s="47">
        <v>0</v>
      </c>
      <c r="DI47" s="47">
        <v>1</v>
      </c>
      <c r="DJ47" s="47">
        <v>0</v>
      </c>
      <c r="DK47" s="47">
        <v>0</v>
      </c>
      <c r="DL47" s="47">
        <v>0</v>
      </c>
      <c r="DM47" s="47">
        <v>0</v>
      </c>
      <c r="DN47" s="44">
        <v>4</v>
      </c>
      <c r="DO47" s="125">
        <v>0</v>
      </c>
      <c r="DP47" s="125">
        <v>1</v>
      </c>
      <c r="DQ47" s="125">
        <v>0</v>
      </c>
      <c r="DR47" s="125">
        <v>0</v>
      </c>
      <c r="DS47" s="125">
        <v>0</v>
      </c>
      <c r="DT47" s="134">
        <v>44665</v>
      </c>
      <c r="DU47" s="139">
        <v>1</v>
      </c>
      <c r="DV47" s="33">
        <v>6</v>
      </c>
      <c r="DW47" s="33" t="s">
        <v>146</v>
      </c>
      <c r="DX47" s="126">
        <f t="shared" si="38"/>
        <v>67.23485600373013</v>
      </c>
      <c r="DY47" s="127">
        <f t="shared" si="39"/>
        <v>7</v>
      </c>
      <c r="DZ47" s="128">
        <f t="shared" si="40"/>
        <v>3.4722222189884633E-3</v>
      </c>
      <c r="EA47" s="128">
        <f t="shared" si="24"/>
        <v>8.3333333255723119E-2</v>
      </c>
      <c r="EB47" s="129">
        <f t="shared" si="25"/>
        <v>4.9999999953433871</v>
      </c>
      <c r="EC47" s="128" t="str">
        <f t="shared" si="41"/>
        <v>NA</v>
      </c>
      <c r="ED47" s="128" t="str">
        <f t="shared" si="27"/>
        <v>NA</v>
      </c>
      <c r="EE47" s="129" t="str">
        <f t="shared" si="28"/>
        <v>NA</v>
      </c>
      <c r="EF47" s="128">
        <f t="shared" si="42"/>
        <v>5.7638888887595385E-2</v>
      </c>
      <c r="EG47" s="128">
        <f t="shared" si="30"/>
        <v>1.3833333333022892</v>
      </c>
      <c r="EH47" s="129">
        <f t="shared" si="31"/>
        <v>82.999999998137355</v>
      </c>
      <c r="EI47" s="128">
        <f t="shared" si="32"/>
        <v>6.3888888886140194E-2</v>
      </c>
      <c r="EJ47" s="128">
        <f t="shared" si="33"/>
        <v>1.5333333332673647</v>
      </c>
      <c r="EK47" s="129">
        <f t="shared" si="34"/>
        <v>91.999999996041879</v>
      </c>
      <c r="EL47" s="128">
        <f t="shared" si="43"/>
        <v>0.21111111110803904</v>
      </c>
      <c r="EM47" s="128">
        <f t="shared" si="36"/>
        <v>5.066666666592937</v>
      </c>
      <c r="EN47" s="129">
        <f t="shared" si="37"/>
        <v>303.99999999557622</v>
      </c>
    </row>
    <row r="48" spans="1:144" s="92" customFormat="1" ht="15" customHeight="1" x14ac:dyDescent="0.2">
      <c r="A48" s="93">
        <v>1</v>
      </c>
      <c r="B48" s="92">
        <v>1</v>
      </c>
      <c r="C48" s="167" t="s">
        <v>232</v>
      </c>
      <c r="D48" s="167" t="s">
        <v>233</v>
      </c>
      <c r="E48" s="26">
        <v>611179</v>
      </c>
      <c r="F48" s="27">
        <v>20057</v>
      </c>
      <c r="G48" s="51">
        <v>1</v>
      </c>
      <c r="H48" s="50">
        <v>44659</v>
      </c>
      <c r="I48" s="28">
        <v>0.33680555555555558</v>
      </c>
      <c r="J48" s="29">
        <v>1</v>
      </c>
      <c r="K48" s="50">
        <v>44659</v>
      </c>
      <c r="L48" s="28">
        <v>4.1666666666666664E-2</v>
      </c>
      <c r="M48" s="30">
        <v>0</v>
      </c>
      <c r="N48" s="31">
        <v>1</v>
      </c>
      <c r="O48" s="32">
        <v>2</v>
      </c>
      <c r="P48" s="31">
        <v>0</v>
      </c>
      <c r="Q48" s="31">
        <v>0</v>
      </c>
      <c r="R48" s="30">
        <v>0</v>
      </c>
      <c r="S48" s="33">
        <v>0</v>
      </c>
      <c r="T48" s="34">
        <v>22</v>
      </c>
      <c r="U48" s="33">
        <v>0</v>
      </c>
      <c r="V48" s="33">
        <v>0</v>
      </c>
      <c r="W48" s="33">
        <v>0</v>
      </c>
      <c r="X48" s="33">
        <v>0</v>
      </c>
      <c r="Y48" s="33">
        <v>1</v>
      </c>
      <c r="Z48" s="33">
        <v>0</v>
      </c>
      <c r="AA48" s="35" t="s">
        <v>307</v>
      </c>
      <c r="AB48" s="35" t="s">
        <v>303</v>
      </c>
      <c r="AC48" s="35">
        <v>0</v>
      </c>
      <c r="AD48" s="50">
        <v>44659</v>
      </c>
      <c r="AE48" s="28">
        <v>0.34722222222222227</v>
      </c>
      <c r="AF48" s="189"/>
      <c r="AG48" s="189"/>
      <c r="AH48" s="192"/>
      <c r="AI48" s="50">
        <v>44660</v>
      </c>
      <c r="AJ48" s="186">
        <v>1</v>
      </c>
      <c r="AK48" s="36">
        <v>1</v>
      </c>
      <c r="AL48" s="36">
        <v>1</v>
      </c>
      <c r="AM48" s="37">
        <v>0</v>
      </c>
      <c r="AN48" s="36">
        <v>0</v>
      </c>
      <c r="AO48" s="38">
        <v>0</v>
      </c>
      <c r="AP48" s="39">
        <v>0</v>
      </c>
      <c r="AQ48" s="39">
        <v>1</v>
      </c>
      <c r="AR48" s="39">
        <v>0</v>
      </c>
      <c r="AS48" s="39">
        <v>0</v>
      </c>
      <c r="AT48" s="39">
        <v>0</v>
      </c>
      <c r="AU48" s="39">
        <v>0</v>
      </c>
      <c r="AV48" s="55">
        <v>0</v>
      </c>
      <c r="AW48" s="55">
        <v>0</v>
      </c>
      <c r="AX48" s="41">
        <v>0</v>
      </c>
      <c r="AY48" s="50">
        <v>44659</v>
      </c>
      <c r="AZ48" s="28">
        <v>0.37083333333333335</v>
      </c>
      <c r="BA48" s="40" t="s">
        <v>311</v>
      </c>
      <c r="BB48" s="50">
        <v>44659</v>
      </c>
      <c r="BC48" s="28">
        <v>0.40902777777777777</v>
      </c>
      <c r="BD48" s="42" t="s">
        <v>228</v>
      </c>
      <c r="BE48" s="52">
        <v>0</v>
      </c>
      <c r="BF48" s="52">
        <v>1</v>
      </c>
      <c r="BG48" s="43" t="s">
        <v>351</v>
      </c>
      <c r="BH48" s="43">
        <v>1</v>
      </c>
      <c r="BI48" s="43">
        <v>0</v>
      </c>
      <c r="BJ48" s="50">
        <v>44659</v>
      </c>
      <c r="BK48" s="28">
        <v>0.43055555555555558</v>
      </c>
      <c r="BL48" s="44" t="s">
        <v>101</v>
      </c>
      <c r="BM48" s="44">
        <v>0</v>
      </c>
      <c r="BN48" s="44">
        <v>0</v>
      </c>
      <c r="BO48" s="44" t="s">
        <v>234</v>
      </c>
      <c r="BP48" s="42"/>
      <c r="BQ48" s="42"/>
      <c r="BR48" s="54" t="s">
        <v>313</v>
      </c>
      <c r="BS48" s="54"/>
      <c r="BT48" s="54"/>
      <c r="BU48" s="54"/>
      <c r="BV48" s="54"/>
      <c r="BW48" s="54"/>
      <c r="BX48" s="34">
        <v>24</v>
      </c>
      <c r="BY48" s="33">
        <v>0</v>
      </c>
      <c r="BZ48" s="33">
        <v>0</v>
      </c>
      <c r="CA48" s="33">
        <v>0</v>
      </c>
      <c r="CB48" s="33">
        <v>0</v>
      </c>
      <c r="CC48" s="33">
        <v>1</v>
      </c>
      <c r="CD48" s="33">
        <v>0</v>
      </c>
      <c r="CE48" s="33">
        <v>0</v>
      </c>
      <c r="CF48" s="34"/>
      <c r="CG48" s="33"/>
      <c r="CH48" s="33"/>
      <c r="CI48" s="33"/>
      <c r="CJ48" s="33"/>
      <c r="CK48" s="33"/>
      <c r="CL48" s="33"/>
      <c r="CM48" s="33"/>
      <c r="CN48" s="45">
        <v>1</v>
      </c>
      <c r="CO48" s="42">
        <v>1</v>
      </c>
      <c r="CP48" s="42">
        <v>0</v>
      </c>
      <c r="CQ48" s="42">
        <v>0</v>
      </c>
      <c r="CR48" s="42">
        <v>0</v>
      </c>
      <c r="CS48" s="42">
        <v>0</v>
      </c>
      <c r="CT48" s="42">
        <v>0</v>
      </c>
      <c r="CU48" s="43">
        <v>0</v>
      </c>
      <c r="CV48" s="43">
        <v>0</v>
      </c>
      <c r="CW48" s="43">
        <v>0</v>
      </c>
      <c r="CX48" s="43">
        <v>0</v>
      </c>
      <c r="CY48" s="43">
        <v>0</v>
      </c>
      <c r="CZ48" s="46">
        <v>1</v>
      </c>
      <c r="DA48" s="46">
        <v>1</v>
      </c>
      <c r="DB48" s="46">
        <v>0</v>
      </c>
      <c r="DC48" s="36">
        <v>1</v>
      </c>
      <c r="DD48" s="36">
        <v>0</v>
      </c>
      <c r="DE48" s="36">
        <v>0</v>
      </c>
      <c r="DF48" s="47" t="s">
        <v>304</v>
      </c>
      <c r="DG48" s="47">
        <v>0</v>
      </c>
      <c r="DH48" s="47">
        <v>0</v>
      </c>
      <c r="DI48" s="47">
        <v>1</v>
      </c>
      <c r="DJ48" s="47">
        <v>0</v>
      </c>
      <c r="DK48" s="47">
        <v>0</v>
      </c>
      <c r="DL48" s="47">
        <v>0</v>
      </c>
      <c r="DM48" s="47">
        <v>0</v>
      </c>
      <c r="DN48" s="44">
        <v>4</v>
      </c>
      <c r="DO48" s="125">
        <v>0</v>
      </c>
      <c r="DP48" s="125">
        <v>1</v>
      </c>
      <c r="DQ48" s="125">
        <v>0</v>
      </c>
      <c r="DR48" s="125">
        <v>0</v>
      </c>
      <c r="DS48" s="125">
        <v>0</v>
      </c>
      <c r="DT48" s="134">
        <v>44677</v>
      </c>
      <c r="DU48" s="139"/>
      <c r="DV48" s="33"/>
      <c r="DW48" s="33"/>
      <c r="DX48" s="126">
        <f t="shared" si="38"/>
        <v>67.358061953975181</v>
      </c>
      <c r="DY48" s="127">
        <f t="shared" si="39"/>
        <v>18</v>
      </c>
      <c r="DZ48" s="128">
        <f t="shared" si="40"/>
        <v>1.0416666664241347E-2</v>
      </c>
      <c r="EA48" s="128">
        <f t="shared" si="24"/>
        <v>0.24999999994179234</v>
      </c>
      <c r="EB48" s="129">
        <f t="shared" si="25"/>
        <v>14.99999999650754</v>
      </c>
      <c r="EC48" s="128">
        <f t="shared" si="41"/>
        <v>3.4027777779556345E-2</v>
      </c>
      <c r="ED48" s="128">
        <f t="shared" si="27"/>
        <v>0.81666666670935228</v>
      </c>
      <c r="EE48" s="129">
        <f t="shared" si="28"/>
        <v>49.000000002561137</v>
      </c>
      <c r="EF48" s="128">
        <f t="shared" si="42"/>
        <v>7.2222222224809229E-2</v>
      </c>
      <c r="EG48" s="128">
        <f t="shared" si="30"/>
        <v>1.7333333333954215</v>
      </c>
      <c r="EH48" s="129">
        <f t="shared" si="31"/>
        <v>104.00000000372529</v>
      </c>
      <c r="EI48" s="128">
        <f t="shared" si="32"/>
        <v>2.1527777775190771E-2</v>
      </c>
      <c r="EJ48" s="128">
        <f t="shared" si="33"/>
        <v>0.5166666666045785</v>
      </c>
      <c r="EK48" s="129">
        <f t="shared" si="34"/>
        <v>30.99999999627471</v>
      </c>
      <c r="EL48" s="128">
        <f t="shared" si="43"/>
        <v>0.38888888889050577</v>
      </c>
      <c r="EM48" s="128">
        <f t="shared" si="36"/>
        <v>9.3333333333721384</v>
      </c>
      <c r="EN48" s="129">
        <f t="shared" si="37"/>
        <v>560.00000000232831</v>
      </c>
    </row>
    <row r="49" spans="1:144" s="92" customFormat="1" ht="15" customHeight="1" x14ac:dyDescent="0.2">
      <c r="A49" s="93">
        <v>1</v>
      </c>
      <c r="B49" s="92">
        <v>1</v>
      </c>
      <c r="C49" s="167" t="s">
        <v>235</v>
      </c>
      <c r="D49" s="167" t="s">
        <v>236</v>
      </c>
      <c r="E49" s="26">
        <v>495967</v>
      </c>
      <c r="F49" s="27">
        <v>23620</v>
      </c>
      <c r="G49" s="51">
        <v>1</v>
      </c>
      <c r="H49" s="50">
        <v>44660</v>
      </c>
      <c r="I49" s="28">
        <v>0.9375</v>
      </c>
      <c r="J49" s="29">
        <v>0</v>
      </c>
      <c r="K49" s="50">
        <v>44660</v>
      </c>
      <c r="L49" s="28">
        <v>4.1666666666666664E-2</v>
      </c>
      <c r="M49" s="30">
        <v>0</v>
      </c>
      <c r="N49" s="31">
        <v>0</v>
      </c>
      <c r="O49" s="32" t="s">
        <v>146</v>
      </c>
      <c r="P49" s="31">
        <v>1</v>
      </c>
      <c r="Q49" s="31">
        <v>0</v>
      </c>
      <c r="R49" s="30">
        <v>0</v>
      </c>
      <c r="S49" s="33">
        <v>2</v>
      </c>
      <c r="T49" s="34">
        <v>4</v>
      </c>
      <c r="U49" s="33">
        <v>1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5" t="s">
        <v>314</v>
      </c>
      <c r="AB49" s="35" t="s">
        <v>315</v>
      </c>
      <c r="AC49" s="35">
        <v>0</v>
      </c>
      <c r="AD49" s="50">
        <v>44660</v>
      </c>
      <c r="AE49" s="28">
        <v>0.91041666666666676</v>
      </c>
      <c r="AF49" s="189"/>
      <c r="AG49" s="189"/>
      <c r="AH49" s="192"/>
      <c r="AI49" s="50">
        <v>44661</v>
      </c>
      <c r="AJ49" s="186">
        <v>1</v>
      </c>
      <c r="AK49" s="36">
        <v>1</v>
      </c>
      <c r="AL49" s="36">
        <v>0</v>
      </c>
      <c r="AM49" s="37">
        <v>1</v>
      </c>
      <c r="AN49" s="36">
        <v>0</v>
      </c>
      <c r="AO49" s="38">
        <v>0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55">
        <v>1</v>
      </c>
      <c r="AW49" s="55">
        <v>0</v>
      </c>
      <c r="AX49" s="41">
        <v>0</v>
      </c>
      <c r="AY49" s="50" t="s">
        <v>146</v>
      </c>
      <c r="AZ49" s="28" t="s">
        <v>146</v>
      </c>
      <c r="BA49" s="40" t="s">
        <v>146</v>
      </c>
      <c r="BB49" s="50">
        <v>44660</v>
      </c>
      <c r="BC49" s="28">
        <v>0.99722222222222223</v>
      </c>
      <c r="BD49" s="42" t="s">
        <v>342</v>
      </c>
      <c r="BE49" s="52">
        <v>0</v>
      </c>
      <c r="BF49" s="52">
        <v>1</v>
      </c>
      <c r="BG49" s="43" t="s">
        <v>350</v>
      </c>
      <c r="BH49" s="43">
        <v>1</v>
      </c>
      <c r="BI49" s="43">
        <v>1</v>
      </c>
      <c r="BJ49" s="50">
        <v>44661</v>
      </c>
      <c r="BK49" s="28">
        <v>6.9444444444444434E-2</v>
      </c>
      <c r="BL49" s="44" t="s">
        <v>306</v>
      </c>
      <c r="BM49" s="44">
        <v>0</v>
      </c>
      <c r="BN49" s="44">
        <v>0</v>
      </c>
      <c r="BO49" s="44">
        <v>0</v>
      </c>
      <c r="BP49" s="42"/>
      <c r="BQ49" s="42"/>
      <c r="BR49" s="54" t="s">
        <v>316</v>
      </c>
      <c r="BS49" s="54"/>
      <c r="BT49" s="54"/>
      <c r="BU49" s="54" t="s">
        <v>316</v>
      </c>
      <c r="BV49" s="54"/>
      <c r="BW49" s="54"/>
      <c r="BX49" s="34">
        <v>0</v>
      </c>
      <c r="BY49" s="33">
        <v>1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4">
        <v>0</v>
      </c>
      <c r="CG49" s="33">
        <v>1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45" t="s">
        <v>146</v>
      </c>
      <c r="CO49" s="42">
        <v>0</v>
      </c>
      <c r="CP49" s="42">
        <v>0</v>
      </c>
      <c r="CQ49" s="42">
        <v>0</v>
      </c>
      <c r="CR49" s="42">
        <v>0</v>
      </c>
      <c r="CS49" s="42">
        <v>0</v>
      </c>
      <c r="CT49" s="42">
        <v>0</v>
      </c>
      <c r="CU49" s="43">
        <v>0</v>
      </c>
      <c r="CV49" s="43" t="s">
        <v>146</v>
      </c>
      <c r="CW49" s="43">
        <v>0</v>
      </c>
      <c r="CX49" s="43">
        <v>0</v>
      </c>
      <c r="CY49" s="43">
        <v>0</v>
      </c>
      <c r="CZ49" s="46">
        <v>0</v>
      </c>
      <c r="DA49" s="46">
        <v>0</v>
      </c>
      <c r="DB49" s="46">
        <v>0</v>
      </c>
      <c r="DC49" s="36">
        <v>1</v>
      </c>
      <c r="DD49" s="36">
        <v>0</v>
      </c>
      <c r="DE49" s="36">
        <v>0</v>
      </c>
      <c r="DF49" s="48" t="s">
        <v>304</v>
      </c>
      <c r="DG49" s="47">
        <v>0</v>
      </c>
      <c r="DH49" s="47">
        <v>0</v>
      </c>
      <c r="DI49" s="47">
        <v>1</v>
      </c>
      <c r="DJ49" s="47">
        <v>0</v>
      </c>
      <c r="DK49" s="47">
        <v>0</v>
      </c>
      <c r="DL49" s="47">
        <v>0</v>
      </c>
      <c r="DM49" s="47">
        <v>0</v>
      </c>
      <c r="DN49" s="44">
        <v>3</v>
      </c>
      <c r="DO49" s="125">
        <v>1</v>
      </c>
      <c r="DP49" s="125">
        <v>0</v>
      </c>
      <c r="DQ49" s="125">
        <v>0</v>
      </c>
      <c r="DR49" s="125">
        <v>0</v>
      </c>
      <c r="DS49" s="125">
        <v>0</v>
      </c>
      <c r="DT49" s="134">
        <v>44663</v>
      </c>
      <c r="DU49" s="139"/>
      <c r="DV49" s="33"/>
      <c r="DW49" s="33"/>
      <c r="DX49" s="126">
        <f t="shared" si="38"/>
        <v>57.605626514577594</v>
      </c>
      <c r="DY49" s="127">
        <f t="shared" si="39"/>
        <v>3</v>
      </c>
      <c r="DZ49" s="128">
        <f t="shared" si="40"/>
        <v>-2.7083333334303461E-2</v>
      </c>
      <c r="EA49" s="128">
        <f t="shared" si="24"/>
        <v>-0.65000000002328306</v>
      </c>
      <c r="EB49" s="129">
        <f t="shared" si="25"/>
        <v>-39.000000001396984</v>
      </c>
      <c r="EC49" s="128" t="str">
        <f t="shared" si="41"/>
        <v>NA</v>
      </c>
      <c r="ED49" s="128" t="str">
        <f t="shared" si="27"/>
        <v>NA</v>
      </c>
      <c r="EE49" s="129" t="str">
        <f t="shared" si="28"/>
        <v>NA</v>
      </c>
      <c r="EF49" s="128">
        <f t="shared" si="42"/>
        <v>5.9722222220443655E-2</v>
      </c>
      <c r="EG49" s="128">
        <f t="shared" si="30"/>
        <v>1.4333333332906477</v>
      </c>
      <c r="EH49" s="129">
        <f t="shared" si="31"/>
        <v>85.999999997438863</v>
      </c>
      <c r="EI49" s="128">
        <f t="shared" si="32"/>
        <v>7.2222222224809229E-2</v>
      </c>
      <c r="EJ49" s="128">
        <f t="shared" si="33"/>
        <v>1.7333333333954215</v>
      </c>
      <c r="EK49" s="129">
        <f t="shared" si="34"/>
        <v>104.00000000372529</v>
      </c>
      <c r="EL49" s="128">
        <f t="shared" si="43"/>
        <v>1.0277777777810115</v>
      </c>
      <c r="EM49" s="128">
        <f t="shared" si="36"/>
        <v>24.666666666744277</v>
      </c>
      <c r="EN49" s="129">
        <f t="shared" si="37"/>
        <v>1480.0000000046566</v>
      </c>
    </row>
    <row r="50" spans="1:144" s="92" customFormat="1" ht="15" customHeight="1" x14ac:dyDescent="0.2">
      <c r="A50" s="93">
        <v>1</v>
      </c>
      <c r="B50" s="92">
        <v>1</v>
      </c>
      <c r="C50" s="25" t="s">
        <v>237</v>
      </c>
      <c r="D50" s="25" t="s">
        <v>238</v>
      </c>
      <c r="E50" s="26">
        <v>2285567</v>
      </c>
      <c r="F50" s="27">
        <v>24410</v>
      </c>
      <c r="G50" s="51">
        <v>1</v>
      </c>
      <c r="H50" s="50">
        <v>44664</v>
      </c>
      <c r="I50" s="28">
        <v>0.41597222222222219</v>
      </c>
      <c r="J50" s="29">
        <v>1</v>
      </c>
      <c r="K50" s="50">
        <v>44664</v>
      </c>
      <c r="L50" s="28">
        <v>0.34722222222222227</v>
      </c>
      <c r="M50" s="30">
        <v>1</v>
      </c>
      <c r="N50" s="31">
        <v>0</v>
      </c>
      <c r="O50" s="32">
        <v>2</v>
      </c>
      <c r="P50" s="31">
        <v>0</v>
      </c>
      <c r="Q50" s="31">
        <v>0</v>
      </c>
      <c r="R50" s="30">
        <v>0</v>
      </c>
      <c r="S50" s="33">
        <v>0</v>
      </c>
      <c r="T50" s="34">
        <v>7</v>
      </c>
      <c r="U50" s="33">
        <v>0</v>
      </c>
      <c r="V50" s="33">
        <v>1</v>
      </c>
      <c r="W50" s="33">
        <v>0</v>
      </c>
      <c r="X50" s="33">
        <v>0</v>
      </c>
      <c r="Y50" s="33">
        <v>0</v>
      </c>
      <c r="Z50" s="33">
        <v>0</v>
      </c>
      <c r="AA50" s="35" t="s">
        <v>307</v>
      </c>
      <c r="AB50" s="35" t="s">
        <v>303</v>
      </c>
      <c r="AC50" s="35">
        <v>1</v>
      </c>
      <c r="AD50" s="50">
        <v>44664</v>
      </c>
      <c r="AE50" s="28">
        <v>0.42430555555555555</v>
      </c>
      <c r="AF50" s="189"/>
      <c r="AG50" s="189"/>
      <c r="AH50" s="192"/>
      <c r="AI50" s="50">
        <v>44665</v>
      </c>
      <c r="AJ50" s="186">
        <v>0</v>
      </c>
      <c r="AK50" s="36">
        <v>0</v>
      </c>
      <c r="AL50" s="36">
        <v>1</v>
      </c>
      <c r="AM50" s="37">
        <v>0</v>
      </c>
      <c r="AN50" s="36">
        <v>0</v>
      </c>
      <c r="AO50" s="38">
        <v>0</v>
      </c>
      <c r="AP50" s="39">
        <v>1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55">
        <v>0</v>
      </c>
      <c r="AW50" s="55">
        <v>0</v>
      </c>
      <c r="AX50" s="41">
        <v>0</v>
      </c>
      <c r="AY50" s="50" t="s">
        <v>317</v>
      </c>
      <c r="AZ50" s="28" t="s">
        <v>317</v>
      </c>
      <c r="BA50" s="40" t="s">
        <v>199</v>
      </c>
      <c r="BB50" s="50" t="s">
        <v>146</v>
      </c>
      <c r="BC50" s="28" t="s">
        <v>146</v>
      </c>
      <c r="BD50" s="42" t="s">
        <v>146</v>
      </c>
      <c r="BE50" s="52" t="s">
        <v>146</v>
      </c>
      <c r="BF50" s="52" t="s">
        <v>146</v>
      </c>
      <c r="BG50" s="43" t="s">
        <v>146</v>
      </c>
      <c r="BH50" s="43" t="s">
        <v>146</v>
      </c>
      <c r="BI50" s="43" t="s">
        <v>146</v>
      </c>
      <c r="BJ50" s="50" t="s">
        <v>146</v>
      </c>
      <c r="BK50" s="28" t="s">
        <v>146</v>
      </c>
      <c r="BL50" s="44" t="s">
        <v>146</v>
      </c>
      <c r="BM50" s="44" t="s">
        <v>146</v>
      </c>
      <c r="BN50" s="44" t="s">
        <v>146</v>
      </c>
      <c r="BO50" s="44" t="s">
        <v>146</v>
      </c>
      <c r="BP50" s="42"/>
      <c r="BQ50" s="42"/>
      <c r="BR50" s="54"/>
      <c r="BS50" s="54"/>
      <c r="BT50" s="54" t="s">
        <v>318</v>
      </c>
      <c r="BU50" s="54"/>
      <c r="BV50" s="54"/>
      <c r="BW50" s="54"/>
      <c r="BX50" s="34">
        <v>5</v>
      </c>
      <c r="BY50" s="33">
        <v>1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4">
        <v>5</v>
      </c>
      <c r="CG50" s="33">
        <v>1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45">
        <v>0</v>
      </c>
      <c r="CO50" s="42">
        <v>0</v>
      </c>
      <c r="CP50" s="42">
        <v>0</v>
      </c>
      <c r="CQ50" s="42">
        <v>0</v>
      </c>
      <c r="CR50" s="42">
        <v>0</v>
      </c>
      <c r="CS50" s="42">
        <v>0</v>
      </c>
      <c r="CT50" s="42">
        <v>0</v>
      </c>
      <c r="CU50" s="43">
        <v>0</v>
      </c>
      <c r="CV50" s="43">
        <v>0</v>
      </c>
      <c r="CW50" s="43" t="s">
        <v>146</v>
      </c>
      <c r="CX50" s="43">
        <v>0</v>
      </c>
      <c r="CY50" s="43">
        <v>0</v>
      </c>
      <c r="CZ50" s="46">
        <v>1</v>
      </c>
      <c r="DA50" s="46">
        <v>0</v>
      </c>
      <c r="DB50" s="46">
        <v>0</v>
      </c>
      <c r="DC50" s="36">
        <v>1</v>
      </c>
      <c r="DD50" s="36">
        <v>0</v>
      </c>
      <c r="DE50" s="36">
        <v>0</v>
      </c>
      <c r="DF50" s="47" t="s">
        <v>231</v>
      </c>
      <c r="DG50" s="47">
        <v>1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4">
        <v>2</v>
      </c>
      <c r="DO50" s="125">
        <v>1</v>
      </c>
      <c r="DP50" s="125">
        <v>0</v>
      </c>
      <c r="DQ50" s="125">
        <v>0</v>
      </c>
      <c r="DR50" s="125">
        <v>0</v>
      </c>
      <c r="DS50" s="125">
        <v>0</v>
      </c>
      <c r="DT50" s="134">
        <v>44668</v>
      </c>
      <c r="DU50" s="139"/>
      <c r="DV50" s="33"/>
      <c r="DW50" s="33"/>
      <c r="DX50" s="126">
        <f t="shared" si="38"/>
        <v>55.453629250297269</v>
      </c>
      <c r="DY50" s="127">
        <f t="shared" si="39"/>
        <v>4</v>
      </c>
      <c r="DZ50" s="128">
        <f t="shared" si="40"/>
        <v>8.333333331393078E-3</v>
      </c>
      <c r="EA50" s="128">
        <f t="shared" si="24"/>
        <v>0.19999999995343387</v>
      </c>
      <c r="EB50" s="129">
        <f t="shared" si="25"/>
        <v>11.999999997206032</v>
      </c>
      <c r="EC50" s="128" t="str">
        <f t="shared" si="41"/>
        <v>NA</v>
      </c>
      <c r="ED50" s="128" t="str">
        <f t="shared" si="27"/>
        <v>NA</v>
      </c>
      <c r="EE50" s="129" t="str">
        <f t="shared" si="28"/>
        <v>NA</v>
      </c>
      <c r="EF50" s="128" t="str">
        <f t="shared" si="42"/>
        <v>NA</v>
      </c>
      <c r="EG50" s="128" t="str">
        <f t="shared" si="30"/>
        <v>NA</v>
      </c>
      <c r="EH50" s="129" t="str">
        <f t="shared" si="31"/>
        <v>NA</v>
      </c>
      <c r="EI50" s="128" t="str">
        <f t="shared" si="32"/>
        <v>NA</v>
      </c>
      <c r="EJ50" s="128" t="str">
        <f t="shared" si="33"/>
        <v>NA</v>
      </c>
      <c r="EK50" s="129" t="str">
        <f t="shared" si="34"/>
        <v>NA</v>
      </c>
      <c r="EL50" s="128" t="str">
        <f t="shared" si="43"/>
        <v>NA</v>
      </c>
      <c r="EM50" s="128" t="str">
        <f t="shared" si="36"/>
        <v>NA</v>
      </c>
      <c r="EN50" s="129" t="str">
        <f t="shared" si="37"/>
        <v>NA</v>
      </c>
    </row>
    <row r="51" spans="1:144" s="92" customFormat="1" ht="15" customHeight="1" x14ac:dyDescent="0.2">
      <c r="A51" s="93">
        <v>1</v>
      </c>
      <c r="B51" s="92">
        <v>1</v>
      </c>
      <c r="C51" s="167" t="s">
        <v>239</v>
      </c>
      <c r="D51" s="167" t="s">
        <v>240</v>
      </c>
      <c r="E51" s="26">
        <v>2545613</v>
      </c>
      <c r="F51" s="27">
        <v>32943</v>
      </c>
      <c r="G51" s="51">
        <v>0</v>
      </c>
      <c r="H51" s="50">
        <v>44666</v>
      </c>
      <c r="I51" s="28">
        <v>0.60833333333333328</v>
      </c>
      <c r="J51" s="29">
        <v>0</v>
      </c>
      <c r="K51" s="50">
        <v>44666</v>
      </c>
      <c r="L51" s="28">
        <v>0.58680555555555558</v>
      </c>
      <c r="M51" s="30">
        <v>0</v>
      </c>
      <c r="N51" s="31">
        <v>1</v>
      </c>
      <c r="O51" s="32">
        <v>2</v>
      </c>
      <c r="P51" s="31">
        <v>0</v>
      </c>
      <c r="Q51" s="31">
        <v>0</v>
      </c>
      <c r="R51" s="30">
        <v>0</v>
      </c>
      <c r="S51" s="33">
        <v>0</v>
      </c>
      <c r="T51" s="34">
        <v>8</v>
      </c>
      <c r="U51" s="33">
        <v>0</v>
      </c>
      <c r="V51" s="33">
        <v>1</v>
      </c>
      <c r="W51" s="33">
        <v>0</v>
      </c>
      <c r="X51" s="33">
        <v>0</v>
      </c>
      <c r="Y51" s="33">
        <v>0</v>
      </c>
      <c r="Z51" s="33">
        <v>0</v>
      </c>
      <c r="AA51" s="142" t="s">
        <v>306</v>
      </c>
      <c r="AB51" s="35" t="s">
        <v>319</v>
      </c>
      <c r="AC51" s="35">
        <v>0</v>
      </c>
      <c r="AD51" s="50">
        <v>44666</v>
      </c>
      <c r="AE51" s="28">
        <v>0.61805555555555558</v>
      </c>
      <c r="AF51" s="189"/>
      <c r="AG51" s="189"/>
      <c r="AH51" s="192"/>
      <c r="AI51" s="50">
        <v>44666</v>
      </c>
      <c r="AJ51" s="186">
        <v>1</v>
      </c>
      <c r="AK51" s="36">
        <v>1</v>
      </c>
      <c r="AL51" s="36">
        <v>1</v>
      </c>
      <c r="AM51" s="37">
        <v>0</v>
      </c>
      <c r="AN51" s="36">
        <v>0</v>
      </c>
      <c r="AO51" s="38">
        <v>0</v>
      </c>
      <c r="AP51" s="39">
        <v>0</v>
      </c>
      <c r="AQ51" s="39">
        <v>1</v>
      </c>
      <c r="AR51" s="39">
        <v>0</v>
      </c>
      <c r="AS51" s="39">
        <v>0</v>
      </c>
      <c r="AT51" s="39">
        <v>0</v>
      </c>
      <c r="AU51" s="39">
        <v>0</v>
      </c>
      <c r="AV51" s="55">
        <v>0</v>
      </c>
      <c r="AW51" s="55">
        <v>0</v>
      </c>
      <c r="AX51" s="41">
        <v>0</v>
      </c>
      <c r="AY51" s="50">
        <v>44666</v>
      </c>
      <c r="AZ51" s="28">
        <v>0.66041666666666665</v>
      </c>
      <c r="BA51" s="40" t="s">
        <v>199</v>
      </c>
      <c r="BB51" s="50">
        <v>44666</v>
      </c>
      <c r="BC51" s="28">
        <v>0.76736111111111116</v>
      </c>
      <c r="BD51" s="42" t="s">
        <v>321</v>
      </c>
      <c r="BE51" s="52">
        <v>0</v>
      </c>
      <c r="BF51" s="52">
        <v>1</v>
      </c>
      <c r="BG51" s="43" t="s">
        <v>453</v>
      </c>
      <c r="BH51" s="43">
        <v>1</v>
      </c>
      <c r="BI51" s="43">
        <v>0</v>
      </c>
      <c r="BJ51" s="50" t="s">
        <v>343</v>
      </c>
      <c r="BK51" s="28" t="s">
        <v>343</v>
      </c>
      <c r="BL51" s="44" t="s">
        <v>345</v>
      </c>
      <c r="BM51" s="44">
        <v>1</v>
      </c>
      <c r="BN51" s="44">
        <v>0</v>
      </c>
      <c r="BO51" s="44" t="s">
        <v>436</v>
      </c>
      <c r="BP51" s="42"/>
      <c r="BQ51" s="42"/>
      <c r="BR51" s="54" t="s">
        <v>570</v>
      </c>
      <c r="BS51" s="54"/>
      <c r="BT51" s="54"/>
      <c r="BU51" s="54" t="s">
        <v>353</v>
      </c>
      <c r="BV51" s="54" t="s">
        <v>320</v>
      </c>
      <c r="BW51" s="54"/>
      <c r="BX51" s="34">
        <v>15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3">
        <v>0</v>
      </c>
      <c r="CE51" s="33">
        <v>0</v>
      </c>
      <c r="CF51" s="34" t="s">
        <v>306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  <c r="CL51" s="33">
        <v>1</v>
      </c>
      <c r="CM51" s="33">
        <v>0</v>
      </c>
      <c r="CN51" s="45">
        <v>1</v>
      </c>
      <c r="CO51" s="42">
        <v>1</v>
      </c>
      <c r="CP51" s="42">
        <v>0</v>
      </c>
      <c r="CQ51" s="42">
        <v>0</v>
      </c>
      <c r="CR51" s="42">
        <v>0</v>
      </c>
      <c r="CS51" s="42">
        <v>0</v>
      </c>
      <c r="CT51" s="42">
        <v>0</v>
      </c>
      <c r="CU51" s="43">
        <v>0</v>
      </c>
      <c r="CV51" s="43">
        <v>0</v>
      </c>
      <c r="CW51" s="43">
        <v>0</v>
      </c>
      <c r="CX51" s="43">
        <v>0</v>
      </c>
      <c r="CY51" s="43">
        <v>0</v>
      </c>
      <c r="CZ51" s="46">
        <v>0</v>
      </c>
      <c r="DA51" s="46">
        <v>0</v>
      </c>
      <c r="DB51" s="46">
        <v>0</v>
      </c>
      <c r="DC51" s="36">
        <v>1</v>
      </c>
      <c r="DD51" s="36">
        <v>0</v>
      </c>
      <c r="DE51" s="36">
        <v>0</v>
      </c>
      <c r="DF51" s="47" t="s">
        <v>304</v>
      </c>
      <c r="DG51" s="47">
        <v>0</v>
      </c>
      <c r="DH51" s="47">
        <v>0</v>
      </c>
      <c r="DI51" s="47">
        <v>1</v>
      </c>
      <c r="DJ51" s="47">
        <v>0</v>
      </c>
      <c r="DK51" s="47">
        <v>0</v>
      </c>
      <c r="DL51" s="47">
        <v>0</v>
      </c>
      <c r="DM51" s="47">
        <v>0</v>
      </c>
      <c r="DN51" s="44">
        <v>2</v>
      </c>
      <c r="DO51" s="125">
        <v>1</v>
      </c>
      <c r="DP51" s="125">
        <v>0</v>
      </c>
      <c r="DQ51" s="125">
        <v>0</v>
      </c>
      <c r="DR51" s="125">
        <v>0</v>
      </c>
      <c r="DS51" s="125">
        <v>0</v>
      </c>
      <c r="DT51" s="134">
        <v>44673</v>
      </c>
      <c r="DU51" s="139"/>
      <c r="DV51" s="33"/>
      <c r="DW51" s="33"/>
      <c r="DX51" s="126">
        <f t="shared" si="38"/>
        <v>32.096518993839979</v>
      </c>
      <c r="DY51" s="127">
        <f t="shared" si="39"/>
        <v>7</v>
      </c>
      <c r="DZ51" s="128">
        <f t="shared" si="40"/>
        <v>9.7222222248092294E-3</v>
      </c>
      <c r="EA51" s="128">
        <f t="shared" si="24"/>
        <v>0.2333333333954215</v>
      </c>
      <c r="EB51" s="129">
        <f t="shared" si="25"/>
        <v>14.00000000372529</v>
      </c>
      <c r="EC51" s="128">
        <f t="shared" si="41"/>
        <v>5.2083333335758653E-2</v>
      </c>
      <c r="ED51" s="128">
        <f t="shared" si="27"/>
        <v>1.2500000000582077</v>
      </c>
      <c r="EE51" s="129">
        <f t="shared" si="28"/>
        <v>75.00000000349246</v>
      </c>
      <c r="EF51" s="128">
        <f t="shared" si="42"/>
        <v>0.15902777777955635</v>
      </c>
      <c r="EG51" s="128">
        <f t="shared" si="30"/>
        <v>3.8166666667093523</v>
      </c>
      <c r="EH51" s="129">
        <f t="shared" si="31"/>
        <v>229.00000000256114</v>
      </c>
      <c r="EI51" s="128" t="str">
        <f t="shared" si="32"/>
        <v>NA</v>
      </c>
      <c r="EJ51" s="128" t="str">
        <f t="shared" si="33"/>
        <v>NA</v>
      </c>
      <c r="EK51" s="129" t="str">
        <f t="shared" si="34"/>
        <v>NA</v>
      </c>
      <c r="EL51" s="128" t="str">
        <f t="shared" si="43"/>
        <v>NA</v>
      </c>
      <c r="EM51" s="128" t="str">
        <f t="shared" si="36"/>
        <v>NA</v>
      </c>
      <c r="EN51" s="129" t="str">
        <f t="shared" si="37"/>
        <v>NA</v>
      </c>
    </row>
    <row r="52" spans="1:144" s="92" customFormat="1" ht="15" customHeight="1" x14ac:dyDescent="0.2">
      <c r="A52" s="93">
        <v>1</v>
      </c>
      <c r="B52" s="92">
        <v>1</v>
      </c>
      <c r="C52" s="167" t="s">
        <v>241</v>
      </c>
      <c r="D52" s="167" t="s">
        <v>242</v>
      </c>
      <c r="E52" s="26">
        <v>775498</v>
      </c>
      <c r="F52" s="27">
        <v>14793</v>
      </c>
      <c r="G52" s="51">
        <v>0</v>
      </c>
      <c r="H52" s="50">
        <v>44667</v>
      </c>
      <c r="I52" s="28">
        <v>0.54583333333333328</v>
      </c>
      <c r="J52" s="29">
        <v>0</v>
      </c>
      <c r="K52" s="50">
        <v>44667</v>
      </c>
      <c r="L52" s="28">
        <v>0.35416666666666669</v>
      </c>
      <c r="M52" s="30">
        <v>0</v>
      </c>
      <c r="N52" s="31">
        <v>0</v>
      </c>
      <c r="O52" s="32" t="s">
        <v>146</v>
      </c>
      <c r="P52" s="31">
        <v>0</v>
      </c>
      <c r="Q52" s="31">
        <v>1</v>
      </c>
      <c r="R52" s="30" t="s">
        <v>145</v>
      </c>
      <c r="S52" s="33">
        <v>1</v>
      </c>
      <c r="T52" s="34">
        <v>1</v>
      </c>
      <c r="U52" s="33">
        <v>1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5" t="s">
        <v>306</v>
      </c>
      <c r="AB52" s="35" t="s">
        <v>319</v>
      </c>
      <c r="AC52" s="35">
        <v>0</v>
      </c>
      <c r="AD52" s="50" t="s">
        <v>146</v>
      </c>
      <c r="AE52" s="28" t="s">
        <v>146</v>
      </c>
      <c r="AF52" s="189" t="s">
        <v>146</v>
      </c>
      <c r="AG52" s="189" t="s">
        <v>146</v>
      </c>
      <c r="AH52" s="190" t="s">
        <v>146</v>
      </c>
      <c r="AI52" s="50">
        <v>44668</v>
      </c>
      <c r="AJ52" s="186">
        <v>1</v>
      </c>
      <c r="AK52" s="36">
        <v>1</v>
      </c>
      <c r="AL52" s="36">
        <v>0</v>
      </c>
      <c r="AM52" s="37">
        <v>0</v>
      </c>
      <c r="AN52" s="36">
        <v>0</v>
      </c>
      <c r="AO52" s="38">
        <v>1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55">
        <v>0</v>
      </c>
      <c r="AW52" s="55">
        <v>0</v>
      </c>
      <c r="AX52" s="41">
        <v>0</v>
      </c>
      <c r="AY52" s="50" t="s">
        <v>146</v>
      </c>
      <c r="AZ52" s="28" t="s">
        <v>146</v>
      </c>
      <c r="BA52" s="40" t="s">
        <v>146</v>
      </c>
      <c r="BB52" s="50">
        <v>44667</v>
      </c>
      <c r="BC52" s="28">
        <v>0.59375</v>
      </c>
      <c r="BD52" s="42" t="s">
        <v>228</v>
      </c>
      <c r="BE52" s="52">
        <v>0</v>
      </c>
      <c r="BF52" s="52">
        <v>1</v>
      </c>
      <c r="BG52" s="43" t="s">
        <v>351</v>
      </c>
      <c r="BH52" s="43">
        <v>1</v>
      </c>
      <c r="BI52" s="43">
        <v>0</v>
      </c>
      <c r="BJ52" s="50">
        <v>44667</v>
      </c>
      <c r="BK52" s="28">
        <v>0.67083333333333339</v>
      </c>
      <c r="BL52" s="44">
        <v>3</v>
      </c>
      <c r="BM52" s="44">
        <v>0</v>
      </c>
      <c r="BN52" s="44">
        <v>0</v>
      </c>
      <c r="BO52" s="44">
        <v>0</v>
      </c>
      <c r="BP52" s="42"/>
      <c r="BQ52" s="42"/>
      <c r="BR52" s="54" t="s">
        <v>243</v>
      </c>
      <c r="BS52" s="54"/>
      <c r="BT52" s="54" t="s">
        <v>324</v>
      </c>
      <c r="BU52" s="54"/>
      <c r="BV52" s="54" t="s">
        <v>323</v>
      </c>
      <c r="BW52" s="54"/>
      <c r="BX52" s="34" t="s">
        <v>306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1</v>
      </c>
      <c r="CE52" s="33">
        <v>0</v>
      </c>
      <c r="CF52" s="105" t="s">
        <v>596</v>
      </c>
      <c r="CG52" s="104">
        <v>0</v>
      </c>
      <c r="CH52" s="104">
        <v>0</v>
      </c>
      <c r="CI52" s="104">
        <v>0</v>
      </c>
      <c r="CJ52" s="104">
        <v>0</v>
      </c>
      <c r="CK52" s="104">
        <v>0</v>
      </c>
      <c r="CL52" s="104">
        <v>1</v>
      </c>
      <c r="CM52" s="104">
        <v>0</v>
      </c>
      <c r="CN52" s="45" t="s">
        <v>146</v>
      </c>
      <c r="CO52" s="42">
        <v>0</v>
      </c>
      <c r="CP52" s="42">
        <v>0</v>
      </c>
      <c r="CQ52" s="42">
        <v>0</v>
      </c>
      <c r="CR52" s="42">
        <v>0</v>
      </c>
      <c r="CS52" s="42">
        <v>0</v>
      </c>
      <c r="CT52" s="42">
        <v>0</v>
      </c>
      <c r="CU52" s="43">
        <v>0</v>
      </c>
      <c r="CV52" s="43" t="s">
        <v>146</v>
      </c>
      <c r="CW52" s="43">
        <v>0</v>
      </c>
      <c r="CX52" s="43">
        <v>0</v>
      </c>
      <c r="CY52" s="43">
        <v>0</v>
      </c>
      <c r="CZ52" s="46">
        <v>0</v>
      </c>
      <c r="DA52" s="46">
        <v>1</v>
      </c>
      <c r="DB52" s="46">
        <v>0</v>
      </c>
      <c r="DC52" s="36">
        <v>1</v>
      </c>
      <c r="DD52" s="36">
        <v>0</v>
      </c>
      <c r="DE52" s="36">
        <v>0</v>
      </c>
      <c r="DF52" s="47" t="s">
        <v>325</v>
      </c>
      <c r="DG52" s="47">
        <v>0</v>
      </c>
      <c r="DH52" s="47">
        <v>0</v>
      </c>
      <c r="DI52" s="47">
        <v>0</v>
      </c>
      <c r="DJ52" s="47">
        <v>0</v>
      </c>
      <c r="DK52" s="47">
        <v>1</v>
      </c>
      <c r="DL52" s="47">
        <v>0</v>
      </c>
      <c r="DM52" s="47">
        <v>0</v>
      </c>
      <c r="DN52" s="44">
        <v>3</v>
      </c>
      <c r="DO52" s="125">
        <v>0</v>
      </c>
      <c r="DP52" s="125">
        <v>1</v>
      </c>
      <c r="DQ52" s="125">
        <v>0</v>
      </c>
      <c r="DR52" s="125">
        <v>0</v>
      </c>
      <c r="DS52" s="125">
        <v>0</v>
      </c>
      <c r="DT52" s="134">
        <v>44677</v>
      </c>
      <c r="DU52" s="139">
        <v>1</v>
      </c>
      <c r="DV52" s="33">
        <v>6</v>
      </c>
      <c r="DW52" s="33" t="s">
        <v>19</v>
      </c>
      <c r="DX52" s="126">
        <f t="shared" si="38"/>
        <v>81.792323502684937</v>
      </c>
      <c r="DY52" s="127">
        <f t="shared" si="39"/>
        <v>10</v>
      </c>
      <c r="DZ52" s="128" t="str">
        <f t="shared" si="40"/>
        <v>NA</v>
      </c>
      <c r="EA52" s="128" t="str">
        <f t="shared" si="24"/>
        <v>NA</v>
      </c>
      <c r="EB52" s="129" t="str">
        <f t="shared" si="25"/>
        <v>NA</v>
      </c>
      <c r="EC52" s="128" t="str">
        <f t="shared" si="41"/>
        <v>NA</v>
      </c>
      <c r="ED52" s="128" t="str">
        <f t="shared" si="27"/>
        <v>NA</v>
      </c>
      <c r="EE52" s="129" t="str">
        <f t="shared" si="28"/>
        <v>NA</v>
      </c>
      <c r="EF52" s="128">
        <f t="shared" si="42"/>
        <v>4.7916666670062114E-2</v>
      </c>
      <c r="EG52" s="128">
        <f t="shared" si="30"/>
        <v>1.1500000000814907</v>
      </c>
      <c r="EH52" s="129">
        <f t="shared" si="31"/>
        <v>69.000000004889444</v>
      </c>
      <c r="EI52" s="128">
        <f t="shared" si="32"/>
        <v>7.7083333329937886E-2</v>
      </c>
      <c r="EJ52" s="128">
        <f t="shared" si="33"/>
        <v>1.8499999999185093</v>
      </c>
      <c r="EK52" s="129">
        <f t="shared" si="34"/>
        <v>110.99999999511056</v>
      </c>
      <c r="EL52" s="128">
        <f t="shared" si="43"/>
        <v>0.31666666666569654</v>
      </c>
      <c r="EM52" s="128">
        <f t="shared" si="36"/>
        <v>7.5999999999767169</v>
      </c>
      <c r="EN52" s="129">
        <f t="shared" si="37"/>
        <v>455.99999999860302</v>
      </c>
    </row>
    <row r="53" spans="1:144" s="92" customFormat="1" ht="15" customHeight="1" x14ac:dyDescent="0.2">
      <c r="A53" s="93">
        <v>1</v>
      </c>
      <c r="B53" s="92">
        <v>1</v>
      </c>
      <c r="C53" s="167" t="s">
        <v>244</v>
      </c>
      <c r="D53" s="167" t="s">
        <v>114</v>
      </c>
      <c r="E53" s="26">
        <v>138048</v>
      </c>
      <c r="F53" s="27">
        <v>18901</v>
      </c>
      <c r="G53" s="51">
        <v>1</v>
      </c>
      <c r="H53" s="50">
        <v>44670</v>
      </c>
      <c r="I53" s="28">
        <v>0.44166666666666665</v>
      </c>
      <c r="J53" s="29">
        <v>1</v>
      </c>
      <c r="K53" s="50">
        <v>44670</v>
      </c>
      <c r="L53" s="28">
        <v>0.38541666666666669</v>
      </c>
      <c r="M53" s="30">
        <v>1</v>
      </c>
      <c r="N53" s="31">
        <v>0</v>
      </c>
      <c r="O53" s="32">
        <v>2</v>
      </c>
      <c r="P53" s="31">
        <v>0</v>
      </c>
      <c r="Q53" s="31">
        <v>0</v>
      </c>
      <c r="R53" s="30" t="s">
        <v>317</v>
      </c>
      <c r="S53" s="33">
        <v>0</v>
      </c>
      <c r="T53" s="34">
        <v>21</v>
      </c>
      <c r="U53" s="33">
        <v>0</v>
      </c>
      <c r="V53" s="33">
        <v>0</v>
      </c>
      <c r="W53" s="33">
        <v>0</v>
      </c>
      <c r="X53" s="33">
        <v>0</v>
      </c>
      <c r="Y53" s="33">
        <v>1</v>
      </c>
      <c r="Z53" s="33">
        <v>0</v>
      </c>
      <c r="AA53" s="35" t="s">
        <v>307</v>
      </c>
      <c r="AB53" s="35" t="s">
        <v>303</v>
      </c>
      <c r="AC53" s="35">
        <v>0</v>
      </c>
      <c r="AD53" s="50" t="s">
        <v>146</v>
      </c>
      <c r="AE53" s="28" t="s">
        <v>146</v>
      </c>
      <c r="AF53" s="189" t="s">
        <v>146</v>
      </c>
      <c r="AG53" s="189" t="s">
        <v>146</v>
      </c>
      <c r="AH53" s="190" t="s">
        <v>146</v>
      </c>
      <c r="AI53" s="50">
        <v>44671</v>
      </c>
      <c r="AJ53" s="186">
        <v>1</v>
      </c>
      <c r="AK53" s="36">
        <v>1</v>
      </c>
      <c r="AL53" s="36">
        <v>1</v>
      </c>
      <c r="AM53" s="37">
        <v>1</v>
      </c>
      <c r="AN53" s="36">
        <v>0</v>
      </c>
      <c r="AO53" s="38">
        <v>0</v>
      </c>
      <c r="AP53" s="39">
        <v>0</v>
      </c>
      <c r="AQ53" s="39">
        <v>0</v>
      </c>
      <c r="AR53" s="39">
        <v>0</v>
      </c>
      <c r="AS53" s="39">
        <v>1</v>
      </c>
      <c r="AT53" s="39">
        <v>0</v>
      </c>
      <c r="AU53" s="39">
        <v>0</v>
      </c>
      <c r="AV53" s="55">
        <v>0</v>
      </c>
      <c r="AW53" s="55">
        <v>1</v>
      </c>
      <c r="AX53" s="41">
        <v>0</v>
      </c>
      <c r="AY53" s="50" t="s">
        <v>317</v>
      </c>
      <c r="AZ53" s="28" t="s">
        <v>317</v>
      </c>
      <c r="BA53" s="40" t="s">
        <v>199</v>
      </c>
      <c r="BB53" s="50">
        <v>44670</v>
      </c>
      <c r="BC53" s="28">
        <v>0.48402777777777778</v>
      </c>
      <c r="BD53" s="42" t="s">
        <v>382</v>
      </c>
      <c r="BE53" s="164">
        <v>1</v>
      </c>
      <c r="BF53" s="52">
        <v>1</v>
      </c>
      <c r="BG53" s="43" t="s">
        <v>302</v>
      </c>
      <c r="BH53" s="43">
        <v>1</v>
      </c>
      <c r="BI53" s="43">
        <v>1</v>
      </c>
      <c r="BJ53" s="50">
        <v>44670</v>
      </c>
      <c r="BK53" s="28">
        <v>0.5625</v>
      </c>
      <c r="BL53" s="44" t="s">
        <v>326</v>
      </c>
      <c r="BM53" s="44">
        <v>0</v>
      </c>
      <c r="BN53" s="44">
        <v>0</v>
      </c>
      <c r="BO53" s="44">
        <v>0</v>
      </c>
      <c r="BP53" s="42"/>
      <c r="BQ53" s="42"/>
      <c r="BR53" s="54" t="s">
        <v>327</v>
      </c>
      <c r="BS53" s="54"/>
      <c r="BT53" s="54"/>
      <c r="BU53" s="54"/>
      <c r="BV53" s="54"/>
      <c r="BW53" s="54"/>
      <c r="BX53" s="34">
        <v>10</v>
      </c>
      <c r="BY53" s="33">
        <v>0</v>
      </c>
      <c r="BZ53" s="33">
        <v>1</v>
      </c>
      <c r="CA53" s="33">
        <v>0</v>
      </c>
      <c r="CB53" s="33">
        <v>0</v>
      </c>
      <c r="CC53" s="33">
        <v>0</v>
      </c>
      <c r="CD53" s="33">
        <v>0</v>
      </c>
      <c r="CE53" s="33">
        <v>0</v>
      </c>
      <c r="CF53" s="34"/>
      <c r="CG53" s="33"/>
      <c r="CH53" s="33"/>
      <c r="CI53" s="33"/>
      <c r="CJ53" s="33"/>
      <c r="CK53" s="33"/>
      <c r="CL53" s="33"/>
      <c r="CM53" s="33"/>
      <c r="CN53" s="45">
        <v>0</v>
      </c>
      <c r="CO53" s="42">
        <v>0</v>
      </c>
      <c r="CP53" s="42">
        <v>0</v>
      </c>
      <c r="CQ53" s="42">
        <v>0</v>
      </c>
      <c r="CR53" s="42">
        <v>0</v>
      </c>
      <c r="CS53" s="42">
        <v>0</v>
      </c>
      <c r="CT53" s="42">
        <v>0</v>
      </c>
      <c r="CU53" s="43">
        <v>0</v>
      </c>
      <c r="CV53" s="43" t="s">
        <v>146</v>
      </c>
      <c r="CW53" s="43">
        <v>0</v>
      </c>
      <c r="CX53" s="43">
        <v>0</v>
      </c>
      <c r="CY53" s="43">
        <v>0</v>
      </c>
      <c r="CZ53" s="46"/>
      <c r="DA53" s="46">
        <v>1</v>
      </c>
      <c r="DB53" s="46">
        <v>0</v>
      </c>
      <c r="DC53" s="36">
        <v>1</v>
      </c>
      <c r="DD53" s="36">
        <v>0</v>
      </c>
      <c r="DE53" s="36">
        <v>0</v>
      </c>
      <c r="DF53" s="47" t="s">
        <v>231</v>
      </c>
      <c r="DG53" s="47">
        <v>1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4">
        <v>1</v>
      </c>
      <c r="DO53" s="125">
        <v>1</v>
      </c>
      <c r="DP53" s="125">
        <v>0</v>
      </c>
      <c r="DQ53" s="125">
        <v>0</v>
      </c>
      <c r="DR53" s="125">
        <v>0</v>
      </c>
      <c r="DS53" s="125">
        <v>0</v>
      </c>
      <c r="DT53" s="134">
        <v>44677</v>
      </c>
      <c r="DU53" s="139"/>
      <c r="DV53" s="33"/>
      <c r="DW53" s="33"/>
      <c r="DX53" s="126">
        <f t="shared" si="38"/>
        <v>70.553202930330329</v>
      </c>
      <c r="DY53" s="127">
        <f t="shared" si="39"/>
        <v>7</v>
      </c>
      <c r="DZ53" s="128" t="str">
        <f t="shared" si="40"/>
        <v>NA</v>
      </c>
      <c r="EA53" s="128" t="str">
        <f t="shared" si="24"/>
        <v>NA</v>
      </c>
      <c r="EB53" s="129" t="str">
        <f t="shared" si="25"/>
        <v>NA</v>
      </c>
      <c r="EC53" s="128" t="str">
        <f t="shared" si="41"/>
        <v>NA</v>
      </c>
      <c r="ED53" s="128" t="str">
        <f t="shared" si="27"/>
        <v>NA</v>
      </c>
      <c r="EE53" s="129" t="str">
        <f t="shared" si="28"/>
        <v>NA</v>
      </c>
      <c r="EF53" s="128">
        <f t="shared" si="42"/>
        <v>4.2361111110949423E-2</v>
      </c>
      <c r="EG53" s="128">
        <f t="shared" si="30"/>
        <v>1.0166666666627862</v>
      </c>
      <c r="EH53" s="129">
        <f t="shared" si="31"/>
        <v>60.999999999767169</v>
      </c>
      <c r="EI53" s="128">
        <f t="shared" si="32"/>
        <v>7.8472222223354038E-2</v>
      </c>
      <c r="EJ53" s="128">
        <f t="shared" si="33"/>
        <v>1.8833333333604969</v>
      </c>
      <c r="EK53" s="129">
        <f t="shared" si="34"/>
        <v>113.00000000162981</v>
      </c>
      <c r="EL53" s="128">
        <f t="shared" si="43"/>
        <v>0.17708333333575865</v>
      </c>
      <c r="EM53" s="128">
        <f t="shared" si="36"/>
        <v>4.2500000000582077</v>
      </c>
      <c r="EN53" s="129">
        <f t="shared" si="37"/>
        <v>255.00000000349246</v>
      </c>
    </row>
    <row r="54" spans="1:144" s="92" customFormat="1" ht="15" customHeight="1" x14ac:dyDescent="0.2">
      <c r="A54" s="93">
        <v>1</v>
      </c>
      <c r="B54" s="92">
        <v>1</v>
      </c>
      <c r="C54" s="167" t="s">
        <v>245</v>
      </c>
      <c r="D54" s="167" t="s">
        <v>246</v>
      </c>
      <c r="E54" s="26">
        <v>2010400</v>
      </c>
      <c r="F54" s="27">
        <v>14124</v>
      </c>
      <c r="G54" s="51">
        <v>1</v>
      </c>
      <c r="H54" s="50">
        <v>44670</v>
      </c>
      <c r="I54" s="28">
        <v>0.73819444444444438</v>
      </c>
      <c r="J54" s="29">
        <v>0</v>
      </c>
      <c r="K54" s="50">
        <v>44670</v>
      </c>
      <c r="L54" s="28">
        <v>0.67708333333333337</v>
      </c>
      <c r="M54" s="30">
        <v>0</v>
      </c>
      <c r="N54" s="31">
        <v>1</v>
      </c>
      <c r="O54" s="32">
        <v>2</v>
      </c>
      <c r="P54" s="31">
        <v>0</v>
      </c>
      <c r="Q54" s="31">
        <v>0</v>
      </c>
      <c r="R54" s="30">
        <v>0</v>
      </c>
      <c r="S54" s="33">
        <v>0</v>
      </c>
      <c r="T54" s="34">
        <v>24</v>
      </c>
      <c r="U54" s="33">
        <v>0</v>
      </c>
      <c r="V54" s="33">
        <v>0</v>
      </c>
      <c r="W54" s="33">
        <v>0</v>
      </c>
      <c r="X54" s="33">
        <v>0</v>
      </c>
      <c r="Y54" s="33">
        <v>1</v>
      </c>
      <c r="Z54" s="33">
        <v>0</v>
      </c>
      <c r="AA54" s="35" t="s">
        <v>328</v>
      </c>
      <c r="AB54" s="35" t="s">
        <v>319</v>
      </c>
      <c r="AC54" s="35">
        <v>0</v>
      </c>
      <c r="AD54" s="50">
        <v>44670</v>
      </c>
      <c r="AE54" s="28">
        <v>0.75138888888888899</v>
      </c>
      <c r="AF54" s="189"/>
      <c r="AG54" s="189"/>
      <c r="AH54" s="192"/>
      <c r="AI54" s="50">
        <v>44671</v>
      </c>
      <c r="AJ54" s="186">
        <v>1</v>
      </c>
      <c r="AK54" s="36">
        <v>1</v>
      </c>
      <c r="AL54" s="36">
        <v>0</v>
      </c>
      <c r="AM54" s="37">
        <v>1</v>
      </c>
      <c r="AN54" s="36">
        <v>0</v>
      </c>
      <c r="AO54" s="38">
        <v>0</v>
      </c>
      <c r="AP54" s="39">
        <v>0</v>
      </c>
      <c r="AQ54" s="39">
        <v>0</v>
      </c>
      <c r="AR54" s="39">
        <v>1</v>
      </c>
      <c r="AS54" s="39">
        <v>0</v>
      </c>
      <c r="AT54" s="39">
        <v>0</v>
      </c>
      <c r="AU54" s="39">
        <v>0</v>
      </c>
      <c r="AV54" s="55">
        <v>0</v>
      </c>
      <c r="AW54" s="55">
        <v>1</v>
      </c>
      <c r="AX54" s="41">
        <v>0</v>
      </c>
      <c r="AY54" s="50" t="s">
        <v>146</v>
      </c>
      <c r="AZ54" s="28" t="s">
        <v>146</v>
      </c>
      <c r="BA54" s="40" t="s">
        <v>146</v>
      </c>
      <c r="BB54" s="50">
        <v>44670</v>
      </c>
      <c r="BC54" s="28">
        <v>0.80069444444444438</v>
      </c>
      <c r="BD54" s="42" t="s">
        <v>519</v>
      </c>
      <c r="BE54" s="164">
        <v>1</v>
      </c>
      <c r="BF54" s="52">
        <v>1</v>
      </c>
      <c r="BG54" s="120" t="s">
        <v>351</v>
      </c>
      <c r="BH54" s="43">
        <v>1</v>
      </c>
      <c r="BI54" s="43">
        <v>1</v>
      </c>
      <c r="BJ54" s="50">
        <v>44670</v>
      </c>
      <c r="BK54" s="28">
        <v>0.94444444444444453</v>
      </c>
      <c r="BL54" s="44">
        <v>3</v>
      </c>
      <c r="BM54" s="44">
        <v>0</v>
      </c>
      <c r="BN54" s="44">
        <v>0</v>
      </c>
      <c r="BO54" s="44">
        <v>0</v>
      </c>
      <c r="BP54" s="42"/>
      <c r="BQ54" s="42"/>
      <c r="BR54" s="54" t="s">
        <v>329</v>
      </c>
      <c r="BS54" s="54"/>
      <c r="BT54" s="54" t="s">
        <v>330</v>
      </c>
      <c r="BU54" s="54"/>
      <c r="BV54" s="54"/>
      <c r="BW54" s="54"/>
      <c r="BX54" s="34" t="s">
        <v>306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1</v>
      </c>
      <c r="CE54" s="33">
        <v>0</v>
      </c>
      <c r="CF54" s="34" t="s">
        <v>306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1</v>
      </c>
      <c r="CM54" s="33">
        <v>0</v>
      </c>
      <c r="CN54" s="45">
        <v>0</v>
      </c>
      <c r="CO54" s="42">
        <v>0</v>
      </c>
      <c r="CP54" s="42">
        <v>0</v>
      </c>
      <c r="CQ54" s="42">
        <v>0</v>
      </c>
      <c r="CR54" s="42">
        <v>0</v>
      </c>
      <c r="CS54" s="42">
        <v>0</v>
      </c>
      <c r="CT54" s="42">
        <v>0</v>
      </c>
      <c r="CU54" s="43">
        <v>0</v>
      </c>
      <c r="CV54" s="43" t="s">
        <v>146</v>
      </c>
      <c r="CW54" s="43">
        <v>0</v>
      </c>
      <c r="CX54" s="43">
        <v>0</v>
      </c>
      <c r="CY54" s="43">
        <v>0</v>
      </c>
      <c r="CZ54" s="46">
        <v>0</v>
      </c>
      <c r="DA54" s="46">
        <v>1</v>
      </c>
      <c r="DB54" s="46">
        <v>0</v>
      </c>
      <c r="DC54" s="36">
        <v>1</v>
      </c>
      <c r="DD54" s="36">
        <v>0</v>
      </c>
      <c r="DE54" s="36">
        <v>0</v>
      </c>
      <c r="DF54" s="47" t="s">
        <v>304</v>
      </c>
      <c r="DG54" s="47">
        <v>0</v>
      </c>
      <c r="DH54" s="47">
        <v>0</v>
      </c>
      <c r="DI54" s="47">
        <v>1</v>
      </c>
      <c r="DJ54" s="47">
        <v>0</v>
      </c>
      <c r="DK54" s="47">
        <v>0</v>
      </c>
      <c r="DL54" s="47">
        <v>0</v>
      </c>
      <c r="DM54" s="47">
        <v>0</v>
      </c>
      <c r="DN54" s="44">
        <v>4</v>
      </c>
      <c r="DO54" s="125">
        <v>0</v>
      </c>
      <c r="DP54" s="125">
        <v>0</v>
      </c>
      <c r="DQ54" s="125">
        <v>1</v>
      </c>
      <c r="DR54" s="125">
        <v>0</v>
      </c>
      <c r="DS54" s="125">
        <v>0</v>
      </c>
      <c r="DT54" s="134">
        <v>44686</v>
      </c>
      <c r="DU54" s="139"/>
      <c r="DV54" s="33"/>
      <c r="DW54" s="33"/>
      <c r="DX54" s="126">
        <f t="shared" si="38"/>
        <v>83.632199026344452</v>
      </c>
      <c r="DY54" s="127">
        <f t="shared" si="39"/>
        <v>16</v>
      </c>
      <c r="DZ54" s="128">
        <f t="shared" si="40"/>
        <v>1.3194444443797693E-2</v>
      </c>
      <c r="EA54" s="128">
        <f t="shared" si="24"/>
        <v>0.31666666665114462</v>
      </c>
      <c r="EB54" s="129">
        <f t="shared" si="25"/>
        <v>18.999999999068677</v>
      </c>
      <c r="EC54" s="128" t="str">
        <f t="shared" si="41"/>
        <v>NA</v>
      </c>
      <c r="ED54" s="128" t="str">
        <f t="shared" si="27"/>
        <v>NA</v>
      </c>
      <c r="EE54" s="129" t="str">
        <f t="shared" si="28"/>
        <v>NA</v>
      </c>
      <c r="EF54" s="128">
        <f t="shared" si="42"/>
        <v>6.25E-2</v>
      </c>
      <c r="EG54" s="128">
        <f t="shared" si="30"/>
        <v>1.5</v>
      </c>
      <c r="EH54" s="129">
        <f t="shared" si="31"/>
        <v>90</v>
      </c>
      <c r="EI54" s="128">
        <f t="shared" si="32"/>
        <v>0.14375000000291038</v>
      </c>
      <c r="EJ54" s="128">
        <f t="shared" si="33"/>
        <v>3.4500000000698492</v>
      </c>
      <c r="EK54" s="129">
        <f t="shared" si="34"/>
        <v>207.00000000419095</v>
      </c>
      <c r="EL54" s="128">
        <f t="shared" si="43"/>
        <v>0.26736111110949423</v>
      </c>
      <c r="EM54" s="128">
        <f t="shared" si="36"/>
        <v>6.4166666666278616</v>
      </c>
      <c r="EN54" s="129">
        <f t="shared" si="37"/>
        <v>384.99999999767169</v>
      </c>
    </row>
    <row r="55" spans="1:144" s="92" customFormat="1" ht="15" customHeight="1" x14ac:dyDescent="0.2">
      <c r="A55" s="93">
        <v>1</v>
      </c>
      <c r="B55" s="92">
        <v>1</v>
      </c>
      <c r="C55" s="167" t="s">
        <v>247</v>
      </c>
      <c r="D55" s="167" t="s">
        <v>248</v>
      </c>
      <c r="E55" s="26" t="s">
        <v>249</v>
      </c>
      <c r="F55" s="27">
        <v>18901</v>
      </c>
      <c r="G55" s="51">
        <v>1</v>
      </c>
      <c r="H55" s="50">
        <v>44672</v>
      </c>
      <c r="I55" s="28">
        <v>0.3298611111111111</v>
      </c>
      <c r="J55" s="29">
        <v>1</v>
      </c>
      <c r="K55" s="50">
        <v>44671</v>
      </c>
      <c r="L55" s="28">
        <v>0.9375</v>
      </c>
      <c r="M55" s="30">
        <v>0</v>
      </c>
      <c r="N55" s="31">
        <v>1</v>
      </c>
      <c r="O55" s="32">
        <v>2</v>
      </c>
      <c r="P55" s="31">
        <v>0</v>
      </c>
      <c r="Q55" s="31">
        <v>0</v>
      </c>
      <c r="R55" s="30">
        <v>0</v>
      </c>
      <c r="S55" s="33">
        <v>0</v>
      </c>
      <c r="T55" s="34">
        <v>10</v>
      </c>
      <c r="U55" s="33">
        <v>0</v>
      </c>
      <c r="V55" s="33">
        <v>1</v>
      </c>
      <c r="W55" s="33">
        <v>0</v>
      </c>
      <c r="X55" s="33">
        <v>0</v>
      </c>
      <c r="Y55" s="33">
        <v>0</v>
      </c>
      <c r="Z55" s="33">
        <v>0</v>
      </c>
      <c r="AA55" s="35" t="s">
        <v>307</v>
      </c>
      <c r="AB55" s="35" t="s">
        <v>303</v>
      </c>
      <c r="AC55" s="35">
        <v>0</v>
      </c>
      <c r="AD55" s="50">
        <v>44672</v>
      </c>
      <c r="AE55" s="28">
        <v>0.33888888888888885</v>
      </c>
      <c r="AF55" s="189"/>
      <c r="AG55" s="189"/>
      <c r="AH55" s="192"/>
      <c r="AI55" s="50">
        <v>44673</v>
      </c>
      <c r="AJ55" s="186">
        <v>1</v>
      </c>
      <c r="AK55" s="36">
        <v>1</v>
      </c>
      <c r="AL55" s="36">
        <v>0</v>
      </c>
      <c r="AM55" s="37">
        <v>0</v>
      </c>
      <c r="AN55" s="36">
        <v>0</v>
      </c>
      <c r="AO55" s="38">
        <v>1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55">
        <v>0</v>
      </c>
      <c r="AW55" s="55">
        <v>0</v>
      </c>
      <c r="AX55" s="41">
        <v>0</v>
      </c>
      <c r="AY55" s="50" t="s">
        <v>146</v>
      </c>
      <c r="AZ55" s="28" t="s">
        <v>146</v>
      </c>
      <c r="BA55" s="40" t="s">
        <v>146</v>
      </c>
      <c r="BB55" s="50">
        <v>44672</v>
      </c>
      <c r="BC55" s="28">
        <v>0.39097222222222222</v>
      </c>
      <c r="BD55" s="42" t="s">
        <v>254</v>
      </c>
      <c r="BE55" s="52">
        <v>0</v>
      </c>
      <c r="BF55" s="52" t="s">
        <v>365</v>
      </c>
      <c r="BG55" s="43" t="s">
        <v>351</v>
      </c>
      <c r="BH55" s="43">
        <v>1</v>
      </c>
      <c r="BI55" s="43">
        <v>0</v>
      </c>
      <c r="BJ55" s="50">
        <v>44672</v>
      </c>
      <c r="BK55" s="28">
        <v>0.44027777777777777</v>
      </c>
      <c r="BL55" s="44" t="s">
        <v>101</v>
      </c>
      <c r="BM55" s="44">
        <v>0</v>
      </c>
      <c r="BN55" s="44">
        <v>0</v>
      </c>
      <c r="BO55" s="44">
        <v>0</v>
      </c>
      <c r="BP55" s="42"/>
      <c r="BQ55" s="42"/>
      <c r="BR55" s="54"/>
      <c r="BS55" s="54"/>
      <c r="BT55" s="54"/>
      <c r="BU55" s="54"/>
      <c r="BV55" s="54"/>
      <c r="BW55" s="54"/>
      <c r="BX55" s="34">
        <v>6</v>
      </c>
      <c r="BY55" s="33">
        <v>0</v>
      </c>
      <c r="BZ55" s="33">
        <v>1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4">
        <v>6</v>
      </c>
      <c r="CG55" s="33">
        <v>0</v>
      </c>
      <c r="CH55" s="33">
        <v>1</v>
      </c>
      <c r="CI55" s="33">
        <v>0</v>
      </c>
      <c r="CJ55" s="33">
        <v>0</v>
      </c>
      <c r="CK55" s="33">
        <v>0</v>
      </c>
      <c r="CL55" s="33">
        <v>0</v>
      </c>
      <c r="CM55" s="33">
        <v>0</v>
      </c>
      <c r="CN55" s="45">
        <v>0</v>
      </c>
      <c r="CO55" s="42">
        <v>0</v>
      </c>
      <c r="CP55" s="42">
        <v>0</v>
      </c>
      <c r="CQ55" s="42">
        <v>0</v>
      </c>
      <c r="CR55" s="42">
        <v>0</v>
      </c>
      <c r="CS55" s="42">
        <v>0</v>
      </c>
      <c r="CT55" s="42">
        <v>0</v>
      </c>
      <c r="CU55" s="43">
        <v>0</v>
      </c>
      <c r="CV55" s="43" t="s">
        <v>146</v>
      </c>
      <c r="CW55" s="43">
        <v>0</v>
      </c>
      <c r="CX55" s="43">
        <v>0</v>
      </c>
      <c r="CY55" s="43">
        <v>0</v>
      </c>
      <c r="CZ55" s="46">
        <v>0</v>
      </c>
      <c r="DA55" s="46">
        <v>0</v>
      </c>
      <c r="DB55" s="46">
        <v>0</v>
      </c>
      <c r="DC55" s="36">
        <v>1</v>
      </c>
      <c r="DD55" s="36">
        <v>0</v>
      </c>
      <c r="DE55" s="36">
        <v>0</v>
      </c>
      <c r="DF55" s="47" t="s">
        <v>304</v>
      </c>
      <c r="DG55" s="47">
        <v>0</v>
      </c>
      <c r="DH55" s="47">
        <v>0</v>
      </c>
      <c r="DI55" s="47">
        <v>1</v>
      </c>
      <c r="DJ55" s="47">
        <v>0</v>
      </c>
      <c r="DK55" s="47">
        <v>0</v>
      </c>
      <c r="DL55" s="47">
        <v>0</v>
      </c>
      <c r="DM55" s="47">
        <v>0</v>
      </c>
      <c r="DN55" s="44">
        <v>2</v>
      </c>
      <c r="DO55" s="125">
        <v>1</v>
      </c>
      <c r="DP55" s="125">
        <v>0</v>
      </c>
      <c r="DQ55" s="125">
        <v>0</v>
      </c>
      <c r="DR55" s="125">
        <v>0</v>
      </c>
      <c r="DS55" s="125">
        <v>0</v>
      </c>
      <c r="DT55" s="134">
        <v>44674</v>
      </c>
      <c r="DU55" s="139"/>
      <c r="DV55" s="33"/>
      <c r="DW55" s="33"/>
      <c r="DX55" s="126">
        <f t="shared" si="38"/>
        <v>70.558678750341215</v>
      </c>
      <c r="DY55" s="127">
        <f t="shared" si="39"/>
        <v>2</v>
      </c>
      <c r="DZ55" s="128">
        <f t="shared" si="40"/>
        <v>9.0277777781011537E-3</v>
      </c>
      <c r="EA55" s="128">
        <f t="shared" si="24"/>
        <v>0.21666666667442769</v>
      </c>
      <c r="EB55" s="129">
        <f t="shared" si="25"/>
        <v>13.000000000465661</v>
      </c>
      <c r="EC55" s="128" t="str">
        <f t="shared" si="41"/>
        <v>NA</v>
      </c>
      <c r="ED55" s="128" t="str">
        <f t="shared" si="27"/>
        <v>NA</v>
      </c>
      <c r="EE55" s="129" t="str">
        <f t="shared" si="28"/>
        <v>NA</v>
      </c>
      <c r="EF55" s="128">
        <f t="shared" si="42"/>
        <v>6.1111111113859806E-2</v>
      </c>
      <c r="EG55" s="128">
        <f t="shared" si="30"/>
        <v>1.4666666667326353</v>
      </c>
      <c r="EH55" s="129">
        <f t="shared" si="31"/>
        <v>88.000000003958121</v>
      </c>
      <c r="EI55" s="128">
        <f t="shared" si="32"/>
        <v>4.9305555556202307E-2</v>
      </c>
      <c r="EJ55" s="128">
        <f t="shared" si="33"/>
        <v>1.1833333333488554</v>
      </c>
      <c r="EK55" s="129">
        <f t="shared" si="34"/>
        <v>71.000000000931323</v>
      </c>
      <c r="EL55" s="128">
        <f t="shared" si="43"/>
        <v>0.50277777777955635</v>
      </c>
      <c r="EM55" s="128">
        <f t="shared" si="36"/>
        <v>12.066666666709352</v>
      </c>
      <c r="EN55" s="129">
        <f t="shared" si="37"/>
        <v>724.00000000256114</v>
      </c>
    </row>
    <row r="56" spans="1:144" s="92" customFormat="1" ht="15" customHeight="1" x14ac:dyDescent="0.2">
      <c r="A56" s="93">
        <v>1</v>
      </c>
      <c r="B56" s="92">
        <v>1</v>
      </c>
      <c r="C56" s="167" t="s">
        <v>252</v>
      </c>
      <c r="D56" s="167" t="s">
        <v>253</v>
      </c>
      <c r="E56" s="26">
        <v>332538</v>
      </c>
      <c r="F56" s="27">
        <v>27496</v>
      </c>
      <c r="G56" s="51">
        <v>0</v>
      </c>
      <c r="H56" s="50">
        <v>44673</v>
      </c>
      <c r="I56" s="28">
        <v>0.83750000000000002</v>
      </c>
      <c r="J56" s="29">
        <v>0</v>
      </c>
      <c r="K56" s="50">
        <v>44673</v>
      </c>
      <c r="L56" s="28">
        <v>6.9444444444444447E-4</v>
      </c>
      <c r="M56" s="30">
        <v>0</v>
      </c>
      <c r="N56" s="31">
        <v>1</v>
      </c>
      <c r="O56" s="32">
        <v>2</v>
      </c>
      <c r="P56" s="31">
        <v>0</v>
      </c>
      <c r="Q56" s="31">
        <v>0</v>
      </c>
      <c r="R56" s="30">
        <v>0</v>
      </c>
      <c r="S56" s="33">
        <v>0</v>
      </c>
      <c r="T56" s="34">
        <v>14</v>
      </c>
      <c r="U56" s="33">
        <v>0</v>
      </c>
      <c r="V56" s="33">
        <v>0</v>
      </c>
      <c r="W56" s="33">
        <v>1</v>
      </c>
      <c r="X56" s="33">
        <v>0</v>
      </c>
      <c r="Y56" s="33">
        <v>0</v>
      </c>
      <c r="Z56" s="33">
        <v>0</v>
      </c>
      <c r="AA56" s="35" t="s">
        <v>307</v>
      </c>
      <c r="AB56" s="35" t="s">
        <v>331</v>
      </c>
      <c r="AC56" s="35">
        <v>0</v>
      </c>
      <c r="AD56" s="50">
        <v>44673</v>
      </c>
      <c r="AE56" s="28">
        <v>0.8520833333333333</v>
      </c>
      <c r="AF56" s="189"/>
      <c r="AG56" s="189"/>
      <c r="AH56" s="192"/>
      <c r="AI56" s="50">
        <v>44674</v>
      </c>
      <c r="AJ56" s="186">
        <v>1</v>
      </c>
      <c r="AK56" s="36">
        <v>1</v>
      </c>
      <c r="AL56" s="36">
        <v>0</v>
      </c>
      <c r="AM56" s="37">
        <v>0</v>
      </c>
      <c r="AN56" s="36">
        <v>0</v>
      </c>
      <c r="AO56" s="38">
        <v>1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55">
        <v>0</v>
      </c>
      <c r="AW56" s="55">
        <v>0</v>
      </c>
      <c r="AX56" s="41">
        <v>0</v>
      </c>
      <c r="AY56" s="50" t="s">
        <v>146</v>
      </c>
      <c r="AZ56" s="28" t="s">
        <v>146</v>
      </c>
      <c r="BA56" s="40" t="s">
        <v>146</v>
      </c>
      <c r="BB56" s="50">
        <v>44673</v>
      </c>
      <c r="BC56" s="28">
        <v>0.92083333333333339</v>
      </c>
      <c r="BD56" s="42" t="s">
        <v>254</v>
      </c>
      <c r="BE56" s="52">
        <v>0</v>
      </c>
      <c r="BF56" s="52" t="s">
        <v>365</v>
      </c>
      <c r="BG56" s="43" t="s">
        <v>302</v>
      </c>
      <c r="BH56" s="43">
        <v>1</v>
      </c>
      <c r="BI56" s="43"/>
      <c r="BJ56" s="50">
        <v>44674</v>
      </c>
      <c r="BK56" s="28">
        <v>3.0555555555555555E-2</v>
      </c>
      <c r="BL56" s="44" t="s">
        <v>326</v>
      </c>
      <c r="BM56" s="44">
        <v>0</v>
      </c>
      <c r="BN56" s="44">
        <v>0</v>
      </c>
      <c r="BO56" s="44">
        <v>0</v>
      </c>
      <c r="BP56" s="42"/>
      <c r="BQ56" s="42"/>
      <c r="BR56" s="54" t="s">
        <v>255</v>
      </c>
      <c r="BS56" s="54"/>
      <c r="BT56" s="54" t="s">
        <v>332</v>
      </c>
      <c r="BU56" s="54"/>
      <c r="BV56" s="54"/>
      <c r="BW56" s="54"/>
      <c r="BX56" s="34" t="s">
        <v>306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1</v>
      </c>
      <c r="CE56" s="33">
        <v>0</v>
      </c>
      <c r="CF56" s="34" t="s">
        <v>306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1</v>
      </c>
      <c r="CM56" s="33">
        <v>0</v>
      </c>
      <c r="CN56" s="45">
        <v>0</v>
      </c>
      <c r="CO56" s="42">
        <v>0</v>
      </c>
      <c r="CP56" s="42">
        <v>0</v>
      </c>
      <c r="CQ56" s="42">
        <v>0</v>
      </c>
      <c r="CR56" s="42">
        <v>0</v>
      </c>
      <c r="CS56" s="42">
        <v>0</v>
      </c>
      <c r="CT56" s="42">
        <v>0</v>
      </c>
      <c r="CU56" s="43">
        <v>0</v>
      </c>
      <c r="CV56" s="43" t="s">
        <v>146</v>
      </c>
      <c r="CW56" s="43">
        <v>0</v>
      </c>
      <c r="CX56" s="43">
        <v>0</v>
      </c>
      <c r="CY56" s="43">
        <v>0</v>
      </c>
      <c r="CZ56" s="46">
        <v>0</v>
      </c>
      <c r="DA56" s="46">
        <v>1</v>
      </c>
      <c r="DB56" s="46">
        <v>0</v>
      </c>
      <c r="DC56" s="36">
        <v>1</v>
      </c>
      <c r="DD56" s="36">
        <v>0</v>
      </c>
      <c r="DE56" s="36">
        <v>0</v>
      </c>
      <c r="DF56" s="47" t="s">
        <v>304</v>
      </c>
      <c r="DG56" s="47">
        <v>0</v>
      </c>
      <c r="DH56" s="47">
        <v>0</v>
      </c>
      <c r="DI56" s="47">
        <v>1</v>
      </c>
      <c r="DJ56" s="47">
        <v>0</v>
      </c>
      <c r="DK56" s="47">
        <v>0</v>
      </c>
      <c r="DL56" s="47">
        <v>0</v>
      </c>
      <c r="DM56" s="47">
        <v>0</v>
      </c>
      <c r="DN56" s="44">
        <v>5</v>
      </c>
      <c r="DO56" s="125">
        <v>0</v>
      </c>
      <c r="DP56" s="125">
        <v>0</v>
      </c>
      <c r="DQ56" s="125">
        <v>0</v>
      </c>
      <c r="DR56" s="125">
        <v>1</v>
      </c>
      <c r="DS56" s="125">
        <v>0</v>
      </c>
      <c r="DT56" s="134">
        <v>44691</v>
      </c>
      <c r="DU56" s="139"/>
      <c r="DV56" s="33"/>
      <c r="DW56" s="33"/>
      <c r="DX56" s="126">
        <f t="shared" si="38"/>
        <v>47.02908016354084</v>
      </c>
      <c r="DY56" s="127">
        <f t="shared" si="39"/>
        <v>18</v>
      </c>
      <c r="DZ56" s="128">
        <f t="shared" si="40"/>
        <v>1.4583333329937886E-2</v>
      </c>
      <c r="EA56" s="128">
        <f t="shared" si="24"/>
        <v>0.34999999991850927</v>
      </c>
      <c r="EB56" s="129">
        <f t="shared" si="25"/>
        <v>20.999999995110556</v>
      </c>
      <c r="EC56" s="128" t="str">
        <f t="shared" si="41"/>
        <v>NA</v>
      </c>
      <c r="ED56" s="128" t="str">
        <f t="shared" si="27"/>
        <v>NA</v>
      </c>
      <c r="EE56" s="129" t="str">
        <f t="shared" si="28"/>
        <v>NA</v>
      </c>
      <c r="EF56" s="128">
        <f t="shared" si="42"/>
        <v>8.3333333328482695E-2</v>
      </c>
      <c r="EG56" s="128">
        <f t="shared" si="30"/>
        <v>1.9999999998835847</v>
      </c>
      <c r="EH56" s="129">
        <f t="shared" si="31"/>
        <v>119.99999999301508</v>
      </c>
      <c r="EI56" s="128">
        <f t="shared" si="32"/>
        <v>0.10972222222335404</v>
      </c>
      <c r="EJ56" s="128">
        <f t="shared" si="33"/>
        <v>2.6333333333604969</v>
      </c>
      <c r="EK56" s="129">
        <f t="shared" si="34"/>
        <v>158.00000000162981</v>
      </c>
      <c r="EL56" s="128">
        <f t="shared" si="43"/>
        <v>1.0298611111065838</v>
      </c>
      <c r="EM56" s="128">
        <f t="shared" si="36"/>
        <v>24.716666666558012</v>
      </c>
      <c r="EN56" s="129">
        <f t="shared" si="37"/>
        <v>1482.9999999934807</v>
      </c>
    </row>
    <row r="57" spans="1:144" s="92" customFormat="1" ht="15" customHeight="1" x14ac:dyDescent="0.2">
      <c r="A57" s="93">
        <v>1</v>
      </c>
      <c r="B57" s="92">
        <v>1</v>
      </c>
      <c r="C57" s="25" t="s">
        <v>250</v>
      </c>
      <c r="D57" s="25" t="s">
        <v>251</v>
      </c>
      <c r="E57" s="26">
        <v>586153</v>
      </c>
      <c r="F57" s="27">
        <v>16574</v>
      </c>
      <c r="G57" s="51">
        <v>1</v>
      </c>
      <c r="H57" s="50">
        <v>44673</v>
      </c>
      <c r="I57" s="28">
        <v>0.72361111111111109</v>
      </c>
      <c r="J57" s="29">
        <v>0</v>
      </c>
      <c r="K57" s="50">
        <v>44673</v>
      </c>
      <c r="L57" s="28">
        <v>0.63541666666666663</v>
      </c>
      <c r="M57" s="30">
        <v>1</v>
      </c>
      <c r="N57" s="31">
        <v>0</v>
      </c>
      <c r="O57" s="32">
        <v>2</v>
      </c>
      <c r="P57" s="31">
        <v>0</v>
      </c>
      <c r="Q57" s="31">
        <v>0</v>
      </c>
      <c r="R57" s="30">
        <v>0</v>
      </c>
      <c r="S57" s="33">
        <v>0</v>
      </c>
      <c r="T57" s="34">
        <v>6</v>
      </c>
      <c r="U57" s="33">
        <v>0</v>
      </c>
      <c r="V57" s="33">
        <v>1</v>
      </c>
      <c r="W57" s="33">
        <v>0</v>
      </c>
      <c r="X57" s="33">
        <v>0</v>
      </c>
      <c r="Y57" s="33">
        <v>0</v>
      </c>
      <c r="Z57" s="33">
        <v>0</v>
      </c>
      <c r="AA57" s="142" t="s">
        <v>306</v>
      </c>
      <c r="AB57" s="35" t="s">
        <v>331</v>
      </c>
      <c r="AC57" s="35">
        <v>0</v>
      </c>
      <c r="AD57" s="50">
        <v>44673</v>
      </c>
      <c r="AE57" s="28">
        <v>0.7284722222222223</v>
      </c>
      <c r="AF57" s="189"/>
      <c r="AG57" s="189"/>
      <c r="AH57" s="192"/>
      <c r="AI57" s="50">
        <v>44674</v>
      </c>
      <c r="AJ57" s="186">
        <v>0</v>
      </c>
      <c r="AK57" s="36">
        <v>0</v>
      </c>
      <c r="AL57" s="36">
        <v>1</v>
      </c>
      <c r="AM57" s="37">
        <v>0</v>
      </c>
      <c r="AN57" s="36">
        <v>0</v>
      </c>
      <c r="AO57" s="38">
        <v>0</v>
      </c>
      <c r="AP57" s="39">
        <v>1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55">
        <v>0</v>
      </c>
      <c r="AW57" s="55">
        <v>0</v>
      </c>
      <c r="AX57" s="41">
        <v>0</v>
      </c>
      <c r="AY57" s="50" t="s">
        <v>317</v>
      </c>
      <c r="AZ57" s="28" t="s">
        <v>317</v>
      </c>
      <c r="BA57" s="40" t="s">
        <v>199</v>
      </c>
      <c r="BB57" s="50" t="s">
        <v>146</v>
      </c>
      <c r="BC57" s="28" t="s">
        <v>146</v>
      </c>
      <c r="BD57" s="42" t="s">
        <v>146</v>
      </c>
      <c r="BE57" s="52" t="s">
        <v>146</v>
      </c>
      <c r="BF57" s="52" t="s">
        <v>146</v>
      </c>
      <c r="BG57" s="43" t="s">
        <v>146</v>
      </c>
      <c r="BH57" s="43" t="s">
        <v>146</v>
      </c>
      <c r="BI57" s="43" t="s">
        <v>146</v>
      </c>
      <c r="BJ57" s="50" t="s">
        <v>146</v>
      </c>
      <c r="BK57" s="28" t="s">
        <v>146</v>
      </c>
      <c r="BL57" s="44" t="s">
        <v>146</v>
      </c>
      <c r="BM57" s="44" t="s">
        <v>146</v>
      </c>
      <c r="BN57" s="44" t="s">
        <v>146</v>
      </c>
      <c r="BO57" s="44" t="s">
        <v>146</v>
      </c>
      <c r="BP57" s="42"/>
      <c r="BQ57" s="42"/>
      <c r="BR57" s="54"/>
      <c r="BS57" s="54"/>
      <c r="BT57" s="54"/>
      <c r="BU57" s="54"/>
      <c r="BV57" s="54"/>
      <c r="BW57" s="54"/>
      <c r="BX57" s="34">
        <v>1</v>
      </c>
      <c r="BY57" s="33">
        <v>1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4">
        <v>1</v>
      </c>
      <c r="CG57" s="33">
        <v>1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45">
        <v>0</v>
      </c>
      <c r="CO57" s="42">
        <v>0</v>
      </c>
      <c r="CP57" s="42">
        <v>0</v>
      </c>
      <c r="CQ57" s="42">
        <v>0</v>
      </c>
      <c r="CR57" s="42">
        <v>0</v>
      </c>
      <c r="CS57" s="42">
        <v>0</v>
      </c>
      <c r="CT57" s="42">
        <v>0</v>
      </c>
      <c r="CU57" s="43">
        <v>0</v>
      </c>
      <c r="CV57" s="43">
        <v>0</v>
      </c>
      <c r="CW57" s="43" t="s">
        <v>146</v>
      </c>
      <c r="CX57" s="43">
        <v>0</v>
      </c>
      <c r="CY57" s="43">
        <v>0</v>
      </c>
      <c r="CZ57" s="46">
        <v>0</v>
      </c>
      <c r="DA57" s="46">
        <v>0</v>
      </c>
      <c r="DB57" s="46">
        <v>0</v>
      </c>
      <c r="DC57" s="36">
        <v>1</v>
      </c>
      <c r="DD57" s="36">
        <v>0</v>
      </c>
      <c r="DE57" s="36">
        <v>0</v>
      </c>
      <c r="DF57" s="47" t="s">
        <v>304</v>
      </c>
      <c r="DG57" s="47">
        <v>0</v>
      </c>
      <c r="DH57" s="47">
        <v>0</v>
      </c>
      <c r="DI57" s="47">
        <v>1</v>
      </c>
      <c r="DJ57" s="47">
        <v>0</v>
      </c>
      <c r="DK57" s="47">
        <v>0</v>
      </c>
      <c r="DL57" s="47">
        <v>0</v>
      </c>
      <c r="DM57" s="47">
        <v>0</v>
      </c>
      <c r="DN57" s="44">
        <v>1</v>
      </c>
      <c r="DO57" s="125">
        <v>1</v>
      </c>
      <c r="DP57" s="125">
        <v>0</v>
      </c>
      <c r="DQ57" s="125">
        <v>0</v>
      </c>
      <c r="DR57" s="125">
        <v>0</v>
      </c>
      <c r="DS57" s="125">
        <v>0</v>
      </c>
      <c r="DT57" s="134">
        <v>44677</v>
      </c>
      <c r="DU57" s="139"/>
      <c r="DV57" s="33"/>
      <c r="DW57" s="33"/>
      <c r="DX57" s="126">
        <f t="shared" si="38"/>
        <v>76.93253324301881</v>
      </c>
      <c r="DY57" s="127">
        <f t="shared" si="39"/>
        <v>4</v>
      </c>
      <c r="DZ57" s="128">
        <f t="shared" si="40"/>
        <v>4.8611111124046147E-3</v>
      </c>
      <c r="EA57" s="128">
        <f t="shared" si="24"/>
        <v>0.11666666669771075</v>
      </c>
      <c r="EB57" s="129">
        <f t="shared" si="25"/>
        <v>7.0000000018626451</v>
      </c>
      <c r="EC57" s="128" t="str">
        <f t="shared" si="41"/>
        <v>NA</v>
      </c>
      <c r="ED57" s="128" t="str">
        <f t="shared" si="27"/>
        <v>NA</v>
      </c>
      <c r="EE57" s="129" t="str">
        <f t="shared" si="28"/>
        <v>NA</v>
      </c>
      <c r="EF57" s="128" t="str">
        <f t="shared" si="42"/>
        <v>NA</v>
      </c>
      <c r="EG57" s="128" t="str">
        <f t="shared" si="30"/>
        <v>NA</v>
      </c>
      <c r="EH57" s="129" t="str">
        <f t="shared" si="31"/>
        <v>NA</v>
      </c>
      <c r="EI57" s="128" t="str">
        <f t="shared" si="32"/>
        <v>NA</v>
      </c>
      <c r="EJ57" s="128" t="str">
        <f t="shared" si="33"/>
        <v>NA</v>
      </c>
      <c r="EK57" s="129" t="str">
        <f t="shared" si="34"/>
        <v>NA</v>
      </c>
      <c r="EL57" s="128" t="str">
        <f t="shared" si="43"/>
        <v>NA</v>
      </c>
      <c r="EM57" s="128" t="str">
        <f t="shared" si="36"/>
        <v>NA</v>
      </c>
      <c r="EN57" s="129" t="str">
        <f t="shared" si="37"/>
        <v>NA</v>
      </c>
    </row>
    <row r="58" spans="1:144" s="92" customFormat="1" ht="15" customHeight="1" x14ac:dyDescent="0.2">
      <c r="A58" s="93">
        <v>1</v>
      </c>
      <c r="B58" s="92">
        <v>1</v>
      </c>
      <c r="C58" s="94" t="s">
        <v>256</v>
      </c>
      <c r="D58" s="94" t="s">
        <v>257</v>
      </c>
      <c r="E58" s="95">
        <v>2528068</v>
      </c>
      <c r="F58" s="96">
        <v>21069</v>
      </c>
      <c r="G58" s="97">
        <v>0</v>
      </c>
      <c r="H58" s="98">
        <v>44674</v>
      </c>
      <c r="I58" s="99">
        <v>0.66666666666666663</v>
      </c>
      <c r="J58" s="100">
        <v>0</v>
      </c>
      <c r="K58" s="98">
        <v>44674</v>
      </c>
      <c r="L58" s="99">
        <v>0.63541666666666663</v>
      </c>
      <c r="M58" s="101">
        <v>0</v>
      </c>
      <c r="N58" s="102">
        <v>1</v>
      </c>
      <c r="O58" s="103">
        <v>2</v>
      </c>
      <c r="P58" s="102">
        <v>0</v>
      </c>
      <c r="Q58" s="102">
        <v>0</v>
      </c>
      <c r="R58" s="101">
        <v>0</v>
      </c>
      <c r="S58" s="104">
        <v>0</v>
      </c>
      <c r="T58" s="105">
        <v>5</v>
      </c>
      <c r="U58" s="104">
        <v>1</v>
      </c>
      <c r="V58" s="104">
        <v>0</v>
      </c>
      <c r="W58" s="104">
        <v>0</v>
      </c>
      <c r="X58" s="104">
        <v>0</v>
      </c>
      <c r="Y58" s="104">
        <v>0</v>
      </c>
      <c r="Z58" s="104">
        <v>0</v>
      </c>
      <c r="AA58" s="106" t="s">
        <v>336</v>
      </c>
      <c r="AB58" s="106" t="s">
        <v>337</v>
      </c>
      <c r="AC58" s="106">
        <v>0</v>
      </c>
      <c r="AD58" s="98">
        <v>44674</v>
      </c>
      <c r="AE58" s="99">
        <v>0.68472222222222223</v>
      </c>
      <c r="AF58" s="187"/>
      <c r="AG58" s="187"/>
      <c r="AH58" s="190"/>
      <c r="AI58" s="98">
        <v>44675</v>
      </c>
      <c r="AJ58" s="184">
        <v>0</v>
      </c>
      <c r="AK58" s="107">
        <v>0</v>
      </c>
      <c r="AL58" s="107">
        <v>1</v>
      </c>
      <c r="AM58" s="108">
        <v>0</v>
      </c>
      <c r="AN58" s="107">
        <v>0</v>
      </c>
      <c r="AO58" s="158">
        <v>0</v>
      </c>
      <c r="AP58" s="109">
        <v>1</v>
      </c>
      <c r="AQ58" s="109">
        <v>0</v>
      </c>
      <c r="AR58" s="109">
        <v>0</v>
      </c>
      <c r="AS58" s="109">
        <v>0</v>
      </c>
      <c r="AT58" s="109">
        <v>0</v>
      </c>
      <c r="AU58" s="109">
        <v>0</v>
      </c>
      <c r="AV58" s="110">
        <v>0</v>
      </c>
      <c r="AW58" s="110">
        <v>0</v>
      </c>
      <c r="AX58" s="111">
        <v>0</v>
      </c>
      <c r="AY58" s="98">
        <v>44674</v>
      </c>
      <c r="AZ58" s="99">
        <v>0.70694444444444438</v>
      </c>
      <c r="BA58" s="112" t="s">
        <v>199</v>
      </c>
      <c r="BB58" s="98" t="s">
        <v>146</v>
      </c>
      <c r="BC58" s="99" t="s">
        <v>146</v>
      </c>
      <c r="BD58" s="42" t="s">
        <v>146</v>
      </c>
      <c r="BE58" s="114" t="s">
        <v>146</v>
      </c>
      <c r="BF58" s="114" t="s">
        <v>146</v>
      </c>
      <c r="BG58" s="115" t="s">
        <v>146</v>
      </c>
      <c r="BH58" s="115" t="s">
        <v>146</v>
      </c>
      <c r="BI58" s="115" t="s">
        <v>146</v>
      </c>
      <c r="BJ58" s="98" t="s">
        <v>146</v>
      </c>
      <c r="BK58" s="99" t="s">
        <v>146</v>
      </c>
      <c r="BL58" s="116" t="s">
        <v>146</v>
      </c>
      <c r="BM58" s="116" t="s">
        <v>146</v>
      </c>
      <c r="BN58" s="116" t="s">
        <v>146</v>
      </c>
      <c r="BO58" s="116" t="s">
        <v>146</v>
      </c>
      <c r="BP58" s="113"/>
      <c r="BQ58" s="113"/>
      <c r="BR58" s="117"/>
      <c r="BS58" s="117"/>
      <c r="BT58" s="117"/>
      <c r="BU58" s="117"/>
      <c r="BV58" s="117"/>
      <c r="BW58" s="117"/>
      <c r="BX58" s="105" t="s">
        <v>306</v>
      </c>
      <c r="BY58" s="104">
        <v>0</v>
      </c>
      <c r="BZ58" s="104">
        <v>0</v>
      </c>
      <c r="CA58" s="104">
        <v>0</v>
      </c>
      <c r="CB58" s="104">
        <v>0</v>
      </c>
      <c r="CC58" s="104">
        <v>0</v>
      </c>
      <c r="CD58" s="104">
        <v>1</v>
      </c>
      <c r="CE58" s="104">
        <v>0</v>
      </c>
      <c r="CF58" s="105" t="s">
        <v>306</v>
      </c>
      <c r="CG58" s="104">
        <v>0</v>
      </c>
      <c r="CH58" s="104">
        <v>0</v>
      </c>
      <c r="CI58" s="104">
        <v>0</v>
      </c>
      <c r="CJ58" s="104">
        <v>0</v>
      </c>
      <c r="CK58" s="104">
        <v>0</v>
      </c>
      <c r="CL58" s="104">
        <v>1</v>
      </c>
      <c r="CM58" s="104">
        <v>0</v>
      </c>
      <c r="CN58" s="119">
        <v>0</v>
      </c>
      <c r="CO58" s="113">
        <v>0</v>
      </c>
      <c r="CP58" s="113">
        <v>0</v>
      </c>
      <c r="CQ58" s="113">
        <v>0</v>
      </c>
      <c r="CR58" s="113">
        <v>0</v>
      </c>
      <c r="CS58" s="113">
        <v>0</v>
      </c>
      <c r="CT58" s="113">
        <v>0</v>
      </c>
      <c r="CU58" s="115">
        <v>0</v>
      </c>
      <c r="CV58" s="115">
        <v>0</v>
      </c>
      <c r="CW58" s="115" t="s">
        <v>146</v>
      </c>
      <c r="CX58" s="115">
        <v>0</v>
      </c>
      <c r="CY58" s="115">
        <v>0</v>
      </c>
      <c r="CZ58" s="130">
        <v>0</v>
      </c>
      <c r="DA58" s="130">
        <v>0</v>
      </c>
      <c r="DB58" s="130">
        <v>0</v>
      </c>
      <c r="DC58" s="107">
        <v>0</v>
      </c>
      <c r="DD58" s="107">
        <v>0</v>
      </c>
      <c r="DE58" s="107">
        <v>1</v>
      </c>
      <c r="DF58" s="123" t="s">
        <v>231</v>
      </c>
      <c r="DG58" s="123">
        <v>1</v>
      </c>
      <c r="DH58" s="123">
        <v>0</v>
      </c>
      <c r="DI58" s="123">
        <v>0</v>
      </c>
      <c r="DJ58" s="123">
        <v>0</v>
      </c>
      <c r="DK58" s="123">
        <v>0</v>
      </c>
      <c r="DL58" s="123">
        <v>0</v>
      </c>
      <c r="DM58" s="123">
        <v>0</v>
      </c>
      <c r="DN58" s="116"/>
      <c r="DO58" s="125">
        <v>1</v>
      </c>
      <c r="DP58" s="125">
        <v>0</v>
      </c>
      <c r="DQ58" s="125">
        <v>0</v>
      </c>
      <c r="DR58" s="125">
        <v>0</v>
      </c>
      <c r="DS58" s="125">
        <v>0</v>
      </c>
      <c r="DT58" s="134">
        <v>44679</v>
      </c>
      <c r="DU58" s="139"/>
      <c r="DV58" s="104"/>
      <c r="DW58" s="104"/>
      <c r="DX58" s="126">
        <f t="shared" si="38"/>
        <v>64.628365678545819</v>
      </c>
      <c r="DY58" s="127">
        <f t="shared" si="39"/>
        <v>5</v>
      </c>
      <c r="DZ58" s="128">
        <f t="shared" si="40"/>
        <v>1.8055555556202307E-2</v>
      </c>
      <c r="EA58" s="128">
        <f t="shared" si="24"/>
        <v>0.43333333334885538</v>
      </c>
      <c r="EB58" s="129">
        <f t="shared" si="25"/>
        <v>26.000000000931323</v>
      </c>
      <c r="EC58" s="128">
        <f t="shared" si="41"/>
        <v>4.0277777778101154E-2</v>
      </c>
      <c r="ED58" s="128">
        <f t="shared" si="27"/>
        <v>0.96666666667442769</v>
      </c>
      <c r="EE58" s="129">
        <f t="shared" si="28"/>
        <v>58.000000000465661</v>
      </c>
      <c r="EF58" s="128" t="str">
        <f t="shared" si="42"/>
        <v>NA</v>
      </c>
      <c r="EG58" s="128" t="str">
        <f t="shared" si="30"/>
        <v>NA</v>
      </c>
      <c r="EH58" s="129" t="str">
        <f t="shared" si="31"/>
        <v>NA</v>
      </c>
      <c r="EI58" s="128" t="str">
        <f t="shared" si="32"/>
        <v>NA</v>
      </c>
      <c r="EJ58" s="128" t="str">
        <f t="shared" si="33"/>
        <v>NA</v>
      </c>
      <c r="EK58" s="129" t="str">
        <f t="shared" si="34"/>
        <v>NA</v>
      </c>
      <c r="EL58" s="128" t="str">
        <f t="shared" si="43"/>
        <v>NA</v>
      </c>
      <c r="EM58" s="128" t="str">
        <f t="shared" si="36"/>
        <v>NA</v>
      </c>
      <c r="EN58" s="129" t="str">
        <f t="shared" si="37"/>
        <v>NA</v>
      </c>
    </row>
    <row r="59" spans="1:144" s="92" customFormat="1" ht="15" customHeight="1" x14ac:dyDescent="0.2">
      <c r="A59" s="93">
        <v>1</v>
      </c>
      <c r="B59" s="92">
        <v>1</v>
      </c>
      <c r="C59" s="152" t="s">
        <v>258</v>
      </c>
      <c r="D59" s="152" t="s">
        <v>259</v>
      </c>
      <c r="E59" s="95">
        <v>2547262</v>
      </c>
      <c r="F59" s="96">
        <v>15237</v>
      </c>
      <c r="G59" s="97">
        <v>0</v>
      </c>
      <c r="H59" s="98">
        <v>44677</v>
      </c>
      <c r="I59" s="99">
        <v>0.84305555555555556</v>
      </c>
      <c r="J59" s="100">
        <v>0</v>
      </c>
      <c r="K59" s="98">
        <v>44677</v>
      </c>
      <c r="L59" s="99">
        <v>0.5</v>
      </c>
      <c r="M59" s="101">
        <v>0</v>
      </c>
      <c r="N59" s="102">
        <v>0</v>
      </c>
      <c r="O59" s="103" t="s">
        <v>146</v>
      </c>
      <c r="P59" s="102">
        <v>0</v>
      </c>
      <c r="Q59" s="102">
        <v>1</v>
      </c>
      <c r="R59" s="101" t="s">
        <v>145</v>
      </c>
      <c r="S59" s="104">
        <v>1</v>
      </c>
      <c r="T59" s="105">
        <v>20</v>
      </c>
      <c r="U59" s="104">
        <v>0</v>
      </c>
      <c r="V59" s="104">
        <v>0</v>
      </c>
      <c r="W59" s="104">
        <v>0</v>
      </c>
      <c r="X59" s="104">
        <v>1</v>
      </c>
      <c r="Y59" s="104">
        <v>0</v>
      </c>
      <c r="Z59" s="104">
        <v>0</v>
      </c>
      <c r="AA59" s="106" t="s">
        <v>339</v>
      </c>
      <c r="AB59" s="106" t="s">
        <v>303</v>
      </c>
      <c r="AC59" s="106">
        <v>0</v>
      </c>
      <c r="AD59" s="98" t="s">
        <v>146</v>
      </c>
      <c r="AE59" s="99" t="s">
        <v>146</v>
      </c>
      <c r="AF59" s="187" t="s">
        <v>146</v>
      </c>
      <c r="AG59" s="187" t="s">
        <v>146</v>
      </c>
      <c r="AH59" s="190" t="s">
        <v>146</v>
      </c>
      <c r="AI59" s="98">
        <v>44678</v>
      </c>
      <c r="AJ59" s="184">
        <v>1</v>
      </c>
      <c r="AK59" s="107">
        <v>1</v>
      </c>
      <c r="AL59" s="107">
        <v>1</v>
      </c>
      <c r="AM59" s="108">
        <v>1</v>
      </c>
      <c r="AN59" s="107">
        <v>0</v>
      </c>
      <c r="AO59" s="158">
        <v>0</v>
      </c>
      <c r="AP59" s="109">
        <v>0</v>
      </c>
      <c r="AQ59" s="109">
        <v>0</v>
      </c>
      <c r="AR59" s="109">
        <v>0</v>
      </c>
      <c r="AS59" s="109">
        <v>1</v>
      </c>
      <c r="AT59" s="109">
        <v>0</v>
      </c>
      <c r="AU59" s="109">
        <v>0</v>
      </c>
      <c r="AV59" s="110">
        <v>0</v>
      </c>
      <c r="AW59" s="110">
        <v>1</v>
      </c>
      <c r="AX59" s="111">
        <v>0</v>
      </c>
      <c r="AY59" s="98" t="s">
        <v>145</v>
      </c>
      <c r="AZ59" s="99" t="s">
        <v>145</v>
      </c>
      <c r="BA59" s="112" t="s">
        <v>146</v>
      </c>
      <c r="BB59" s="98">
        <v>44677</v>
      </c>
      <c r="BC59" s="99">
        <v>0.87152777777777779</v>
      </c>
      <c r="BD59" s="42" t="s">
        <v>382</v>
      </c>
      <c r="BE59" s="163">
        <v>1</v>
      </c>
      <c r="BF59" s="114">
        <v>1</v>
      </c>
      <c r="BG59" s="115" t="s">
        <v>351</v>
      </c>
      <c r="BH59" s="115">
        <v>1</v>
      </c>
      <c r="BI59" s="115">
        <v>1</v>
      </c>
      <c r="BJ59" s="98">
        <v>44677</v>
      </c>
      <c r="BK59" s="99">
        <v>0.94861111111111107</v>
      </c>
      <c r="BL59" s="116" t="s">
        <v>101</v>
      </c>
      <c r="BM59" s="116">
        <v>0</v>
      </c>
      <c r="BN59" s="116">
        <v>0</v>
      </c>
      <c r="BO59" s="116">
        <v>0</v>
      </c>
      <c r="BP59" s="113"/>
      <c r="BQ59" s="113"/>
      <c r="BR59" s="117" t="s">
        <v>338</v>
      </c>
      <c r="BS59" s="117"/>
      <c r="BT59" s="117" t="s">
        <v>340</v>
      </c>
      <c r="BU59" s="117"/>
      <c r="BV59" s="117"/>
      <c r="BW59" s="117"/>
      <c r="BX59" s="105">
        <v>11</v>
      </c>
      <c r="BY59" s="104">
        <v>0</v>
      </c>
      <c r="BZ59" s="104">
        <v>0</v>
      </c>
      <c r="CA59" s="104">
        <v>1</v>
      </c>
      <c r="CB59" s="104">
        <v>0</v>
      </c>
      <c r="CC59" s="104">
        <v>0</v>
      </c>
      <c r="CD59" s="104">
        <v>0</v>
      </c>
      <c r="CE59" s="104">
        <v>0</v>
      </c>
      <c r="CF59" s="105" t="s">
        <v>306</v>
      </c>
      <c r="CG59" s="104">
        <v>0</v>
      </c>
      <c r="CH59" s="104">
        <v>0</v>
      </c>
      <c r="CI59" s="104">
        <v>0</v>
      </c>
      <c r="CJ59" s="104">
        <v>0</v>
      </c>
      <c r="CK59" s="104">
        <v>0</v>
      </c>
      <c r="CL59" s="104">
        <v>1</v>
      </c>
      <c r="CM59" s="104">
        <v>0</v>
      </c>
      <c r="CN59" s="119">
        <v>1</v>
      </c>
      <c r="CO59" s="113">
        <v>1</v>
      </c>
      <c r="CP59" s="113">
        <v>0</v>
      </c>
      <c r="CQ59" s="113">
        <v>0</v>
      </c>
      <c r="CR59" s="113">
        <v>0</v>
      </c>
      <c r="CS59" s="113">
        <v>0</v>
      </c>
      <c r="CT59" s="113">
        <v>0</v>
      </c>
      <c r="CU59" s="115">
        <v>0</v>
      </c>
      <c r="CV59" s="115" t="s">
        <v>146</v>
      </c>
      <c r="CW59" s="115" t="s">
        <v>260</v>
      </c>
      <c r="CX59" s="115">
        <v>0</v>
      </c>
      <c r="CY59" s="115">
        <v>0</v>
      </c>
      <c r="CZ59" s="130">
        <v>1</v>
      </c>
      <c r="DA59" s="130">
        <v>1</v>
      </c>
      <c r="DB59" s="130">
        <v>0</v>
      </c>
      <c r="DC59" s="107">
        <v>1</v>
      </c>
      <c r="DD59" s="107">
        <v>0</v>
      </c>
      <c r="DE59" s="107">
        <v>0</v>
      </c>
      <c r="DF59" s="123" t="s">
        <v>145</v>
      </c>
      <c r="DG59" s="123">
        <v>0</v>
      </c>
      <c r="DH59" s="123">
        <v>0</v>
      </c>
      <c r="DI59" s="123">
        <v>0</v>
      </c>
      <c r="DJ59" s="123">
        <v>0</v>
      </c>
      <c r="DK59" s="123">
        <v>1</v>
      </c>
      <c r="DL59" s="123">
        <v>0</v>
      </c>
      <c r="DM59" s="123">
        <v>0</v>
      </c>
      <c r="DN59" s="116">
        <v>5</v>
      </c>
      <c r="DO59" s="125">
        <v>0</v>
      </c>
      <c r="DP59" s="125">
        <v>0</v>
      </c>
      <c r="DQ59" s="125">
        <v>0</v>
      </c>
      <c r="DR59" s="125">
        <v>0</v>
      </c>
      <c r="DS59" s="125">
        <v>1</v>
      </c>
      <c r="DT59" s="134">
        <v>44679</v>
      </c>
      <c r="DU59" s="139"/>
      <c r="DV59" s="104"/>
      <c r="DW59" s="104"/>
      <c r="DX59" s="126">
        <f t="shared" si="38"/>
        <v>80.604070560321503</v>
      </c>
      <c r="DY59" s="127">
        <f t="shared" si="39"/>
        <v>2</v>
      </c>
      <c r="DZ59" s="128" t="str">
        <f t="shared" si="40"/>
        <v>NA</v>
      </c>
      <c r="EA59" s="128" t="str">
        <f t="shared" si="24"/>
        <v>NA</v>
      </c>
      <c r="EB59" s="129" t="str">
        <f t="shared" si="25"/>
        <v>NA</v>
      </c>
      <c r="EC59" s="128" t="str">
        <f t="shared" si="41"/>
        <v>NA</v>
      </c>
      <c r="ED59" s="128" t="str">
        <f t="shared" si="27"/>
        <v>NA</v>
      </c>
      <c r="EE59" s="129" t="str">
        <f t="shared" si="28"/>
        <v>NA</v>
      </c>
      <c r="EF59" s="128">
        <f t="shared" si="42"/>
        <v>2.8472222227719612E-2</v>
      </c>
      <c r="EG59" s="128">
        <f t="shared" si="30"/>
        <v>0.6833333334652707</v>
      </c>
      <c r="EH59" s="129">
        <f t="shared" si="31"/>
        <v>41.000000007916242</v>
      </c>
      <c r="EI59" s="128">
        <f t="shared" si="32"/>
        <v>7.7083333329937886E-2</v>
      </c>
      <c r="EJ59" s="128">
        <f t="shared" si="33"/>
        <v>1.8499999999185093</v>
      </c>
      <c r="EK59" s="129">
        <f t="shared" si="34"/>
        <v>110.99999999511056</v>
      </c>
      <c r="EL59" s="128">
        <f t="shared" si="43"/>
        <v>0.44861111111094942</v>
      </c>
      <c r="EM59" s="128">
        <f t="shared" si="36"/>
        <v>10.766666666662786</v>
      </c>
      <c r="EN59" s="129">
        <f t="shared" si="37"/>
        <v>645.99999999976717</v>
      </c>
    </row>
    <row r="60" spans="1:144" s="92" customFormat="1" ht="15" customHeight="1" x14ac:dyDescent="0.2">
      <c r="A60" s="93">
        <v>1</v>
      </c>
      <c r="B60" s="92">
        <v>1</v>
      </c>
      <c r="C60" s="152" t="s">
        <v>261</v>
      </c>
      <c r="D60" s="152" t="s">
        <v>262</v>
      </c>
      <c r="E60" s="95">
        <v>2547827</v>
      </c>
      <c r="F60" s="96">
        <v>16118</v>
      </c>
      <c r="G60" s="97">
        <v>0</v>
      </c>
      <c r="H60" s="98">
        <v>44681</v>
      </c>
      <c r="I60" s="99">
        <v>0.8222222222222223</v>
      </c>
      <c r="J60" s="100">
        <v>0</v>
      </c>
      <c r="K60" s="98">
        <v>44681</v>
      </c>
      <c r="L60" s="99">
        <v>0.72916666666666663</v>
      </c>
      <c r="M60" s="101">
        <v>0</v>
      </c>
      <c r="N60" s="102">
        <v>1</v>
      </c>
      <c r="O60" s="103">
        <v>2</v>
      </c>
      <c r="P60" s="102">
        <v>0</v>
      </c>
      <c r="Q60" s="102">
        <v>0</v>
      </c>
      <c r="R60" s="101">
        <v>0</v>
      </c>
      <c r="S60" s="104">
        <v>0</v>
      </c>
      <c r="T60" s="105">
        <v>20</v>
      </c>
      <c r="U60" s="104">
        <v>0</v>
      </c>
      <c r="V60" s="104">
        <v>0</v>
      </c>
      <c r="W60" s="104">
        <v>0</v>
      </c>
      <c r="X60" s="104">
        <v>1</v>
      </c>
      <c r="Y60" s="104">
        <v>0</v>
      </c>
      <c r="Z60" s="104">
        <v>0</v>
      </c>
      <c r="AA60" s="106" t="s">
        <v>307</v>
      </c>
      <c r="AB60" s="106" t="s">
        <v>331</v>
      </c>
      <c r="AC60" s="106">
        <v>0</v>
      </c>
      <c r="AD60" s="98">
        <v>44681</v>
      </c>
      <c r="AE60" s="99">
        <v>0.83124999999999993</v>
      </c>
      <c r="AF60" s="187"/>
      <c r="AG60" s="187"/>
      <c r="AH60" s="190"/>
      <c r="AI60" s="98">
        <v>44682</v>
      </c>
      <c r="AJ60" s="184">
        <v>1</v>
      </c>
      <c r="AK60" s="107">
        <v>1</v>
      </c>
      <c r="AL60" s="107">
        <v>1</v>
      </c>
      <c r="AM60" s="108">
        <v>0</v>
      </c>
      <c r="AN60" s="107">
        <v>0</v>
      </c>
      <c r="AO60" s="158">
        <v>0</v>
      </c>
      <c r="AP60" s="109">
        <v>0</v>
      </c>
      <c r="AQ60" s="109">
        <v>1</v>
      </c>
      <c r="AR60" s="109">
        <v>0</v>
      </c>
      <c r="AS60" s="109">
        <v>0</v>
      </c>
      <c r="AT60" s="109">
        <v>0</v>
      </c>
      <c r="AU60" s="109">
        <v>0</v>
      </c>
      <c r="AV60" s="110">
        <v>0</v>
      </c>
      <c r="AW60" s="110">
        <v>0</v>
      </c>
      <c r="AX60" s="111">
        <v>0</v>
      </c>
      <c r="AY60" s="98">
        <v>44681</v>
      </c>
      <c r="AZ60" s="99">
        <v>0.3576388888888889</v>
      </c>
      <c r="BA60" s="112" t="s">
        <v>199</v>
      </c>
      <c r="BB60" s="98">
        <v>44681</v>
      </c>
      <c r="BC60" s="99">
        <v>0.87847222222222221</v>
      </c>
      <c r="BD60" s="42" t="s">
        <v>228</v>
      </c>
      <c r="BE60" s="114">
        <v>0</v>
      </c>
      <c r="BF60" s="114">
        <v>1</v>
      </c>
      <c r="BG60" s="115" t="s">
        <v>351</v>
      </c>
      <c r="BH60" s="115">
        <v>1</v>
      </c>
      <c r="BI60" s="115">
        <v>0</v>
      </c>
      <c r="BJ60" s="98">
        <v>44681</v>
      </c>
      <c r="BK60" s="99">
        <v>0.92708333333333337</v>
      </c>
      <c r="BL60" s="116" t="s">
        <v>101</v>
      </c>
      <c r="BM60" s="116">
        <v>0</v>
      </c>
      <c r="BN60" s="116">
        <v>0</v>
      </c>
      <c r="BO60" s="116">
        <v>0</v>
      </c>
      <c r="BP60" s="113"/>
      <c r="BQ60" s="113"/>
      <c r="BR60" s="117" t="s">
        <v>352</v>
      </c>
      <c r="BS60" s="117"/>
      <c r="BT60" s="117"/>
      <c r="BU60" s="117"/>
      <c r="BV60" s="117"/>
      <c r="BW60" s="117"/>
      <c r="BX60" s="105">
        <v>3</v>
      </c>
      <c r="BY60" s="104">
        <v>1</v>
      </c>
      <c r="BZ60" s="104">
        <v>0</v>
      </c>
      <c r="CA60" s="104">
        <v>0</v>
      </c>
      <c r="CB60" s="104">
        <v>0</v>
      </c>
      <c r="CC60" s="104">
        <v>0</v>
      </c>
      <c r="CD60" s="104">
        <v>0</v>
      </c>
      <c r="CE60" s="104">
        <v>0</v>
      </c>
      <c r="CF60" s="105"/>
      <c r="CG60" s="104"/>
      <c r="CH60" s="104"/>
      <c r="CI60" s="104"/>
      <c r="CJ60" s="104"/>
      <c r="CK60" s="104"/>
      <c r="CL60" s="104"/>
      <c r="CM60" s="104"/>
      <c r="CN60" s="119">
        <v>0</v>
      </c>
      <c r="CO60" s="113">
        <v>0</v>
      </c>
      <c r="CP60" s="113">
        <v>0</v>
      </c>
      <c r="CQ60" s="113">
        <v>0</v>
      </c>
      <c r="CR60" s="113">
        <v>0</v>
      </c>
      <c r="CS60" s="113">
        <v>0</v>
      </c>
      <c r="CT60" s="113">
        <v>0</v>
      </c>
      <c r="CU60" s="115">
        <v>0</v>
      </c>
      <c r="CV60" s="115">
        <v>0</v>
      </c>
      <c r="CW60" s="115">
        <v>0</v>
      </c>
      <c r="CX60" s="115">
        <v>0</v>
      </c>
      <c r="CY60" s="115">
        <v>0</v>
      </c>
      <c r="CZ60" s="130">
        <v>0</v>
      </c>
      <c r="DA60" s="130">
        <v>0</v>
      </c>
      <c r="DB60" s="130">
        <v>0</v>
      </c>
      <c r="DC60" s="107">
        <v>1</v>
      </c>
      <c r="DD60" s="107">
        <v>0</v>
      </c>
      <c r="DE60" s="107">
        <v>0</v>
      </c>
      <c r="DF60" s="123" t="s">
        <v>231</v>
      </c>
      <c r="DG60" s="123">
        <v>1</v>
      </c>
      <c r="DH60" s="123">
        <v>0</v>
      </c>
      <c r="DI60" s="123">
        <v>0</v>
      </c>
      <c r="DJ60" s="123">
        <v>0</v>
      </c>
      <c r="DK60" s="123">
        <v>0</v>
      </c>
      <c r="DL60" s="123">
        <v>0</v>
      </c>
      <c r="DM60" s="123">
        <v>0</v>
      </c>
      <c r="DN60" s="116">
        <v>1</v>
      </c>
      <c r="DO60" s="125">
        <v>1</v>
      </c>
      <c r="DP60" s="125">
        <v>0</v>
      </c>
      <c r="DQ60" s="125">
        <v>0</v>
      </c>
      <c r="DR60" s="125">
        <v>0</v>
      </c>
      <c r="DS60" s="125">
        <v>0</v>
      </c>
      <c r="DT60" s="134">
        <v>44684</v>
      </c>
      <c r="DU60" s="139"/>
      <c r="DV60" s="104"/>
      <c r="DW60" s="104"/>
      <c r="DX60" s="126">
        <f t="shared" si="38"/>
        <v>78.202923485545611</v>
      </c>
      <c r="DY60" s="127">
        <f t="shared" si="39"/>
        <v>3</v>
      </c>
      <c r="DZ60" s="128">
        <f t="shared" si="40"/>
        <v>9.0277777781011537E-3</v>
      </c>
      <c r="EA60" s="128">
        <f t="shared" si="24"/>
        <v>0.21666666667442769</v>
      </c>
      <c r="EB60" s="129">
        <f t="shared" si="25"/>
        <v>13.000000000465661</v>
      </c>
      <c r="EC60" s="128">
        <f t="shared" si="41"/>
        <v>-0.46458333333430346</v>
      </c>
      <c r="ED60" s="128">
        <f t="shared" si="27"/>
        <v>-11.150000000023283</v>
      </c>
      <c r="EE60" s="129">
        <f t="shared" si="28"/>
        <v>-669.00000000139698</v>
      </c>
      <c r="EF60" s="128">
        <f t="shared" si="42"/>
        <v>5.6249999994179234E-2</v>
      </c>
      <c r="EG60" s="128">
        <f t="shared" si="30"/>
        <v>1.3499999998603016</v>
      </c>
      <c r="EH60" s="129">
        <f t="shared" si="31"/>
        <v>80.999999991618097</v>
      </c>
      <c r="EI60" s="128">
        <f t="shared" si="32"/>
        <v>4.8611111116770189E-2</v>
      </c>
      <c r="EJ60" s="128">
        <f t="shared" si="33"/>
        <v>1.1666666668024845</v>
      </c>
      <c r="EK60" s="129">
        <f t="shared" si="34"/>
        <v>70.000000008149073</v>
      </c>
      <c r="EL60" s="128">
        <f t="shared" si="43"/>
        <v>0.19791666667151731</v>
      </c>
      <c r="EM60" s="128">
        <f t="shared" si="36"/>
        <v>4.7500000001164153</v>
      </c>
      <c r="EN60" s="129">
        <f t="shared" si="37"/>
        <v>285.00000000698492</v>
      </c>
    </row>
    <row r="61" spans="1:144" s="92" customFormat="1" ht="15" customHeight="1" x14ac:dyDescent="0.2">
      <c r="A61" s="93">
        <v>1</v>
      </c>
      <c r="B61" s="92">
        <v>1</v>
      </c>
      <c r="C61" s="94" t="s">
        <v>263</v>
      </c>
      <c r="D61" s="94" t="s">
        <v>264</v>
      </c>
      <c r="E61" s="95">
        <v>358686</v>
      </c>
      <c r="F61" s="131">
        <v>8304</v>
      </c>
      <c r="G61" s="97">
        <v>0</v>
      </c>
      <c r="H61" s="98">
        <v>44682</v>
      </c>
      <c r="I61" s="99">
        <v>0.42222222222222222</v>
      </c>
      <c r="J61" s="100">
        <v>0</v>
      </c>
      <c r="K61" s="98">
        <v>44682</v>
      </c>
      <c r="L61" s="99">
        <v>0.33333333333333331</v>
      </c>
      <c r="M61" s="101">
        <v>0</v>
      </c>
      <c r="N61" s="102">
        <v>1</v>
      </c>
      <c r="O61" s="103">
        <v>2</v>
      </c>
      <c r="P61" s="102">
        <v>0</v>
      </c>
      <c r="Q61" s="102">
        <v>0</v>
      </c>
      <c r="R61" s="101">
        <v>0</v>
      </c>
      <c r="S61" s="104">
        <v>3</v>
      </c>
      <c r="T61" s="105">
        <v>8</v>
      </c>
      <c r="U61" s="104">
        <v>0</v>
      </c>
      <c r="V61" s="104">
        <v>1</v>
      </c>
      <c r="W61" s="104">
        <v>0</v>
      </c>
      <c r="X61" s="104">
        <v>0</v>
      </c>
      <c r="Y61" s="104">
        <v>0</v>
      </c>
      <c r="Z61" s="104">
        <v>0</v>
      </c>
      <c r="AA61" s="106" t="s">
        <v>339</v>
      </c>
      <c r="AB61" s="106" t="s">
        <v>319</v>
      </c>
      <c r="AC61" s="106">
        <v>0</v>
      </c>
      <c r="AD61" s="98">
        <v>44682</v>
      </c>
      <c r="AE61" s="99">
        <v>0.4381944444444445</v>
      </c>
      <c r="AF61" s="187"/>
      <c r="AG61" s="187"/>
      <c r="AH61" s="190"/>
      <c r="AI61" s="98">
        <v>44683</v>
      </c>
      <c r="AJ61" s="184">
        <v>0</v>
      </c>
      <c r="AK61" s="107">
        <v>0</v>
      </c>
      <c r="AL61" s="107">
        <v>1</v>
      </c>
      <c r="AM61" s="108">
        <v>0</v>
      </c>
      <c r="AN61" s="107">
        <v>0</v>
      </c>
      <c r="AO61" s="109">
        <v>0</v>
      </c>
      <c r="AP61" s="109">
        <v>1</v>
      </c>
      <c r="AQ61" s="109">
        <v>0</v>
      </c>
      <c r="AR61" s="109">
        <v>0</v>
      </c>
      <c r="AS61" s="109">
        <v>0</v>
      </c>
      <c r="AT61" s="109">
        <v>0</v>
      </c>
      <c r="AU61" s="109">
        <v>0</v>
      </c>
      <c r="AV61" s="110">
        <v>0</v>
      </c>
      <c r="AW61" s="110">
        <v>0</v>
      </c>
      <c r="AX61" s="111">
        <v>0</v>
      </c>
      <c r="AY61" s="98">
        <v>44682</v>
      </c>
      <c r="AZ61" s="99">
        <v>0.47430555555555554</v>
      </c>
      <c r="BA61" s="112" t="s">
        <v>199</v>
      </c>
      <c r="BB61" s="98" t="s">
        <v>146</v>
      </c>
      <c r="BC61" s="99" t="s">
        <v>146</v>
      </c>
      <c r="BD61" s="42" t="s">
        <v>146</v>
      </c>
      <c r="BE61" s="114" t="s">
        <v>146</v>
      </c>
      <c r="BF61" s="114" t="s">
        <v>146</v>
      </c>
      <c r="BG61" s="115" t="s">
        <v>146</v>
      </c>
      <c r="BH61" s="115" t="s">
        <v>146</v>
      </c>
      <c r="BI61" s="115" t="s">
        <v>146</v>
      </c>
      <c r="BJ61" s="98" t="s">
        <v>146</v>
      </c>
      <c r="BK61" s="99" t="s">
        <v>146</v>
      </c>
      <c r="BL61" s="116" t="s">
        <v>146</v>
      </c>
      <c r="BM61" s="116" t="s">
        <v>146</v>
      </c>
      <c r="BN61" s="116" t="s">
        <v>146</v>
      </c>
      <c r="BO61" s="116" t="s">
        <v>146</v>
      </c>
      <c r="BP61" s="113"/>
      <c r="BQ61" s="113"/>
      <c r="BR61" s="117" t="s">
        <v>415</v>
      </c>
      <c r="BS61" s="117"/>
      <c r="BT61" s="117" t="s">
        <v>416</v>
      </c>
      <c r="BU61" s="117"/>
      <c r="BV61" s="117"/>
      <c r="BW61" s="117"/>
      <c r="BX61" s="105">
        <v>7</v>
      </c>
      <c r="BY61" s="104">
        <v>0</v>
      </c>
      <c r="BZ61" s="104">
        <v>1</v>
      </c>
      <c r="CA61" s="104">
        <v>0</v>
      </c>
      <c r="CB61" s="104">
        <v>0</v>
      </c>
      <c r="CC61" s="104">
        <v>0</v>
      </c>
      <c r="CD61" s="104">
        <v>0</v>
      </c>
      <c r="CE61" s="104">
        <v>0</v>
      </c>
      <c r="CF61" s="105">
        <v>7</v>
      </c>
      <c r="CG61" s="104">
        <v>0</v>
      </c>
      <c r="CH61" s="104">
        <v>1</v>
      </c>
      <c r="CI61" s="104">
        <v>0</v>
      </c>
      <c r="CJ61" s="104">
        <v>0</v>
      </c>
      <c r="CK61" s="104">
        <v>0</v>
      </c>
      <c r="CL61" s="104">
        <v>0</v>
      </c>
      <c r="CM61" s="104">
        <v>0</v>
      </c>
      <c r="CN61" s="119">
        <v>1</v>
      </c>
      <c r="CO61" s="113">
        <v>1</v>
      </c>
      <c r="CP61" s="113">
        <v>0</v>
      </c>
      <c r="CQ61" s="113">
        <v>0</v>
      </c>
      <c r="CR61" s="113">
        <v>0</v>
      </c>
      <c r="CS61" s="113">
        <v>0</v>
      </c>
      <c r="CT61" s="113">
        <v>0</v>
      </c>
      <c r="CU61" s="115">
        <v>0</v>
      </c>
      <c r="CV61" s="115">
        <v>0</v>
      </c>
      <c r="CW61" s="115">
        <v>0</v>
      </c>
      <c r="CX61" s="115">
        <v>0</v>
      </c>
      <c r="CY61" s="115">
        <v>0</v>
      </c>
      <c r="CZ61" s="130">
        <v>0</v>
      </c>
      <c r="DA61" s="130">
        <v>1</v>
      </c>
      <c r="DB61" s="130">
        <v>0</v>
      </c>
      <c r="DC61" s="107">
        <v>1</v>
      </c>
      <c r="DD61" s="107">
        <v>0</v>
      </c>
      <c r="DE61" s="107">
        <v>0</v>
      </c>
      <c r="DF61" s="123" t="s">
        <v>417</v>
      </c>
      <c r="DG61" s="123">
        <v>1</v>
      </c>
      <c r="DH61" s="123">
        <v>0</v>
      </c>
      <c r="DI61" s="123">
        <v>0</v>
      </c>
      <c r="DJ61" s="123">
        <v>0</v>
      </c>
      <c r="DK61" s="123">
        <v>0</v>
      </c>
      <c r="DL61" s="123">
        <v>0</v>
      </c>
      <c r="DM61" s="123">
        <v>0</v>
      </c>
      <c r="DN61" s="116">
        <v>5</v>
      </c>
      <c r="DO61" s="116">
        <v>0</v>
      </c>
      <c r="DP61" s="116">
        <v>0</v>
      </c>
      <c r="DQ61" s="116">
        <v>0</v>
      </c>
      <c r="DR61" s="116">
        <v>0</v>
      </c>
      <c r="DS61" s="116">
        <v>1</v>
      </c>
      <c r="DT61" s="98">
        <v>44685</v>
      </c>
      <c r="DU61" s="156"/>
      <c r="DV61" s="104"/>
      <c r="DW61" s="104"/>
      <c r="DX61" s="126">
        <f t="shared" si="38"/>
        <v>99.599690178103785</v>
      </c>
      <c r="DY61" s="127">
        <f t="shared" si="39"/>
        <v>3</v>
      </c>
      <c r="DZ61" s="128">
        <f t="shared" si="40"/>
        <v>1.5972222223354038E-2</v>
      </c>
      <c r="EA61" s="128">
        <f t="shared" si="24"/>
        <v>0.38333333336049691</v>
      </c>
      <c r="EB61" s="129">
        <f t="shared" si="25"/>
        <v>23.000000001629815</v>
      </c>
      <c r="EC61" s="128">
        <f t="shared" si="41"/>
        <v>5.2083333335758653E-2</v>
      </c>
      <c r="ED61" s="128">
        <f t="shared" si="27"/>
        <v>1.2500000000582077</v>
      </c>
      <c r="EE61" s="129">
        <f t="shared" si="28"/>
        <v>75.00000000349246</v>
      </c>
      <c r="EF61" s="128" t="str">
        <f t="shared" si="42"/>
        <v>NA</v>
      </c>
      <c r="EG61" s="128" t="str">
        <f t="shared" si="30"/>
        <v>NA</v>
      </c>
      <c r="EH61" s="129" t="str">
        <f t="shared" si="31"/>
        <v>NA</v>
      </c>
      <c r="EI61" s="128" t="str">
        <f t="shared" si="32"/>
        <v>NA</v>
      </c>
      <c r="EJ61" s="128" t="str">
        <f t="shared" si="33"/>
        <v>NA</v>
      </c>
      <c r="EK61" s="129" t="str">
        <f t="shared" si="34"/>
        <v>NA</v>
      </c>
      <c r="EL61" s="128" t="str">
        <f t="shared" si="43"/>
        <v>NA</v>
      </c>
      <c r="EM61" s="128" t="str">
        <f t="shared" si="36"/>
        <v>NA</v>
      </c>
      <c r="EN61" s="129" t="str">
        <f t="shared" si="37"/>
        <v>NA</v>
      </c>
    </row>
    <row r="62" spans="1:144" s="92" customFormat="1" ht="15" customHeight="1" x14ac:dyDescent="0.2">
      <c r="A62" s="93">
        <v>1</v>
      </c>
      <c r="B62" s="92">
        <v>1</v>
      </c>
      <c r="C62" s="152" t="s">
        <v>153</v>
      </c>
      <c r="D62" s="152" t="s">
        <v>265</v>
      </c>
      <c r="E62" s="95">
        <v>2548007</v>
      </c>
      <c r="F62" s="131">
        <v>19747</v>
      </c>
      <c r="G62" s="97">
        <v>0</v>
      </c>
      <c r="H62" s="98">
        <v>44683</v>
      </c>
      <c r="I62" s="99">
        <v>0.59097222222222223</v>
      </c>
      <c r="J62" s="100">
        <v>1</v>
      </c>
      <c r="K62" s="98">
        <v>44683</v>
      </c>
      <c r="L62" s="99">
        <v>0.33333333333333331</v>
      </c>
      <c r="M62" s="101">
        <v>0</v>
      </c>
      <c r="N62" s="102">
        <v>0</v>
      </c>
      <c r="O62" s="103">
        <v>2</v>
      </c>
      <c r="P62" s="102">
        <v>0</v>
      </c>
      <c r="Q62" s="102">
        <v>1</v>
      </c>
      <c r="R62" s="101" t="s">
        <v>161</v>
      </c>
      <c r="S62" s="104">
        <v>0</v>
      </c>
      <c r="T62" s="105">
        <v>2</v>
      </c>
      <c r="U62" s="104">
        <v>1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6" t="s">
        <v>306</v>
      </c>
      <c r="AB62" s="106" t="s">
        <v>331</v>
      </c>
      <c r="AC62" s="106">
        <v>0</v>
      </c>
      <c r="AD62" s="98" t="s">
        <v>146</v>
      </c>
      <c r="AE62" s="99" t="s">
        <v>146</v>
      </c>
      <c r="AF62" s="187" t="s">
        <v>146</v>
      </c>
      <c r="AG62" s="187" t="s">
        <v>146</v>
      </c>
      <c r="AH62" s="190" t="s">
        <v>146</v>
      </c>
      <c r="AI62" s="98">
        <v>44684</v>
      </c>
      <c r="AJ62" s="184">
        <v>1</v>
      </c>
      <c r="AK62" s="107">
        <v>1</v>
      </c>
      <c r="AL62" s="107">
        <v>0</v>
      </c>
      <c r="AM62" s="108">
        <v>1</v>
      </c>
      <c r="AN62" s="107">
        <v>0</v>
      </c>
      <c r="AO62" s="109">
        <v>0</v>
      </c>
      <c r="AP62" s="109">
        <v>0</v>
      </c>
      <c r="AQ62" s="109">
        <v>0</v>
      </c>
      <c r="AR62" s="109">
        <v>1</v>
      </c>
      <c r="AS62" s="109">
        <v>0</v>
      </c>
      <c r="AT62" s="109">
        <v>0</v>
      </c>
      <c r="AU62" s="109">
        <v>0</v>
      </c>
      <c r="AV62" s="110">
        <v>1</v>
      </c>
      <c r="AW62" s="110">
        <v>0</v>
      </c>
      <c r="AX62" s="111">
        <v>0</v>
      </c>
      <c r="AY62" s="98" t="s">
        <v>146</v>
      </c>
      <c r="AZ62" s="99" t="s">
        <v>146</v>
      </c>
      <c r="BA62" s="112" t="s">
        <v>146</v>
      </c>
      <c r="BB62" s="98">
        <v>44683</v>
      </c>
      <c r="BC62" s="99">
        <v>0.60763888888888895</v>
      </c>
      <c r="BD62" s="42" t="s">
        <v>334</v>
      </c>
      <c r="BE62" s="114">
        <v>0</v>
      </c>
      <c r="BF62" s="114">
        <v>1</v>
      </c>
      <c r="BG62" s="115" t="s">
        <v>474</v>
      </c>
      <c r="BH62" s="115">
        <v>1</v>
      </c>
      <c r="BI62" s="115">
        <v>1</v>
      </c>
      <c r="BJ62" s="98">
        <v>44683</v>
      </c>
      <c r="BK62" s="99">
        <v>0.6777777777777777</v>
      </c>
      <c r="BL62" s="116">
        <v>3</v>
      </c>
      <c r="BM62" s="172">
        <v>1</v>
      </c>
      <c r="BN62" s="116">
        <v>0</v>
      </c>
      <c r="BO62" s="116">
        <v>0</v>
      </c>
      <c r="BP62" s="113"/>
      <c r="BQ62" s="113"/>
      <c r="BR62" s="117" t="s">
        <v>544</v>
      </c>
      <c r="BS62" s="117"/>
      <c r="BT62" s="117"/>
      <c r="BU62" s="117"/>
      <c r="BV62" s="117"/>
      <c r="BW62" s="117"/>
      <c r="BX62" s="105">
        <v>2</v>
      </c>
      <c r="BY62" s="104">
        <v>1</v>
      </c>
      <c r="BZ62" s="104">
        <v>0</v>
      </c>
      <c r="CA62" s="104">
        <v>0</v>
      </c>
      <c r="CB62" s="104">
        <v>0</v>
      </c>
      <c r="CC62" s="104">
        <v>0</v>
      </c>
      <c r="CD62" s="104">
        <v>0</v>
      </c>
      <c r="CE62" s="104">
        <v>0</v>
      </c>
      <c r="CF62" s="105">
        <v>2</v>
      </c>
      <c r="CG62" s="104">
        <v>1</v>
      </c>
      <c r="CH62" s="104">
        <v>0</v>
      </c>
      <c r="CI62" s="104">
        <v>0</v>
      </c>
      <c r="CJ62" s="104">
        <v>0</v>
      </c>
      <c r="CK62" s="104">
        <v>0</v>
      </c>
      <c r="CL62" s="104">
        <v>0</v>
      </c>
      <c r="CM62" s="104">
        <v>0</v>
      </c>
      <c r="CN62" s="119">
        <v>0</v>
      </c>
      <c r="CO62" s="113">
        <v>0</v>
      </c>
      <c r="CP62" s="113">
        <v>0</v>
      </c>
      <c r="CQ62" s="113">
        <v>0</v>
      </c>
      <c r="CR62" s="113">
        <v>0</v>
      </c>
      <c r="CS62" s="113">
        <v>0</v>
      </c>
      <c r="CT62" s="113">
        <v>0</v>
      </c>
      <c r="CU62" s="115">
        <v>0</v>
      </c>
      <c r="CV62" s="115" t="s">
        <v>146</v>
      </c>
      <c r="CW62" s="115">
        <v>0</v>
      </c>
      <c r="CX62" s="115">
        <v>0</v>
      </c>
      <c r="CY62" s="115">
        <v>0</v>
      </c>
      <c r="CZ62" s="130">
        <v>0</v>
      </c>
      <c r="DA62" s="130">
        <v>0</v>
      </c>
      <c r="DB62" s="130">
        <v>0</v>
      </c>
      <c r="DC62" s="107">
        <v>1</v>
      </c>
      <c r="DD62" s="107">
        <v>0</v>
      </c>
      <c r="DE62" s="107">
        <v>0</v>
      </c>
      <c r="DF62" s="123" t="s">
        <v>231</v>
      </c>
      <c r="DG62" s="123">
        <v>1</v>
      </c>
      <c r="DH62" s="123">
        <v>0</v>
      </c>
      <c r="DI62" s="123">
        <v>0</v>
      </c>
      <c r="DJ62" s="123">
        <v>0</v>
      </c>
      <c r="DK62" s="123">
        <v>0</v>
      </c>
      <c r="DL62" s="123">
        <v>0</v>
      </c>
      <c r="DM62" s="123">
        <v>0</v>
      </c>
      <c r="DN62" s="116">
        <v>1</v>
      </c>
      <c r="DO62" s="116">
        <v>1</v>
      </c>
      <c r="DP62" s="116">
        <v>0</v>
      </c>
      <c r="DQ62" s="116">
        <v>0</v>
      </c>
      <c r="DR62" s="116">
        <v>0</v>
      </c>
      <c r="DS62" s="116">
        <v>0</v>
      </c>
      <c r="DT62" s="98">
        <v>44685</v>
      </c>
      <c r="DU62" s="156"/>
      <c r="DV62" s="104"/>
      <c r="DW62" s="104"/>
      <c r="DX62" s="126">
        <f t="shared" si="38"/>
        <v>68.272523895794052</v>
      </c>
      <c r="DY62" s="127">
        <f t="shared" si="39"/>
        <v>2</v>
      </c>
      <c r="DZ62" s="128" t="str">
        <f t="shared" si="40"/>
        <v>NA</v>
      </c>
      <c r="EA62" s="128" t="str">
        <f t="shared" si="24"/>
        <v>NA</v>
      </c>
      <c r="EB62" s="129" t="str">
        <f t="shared" si="25"/>
        <v>NA</v>
      </c>
      <c r="EC62" s="128" t="str">
        <f t="shared" si="41"/>
        <v>NA</v>
      </c>
      <c r="ED62" s="128" t="str">
        <f t="shared" si="27"/>
        <v>NA</v>
      </c>
      <c r="EE62" s="129" t="str">
        <f t="shared" si="28"/>
        <v>NA</v>
      </c>
      <c r="EF62" s="128">
        <f t="shared" si="42"/>
        <v>1.6666666670062114E-2</v>
      </c>
      <c r="EG62" s="128">
        <f t="shared" si="30"/>
        <v>0.40000000008149073</v>
      </c>
      <c r="EH62" s="129">
        <f t="shared" si="31"/>
        <v>24.000000004889444</v>
      </c>
      <c r="EI62" s="128">
        <f t="shared" si="32"/>
        <v>7.0138888884685002E-2</v>
      </c>
      <c r="EJ62" s="128">
        <f t="shared" si="33"/>
        <v>1.6833333332324401</v>
      </c>
      <c r="EK62" s="129">
        <f t="shared" si="34"/>
        <v>100.9999999939464</v>
      </c>
      <c r="EL62" s="128">
        <f t="shared" si="43"/>
        <v>0.34444444443943212</v>
      </c>
      <c r="EM62" s="128">
        <f t="shared" si="36"/>
        <v>8.2666666665463708</v>
      </c>
      <c r="EN62" s="129">
        <f t="shared" si="37"/>
        <v>495.99999999278225</v>
      </c>
    </row>
    <row r="63" spans="1:144" s="92" customFormat="1" ht="15" customHeight="1" x14ac:dyDescent="0.2">
      <c r="A63" s="93">
        <v>1</v>
      </c>
      <c r="B63" s="92">
        <v>1</v>
      </c>
      <c r="C63" s="152" t="s">
        <v>266</v>
      </c>
      <c r="D63" s="152" t="s">
        <v>267</v>
      </c>
      <c r="E63" s="95">
        <v>2430845</v>
      </c>
      <c r="F63" s="131">
        <v>14756</v>
      </c>
      <c r="G63" s="97">
        <v>1</v>
      </c>
      <c r="H63" s="98">
        <v>44684</v>
      </c>
      <c r="I63" s="99">
        <v>0.85</v>
      </c>
      <c r="J63" s="100">
        <v>0</v>
      </c>
      <c r="K63" s="98">
        <v>44684</v>
      </c>
      <c r="L63" s="99">
        <v>0.79166666666666663</v>
      </c>
      <c r="M63" s="101">
        <v>0</v>
      </c>
      <c r="N63" s="102">
        <v>1</v>
      </c>
      <c r="O63" s="103">
        <v>2</v>
      </c>
      <c r="P63" s="102">
        <v>0</v>
      </c>
      <c r="Q63" s="102">
        <v>0</v>
      </c>
      <c r="R63" s="101">
        <v>0</v>
      </c>
      <c r="S63" s="104">
        <v>0</v>
      </c>
      <c r="T63" s="105">
        <v>8</v>
      </c>
      <c r="U63" s="104">
        <v>0</v>
      </c>
      <c r="V63" s="104">
        <v>1</v>
      </c>
      <c r="W63" s="104">
        <v>0</v>
      </c>
      <c r="X63" s="104">
        <v>0</v>
      </c>
      <c r="Y63" s="104">
        <v>0</v>
      </c>
      <c r="Z63" s="104">
        <v>0</v>
      </c>
      <c r="AA63" s="106" t="s">
        <v>427</v>
      </c>
      <c r="AB63" s="106" t="s">
        <v>331</v>
      </c>
      <c r="AC63" s="106">
        <v>0</v>
      </c>
      <c r="AD63" s="98">
        <v>44684</v>
      </c>
      <c r="AE63" s="99">
        <v>0.8534722222222223</v>
      </c>
      <c r="AF63" s="187"/>
      <c r="AG63" s="187"/>
      <c r="AH63" s="190"/>
      <c r="AI63" s="98">
        <v>44685</v>
      </c>
      <c r="AJ63" s="184">
        <v>1</v>
      </c>
      <c r="AK63" s="107">
        <v>1</v>
      </c>
      <c r="AL63" s="107">
        <v>0</v>
      </c>
      <c r="AM63" s="108">
        <v>0</v>
      </c>
      <c r="AN63" s="107">
        <v>0</v>
      </c>
      <c r="AO63" s="109">
        <v>1</v>
      </c>
      <c r="AP63" s="109">
        <v>0</v>
      </c>
      <c r="AQ63" s="109">
        <v>0</v>
      </c>
      <c r="AR63" s="109">
        <v>0</v>
      </c>
      <c r="AS63" s="109">
        <v>0</v>
      </c>
      <c r="AT63" s="109">
        <v>0</v>
      </c>
      <c r="AU63" s="109">
        <v>0</v>
      </c>
      <c r="AV63" s="110">
        <v>0</v>
      </c>
      <c r="AW63" s="110">
        <v>0</v>
      </c>
      <c r="AX63" s="111">
        <v>0</v>
      </c>
      <c r="AY63" s="98" t="s">
        <v>146</v>
      </c>
      <c r="AZ63" s="99" t="s">
        <v>146</v>
      </c>
      <c r="BA63" s="112" t="s">
        <v>146</v>
      </c>
      <c r="BB63" s="98">
        <v>44684</v>
      </c>
      <c r="BC63" s="99">
        <v>0.90416666666666667</v>
      </c>
      <c r="BD63" s="42" t="s">
        <v>254</v>
      </c>
      <c r="BE63" s="114">
        <v>0</v>
      </c>
      <c r="BF63" s="114">
        <v>1</v>
      </c>
      <c r="BG63" s="115" t="s">
        <v>476</v>
      </c>
      <c r="BH63" s="115">
        <v>1</v>
      </c>
      <c r="BI63" s="115">
        <v>0</v>
      </c>
      <c r="BJ63" s="98">
        <v>44684</v>
      </c>
      <c r="BK63" s="99">
        <v>0.93263888888888891</v>
      </c>
      <c r="BL63" s="116" t="s">
        <v>326</v>
      </c>
      <c r="BM63" s="116">
        <v>0</v>
      </c>
      <c r="BN63" s="116">
        <v>0</v>
      </c>
      <c r="BO63" s="116">
        <v>0</v>
      </c>
      <c r="BP63" s="113"/>
      <c r="BQ63" s="113"/>
      <c r="BR63" s="117"/>
      <c r="BS63" s="117"/>
      <c r="BT63" s="117"/>
      <c r="BU63" s="117"/>
      <c r="BV63" s="117"/>
      <c r="BW63" s="117"/>
      <c r="BX63" s="105">
        <v>3</v>
      </c>
      <c r="BY63" s="104">
        <v>1</v>
      </c>
      <c r="BZ63" s="104">
        <v>0</v>
      </c>
      <c r="CA63" s="104">
        <v>0</v>
      </c>
      <c r="CB63" s="104">
        <v>0</v>
      </c>
      <c r="CC63" s="104">
        <v>0</v>
      </c>
      <c r="CD63" s="104">
        <v>0</v>
      </c>
      <c r="CE63" s="104">
        <v>0</v>
      </c>
      <c r="CF63" s="105"/>
      <c r="CG63" s="104"/>
      <c r="CH63" s="104"/>
      <c r="CI63" s="104"/>
      <c r="CJ63" s="104"/>
      <c r="CK63" s="104"/>
      <c r="CL63" s="104"/>
      <c r="CM63" s="104"/>
      <c r="CN63" s="119">
        <v>0</v>
      </c>
      <c r="CO63" s="113">
        <v>0</v>
      </c>
      <c r="CP63" s="113">
        <v>0</v>
      </c>
      <c r="CQ63" s="113">
        <v>0</v>
      </c>
      <c r="CR63" s="113">
        <v>0</v>
      </c>
      <c r="CS63" s="113">
        <v>0</v>
      </c>
      <c r="CT63" s="113">
        <v>0</v>
      </c>
      <c r="CU63" s="115">
        <v>0</v>
      </c>
      <c r="CV63" s="115" t="s">
        <v>146</v>
      </c>
      <c r="CW63" s="115">
        <v>0</v>
      </c>
      <c r="CX63" s="115">
        <v>0</v>
      </c>
      <c r="CY63" s="115">
        <v>0</v>
      </c>
      <c r="CZ63" s="130">
        <v>0</v>
      </c>
      <c r="DA63" s="130">
        <v>0</v>
      </c>
      <c r="DB63" s="130">
        <v>0</v>
      </c>
      <c r="DC63" s="107">
        <v>1</v>
      </c>
      <c r="DD63" s="107">
        <v>0</v>
      </c>
      <c r="DE63" s="107">
        <v>0</v>
      </c>
      <c r="DF63" s="159" t="s">
        <v>231</v>
      </c>
      <c r="DG63" s="123">
        <v>1</v>
      </c>
      <c r="DH63" s="123">
        <v>0</v>
      </c>
      <c r="DI63" s="123">
        <v>0</v>
      </c>
      <c r="DJ63" s="123">
        <v>0</v>
      </c>
      <c r="DK63" s="123">
        <v>0</v>
      </c>
      <c r="DL63" s="123">
        <v>0</v>
      </c>
      <c r="DM63" s="123">
        <v>0</v>
      </c>
      <c r="DN63" s="116">
        <v>1</v>
      </c>
      <c r="DO63" s="116">
        <v>1</v>
      </c>
      <c r="DP63" s="116">
        <v>0</v>
      </c>
      <c r="DQ63" s="116">
        <v>0</v>
      </c>
      <c r="DR63" s="116">
        <v>0</v>
      </c>
      <c r="DS63" s="116">
        <v>0</v>
      </c>
      <c r="DT63" s="98">
        <v>44687</v>
      </c>
      <c r="DU63" s="156"/>
      <c r="DV63" s="104"/>
      <c r="DW63" s="104"/>
      <c r="DX63" s="126">
        <f t="shared" si="38"/>
        <v>81.940170642978998</v>
      </c>
      <c r="DY63" s="127">
        <f t="shared" si="39"/>
        <v>3</v>
      </c>
      <c r="DZ63" s="128">
        <f t="shared" si="40"/>
        <v>3.4722222262644209E-3</v>
      </c>
      <c r="EA63" s="128">
        <f t="shared" si="24"/>
        <v>8.3333333430346102E-2</v>
      </c>
      <c r="EB63" s="129">
        <f t="shared" si="25"/>
        <v>5.0000000058207661</v>
      </c>
      <c r="EC63" s="128" t="str">
        <f t="shared" si="41"/>
        <v>NA</v>
      </c>
      <c r="ED63" s="128" t="str">
        <f t="shared" si="27"/>
        <v>NA</v>
      </c>
      <c r="EE63" s="129" t="str">
        <f t="shared" si="28"/>
        <v>NA</v>
      </c>
      <c r="EF63" s="128">
        <f t="shared" si="42"/>
        <v>5.4166666668606922E-2</v>
      </c>
      <c r="EG63" s="128">
        <f t="shared" si="30"/>
        <v>1.3000000000465661</v>
      </c>
      <c r="EH63" s="129">
        <f t="shared" si="31"/>
        <v>78.000000002793968</v>
      </c>
      <c r="EI63" s="128">
        <f t="shared" si="32"/>
        <v>2.8472222220443655E-2</v>
      </c>
      <c r="EJ63" s="128">
        <f t="shared" si="33"/>
        <v>0.68333333329064772</v>
      </c>
      <c r="EK63" s="129">
        <f t="shared" si="34"/>
        <v>40.999999997438863</v>
      </c>
      <c r="EL63" s="128">
        <f t="shared" si="43"/>
        <v>0.14097222222335404</v>
      </c>
      <c r="EM63" s="128">
        <f t="shared" si="36"/>
        <v>3.3833333333604969</v>
      </c>
      <c r="EN63" s="129">
        <f t="shared" si="37"/>
        <v>203.00000000162981</v>
      </c>
    </row>
    <row r="64" spans="1:144" s="92" customFormat="1" ht="15" customHeight="1" x14ac:dyDescent="0.2">
      <c r="A64" s="93">
        <v>1</v>
      </c>
      <c r="B64" s="92">
        <v>1</v>
      </c>
      <c r="C64" s="152" t="s">
        <v>268</v>
      </c>
      <c r="D64" s="152" t="s">
        <v>269</v>
      </c>
      <c r="E64" s="95">
        <v>719428</v>
      </c>
      <c r="F64" s="131">
        <v>24043</v>
      </c>
      <c r="G64" s="97">
        <v>0</v>
      </c>
      <c r="H64" s="98">
        <v>44685</v>
      </c>
      <c r="I64" s="99">
        <v>0.72916666666666663</v>
      </c>
      <c r="J64" s="100">
        <v>0</v>
      </c>
      <c r="K64" s="98">
        <v>44684</v>
      </c>
      <c r="L64" s="99">
        <v>0.875</v>
      </c>
      <c r="M64" s="101">
        <v>0</v>
      </c>
      <c r="N64" s="101">
        <v>1</v>
      </c>
      <c r="O64" s="103">
        <v>1</v>
      </c>
      <c r="P64" s="101">
        <v>0</v>
      </c>
      <c r="Q64" s="101">
        <v>0</v>
      </c>
      <c r="R64" s="101">
        <v>0</v>
      </c>
      <c r="S64" s="104">
        <v>0</v>
      </c>
      <c r="T64" s="105">
        <v>32</v>
      </c>
      <c r="U64" s="104">
        <v>0</v>
      </c>
      <c r="V64" s="104">
        <v>0</v>
      </c>
      <c r="W64" s="104">
        <v>0</v>
      </c>
      <c r="X64" s="104">
        <v>0</v>
      </c>
      <c r="Y64" s="104">
        <v>1</v>
      </c>
      <c r="Z64" s="104">
        <v>0</v>
      </c>
      <c r="AA64" s="106" t="s">
        <v>306</v>
      </c>
      <c r="AB64" s="106" t="s">
        <v>399</v>
      </c>
      <c r="AC64" s="106">
        <v>0</v>
      </c>
      <c r="AD64" s="98">
        <v>44685</v>
      </c>
      <c r="AE64" s="99">
        <v>0.7416666666666667</v>
      </c>
      <c r="AF64" s="187"/>
      <c r="AG64" s="187"/>
      <c r="AH64" s="190"/>
      <c r="AI64" s="98">
        <v>44686</v>
      </c>
      <c r="AJ64" s="184">
        <v>1</v>
      </c>
      <c r="AK64" s="107">
        <v>1</v>
      </c>
      <c r="AL64" s="107">
        <v>0</v>
      </c>
      <c r="AM64" s="108">
        <v>0</v>
      </c>
      <c r="AN64" s="107">
        <v>0</v>
      </c>
      <c r="AO64" s="109">
        <v>1</v>
      </c>
      <c r="AP64" s="109">
        <v>0</v>
      </c>
      <c r="AQ64" s="109">
        <v>0</v>
      </c>
      <c r="AR64" s="109">
        <v>0</v>
      </c>
      <c r="AS64" s="109">
        <v>0</v>
      </c>
      <c r="AT64" s="109">
        <v>0</v>
      </c>
      <c r="AU64" s="109">
        <v>0</v>
      </c>
      <c r="AV64" s="110">
        <v>0</v>
      </c>
      <c r="AW64" s="110">
        <v>0</v>
      </c>
      <c r="AX64" s="111">
        <v>0</v>
      </c>
      <c r="AY64" s="98" t="s">
        <v>146</v>
      </c>
      <c r="AZ64" s="99" t="s">
        <v>146</v>
      </c>
      <c r="BA64" s="112" t="s">
        <v>146</v>
      </c>
      <c r="BB64" s="98">
        <v>44685</v>
      </c>
      <c r="BC64" s="99">
        <v>0.80208333333333337</v>
      </c>
      <c r="BD64" s="42" t="s">
        <v>539</v>
      </c>
      <c r="BE64" s="114">
        <v>0</v>
      </c>
      <c r="BF64" s="114">
        <v>1</v>
      </c>
      <c r="BG64" s="115" t="s">
        <v>350</v>
      </c>
      <c r="BH64" s="115">
        <v>1</v>
      </c>
      <c r="BI64" s="115">
        <v>0</v>
      </c>
      <c r="BJ64" s="98">
        <v>44685</v>
      </c>
      <c r="BK64" s="99">
        <v>0.87847222222222221</v>
      </c>
      <c r="BL64" s="116" t="s">
        <v>101</v>
      </c>
      <c r="BM64" s="116">
        <v>0</v>
      </c>
      <c r="BN64" s="116">
        <v>0</v>
      </c>
      <c r="BO64" s="116">
        <v>0</v>
      </c>
      <c r="BP64" s="113"/>
      <c r="BQ64" s="113"/>
      <c r="BR64" s="117" t="s">
        <v>428</v>
      </c>
      <c r="BS64" s="117"/>
      <c r="BT64" s="117" t="s">
        <v>483</v>
      </c>
      <c r="BU64" s="117"/>
      <c r="BV64" s="117"/>
      <c r="BW64" s="117"/>
      <c r="BX64" s="105" t="s">
        <v>306</v>
      </c>
      <c r="BY64" s="104">
        <v>0</v>
      </c>
      <c r="BZ64" s="104">
        <v>0</v>
      </c>
      <c r="CA64" s="104">
        <v>0</v>
      </c>
      <c r="CB64" s="104">
        <v>0</v>
      </c>
      <c r="CC64" s="104">
        <v>0</v>
      </c>
      <c r="CD64" s="104">
        <v>1</v>
      </c>
      <c r="CE64" s="104">
        <v>0</v>
      </c>
      <c r="CF64" s="105" t="s">
        <v>306</v>
      </c>
      <c r="CG64" s="104">
        <v>0</v>
      </c>
      <c r="CH64" s="104">
        <v>0</v>
      </c>
      <c r="CI64" s="104">
        <v>0</v>
      </c>
      <c r="CJ64" s="104">
        <v>0</v>
      </c>
      <c r="CK64" s="104">
        <v>0</v>
      </c>
      <c r="CL64" s="104">
        <v>1</v>
      </c>
      <c r="CM64" s="104">
        <v>0</v>
      </c>
      <c r="CN64" s="119">
        <v>0</v>
      </c>
      <c r="CO64" s="113">
        <v>0</v>
      </c>
      <c r="CP64" s="113">
        <v>0</v>
      </c>
      <c r="CQ64" s="113">
        <v>0</v>
      </c>
      <c r="CR64" s="113">
        <v>0</v>
      </c>
      <c r="CS64" s="113">
        <v>0</v>
      </c>
      <c r="CT64" s="113">
        <v>0</v>
      </c>
      <c r="CU64" s="115">
        <v>0</v>
      </c>
      <c r="CV64" s="115" t="s">
        <v>146</v>
      </c>
      <c r="CW64" s="115">
        <v>0</v>
      </c>
      <c r="CX64" s="115">
        <v>0</v>
      </c>
      <c r="CY64" s="115">
        <v>0</v>
      </c>
      <c r="CZ64" s="130">
        <v>0</v>
      </c>
      <c r="DA64" s="130">
        <v>0</v>
      </c>
      <c r="DB64" s="130">
        <v>0</v>
      </c>
      <c r="DC64" s="107">
        <v>1</v>
      </c>
      <c r="DD64" s="107">
        <v>0</v>
      </c>
      <c r="DE64" s="107">
        <v>0</v>
      </c>
      <c r="DF64" s="123" t="s">
        <v>304</v>
      </c>
      <c r="DG64" s="123">
        <v>0</v>
      </c>
      <c r="DH64" s="123">
        <v>0</v>
      </c>
      <c r="DI64" s="123">
        <v>1</v>
      </c>
      <c r="DJ64" s="123">
        <v>0</v>
      </c>
      <c r="DK64" s="123">
        <v>0</v>
      </c>
      <c r="DL64" s="123">
        <v>0</v>
      </c>
      <c r="DM64" s="123">
        <v>0</v>
      </c>
      <c r="DN64" s="116">
        <v>4</v>
      </c>
      <c r="DO64" s="116">
        <v>0</v>
      </c>
      <c r="DP64" s="116">
        <v>1</v>
      </c>
      <c r="DQ64" s="116">
        <v>0</v>
      </c>
      <c r="DR64" s="116">
        <v>0</v>
      </c>
      <c r="DS64" s="116">
        <v>0</v>
      </c>
      <c r="DT64" s="98">
        <v>44699</v>
      </c>
      <c r="DU64" s="156"/>
      <c r="DV64" s="104"/>
      <c r="DW64" s="104"/>
      <c r="DX64" s="126">
        <f t="shared" si="38"/>
        <v>56.515938332410201</v>
      </c>
      <c r="DY64" s="127">
        <f t="shared" si="39"/>
        <v>14</v>
      </c>
      <c r="DZ64" s="128">
        <f t="shared" si="40"/>
        <v>1.2500000004365575E-2</v>
      </c>
      <c r="EA64" s="128">
        <f t="shared" si="24"/>
        <v>0.30000000010477379</v>
      </c>
      <c r="EB64" s="129">
        <f t="shared" si="25"/>
        <v>18.000000006286427</v>
      </c>
      <c r="EC64" s="128" t="str">
        <f t="shared" si="41"/>
        <v>NA</v>
      </c>
      <c r="ED64" s="128" t="str">
        <f t="shared" si="27"/>
        <v>NA</v>
      </c>
      <c r="EE64" s="129" t="str">
        <f t="shared" si="28"/>
        <v>NA</v>
      </c>
      <c r="EF64" s="128">
        <f t="shared" si="42"/>
        <v>7.2916666671517305E-2</v>
      </c>
      <c r="EG64" s="128">
        <f t="shared" si="30"/>
        <v>1.7500000001164153</v>
      </c>
      <c r="EH64" s="129">
        <f t="shared" si="31"/>
        <v>105.00000000698492</v>
      </c>
      <c r="EI64" s="128">
        <f t="shared" si="32"/>
        <v>7.6388888883229811E-2</v>
      </c>
      <c r="EJ64" s="128">
        <f t="shared" si="33"/>
        <v>1.8333333331975155</v>
      </c>
      <c r="EK64" s="129">
        <f t="shared" si="34"/>
        <v>109.99999999185093</v>
      </c>
      <c r="EL64" s="128">
        <f t="shared" si="43"/>
        <v>1.0034722222189885</v>
      </c>
      <c r="EM64" s="128">
        <f t="shared" si="36"/>
        <v>24.083333333255723</v>
      </c>
      <c r="EN64" s="129">
        <f t="shared" si="37"/>
        <v>1444.9999999953434</v>
      </c>
    </row>
    <row r="65" spans="1:144" s="92" customFormat="1" ht="15" customHeight="1" x14ac:dyDescent="0.2">
      <c r="A65" s="93">
        <v>1</v>
      </c>
      <c r="B65" s="92">
        <v>1</v>
      </c>
      <c r="C65" s="94" t="s">
        <v>270</v>
      </c>
      <c r="D65" s="94" t="s">
        <v>48</v>
      </c>
      <c r="E65" s="95">
        <v>167842</v>
      </c>
      <c r="F65" s="131">
        <v>20613</v>
      </c>
      <c r="G65" s="97">
        <v>1</v>
      </c>
      <c r="H65" s="98">
        <v>44686</v>
      </c>
      <c r="I65" s="99">
        <v>0.66180555555555554</v>
      </c>
      <c r="J65" s="100">
        <v>1</v>
      </c>
      <c r="K65" s="98">
        <v>44686</v>
      </c>
      <c r="L65" s="99">
        <v>0.60416666666666663</v>
      </c>
      <c r="M65" s="101">
        <v>0</v>
      </c>
      <c r="N65" s="101">
        <v>1</v>
      </c>
      <c r="O65" s="103">
        <v>2</v>
      </c>
      <c r="P65" s="101">
        <v>0</v>
      </c>
      <c r="Q65" s="101">
        <v>0</v>
      </c>
      <c r="R65" s="101">
        <v>0</v>
      </c>
      <c r="S65" s="104">
        <v>1</v>
      </c>
      <c r="T65" s="105">
        <v>5</v>
      </c>
      <c r="U65" s="104">
        <v>1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6" t="s">
        <v>402</v>
      </c>
      <c r="AB65" s="106" t="s">
        <v>303</v>
      </c>
      <c r="AC65" s="106">
        <v>1</v>
      </c>
      <c r="AD65" s="98">
        <v>44686</v>
      </c>
      <c r="AE65" s="99">
        <v>0.6694444444444444</v>
      </c>
      <c r="AF65" s="187"/>
      <c r="AG65" s="187"/>
      <c r="AH65" s="190"/>
      <c r="AI65" s="98">
        <v>44687</v>
      </c>
      <c r="AJ65" s="184">
        <v>0</v>
      </c>
      <c r="AK65" s="107">
        <v>0</v>
      </c>
      <c r="AL65" s="107">
        <v>1</v>
      </c>
      <c r="AM65" s="108">
        <v>0</v>
      </c>
      <c r="AN65" s="107">
        <v>0</v>
      </c>
      <c r="AO65" s="109">
        <v>0</v>
      </c>
      <c r="AP65" s="109">
        <v>1</v>
      </c>
      <c r="AQ65" s="109">
        <v>0</v>
      </c>
      <c r="AR65" s="109">
        <v>0</v>
      </c>
      <c r="AS65" s="109">
        <v>0</v>
      </c>
      <c r="AT65" s="109">
        <v>0</v>
      </c>
      <c r="AU65" s="109">
        <v>0</v>
      </c>
      <c r="AV65" s="110">
        <v>0</v>
      </c>
      <c r="AW65" s="110">
        <v>0</v>
      </c>
      <c r="AX65" s="111">
        <v>0</v>
      </c>
      <c r="AY65" s="98">
        <v>44686</v>
      </c>
      <c r="AZ65" s="99">
        <v>0.68680555555555556</v>
      </c>
      <c r="BA65" s="112" t="s">
        <v>199</v>
      </c>
      <c r="BB65" s="98" t="s">
        <v>146</v>
      </c>
      <c r="BC65" s="99" t="s">
        <v>146</v>
      </c>
      <c r="BD65" s="42" t="s">
        <v>146</v>
      </c>
      <c r="BE65" s="114" t="s">
        <v>146</v>
      </c>
      <c r="BF65" s="114" t="s">
        <v>146</v>
      </c>
      <c r="BG65" s="115" t="s">
        <v>146</v>
      </c>
      <c r="BH65" s="115" t="s">
        <v>146</v>
      </c>
      <c r="BI65" s="115" t="s">
        <v>146</v>
      </c>
      <c r="BJ65" s="98" t="s">
        <v>146</v>
      </c>
      <c r="BK65" s="99" t="s">
        <v>146</v>
      </c>
      <c r="BL65" s="116" t="s">
        <v>146</v>
      </c>
      <c r="BM65" s="116" t="s">
        <v>146</v>
      </c>
      <c r="BN65" s="116" t="s">
        <v>146</v>
      </c>
      <c r="BO65" s="116" t="s">
        <v>146</v>
      </c>
      <c r="BP65" s="113"/>
      <c r="BQ65" s="113"/>
      <c r="BR65" s="117"/>
      <c r="BS65" s="117"/>
      <c r="BT65" s="117"/>
      <c r="BU65" s="117"/>
      <c r="BV65" s="117"/>
      <c r="BW65" s="117"/>
      <c r="BX65" s="105"/>
      <c r="BY65" s="104"/>
      <c r="BZ65" s="104"/>
      <c r="CA65" s="104"/>
      <c r="CB65" s="104"/>
      <c r="CC65" s="104"/>
      <c r="CD65" s="104"/>
      <c r="CE65" s="104"/>
      <c r="CF65" s="105"/>
      <c r="CG65" s="104"/>
      <c r="CH65" s="104"/>
      <c r="CI65" s="104"/>
      <c r="CJ65" s="104"/>
      <c r="CK65" s="104"/>
      <c r="CL65" s="104"/>
      <c r="CM65" s="104"/>
      <c r="CN65" s="119">
        <v>1</v>
      </c>
      <c r="CO65" s="113">
        <v>0</v>
      </c>
      <c r="CP65" s="113">
        <v>0</v>
      </c>
      <c r="CQ65" s="113">
        <v>0</v>
      </c>
      <c r="CR65" s="113">
        <v>0</v>
      </c>
      <c r="CS65" s="113">
        <v>1</v>
      </c>
      <c r="CT65" s="113">
        <v>0</v>
      </c>
      <c r="CU65" s="115">
        <v>0</v>
      </c>
      <c r="CV65" s="115">
        <v>0</v>
      </c>
      <c r="CW65" s="115">
        <v>0</v>
      </c>
      <c r="CX65" s="115">
        <v>0</v>
      </c>
      <c r="CY65" s="115">
        <v>0</v>
      </c>
      <c r="CZ65" s="130">
        <v>0</v>
      </c>
      <c r="DA65" s="130">
        <v>0</v>
      </c>
      <c r="DB65" s="130">
        <v>0</v>
      </c>
      <c r="DC65" s="107">
        <v>1</v>
      </c>
      <c r="DD65" s="107">
        <v>0</v>
      </c>
      <c r="DE65" s="107">
        <v>0</v>
      </c>
      <c r="DF65" s="123" t="s">
        <v>304</v>
      </c>
      <c r="DG65" s="123">
        <v>0</v>
      </c>
      <c r="DH65" s="123">
        <v>0</v>
      </c>
      <c r="DI65" s="123">
        <v>1</v>
      </c>
      <c r="DJ65" s="123">
        <v>0</v>
      </c>
      <c r="DK65" s="123">
        <v>0</v>
      </c>
      <c r="DL65" s="123">
        <v>0</v>
      </c>
      <c r="DM65" s="123">
        <v>0</v>
      </c>
      <c r="DN65" s="116">
        <v>4</v>
      </c>
      <c r="DO65" s="116">
        <v>0</v>
      </c>
      <c r="DP65" s="116">
        <v>0</v>
      </c>
      <c r="DQ65" s="116">
        <v>1</v>
      </c>
      <c r="DR65" s="116">
        <v>0</v>
      </c>
      <c r="DS65" s="116">
        <v>0</v>
      </c>
      <c r="DT65" s="98">
        <v>44694</v>
      </c>
      <c r="DU65" s="156"/>
      <c r="DV65" s="104"/>
      <c r="DW65" s="104"/>
      <c r="DX65" s="126">
        <f t="shared" si="38"/>
        <v>65.909707561094407</v>
      </c>
      <c r="DY65" s="127">
        <f t="shared" si="39"/>
        <v>8</v>
      </c>
      <c r="DZ65" s="128">
        <f t="shared" si="40"/>
        <v>7.6388888846850023E-3</v>
      </c>
      <c r="EA65" s="128">
        <f t="shared" si="24"/>
        <v>0.18333333323244005</v>
      </c>
      <c r="EB65" s="129">
        <f t="shared" si="25"/>
        <v>10.999999993946403</v>
      </c>
      <c r="EC65" s="128">
        <f t="shared" si="41"/>
        <v>2.4999999994179234E-2</v>
      </c>
      <c r="ED65" s="128">
        <f t="shared" si="27"/>
        <v>0.59999999986030161</v>
      </c>
      <c r="EE65" s="129">
        <f t="shared" si="28"/>
        <v>35.999999991618097</v>
      </c>
      <c r="EF65" s="128" t="str">
        <f t="shared" si="42"/>
        <v>NA</v>
      </c>
      <c r="EG65" s="128" t="str">
        <f t="shared" si="30"/>
        <v>NA</v>
      </c>
      <c r="EH65" s="129" t="str">
        <f t="shared" si="31"/>
        <v>NA</v>
      </c>
      <c r="EI65" s="128" t="str">
        <f t="shared" si="32"/>
        <v>NA</v>
      </c>
      <c r="EJ65" s="128" t="str">
        <f t="shared" si="33"/>
        <v>NA</v>
      </c>
      <c r="EK65" s="129" t="str">
        <f t="shared" si="34"/>
        <v>NA</v>
      </c>
      <c r="EL65" s="128" t="str">
        <f t="shared" si="43"/>
        <v>NA</v>
      </c>
      <c r="EM65" s="128" t="str">
        <f t="shared" si="36"/>
        <v>NA</v>
      </c>
      <c r="EN65" s="129" t="str">
        <f t="shared" si="37"/>
        <v>NA</v>
      </c>
    </row>
    <row r="66" spans="1:144" s="92" customFormat="1" ht="15" customHeight="1" x14ac:dyDescent="0.2">
      <c r="A66" s="93">
        <v>1</v>
      </c>
      <c r="B66" s="92">
        <v>1</v>
      </c>
      <c r="C66" s="152" t="s">
        <v>271</v>
      </c>
      <c r="D66" s="152" t="s">
        <v>272</v>
      </c>
      <c r="E66" s="95">
        <v>2069743</v>
      </c>
      <c r="F66" s="131">
        <v>14877</v>
      </c>
      <c r="G66" s="97">
        <v>1</v>
      </c>
      <c r="H66" s="98">
        <v>44690</v>
      </c>
      <c r="I66" s="99">
        <v>0.42569444444444443</v>
      </c>
      <c r="J66" s="100">
        <v>1</v>
      </c>
      <c r="K66" s="98">
        <v>44690</v>
      </c>
      <c r="L66" s="99">
        <v>0.3888888888888889</v>
      </c>
      <c r="M66" s="101">
        <v>0</v>
      </c>
      <c r="N66" s="102">
        <v>1</v>
      </c>
      <c r="O66" s="103">
        <v>2</v>
      </c>
      <c r="P66" s="102">
        <v>0</v>
      </c>
      <c r="Q66" s="102">
        <v>0</v>
      </c>
      <c r="R66" s="101">
        <v>0</v>
      </c>
      <c r="S66" s="104">
        <v>0</v>
      </c>
      <c r="T66" s="105">
        <v>12</v>
      </c>
      <c r="U66" s="104">
        <v>0</v>
      </c>
      <c r="V66" s="104">
        <v>0</v>
      </c>
      <c r="W66" s="104">
        <v>1</v>
      </c>
      <c r="X66" s="104">
        <v>0</v>
      </c>
      <c r="Y66" s="104">
        <v>0</v>
      </c>
      <c r="Z66" s="104">
        <v>0</v>
      </c>
      <c r="AA66" s="106" t="s">
        <v>402</v>
      </c>
      <c r="AB66" s="106" t="s">
        <v>357</v>
      </c>
      <c r="AC66" s="106">
        <v>0</v>
      </c>
      <c r="AD66" s="98">
        <v>44690</v>
      </c>
      <c r="AE66" s="99">
        <v>0.42986111111111108</v>
      </c>
      <c r="AF66" s="187"/>
      <c r="AG66" s="187"/>
      <c r="AH66" s="190"/>
      <c r="AI66" s="98">
        <v>44691</v>
      </c>
      <c r="AJ66" s="184">
        <v>1</v>
      </c>
      <c r="AK66" s="107">
        <v>1</v>
      </c>
      <c r="AL66" s="107">
        <v>0</v>
      </c>
      <c r="AM66" s="108">
        <v>0</v>
      </c>
      <c r="AN66" s="107">
        <v>0</v>
      </c>
      <c r="AO66" s="109">
        <v>1</v>
      </c>
      <c r="AP66" s="109">
        <v>0</v>
      </c>
      <c r="AQ66" s="109">
        <v>0</v>
      </c>
      <c r="AR66" s="109">
        <v>0</v>
      </c>
      <c r="AS66" s="109">
        <v>0</v>
      </c>
      <c r="AT66" s="109">
        <v>0</v>
      </c>
      <c r="AU66" s="109">
        <v>0</v>
      </c>
      <c r="AV66" s="110">
        <v>0</v>
      </c>
      <c r="AW66" s="110">
        <v>0</v>
      </c>
      <c r="AX66" s="111">
        <v>0</v>
      </c>
      <c r="AY66" s="98" t="s">
        <v>146</v>
      </c>
      <c r="AZ66" s="99" t="s">
        <v>146</v>
      </c>
      <c r="BA66" s="112" t="s">
        <v>146</v>
      </c>
      <c r="BB66" s="98">
        <v>44690</v>
      </c>
      <c r="BC66" s="99">
        <v>0.45208333333333334</v>
      </c>
      <c r="BD66" s="42" t="s">
        <v>321</v>
      </c>
      <c r="BE66" s="114">
        <v>0</v>
      </c>
      <c r="BF66" s="114">
        <v>0</v>
      </c>
      <c r="BG66" s="115" t="s">
        <v>474</v>
      </c>
      <c r="BH66" s="115">
        <v>1</v>
      </c>
      <c r="BI66" s="115">
        <v>0</v>
      </c>
      <c r="BJ66" s="98">
        <v>44690</v>
      </c>
      <c r="BK66" s="99">
        <v>0.48680555555555555</v>
      </c>
      <c r="BL66" s="116">
        <v>3</v>
      </c>
      <c r="BM66" s="116">
        <v>0</v>
      </c>
      <c r="BN66" s="116">
        <v>0</v>
      </c>
      <c r="BO66" s="116">
        <v>0</v>
      </c>
      <c r="BP66" s="113"/>
      <c r="BQ66" s="113"/>
      <c r="BR66" s="117"/>
      <c r="BS66" s="117"/>
      <c r="BT66" s="117"/>
      <c r="BU66" s="117"/>
      <c r="BV66" s="117"/>
      <c r="BW66" s="117"/>
      <c r="BX66" s="105">
        <v>0</v>
      </c>
      <c r="BY66" s="104">
        <v>1</v>
      </c>
      <c r="BZ66" s="104">
        <v>0</v>
      </c>
      <c r="CA66" s="104">
        <v>0</v>
      </c>
      <c r="CB66" s="104">
        <v>0</v>
      </c>
      <c r="CC66" s="104">
        <v>0</v>
      </c>
      <c r="CD66" s="104">
        <v>0</v>
      </c>
      <c r="CE66" s="104">
        <v>0</v>
      </c>
      <c r="CF66" s="105">
        <v>0</v>
      </c>
      <c r="CG66" s="104">
        <v>1</v>
      </c>
      <c r="CH66" s="104">
        <v>0</v>
      </c>
      <c r="CI66" s="104">
        <v>0</v>
      </c>
      <c r="CJ66" s="104">
        <v>0</v>
      </c>
      <c r="CK66" s="104">
        <v>0</v>
      </c>
      <c r="CL66" s="104">
        <v>0</v>
      </c>
      <c r="CM66" s="104">
        <v>0</v>
      </c>
      <c r="CN66" s="119">
        <v>0</v>
      </c>
      <c r="CO66" s="113">
        <v>0</v>
      </c>
      <c r="CP66" s="113">
        <v>0</v>
      </c>
      <c r="CQ66" s="113">
        <v>0</v>
      </c>
      <c r="CR66" s="113">
        <v>0</v>
      </c>
      <c r="CS66" s="113">
        <v>0</v>
      </c>
      <c r="CT66" s="113">
        <v>0</v>
      </c>
      <c r="CU66" s="115">
        <v>0</v>
      </c>
      <c r="CV66" s="115">
        <v>0</v>
      </c>
      <c r="CW66" s="115">
        <v>0</v>
      </c>
      <c r="CX66" s="115">
        <v>0</v>
      </c>
      <c r="CY66" s="115">
        <v>0</v>
      </c>
      <c r="CZ66" s="130">
        <v>0</v>
      </c>
      <c r="DA66" s="130">
        <v>0</v>
      </c>
      <c r="DB66" s="130">
        <v>0</v>
      </c>
      <c r="DC66" s="107">
        <v>1</v>
      </c>
      <c r="DD66" s="107">
        <v>0</v>
      </c>
      <c r="DE66" s="107">
        <v>0</v>
      </c>
      <c r="DF66" s="123" t="s">
        <v>231</v>
      </c>
      <c r="DG66" s="123">
        <v>1</v>
      </c>
      <c r="DH66" s="123">
        <v>0</v>
      </c>
      <c r="DI66" s="123">
        <v>0</v>
      </c>
      <c r="DJ66" s="123">
        <v>0</v>
      </c>
      <c r="DK66" s="123">
        <v>0</v>
      </c>
      <c r="DL66" s="123">
        <v>0</v>
      </c>
      <c r="DM66" s="123">
        <v>0</v>
      </c>
      <c r="DN66" s="116">
        <v>0</v>
      </c>
      <c r="DO66" s="116">
        <v>1</v>
      </c>
      <c r="DP66" s="116">
        <v>0</v>
      </c>
      <c r="DQ66" s="116">
        <v>0</v>
      </c>
      <c r="DR66" s="116">
        <v>0</v>
      </c>
      <c r="DS66" s="116">
        <v>0</v>
      </c>
      <c r="DT66" s="98">
        <v>44692</v>
      </c>
      <c r="DU66" s="156"/>
      <c r="DV66" s="104"/>
      <c r="DW66" s="104"/>
      <c r="DX66" s="126">
        <f t="shared" si="38"/>
        <v>81.625310992352752</v>
      </c>
      <c r="DY66" s="127">
        <f t="shared" si="39"/>
        <v>2</v>
      </c>
      <c r="DZ66" s="128">
        <f t="shared" si="40"/>
        <v>4.166666665696539E-3</v>
      </c>
      <c r="EA66" s="128">
        <f t="shared" si="24"/>
        <v>9.9999999976716936E-2</v>
      </c>
      <c r="EB66" s="129">
        <f t="shared" si="25"/>
        <v>5.9999999986030161</v>
      </c>
      <c r="EC66" s="128" t="str">
        <f t="shared" si="41"/>
        <v>NA</v>
      </c>
      <c r="ED66" s="128" t="str">
        <f t="shared" si="27"/>
        <v>NA</v>
      </c>
      <c r="EE66" s="129" t="str">
        <f t="shared" si="28"/>
        <v>NA</v>
      </c>
      <c r="EF66" s="128">
        <f t="shared" si="42"/>
        <v>2.6388888887595385E-2</v>
      </c>
      <c r="EG66" s="128">
        <f t="shared" si="30"/>
        <v>0.63333333330228925</v>
      </c>
      <c r="EH66" s="129">
        <f t="shared" si="31"/>
        <v>37.999999998137355</v>
      </c>
      <c r="EI66" s="128">
        <f t="shared" si="32"/>
        <v>3.4722222226264421E-2</v>
      </c>
      <c r="EJ66" s="128">
        <f t="shared" si="33"/>
        <v>0.8333333334303461</v>
      </c>
      <c r="EK66" s="129">
        <f t="shared" si="34"/>
        <v>50.000000005820766</v>
      </c>
      <c r="EL66" s="128">
        <f t="shared" si="43"/>
        <v>9.7916666665696539E-2</v>
      </c>
      <c r="EM66" s="128">
        <f t="shared" si="36"/>
        <v>2.3499999999767169</v>
      </c>
      <c r="EN66" s="129">
        <f t="shared" si="37"/>
        <v>140.99999999860302</v>
      </c>
    </row>
    <row r="67" spans="1:144" s="92" customFormat="1" ht="15" customHeight="1" x14ac:dyDescent="0.2">
      <c r="A67" s="93">
        <v>1</v>
      </c>
      <c r="B67" s="92">
        <v>1</v>
      </c>
      <c r="C67" s="152" t="s">
        <v>273</v>
      </c>
      <c r="D67" s="152" t="s">
        <v>274</v>
      </c>
      <c r="E67" s="95">
        <v>2372505</v>
      </c>
      <c r="F67" s="131">
        <v>8879</v>
      </c>
      <c r="G67" s="97">
        <v>0</v>
      </c>
      <c r="H67" s="98">
        <v>44693</v>
      </c>
      <c r="I67" s="99">
        <v>0.84097222222222223</v>
      </c>
      <c r="J67" s="100">
        <v>0</v>
      </c>
      <c r="K67" s="98">
        <v>44693</v>
      </c>
      <c r="L67" s="99">
        <v>0.77083333333333337</v>
      </c>
      <c r="M67" s="101">
        <v>0</v>
      </c>
      <c r="N67" s="102">
        <v>0</v>
      </c>
      <c r="O67" s="103">
        <v>2</v>
      </c>
      <c r="P67" s="102">
        <v>0</v>
      </c>
      <c r="Q67" s="102">
        <v>1</v>
      </c>
      <c r="R67" s="101" t="s">
        <v>145</v>
      </c>
      <c r="S67" s="104">
        <v>0</v>
      </c>
      <c r="T67" s="105">
        <v>19</v>
      </c>
      <c r="U67" s="104">
        <v>0</v>
      </c>
      <c r="V67" s="104">
        <v>0</v>
      </c>
      <c r="W67" s="104">
        <v>0</v>
      </c>
      <c r="X67" s="104">
        <v>1</v>
      </c>
      <c r="Y67" s="104">
        <v>0</v>
      </c>
      <c r="Z67" s="104">
        <v>0</v>
      </c>
      <c r="AA67" s="142" t="s">
        <v>306</v>
      </c>
      <c r="AB67" s="106" t="s">
        <v>357</v>
      </c>
      <c r="AC67" s="106">
        <v>0</v>
      </c>
      <c r="AD67" s="98" t="s">
        <v>146</v>
      </c>
      <c r="AE67" s="99" t="s">
        <v>146</v>
      </c>
      <c r="AF67" s="187" t="s">
        <v>146</v>
      </c>
      <c r="AG67" s="187" t="s">
        <v>146</v>
      </c>
      <c r="AH67" s="190" t="s">
        <v>146</v>
      </c>
      <c r="AI67" s="98">
        <v>44694</v>
      </c>
      <c r="AJ67" s="184">
        <v>1</v>
      </c>
      <c r="AK67" s="107">
        <v>1</v>
      </c>
      <c r="AL67" s="107">
        <v>0</v>
      </c>
      <c r="AM67" s="108">
        <v>0</v>
      </c>
      <c r="AN67" s="107">
        <v>0</v>
      </c>
      <c r="AO67" s="109">
        <v>1</v>
      </c>
      <c r="AP67" s="109">
        <v>0</v>
      </c>
      <c r="AQ67" s="109">
        <v>0</v>
      </c>
      <c r="AR67" s="109">
        <v>0</v>
      </c>
      <c r="AS67" s="109">
        <v>0</v>
      </c>
      <c r="AT67" s="109">
        <v>0</v>
      </c>
      <c r="AU67" s="109">
        <v>0</v>
      </c>
      <c r="AV67" s="110">
        <v>0</v>
      </c>
      <c r="AW67" s="110">
        <v>0</v>
      </c>
      <c r="AX67" s="111">
        <v>0</v>
      </c>
      <c r="AY67" s="98" t="s">
        <v>146</v>
      </c>
      <c r="AZ67" s="99" t="s">
        <v>146</v>
      </c>
      <c r="BA67" s="112" t="s">
        <v>146</v>
      </c>
      <c r="BB67" s="98">
        <v>44693</v>
      </c>
      <c r="BC67" s="99">
        <v>0.8666666666666667</v>
      </c>
      <c r="BD67" s="42" t="s">
        <v>254</v>
      </c>
      <c r="BE67" s="114">
        <v>0</v>
      </c>
      <c r="BF67" s="114">
        <v>1</v>
      </c>
      <c r="BG67" s="115" t="s">
        <v>476</v>
      </c>
      <c r="BH67" s="115">
        <v>1</v>
      </c>
      <c r="BI67" s="115">
        <v>0</v>
      </c>
      <c r="BJ67" s="98">
        <v>44693</v>
      </c>
      <c r="BK67" s="99">
        <v>0.98541666666666661</v>
      </c>
      <c r="BL67" s="116" t="s">
        <v>345</v>
      </c>
      <c r="BM67" s="116">
        <v>0</v>
      </c>
      <c r="BN67" s="116">
        <v>0</v>
      </c>
      <c r="BO67" s="116">
        <v>0</v>
      </c>
      <c r="BP67" s="113"/>
      <c r="BQ67" s="113"/>
      <c r="BR67" s="117"/>
      <c r="BS67" s="117"/>
      <c r="BT67" s="117"/>
      <c r="BU67" s="117"/>
      <c r="BV67" s="117"/>
      <c r="BW67" s="117"/>
      <c r="BX67" s="105" t="s">
        <v>306</v>
      </c>
      <c r="BY67" s="104">
        <v>0</v>
      </c>
      <c r="BZ67" s="104">
        <v>0</v>
      </c>
      <c r="CA67" s="104">
        <v>0</v>
      </c>
      <c r="CB67" s="104">
        <v>0</v>
      </c>
      <c r="CC67" s="104">
        <v>0</v>
      </c>
      <c r="CD67" s="104">
        <v>1</v>
      </c>
      <c r="CE67" s="104">
        <v>0</v>
      </c>
      <c r="CF67" s="105" t="s">
        <v>404</v>
      </c>
      <c r="CG67" s="104">
        <v>0</v>
      </c>
      <c r="CH67" s="104">
        <v>0</v>
      </c>
      <c r="CI67" s="104">
        <v>0</v>
      </c>
      <c r="CJ67" s="104">
        <v>0</v>
      </c>
      <c r="CK67" s="104">
        <v>0</v>
      </c>
      <c r="CL67" s="104">
        <v>0</v>
      </c>
      <c r="CM67" s="104">
        <v>1</v>
      </c>
      <c r="CN67" s="119">
        <v>1</v>
      </c>
      <c r="CO67" s="113">
        <v>0</v>
      </c>
      <c r="CP67" s="113">
        <v>0</v>
      </c>
      <c r="CQ67" s="113">
        <v>0</v>
      </c>
      <c r="CR67" s="113">
        <v>1</v>
      </c>
      <c r="CS67" s="113">
        <v>0</v>
      </c>
      <c r="CT67" s="113">
        <v>0</v>
      </c>
      <c r="CU67" s="115">
        <v>1</v>
      </c>
      <c r="CV67" s="115" t="s">
        <v>146</v>
      </c>
      <c r="CW67" s="115">
        <v>1</v>
      </c>
      <c r="CX67" s="115">
        <v>0</v>
      </c>
      <c r="CY67" s="115">
        <v>0</v>
      </c>
      <c r="CZ67" s="130">
        <v>0</v>
      </c>
      <c r="DA67" s="130">
        <v>0</v>
      </c>
      <c r="DB67" s="130">
        <v>0</v>
      </c>
      <c r="DC67" s="107">
        <v>1</v>
      </c>
      <c r="DD67" s="107">
        <v>0</v>
      </c>
      <c r="DE67" s="107">
        <v>0</v>
      </c>
      <c r="DF67" s="123" t="s">
        <v>275</v>
      </c>
      <c r="DG67" s="123">
        <v>0</v>
      </c>
      <c r="DH67" s="123">
        <v>0</v>
      </c>
      <c r="DI67" s="123">
        <v>0</v>
      </c>
      <c r="DJ67" s="123">
        <v>0</v>
      </c>
      <c r="DK67" s="123">
        <v>0</v>
      </c>
      <c r="DL67" s="123">
        <v>0</v>
      </c>
      <c r="DM67" s="123">
        <v>1</v>
      </c>
      <c r="DN67" s="116">
        <v>6</v>
      </c>
      <c r="DO67" s="116" t="s">
        <v>146</v>
      </c>
      <c r="DP67" s="116" t="s">
        <v>146</v>
      </c>
      <c r="DQ67" s="116" t="s">
        <v>146</v>
      </c>
      <c r="DR67" s="116" t="s">
        <v>146</v>
      </c>
      <c r="DS67" s="116" t="s">
        <v>146</v>
      </c>
      <c r="DT67" s="98">
        <v>44694</v>
      </c>
      <c r="DU67" s="156" t="s">
        <v>146</v>
      </c>
      <c r="DV67" s="104">
        <v>6</v>
      </c>
      <c r="DW67" s="104" t="s">
        <v>146</v>
      </c>
      <c r="DX67" s="126">
        <f t="shared" si="38"/>
        <v>98.055508935032407</v>
      </c>
      <c r="DY67" s="127">
        <f t="shared" si="39"/>
        <v>1</v>
      </c>
      <c r="DZ67" s="128" t="str">
        <f t="shared" si="40"/>
        <v>NA</v>
      </c>
      <c r="EA67" s="128" t="str">
        <f t="shared" si="24"/>
        <v>NA</v>
      </c>
      <c r="EB67" s="129" t="str">
        <f t="shared" si="25"/>
        <v>NA</v>
      </c>
      <c r="EC67" s="128" t="str">
        <f t="shared" si="41"/>
        <v>NA</v>
      </c>
      <c r="ED67" s="128" t="str">
        <f t="shared" si="27"/>
        <v>NA</v>
      </c>
      <c r="EE67" s="129" t="str">
        <f t="shared" si="28"/>
        <v>NA</v>
      </c>
      <c r="EF67" s="128">
        <f t="shared" si="42"/>
        <v>2.5694444448163267E-2</v>
      </c>
      <c r="EG67" s="128">
        <f t="shared" si="30"/>
        <v>0.61666666675591841</v>
      </c>
      <c r="EH67" s="129">
        <f t="shared" si="31"/>
        <v>37.000000005355105</v>
      </c>
      <c r="EI67" s="128">
        <f t="shared" si="32"/>
        <v>0.11875000000145519</v>
      </c>
      <c r="EJ67" s="128">
        <f t="shared" si="33"/>
        <v>2.8500000000349246</v>
      </c>
      <c r="EK67" s="129">
        <f t="shared" si="34"/>
        <v>171.00000000209548</v>
      </c>
      <c r="EL67" s="128">
        <f t="shared" si="43"/>
        <v>0.21458333333430346</v>
      </c>
      <c r="EM67" s="128">
        <f t="shared" si="36"/>
        <v>5.1500000000232831</v>
      </c>
      <c r="EN67" s="129">
        <f t="shared" si="37"/>
        <v>309.00000000139698</v>
      </c>
    </row>
    <row r="68" spans="1:144" s="92" customFormat="1" ht="15" customHeight="1" x14ac:dyDescent="0.2">
      <c r="A68" s="93">
        <v>1</v>
      </c>
      <c r="B68" s="92">
        <v>1</v>
      </c>
      <c r="C68" s="152" t="s">
        <v>276</v>
      </c>
      <c r="D68" s="152" t="s">
        <v>277</v>
      </c>
      <c r="E68" s="95">
        <v>2549357</v>
      </c>
      <c r="F68" s="131">
        <v>27022</v>
      </c>
      <c r="G68" s="97">
        <v>0</v>
      </c>
      <c r="H68" s="98">
        <v>44693</v>
      </c>
      <c r="I68" s="99">
        <v>0.39027777777777778</v>
      </c>
      <c r="J68" s="100">
        <v>1</v>
      </c>
      <c r="K68" s="98">
        <v>44693</v>
      </c>
      <c r="L68" s="99">
        <v>0.30208333333333331</v>
      </c>
      <c r="M68" s="101">
        <v>0</v>
      </c>
      <c r="N68" s="101">
        <v>0</v>
      </c>
      <c r="O68" s="103">
        <v>2</v>
      </c>
      <c r="P68" s="101">
        <v>0</v>
      </c>
      <c r="Q68" s="101">
        <v>1</v>
      </c>
      <c r="R68" s="101" t="s">
        <v>145</v>
      </c>
      <c r="S68" s="104">
        <v>0</v>
      </c>
      <c r="T68" s="105">
        <v>22</v>
      </c>
      <c r="U68" s="104">
        <v>0</v>
      </c>
      <c r="V68" s="104">
        <v>0</v>
      </c>
      <c r="W68" s="104">
        <v>0</v>
      </c>
      <c r="X68" s="104">
        <v>0</v>
      </c>
      <c r="Y68" s="104">
        <v>1</v>
      </c>
      <c r="Z68" s="104">
        <v>0</v>
      </c>
      <c r="AA68" s="106" t="s">
        <v>349</v>
      </c>
      <c r="AB68" s="106" t="s">
        <v>357</v>
      </c>
      <c r="AC68" s="106">
        <v>1</v>
      </c>
      <c r="AD68" s="98" t="s">
        <v>146</v>
      </c>
      <c r="AE68" s="99" t="s">
        <v>146</v>
      </c>
      <c r="AF68" s="187" t="s">
        <v>146</v>
      </c>
      <c r="AG68" s="187" t="s">
        <v>146</v>
      </c>
      <c r="AH68" s="190" t="s">
        <v>146</v>
      </c>
      <c r="AI68" s="98">
        <v>44694</v>
      </c>
      <c r="AJ68" s="184">
        <v>1</v>
      </c>
      <c r="AK68" s="107">
        <v>1</v>
      </c>
      <c r="AL68" s="107">
        <v>1</v>
      </c>
      <c r="AM68" s="108">
        <v>0</v>
      </c>
      <c r="AN68" s="107">
        <v>0</v>
      </c>
      <c r="AO68" s="109">
        <v>0</v>
      </c>
      <c r="AP68" s="109">
        <v>0</v>
      </c>
      <c r="AQ68" s="109">
        <v>1</v>
      </c>
      <c r="AR68" s="109">
        <v>0</v>
      </c>
      <c r="AS68" s="109">
        <v>0</v>
      </c>
      <c r="AT68" s="109">
        <v>0</v>
      </c>
      <c r="AU68" s="109">
        <v>0</v>
      </c>
      <c r="AV68" s="110">
        <v>0</v>
      </c>
      <c r="AW68" s="110">
        <v>0</v>
      </c>
      <c r="AX68" s="111">
        <v>0</v>
      </c>
      <c r="AY68" s="98" t="s">
        <v>145</v>
      </c>
      <c r="AZ68" s="99" t="s">
        <v>145</v>
      </c>
      <c r="BA68" s="112" t="s">
        <v>311</v>
      </c>
      <c r="BB68" s="98">
        <v>44693</v>
      </c>
      <c r="BC68" s="99">
        <v>0.40347222222222223</v>
      </c>
      <c r="BD68" s="42" t="s">
        <v>228</v>
      </c>
      <c r="BE68" s="114">
        <v>0</v>
      </c>
      <c r="BF68" s="114">
        <v>1</v>
      </c>
      <c r="BG68" s="115" t="s">
        <v>302</v>
      </c>
      <c r="BH68" s="115">
        <v>1</v>
      </c>
      <c r="BI68" s="115">
        <v>0</v>
      </c>
      <c r="BJ68" s="98">
        <v>44693</v>
      </c>
      <c r="BK68" s="99">
        <v>0.46666666666666662</v>
      </c>
      <c r="BL68" s="116" t="s">
        <v>101</v>
      </c>
      <c r="BM68" s="116">
        <v>0</v>
      </c>
      <c r="BN68" s="116">
        <v>0</v>
      </c>
      <c r="BO68" s="116">
        <v>0</v>
      </c>
      <c r="BP68" s="113"/>
      <c r="BQ68" s="113"/>
      <c r="BR68" s="117"/>
      <c r="BS68" s="117"/>
      <c r="BT68" s="117"/>
      <c r="BU68" s="117"/>
      <c r="BV68" s="117"/>
      <c r="BW68" s="117"/>
      <c r="BX68" s="105">
        <v>4</v>
      </c>
      <c r="BY68" s="104">
        <v>1</v>
      </c>
      <c r="BZ68" s="104">
        <v>0</v>
      </c>
      <c r="CA68" s="104">
        <v>0</v>
      </c>
      <c r="CB68" s="104">
        <v>0</v>
      </c>
      <c r="CC68" s="104">
        <v>0</v>
      </c>
      <c r="CD68" s="104">
        <v>0</v>
      </c>
      <c r="CE68" s="104">
        <v>0</v>
      </c>
      <c r="CF68" s="105">
        <v>4</v>
      </c>
      <c r="CG68" s="104">
        <v>1</v>
      </c>
      <c r="CH68" s="104">
        <v>0</v>
      </c>
      <c r="CI68" s="104">
        <v>0</v>
      </c>
      <c r="CJ68" s="104">
        <v>0</v>
      </c>
      <c r="CK68" s="104">
        <v>0</v>
      </c>
      <c r="CL68" s="104">
        <v>0</v>
      </c>
      <c r="CM68" s="104">
        <v>0</v>
      </c>
      <c r="CN68" s="119">
        <v>1</v>
      </c>
      <c r="CO68" s="113">
        <v>1</v>
      </c>
      <c r="CP68" s="113">
        <v>0</v>
      </c>
      <c r="CQ68" s="113">
        <v>0</v>
      </c>
      <c r="CR68" s="113">
        <v>0</v>
      </c>
      <c r="CS68" s="113">
        <v>0</v>
      </c>
      <c r="CT68" s="113">
        <v>0</v>
      </c>
      <c r="CU68" s="115">
        <v>0</v>
      </c>
      <c r="CV68" s="115">
        <v>0</v>
      </c>
      <c r="CW68" s="115">
        <v>0</v>
      </c>
      <c r="CX68" s="115">
        <v>0</v>
      </c>
      <c r="CY68" s="115">
        <v>0</v>
      </c>
      <c r="CZ68" s="130">
        <v>0</v>
      </c>
      <c r="DA68" s="130">
        <v>0</v>
      </c>
      <c r="DB68" s="130">
        <v>0</v>
      </c>
      <c r="DC68" s="107">
        <v>1</v>
      </c>
      <c r="DD68" s="107">
        <v>0</v>
      </c>
      <c r="DE68" s="107">
        <v>0</v>
      </c>
      <c r="DF68" s="123" t="s">
        <v>95</v>
      </c>
      <c r="DG68" s="123">
        <v>1</v>
      </c>
      <c r="DH68" s="123">
        <v>0</v>
      </c>
      <c r="DI68" s="123">
        <v>0</v>
      </c>
      <c r="DJ68" s="123">
        <v>0</v>
      </c>
      <c r="DK68" s="123">
        <v>0</v>
      </c>
      <c r="DL68" s="123">
        <v>0</v>
      </c>
      <c r="DM68" s="123">
        <v>0</v>
      </c>
      <c r="DN68" s="116">
        <v>1</v>
      </c>
      <c r="DO68" s="116">
        <v>1</v>
      </c>
      <c r="DP68" s="116">
        <v>0</v>
      </c>
      <c r="DQ68" s="116">
        <v>0</v>
      </c>
      <c r="DR68" s="116">
        <v>0</v>
      </c>
      <c r="DS68" s="116">
        <v>0</v>
      </c>
      <c r="DT68" s="98">
        <v>44695</v>
      </c>
      <c r="DU68" s="156"/>
      <c r="DV68" s="104"/>
      <c r="DW68" s="104"/>
      <c r="DX68" s="126">
        <f t="shared" si="38"/>
        <v>48.381607706231016</v>
      </c>
      <c r="DY68" s="127">
        <f t="shared" si="39"/>
        <v>2</v>
      </c>
      <c r="DZ68" s="128" t="str">
        <f t="shared" si="40"/>
        <v>NA</v>
      </c>
      <c r="EA68" s="128" t="str">
        <f t="shared" si="24"/>
        <v>NA</v>
      </c>
      <c r="EB68" s="129" t="str">
        <f t="shared" si="25"/>
        <v>NA</v>
      </c>
      <c r="EC68" s="128" t="str">
        <f t="shared" si="41"/>
        <v>NA</v>
      </c>
      <c r="ED68" s="128" t="str">
        <f t="shared" si="27"/>
        <v>NA</v>
      </c>
      <c r="EE68" s="129" t="str">
        <f t="shared" si="28"/>
        <v>NA</v>
      </c>
      <c r="EF68" s="128">
        <f t="shared" si="42"/>
        <v>1.3194444443797693E-2</v>
      </c>
      <c r="EG68" s="128">
        <f t="shared" si="30"/>
        <v>0.31666666665114462</v>
      </c>
      <c r="EH68" s="129">
        <f t="shared" si="31"/>
        <v>18.999999999068677</v>
      </c>
      <c r="EI68" s="128">
        <f t="shared" si="32"/>
        <v>6.3194444446708076E-2</v>
      </c>
      <c r="EJ68" s="128">
        <f t="shared" si="33"/>
        <v>1.5166666667209938</v>
      </c>
      <c r="EK68" s="129">
        <f t="shared" si="34"/>
        <v>91.000000003259629</v>
      </c>
      <c r="EL68" s="128">
        <f t="shared" si="43"/>
        <v>0.16458333333139308</v>
      </c>
      <c r="EM68" s="128">
        <f t="shared" si="36"/>
        <v>3.9499999999534339</v>
      </c>
      <c r="EN68" s="129">
        <f t="shared" si="37"/>
        <v>236.99999999720603</v>
      </c>
    </row>
    <row r="69" spans="1:144" s="92" customFormat="1" ht="15" customHeight="1" x14ac:dyDescent="0.2">
      <c r="A69" s="93">
        <v>1</v>
      </c>
      <c r="B69" s="92">
        <v>0</v>
      </c>
      <c r="C69" s="118" t="s">
        <v>585</v>
      </c>
      <c r="D69" s="132" t="s">
        <v>586</v>
      </c>
      <c r="E69" s="132" t="s">
        <v>587</v>
      </c>
      <c r="F69" s="133">
        <v>13307</v>
      </c>
      <c r="G69" s="118">
        <v>1</v>
      </c>
      <c r="H69" s="134">
        <v>44695</v>
      </c>
      <c r="I69" s="135">
        <v>0.37291666666666662</v>
      </c>
      <c r="J69" s="136">
        <v>0</v>
      </c>
      <c r="K69" s="134">
        <v>44695</v>
      </c>
      <c r="L69" s="137">
        <v>8.3333333333333329E-2</v>
      </c>
      <c r="M69" s="138">
        <v>0</v>
      </c>
      <c r="N69" s="138">
        <v>1</v>
      </c>
      <c r="O69" s="139">
        <v>2</v>
      </c>
      <c r="P69" s="138">
        <v>0</v>
      </c>
      <c r="Q69" s="138">
        <v>0</v>
      </c>
      <c r="R69" s="138">
        <v>0</v>
      </c>
      <c r="S69" s="140">
        <v>2</v>
      </c>
      <c r="T69" s="141">
        <v>16</v>
      </c>
      <c r="U69" s="140">
        <v>0</v>
      </c>
      <c r="V69" s="140">
        <v>0</v>
      </c>
      <c r="W69" s="140">
        <v>0</v>
      </c>
      <c r="X69" s="140">
        <v>1</v>
      </c>
      <c r="Y69" s="140">
        <v>0</v>
      </c>
      <c r="Z69" s="140">
        <v>0</v>
      </c>
      <c r="AA69" s="142" t="s">
        <v>504</v>
      </c>
      <c r="AB69" s="142" t="s">
        <v>357</v>
      </c>
      <c r="AC69" s="143">
        <v>0</v>
      </c>
      <c r="AD69" s="134">
        <v>44695</v>
      </c>
      <c r="AE69" s="137">
        <v>0.40972222222222227</v>
      </c>
      <c r="AF69" s="188">
        <v>0</v>
      </c>
      <c r="AG69" s="188">
        <v>224</v>
      </c>
      <c r="AH69" s="191" t="s">
        <v>588</v>
      </c>
      <c r="AI69" s="134">
        <v>44695</v>
      </c>
      <c r="AJ69" s="185">
        <v>1</v>
      </c>
      <c r="AK69" s="122">
        <v>0</v>
      </c>
      <c r="AL69" s="122">
        <v>1</v>
      </c>
      <c r="AM69" s="122">
        <v>1</v>
      </c>
      <c r="AN69" s="122">
        <v>0</v>
      </c>
      <c r="AO69" s="144">
        <v>0</v>
      </c>
      <c r="AP69" s="144">
        <v>0</v>
      </c>
      <c r="AQ69" s="144">
        <v>0</v>
      </c>
      <c r="AR69" s="144">
        <v>0</v>
      </c>
      <c r="AS69" s="144">
        <v>1</v>
      </c>
      <c r="AT69" s="144">
        <v>0</v>
      </c>
      <c r="AU69" s="144">
        <v>0</v>
      </c>
      <c r="AV69" s="145">
        <v>0</v>
      </c>
      <c r="AW69" s="145">
        <v>1</v>
      </c>
      <c r="AX69" s="146" t="s">
        <v>220</v>
      </c>
      <c r="AY69" s="134">
        <v>44695</v>
      </c>
      <c r="AZ69" s="137">
        <v>0.44791666666666669</v>
      </c>
      <c r="BA69" s="147" t="s">
        <v>199</v>
      </c>
      <c r="BB69" s="134">
        <v>44695</v>
      </c>
      <c r="BC69" s="137">
        <v>0.47430555555555554</v>
      </c>
      <c r="BD69" s="148" t="s">
        <v>589</v>
      </c>
      <c r="BE69" s="149">
        <v>1</v>
      </c>
      <c r="BF69" s="149">
        <v>1</v>
      </c>
      <c r="BG69" s="120"/>
      <c r="BH69" s="120" t="s">
        <v>605</v>
      </c>
      <c r="BI69" s="120"/>
      <c r="BJ69" s="134">
        <v>44695</v>
      </c>
      <c r="BK69" s="137">
        <v>0.55208333333333337</v>
      </c>
      <c r="BL69" s="125" t="s">
        <v>101</v>
      </c>
      <c r="BM69" s="125">
        <v>1</v>
      </c>
      <c r="BN69" s="125">
        <v>0</v>
      </c>
      <c r="BO69" s="125">
        <v>0</v>
      </c>
      <c r="BP69" s="149">
        <v>0</v>
      </c>
      <c r="BQ69" s="149">
        <v>0</v>
      </c>
      <c r="BR69" s="118" t="s">
        <v>592</v>
      </c>
      <c r="BS69" s="118"/>
      <c r="BT69" s="150"/>
      <c r="BU69" s="118"/>
      <c r="BV69" s="118"/>
      <c r="BW69" s="118" t="s">
        <v>593</v>
      </c>
      <c r="BX69" s="105" t="s">
        <v>404</v>
      </c>
      <c r="BY69" s="140">
        <v>0</v>
      </c>
      <c r="BZ69" s="140">
        <v>0</v>
      </c>
      <c r="CA69" s="140">
        <v>0</v>
      </c>
      <c r="CB69" s="140">
        <v>0</v>
      </c>
      <c r="CC69" s="140">
        <v>0</v>
      </c>
      <c r="CD69" s="140">
        <v>0</v>
      </c>
      <c r="CE69" s="140">
        <v>1</v>
      </c>
      <c r="CF69" s="105" t="s">
        <v>404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1</v>
      </c>
      <c r="CN69" s="151">
        <v>0</v>
      </c>
      <c r="CO69" s="149">
        <v>0</v>
      </c>
      <c r="CP69" s="149">
        <v>0</v>
      </c>
      <c r="CQ69" s="149">
        <v>0</v>
      </c>
      <c r="CR69" s="149">
        <v>0</v>
      </c>
      <c r="CS69" s="149">
        <v>0</v>
      </c>
      <c r="CT69" s="149">
        <v>0</v>
      </c>
      <c r="CU69" s="120">
        <v>0</v>
      </c>
      <c r="CV69" s="120">
        <v>0</v>
      </c>
      <c r="CW69" s="120">
        <v>0</v>
      </c>
      <c r="CX69" s="120">
        <v>1</v>
      </c>
      <c r="CY69" s="120">
        <v>1</v>
      </c>
      <c r="CZ69" s="121">
        <v>0</v>
      </c>
      <c r="DA69" s="121">
        <v>0</v>
      </c>
      <c r="DB69" s="121">
        <v>0</v>
      </c>
      <c r="DC69" s="122">
        <v>1</v>
      </c>
      <c r="DD69" s="122">
        <v>0</v>
      </c>
      <c r="DE69" s="122">
        <v>0</v>
      </c>
      <c r="DF69" s="124" t="s">
        <v>344</v>
      </c>
      <c r="DG69" s="124">
        <v>0</v>
      </c>
      <c r="DH69" s="124">
        <v>0</v>
      </c>
      <c r="DI69" s="124">
        <v>0</v>
      </c>
      <c r="DJ69" s="124">
        <v>0</v>
      </c>
      <c r="DK69" s="124">
        <v>0</v>
      </c>
      <c r="DL69" s="124">
        <v>0</v>
      </c>
      <c r="DM69" s="124">
        <v>1</v>
      </c>
      <c r="DN69" s="125">
        <v>6</v>
      </c>
      <c r="DO69" s="125" t="s">
        <v>146</v>
      </c>
      <c r="DP69" s="125" t="s">
        <v>146</v>
      </c>
      <c r="DQ69" s="125" t="s">
        <v>146</v>
      </c>
      <c r="DR69" s="125" t="s">
        <v>146</v>
      </c>
      <c r="DS69" s="125" t="s">
        <v>146</v>
      </c>
      <c r="DT69" s="134">
        <v>44696</v>
      </c>
      <c r="DU69" s="156" t="s">
        <v>146</v>
      </c>
      <c r="DV69" s="140">
        <v>6</v>
      </c>
      <c r="DW69" s="140" t="s">
        <v>146</v>
      </c>
      <c r="DX69" s="126">
        <f t="shared" si="38"/>
        <v>85.937519250929725</v>
      </c>
      <c r="DY69" s="127">
        <f t="shared" si="39"/>
        <v>1</v>
      </c>
      <c r="DZ69" s="128">
        <f t="shared" si="40"/>
        <v>3.6805555551836733E-2</v>
      </c>
      <c r="EA69" s="128">
        <f t="shared" si="24"/>
        <v>0.88333333324408159</v>
      </c>
      <c r="EB69" s="129">
        <f t="shared" si="25"/>
        <v>52.999999994644895</v>
      </c>
      <c r="EC69" s="128">
        <f t="shared" si="41"/>
        <v>7.4999999997089617E-2</v>
      </c>
      <c r="ED69" s="128">
        <f t="shared" si="27"/>
        <v>1.7999999999301508</v>
      </c>
      <c r="EE69" s="129">
        <f t="shared" si="28"/>
        <v>107.99999999580905</v>
      </c>
      <c r="EF69" s="128">
        <f t="shared" si="42"/>
        <v>0.10138888889196096</v>
      </c>
      <c r="EG69" s="128">
        <f t="shared" si="30"/>
        <v>2.433333333407063</v>
      </c>
      <c r="EH69" s="129">
        <f t="shared" si="31"/>
        <v>146.00000000442378</v>
      </c>
      <c r="EI69" s="128">
        <f t="shared" si="32"/>
        <v>7.7777777776645962E-2</v>
      </c>
      <c r="EJ69" s="128">
        <f t="shared" si="33"/>
        <v>1.8666666666395031</v>
      </c>
      <c r="EK69" s="129">
        <f t="shared" si="34"/>
        <v>111.99999999837019</v>
      </c>
      <c r="EL69" s="128">
        <f t="shared" si="43"/>
        <v>0.46875</v>
      </c>
      <c r="EM69" s="128">
        <f t="shared" si="36"/>
        <v>11.25</v>
      </c>
      <c r="EN69" s="129">
        <f t="shared" si="37"/>
        <v>675</v>
      </c>
    </row>
    <row r="70" spans="1:144" s="92" customFormat="1" ht="15" customHeight="1" x14ac:dyDescent="0.2">
      <c r="A70" s="93">
        <v>1</v>
      </c>
      <c r="B70" s="92">
        <v>1</v>
      </c>
      <c r="C70" s="152" t="s">
        <v>278</v>
      </c>
      <c r="D70" s="152" t="s">
        <v>279</v>
      </c>
      <c r="E70" s="95" t="s">
        <v>280</v>
      </c>
      <c r="F70" s="131">
        <v>26647</v>
      </c>
      <c r="G70" s="97">
        <v>1</v>
      </c>
      <c r="H70" s="98">
        <v>44697</v>
      </c>
      <c r="I70" s="99">
        <v>0.83819444444444446</v>
      </c>
      <c r="J70" s="100">
        <v>0</v>
      </c>
      <c r="K70" s="98">
        <v>44697</v>
      </c>
      <c r="L70" s="99">
        <v>0.64583333333333337</v>
      </c>
      <c r="M70" s="101">
        <v>0</v>
      </c>
      <c r="N70" s="101">
        <v>1</v>
      </c>
      <c r="O70" s="103">
        <v>2</v>
      </c>
      <c r="P70" s="101">
        <v>0</v>
      </c>
      <c r="Q70" s="101">
        <v>0</v>
      </c>
      <c r="R70" s="101">
        <v>0</v>
      </c>
      <c r="S70" s="104">
        <v>0</v>
      </c>
      <c r="T70" s="105">
        <v>17</v>
      </c>
      <c r="U70" s="104">
        <v>0</v>
      </c>
      <c r="V70" s="104">
        <v>0</v>
      </c>
      <c r="W70" s="104">
        <v>0</v>
      </c>
      <c r="X70" s="104">
        <v>1</v>
      </c>
      <c r="Y70" s="104">
        <v>0</v>
      </c>
      <c r="Z70" s="104">
        <v>0</v>
      </c>
      <c r="AA70" s="106" t="s">
        <v>402</v>
      </c>
      <c r="AB70" s="106" t="s">
        <v>331</v>
      </c>
      <c r="AC70" s="106">
        <v>0</v>
      </c>
      <c r="AD70" s="98">
        <v>44697</v>
      </c>
      <c r="AE70" s="99">
        <v>0.8534722222222223</v>
      </c>
      <c r="AF70" s="187"/>
      <c r="AG70" s="187"/>
      <c r="AH70" s="190"/>
      <c r="AI70" s="98">
        <v>44698</v>
      </c>
      <c r="AJ70" s="184">
        <v>1</v>
      </c>
      <c r="AK70" s="107">
        <v>1</v>
      </c>
      <c r="AL70" s="107">
        <v>1</v>
      </c>
      <c r="AM70" s="108">
        <v>0</v>
      </c>
      <c r="AN70" s="107">
        <v>0</v>
      </c>
      <c r="AO70" s="109">
        <v>0</v>
      </c>
      <c r="AP70" s="109">
        <v>0</v>
      </c>
      <c r="AQ70" s="109">
        <v>1</v>
      </c>
      <c r="AR70" s="109">
        <v>0</v>
      </c>
      <c r="AS70" s="109">
        <v>0</v>
      </c>
      <c r="AT70" s="109">
        <v>0</v>
      </c>
      <c r="AU70" s="109">
        <v>0</v>
      </c>
      <c r="AV70" s="110">
        <v>0</v>
      </c>
      <c r="AW70" s="110">
        <v>0</v>
      </c>
      <c r="AX70" s="111">
        <v>0</v>
      </c>
      <c r="AY70" s="98">
        <v>44697</v>
      </c>
      <c r="AZ70" s="99">
        <v>0.86736111111111114</v>
      </c>
      <c r="BA70" s="112" t="s">
        <v>199</v>
      </c>
      <c r="BB70" s="98">
        <v>44697</v>
      </c>
      <c r="BC70" s="99">
        <v>0.94236111111111109</v>
      </c>
      <c r="BD70" s="169" t="s">
        <v>553</v>
      </c>
      <c r="BE70" s="168" t="s">
        <v>29</v>
      </c>
      <c r="BF70" s="114">
        <v>0</v>
      </c>
      <c r="BG70" s="115" t="s">
        <v>29</v>
      </c>
      <c r="BH70" s="115">
        <v>0</v>
      </c>
      <c r="BI70" s="115">
        <v>1</v>
      </c>
      <c r="BJ70" s="98">
        <v>44697</v>
      </c>
      <c r="BK70" s="99">
        <v>0.97569444444444453</v>
      </c>
      <c r="BL70" s="116" t="s">
        <v>29</v>
      </c>
      <c r="BM70" s="116">
        <v>0</v>
      </c>
      <c r="BN70" s="116">
        <v>0</v>
      </c>
      <c r="BO70" s="116">
        <v>0</v>
      </c>
      <c r="BP70" s="113"/>
      <c r="BQ70" s="113"/>
      <c r="BR70" s="117"/>
      <c r="BS70" s="117"/>
      <c r="BT70" s="117"/>
      <c r="BU70" s="117"/>
      <c r="BV70" s="117"/>
      <c r="BW70" s="117"/>
      <c r="BX70" s="105">
        <v>5</v>
      </c>
      <c r="BY70" s="104">
        <v>1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5"/>
      <c r="CG70" s="104"/>
      <c r="CH70" s="104"/>
      <c r="CI70" s="104"/>
      <c r="CJ70" s="104"/>
      <c r="CK70" s="104"/>
      <c r="CL70" s="104"/>
      <c r="CM70" s="104"/>
      <c r="CN70" s="119">
        <v>0</v>
      </c>
      <c r="CO70" s="113">
        <v>0</v>
      </c>
      <c r="CP70" s="113">
        <v>0</v>
      </c>
      <c r="CQ70" s="113">
        <v>0</v>
      </c>
      <c r="CR70" s="113">
        <v>0</v>
      </c>
      <c r="CS70" s="113">
        <v>0</v>
      </c>
      <c r="CT70" s="113">
        <v>0</v>
      </c>
      <c r="CU70" s="115">
        <v>0</v>
      </c>
      <c r="CV70" s="115">
        <v>0</v>
      </c>
      <c r="CW70" s="115">
        <v>0</v>
      </c>
      <c r="CX70" s="115">
        <v>0</v>
      </c>
      <c r="CY70" s="115">
        <v>0</v>
      </c>
      <c r="CZ70" s="130">
        <v>0</v>
      </c>
      <c r="DA70" s="130">
        <v>0</v>
      </c>
      <c r="DB70" s="130">
        <v>0</v>
      </c>
      <c r="DC70" s="107">
        <v>1</v>
      </c>
      <c r="DD70" s="107">
        <v>0</v>
      </c>
      <c r="DE70" s="107">
        <v>0</v>
      </c>
      <c r="DF70" s="123" t="s">
        <v>437</v>
      </c>
      <c r="DG70" s="123">
        <v>0</v>
      </c>
      <c r="DH70" s="123">
        <v>1</v>
      </c>
      <c r="DI70" s="123">
        <v>0</v>
      </c>
      <c r="DJ70" s="123">
        <v>0</v>
      </c>
      <c r="DK70" s="123">
        <v>0</v>
      </c>
      <c r="DL70" s="123">
        <v>0</v>
      </c>
      <c r="DM70" s="123">
        <v>0</v>
      </c>
      <c r="DN70" s="116">
        <v>2</v>
      </c>
      <c r="DO70" s="116">
        <v>1</v>
      </c>
      <c r="DP70" s="116">
        <v>0</v>
      </c>
      <c r="DQ70" s="116">
        <v>0</v>
      </c>
      <c r="DR70" s="116">
        <v>0</v>
      </c>
      <c r="DS70" s="116">
        <v>0</v>
      </c>
      <c r="DT70" s="98">
        <v>44699</v>
      </c>
      <c r="DU70" s="156"/>
      <c r="DV70" s="104"/>
      <c r="DW70" s="104"/>
      <c r="DX70" s="126">
        <f t="shared" si="38"/>
        <v>49.419275598294938</v>
      </c>
      <c r="DY70" s="127">
        <f t="shared" si="39"/>
        <v>2</v>
      </c>
      <c r="DZ70" s="128">
        <f t="shared" si="40"/>
        <v>1.527777778392192E-2</v>
      </c>
      <c r="EA70" s="128">
        <f t="shared" si="24"/>
        <v>0.36666666681412607</v>
      </c>
      <c r="EB70" s="129">
        <f t="shared" si="25"/>
        <v>22.000000008847564</v>
      </c>
      <c r="EC70" s="128">
        <f t="shared" si="41"/>
        <v>2.9166666667151731E-2</v>
      </c>
      <c r="ED70" s="128">
        <f t="shared" si="27"/>
        <v>0.70000000001164153</v>
      </c>
      <c r="EE70" s="129">
        <f t="shared" si="28"/>
        <v>42.000000000698492</v>
      </c>
      <c r="EF70" s="128">
        <f t="shared" si="42"/>
        <v>0.10416666667151731</v>
      </c>
      <c r="EG70" s="128">
        <f t="shared" si="30"/>
        <v>2.5000000001164153</v>
      </c>
      <c r="EH70" s="129">
        <f t="shared" si="31"/>
        <v>150.00000000698492</v>
      </c>
      <c r="EI70" s="128">
        <f t="shared" si="32"/>
        <v>3.3333333332848269E-2</v>
      </c>
      <c r="EJ70" s="128">
        <f t="shared" si="33"/>
        <v>0.79999999998835847</v>
      </c>
      <c r="EK70" s="129">
        <f t="shared" si="34"/>
        <v>47.999999999301508</v>
      </c>
      <c r="EL70" s="128">
        <f t="shared" si="43"/>
        <v>0.32986111110949423</v>
      </c>
      <c r="EM70" s="128">
        <f t="shared" si="36"/>
        <v>7.9166666666278616</v>
      </c>
      <c r="EN70" s="129">
        <f t="shared" si="37"/>
        <v>474.99999999767169</v>
      </c>
    </row>
    <row r="71" spans="1:144" s="92" customFormat="1" ht="15" customHeight="1" x14ac:dyDescent="0.2">
      <c r="A71" s="93">
        <v>1</v>
      </c>
      <c r="B71" s="92">
        <v>1</v>
      </c>
      <c r="C71" s="94" t="s">
        <v>281</v>
      </c>
      <c r="D71" s="94" t="s">
        <v>282</v>
      </c>
      <c r="E71" s="95">
        <v>2550141</v>
      </c>
      <c r="F71" s="131">
        <v>15661</v>
      </c>
      <c r="G71" s="97">
        <v>1</v>
      </c>
      <c r="H71" s="98">
        <v>44698</v>
      </c>
      <c r="I71" s="99">
        <v>0.74652777777777779</v>
      </c>
      <c r="J71" s="100">
        <v>0</v>
      </c>
      <c r="K71" s="98">
        <v>44698</v>
      </c>
      <c r="L71" s="99">
        <v>0.68055555555555547</v>
      </c>
      <c r="M71" s="101">
        <v>1</v>
      </c>
      <c r="N71" s="101">
        <v>0</v>
      </c>
      <c r="O71" s="103">
        <v>2</v>
      </c>
      <c r="P71" s="101">
        <v>0</v>
      </c>
      <c r="Q71" s="101">
        <v>0</v>
      </c>
      <c r="R71" s="101" t="s">
        <v>317</v>
      </c>
      <c r="S71" s="104">
        <v>0</v>
      </c>
      <c r="T71" s="105">
        <v>23</v>
      </c>
      <c r="U71" s="104">
        <v>0</v>
      </c>
      <c r="V71" s="104">
        <v>0</v>
      </c>
      <c r="W71" s="104">
        <v>0</v>
      </c>
      <c r="X71" s="104">
        <v>0</v>
      </c>
      <c r="Y71" s="104">
        <v>1</v>
      </c>
      <c r="Z71" s="104">
        <v>0</v>
      </c>
      <c r="AA71" s="142" t="s">
        <v>306</v>
      </c>
      <c r="AB71" s="106" t="s">
        <v>331</v>
      </c>
      <c r="AC71" s="106">
        <v>0</v>
      </c>
      <c r="AD71" s="98" t="s">
        <v>146</v>
      </c>
      <c r="AE71" s="99" t="s">
        <v>146</v>
      </c>
      <c r="AF71" s="187" t="s">
        <v>146</v>
      </c>
      <c r="AG71" s="187" t="s">
        <v>146</v>
      </c>
      <c r="AH71" s="190" t="s">
        <v>146</v>
      </c>
      <c r="AI71" s="98">
        <v>44699</v>
      </c>
      <c r="AJ71" s="184">
        <v>1</v>
      </c>
      <c r="AK71" s="107">
        <v>0</v>
      </c>
      <c r="AL71" s="107">
        <v>1</v>
      </c>
      <c r="AM71" s="108">
        <v>0</v>
      </c>
      <c r="AN71" s="107">
        <v>1</v>
      </c>
      <c r="AO71" s="109">
        <v>0</v>
      </c>
      <c r="AP71" s="109">
        <v>0</v>
      </c>
      <c r="AQ71" s="109">
        <v>0</v>
      </c>
      <c r="AR71" s="109">
        <v>0</v>
      </c>
      <c r="AS71" s="109">
        <v>0</v>
      </c>
      <c r="AT71" s="109">
        <v>1</v>
      </c>
      <c r="AU71" s="109">
        <v>0</v>
      </c>
      <c r="AV71" s="110">
        <v>0</v>
      </c>
      <c r="AW71" s="110">
        <v>0</v>
      </c>
      <c r="AX71" s="111">
        <v>0</v>
      </c>
      <c r="AY71" s="98" t="s">
        <v>317</v>
      </c>
      <c r="AZ71" s="99" t="s">
        <v>317</v>
      </c>
      <c r="BA71" s="112" t="s">
        <v>199</v>
      </c>
      <c r="BB71" s="98">
        <v>44698</v>
      </c>
      <c r="BC71" s="99">
        <v>0.76944444444444438</v>
      </c>
      <c r="BD71" s="42" t="s">
        <v>146</v>
      </c>
      <c r="BE71" s="114">
        <v>0</v>
      </c>
      <c r="BF71" s="114">
        <v>1</v>
      </c>
      <c r="BG71" s="115" t="s">
        <v>452</v>
      </c>
      <c r="BH71" s="115">
        <v>1</v>
      </c>
      <c r="BI71" s="115">
        <v>0</v>
      </c>
      <c r="BJ71" s="98" t="s">
        <v>146</v>
      </c>
      <c r="BK71" s="99" t="s">
        <v>146</v>
      </c>
      <c r="BL71" s="116" t="s">
        <v>146</v>
      </c>
      <c r="BM71" s="116" t="s">
        <v>146</v>
      </c>
      <c r="BN71" s="116" t="s">
        <v>146</v>
      </c>
      <c r="BO71" s="116" t="s">
        <v>146</v>
      </c>
      <c r="BP71" s="113"/>
      <c r="BQ71" s="113"/>
      <c r="BR71" s="117" t="s">
        <v>554</v>
      </c>
      <c r="BS71" s="117"/>
      <c r="BT71" s="117"/>
      <c r="BU71" s="117"/>
      <c r="BV71" s="117"/>
      <c r="BW71" s="117"/>
      <c r="BX71" s="105">
        <v>9</v>
      </c>
      <c r="BY71" s="104">
        <v>0</v>
      </c>
      <c r="BZ71" s="104">
        <v>1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5"/>
      <c r="CG71" s="104"/>
      <c r="CH71" s="104"/>
      <c r="CI71" s="104"/>
      <c r="CJ71" s="104"/>
      <c r="CK71" s="104"/>
      <c r="CL71" s="104"/>
      <c r="CM71" s="104"/>
      <c r="CN71" s="119">
        <v>0</v>
      </c>
      <c r="CO71" s="113">
        <v>0</v>
      </c>
      <c r="CP71" s="113">
        <v>0</v>
      </c>
      <c r="CQ71" s="113">
        <v>0</v>
      </c>
      <c r="CR71" s="113">
        <v>0</v>
      </c>
      <c r="CS71" s="113">
        <v>0</v>
      </c>
      <c r="CT71" s="113">
        <v>0</v>
      </c>
      <c r="CU71" s="115">
        <v>0</v>
      </c>
      <c r="CV71" s="115">
        <v>0</v>
      </c>
      <c r="CW71" s="115">
        <v>0</v>
      </c>
      <c r="CX71" s="115">
        <v>0</v>
      </c>
      <c r="CY71" s="115">
        <v>0</v>
      </c>
      <c r="CZ71" s="130">
        <v>1</v>
      </c>
      <c r="DA71" s="130">
        <v>1</v>
      </c>
      <c r="DB71" s="130">
        <v>0</v>
      </c>
      <c r="DC71" s="107">
        <v>1</v>
      </c>
      <c r="DD71" s="107">
        <v>0</v>
      </c>
      <c r="DE71" s="107">
        <v>0</v>
      </c>
      <c r="DF71" s="123" t="s">
        <v>430</v>
      </c>
      <c r="DG71" s="123">
        <v>0</v>
      </c>
      <c r="DH71" s="123">
        <v>0</v>
      </c>
      <c r="DI71" s="123">
        <v>1</v>
      </c>
      <c r="DJ71" s="123">
        <v>0</v>
      </c>
      <c r="DK71" s="123">
        <v>0</v>
      </c>
      <c r="DL71" s="123">
        <v>0</v>
      </c>
      <c r="DM71" s="123">
        <v>0</v>
      </c>
      <c r="DN71" s="116">
        <v>4</v>
      </c>
      <c r="DO71" s="116">
        <v>0</v>
      </c>
      <c r="DP71" s="116">
        <v>1</v>
      </c>
      <c r="DQ71" s="116">
        <v>0</v>
      </c>
      <c r="DR71" s="116">
        <v>0</v>
      </c>
      <c r="DS71" s="116">
        <v>0</v>
      </c>
      <c r="DT71" s="98">
        <v>44701</v>
      </c>
      <c r="DU71" s="156"/>
      <c r="DV71" s="104"/>
      <c r="DW71" s="104"/>
      <c r="DX71" s="126">
        <f t="shared" si="38"/>
        <v>79.500692828126873</v>
      </c>
      <c r="DY71" s="127">
        <f t="shared" si="39"/>
        <v>3</v>
      </c>
      <c r="DZ71" s="128" t="str">
        <f t="shared" si="40"/>
        <v>NA</v>
      </c>
      <c r="EA71" s="128" t="str">
        <f t="shared" si="24"/>
        <v>NA</v>
      </c>
      <c r="EB71" s="129" t="str">
        <f t="shared" si="25"/>
        <v>NA</v>
      </c>
      <c r="EC71" s="128" t="str">
        <f t="shared" si="41"/>
        <v>NA</v>
      </c>
      <c r="ED71" s="128" t="str">
        <f t="shared" si="27"/>
        <v>NA</v>
      </c>
      <c r="EE71" s="129" t="str">
        <f t="shared" si="28"/>
        <v>NA</v>
      </c>
      <c r="EF71" s="128">
        <f t="shared" si="42"/>
        <v>2.2916666661330964E-2</v>
      </c>
      <c r="EG71" s="128">
        <f t="shared" si="30"/>
        <v>0.54999999987194315</v>
      </c>
      <c r="EH71" s="129">
        <f t="shared" si="31"/>
        <v>32.999999992316589</v>
      </c>
      <c r="EI71" s="128" t="str">
        <f t="shared" si="32"/>
        <v>NA</v>
      </c>
      <c r="EJ71" s="128" t="str">
        <f t="shared" si="33"/>
        <v>NA</v>
      </c>
      <c r="EK71" s="129" t="str">
        <f t="shared" si="34"/>
        <v>NA</v>
      </c>
      <c r="EL71" s="128" t="str">
        <f t="shared" si="43"/>
        <v>NA</v>
      </c>
      <c r="EM71" s="128" t="str">
        <f t="shared" si="36"/>
        <v>NA</v>
      </c>
      <c r="EN71" s="129" t="str">
        <f t="shared" si="37"/>
        <v>NA</v>
      </c>
    </row>
    <row r="72" spans="1:144" s="92" customFormat="1" ht="15" customHeight="1" x14ac:dyDescent="0.2">
      <c r="A72" s="93">
        <v>1</v>
      </c>
      <c r="B72" s="92">
        <v>1</v>
      </c>
      <c r="C72" s="152" t="s">
        <v>283</v>
      </c>
      <c r="D72" s="152" t="s">
        <v>284</v>
      </c>
      <c r="E72" s="95">
        <v>2368159</v>
      </c>
      <c r="F72" s="131">
        <v>22416</v>
      </c>
      <c r="G72" s="97">
        <v>1</v>
      </c>
      <c r="H72" s="98">
        <v>44700</v>
      </c>
      <c r="I72" s="99">
        <v>0.74375000000000002</v>
      </c>
      <c r="J72" s="100">
        <v>0</v>
      </c>
      <c r="K72" s="98">
        <v>44700</v>
      </c>
      <c r="L72" s="99">
        <v>0.70833333333333337</v>
      </c>
      <c r="M72" s="101">
        <v>0</v>
      </c>
      <c r="N72" s="101">
        <v>1</v>
      </c>
      <c r="O72" s="103">
        <v>2</v>
      </c>
      <c r="P72" s="101">
        <v>0</v>
      </c>
      <c r="Q72" s="101">
        <v>0</v>
      </c>
      <c r="R72" s="101">
        <v>0</v>
      </c>
      <c r="S72" s="104">
        <v>0</v>
      </c>
      <c r="T72" s="105">
        <v>23</v>
      </c>
      <c r="U72" s="104">
        <v>0</v>
      </c>
      <c r="V72" s="104">
        <v>0</v>
      </c>
      <c r="W72" s="104">
        <v>0</v>
      </c>
      <c r="X72" s="104">
        <v>0</v>
      </c>
      <c r="Y72" s="104">
        <v>1</v>
      </c>
      <c r="Z72" s="104">
        <v>0</v>
      </c>
      <c r="AA72" s="142" t="s">
        <v>306</v>
      </c>
      <c r="AB72" s="106" t="s">
        <v>331</v>
      </c>
      <c r="AC72" s="106">
        <v>0</v>
      </c>
      <c r="AD72" s="98">
        <v>44700</v>
      </c>
      <c r="AE72" s="99">
        <v>0.75069444444444444</v>
      </c>
      <c r="AF72" s="187"/>
      <c r="AG72" s="187"/>
      <c r="AH72" s="190"/>
      <c r="AI72" s="98">
        <v>44701</v>
      </c>
      <c r="AJ72" s="184">
        <v>1</v>
      </c>
      <c r="AK72" s="107">
        <v>1</v>
      </c>
      <c r="AL72" s="107">
        <v>1</v>
      </c>
      <c r="AM72" s="108">
        <v>1</v>
      </c>
      <c r="AN72" s="107">
        <v>0</v>
      </c>
      <c r="AO72" s="109">
        <v>0</v>
      </c>
      <c r="AP72" s="109">
        <v>0</v>
      </c>
      <c r="AQ72" s="109">
        <v>0</v>
      </c>
      <c r="AR72" s="109">
        <v>0</v>
      </c>
      <c r="AS72" s="109">
        <v>1</v>
      </c>
      <c r="AT72" s="109">
        <v>0</v>
      </c>
      <c r="AU72" s="109">
        <v>0</v>
      </c>
      <c r="AV72" s="110">
        <v>1</v>
      </c>
      <c r="AW72" s="110">
        <v>1</v>
      </c>
      <c r="AX72" s="111">
        <v>0</v>
      </c>
      <c r="AY72" s="98">
        <v>44700</v>
      </c>
      <c r="AZ72" s="99">
        <v>0.77708333333333324</v>
      </c>
      <c r="BA72" s="112" t="s">
        <v>199</v>
      </c>
      <c r="BB72" s="98">
        <v>44700</v>
      </c>
      <c r="BC72" s="99">
        <v>0.80972222222222223</v>
      </c>
      <c r="BD72" s="42" t="s">
        <v>382</v>
      </c>
      <c r="BE72" s="163">
        <v>1</v>
      </c>
      <c r="BF72" s="114">
        <v>1</v>
      </c>
      <c r="BG72" s="115" t="s">
        <v>474</v>
      </c>
      <c r="BH72" s="115">
        <v>1</v>
      </c>
      <c r="BI72" s="115" t="s">
        <v>431</v>
      </c>
      <c r="BJ72" s="98">
        <v>44700</v>
      </c>
      <c r="BK72" s="99">
        <v>0.91805555555555562</v>
      </c>
      <c r="BL72" s="116" t="s">
        <v>101</v>
      </c>
      <c r="BM72" s="116">
        <v>0</v>
      </c>
      <c r="BN72" s="116">
        <v>0</v>
      </c>
      <c r="BO72" s="116">
        <v>0</v>
      </c>
      <c r="BP72" s="113">
        <v>1</v>
      </c>
      <c r="BQ72" s="113" t="s">
        <v>556</v>
      </c>
      <c r="BR72" s="117" t="s">
        <v>480</v>
      </c>
      <c r="BS72" s="117"/>
      <c r="BT72" s="117" t="s">
        <v>481</v>
      </c>
      <c r="BU72" s="117"/>
      <c r="BV72" s="117"/>
      <c r="BW72" s="117" t="s">
        <v>555</v>
      </c>
      <c r="BX72" s="105">
        <v>23</v>
      </c>
      <c r="BY72" s="104">
        <v>0</v>
      </c>
      <c r="BZ72" s="104">
        <v>0</v>
      </c>
      <c r="CA72" s="104">
        <v>0</v>
      </c>
      <c r="CB72" s="104">
        <v>0</v>
      </c>
      <c r="CC72" s="104">
        <v>1</v>
      </c>
      <c r="CD72" s="104">
        <v>0</v>
      </c>
      <c r="CE72" s="104">
        <v>0</v>
      </c>
      <c r="CF72" s="105" t="s">
        <v>404</v>
      </c>
      <c r="CG72" s="104">
        <v>0</v>
      </c>
      <c r="CH72" s="104">
        <v>0</v>
      </c>
      <c r="CI72" s="104">
        <v>0</v>
      </c>
      <c r="CJ72" s="104">
        <v>0</v>
      </c>
      <c r="CK72" s="104">
        <v>0</v>
      </c>
      <c r="CL72" s="104">
        <v>0</v>
      </c>
      <c r="CM72" s="104">
        <v>1</v>
      </c>
      <c r="CN72" s="119">
        <v>1</v>
      </c>
      <c r="CO72" s="113">
        <v>0</v>
      </c>
      <c r="CP72" s="113">
        <v>0</v>
      </c>
      <c r="CQ72" s="113">
        <v>0</v>
      </c>
      <c r="CR72" s="113">
        <v>1</v>
      </c>
      <c r="CS72" s="113">
        <v>0</v>
      </c>
      <c r="CT72" s="113">
        <v>0</v>
      </c>
      <c r="CU72" s="115">
        <v>1</v>
      </c>
      <c r="CV72" s="115">
        <v>1</v>
      </c>
      <c r="CW72" s="115">
        <v>1</v>
      </c>
      <c r="CX72" s="115">
        <v>0</v>
      </c>
      <c r="CY72" s="115">
        <v>0</v>
      </c>
      <c r="CZ72" s="130">
        <v>0</v>
      </c>
      <c r="DA72" s="130">
        <v>1</v>
      </c>
      <c r="DB72" s="130">
        <v>0</v>
      </c>
      <c r="DC72" s="107">
        <v>1</v>
      </c>
      <c r="DD72" s="107">
        <v>0</v>
      </c>
      <c r="DE72" s="107">
        <v>0</v>
      </c>
      <c r="DF72" s="123" t="s">
        <v>344</v>
      </c>
      <c r="DG72" s="123">
        <v>0</v>
      </c>
      <c r="DH72" s="123">
        <v>0</v>
      </c>
      <c r="DI72" s="123">
        <v>0</v>
      </c>
      <c r="DJ72" s="123">
        <v>0</v>
      </c>
      <c r="DK72" s="123">
        <v>0</v>
      </c>
      <c r="DL72" s="123">
        <v>0</v>
      </c>
      <c r="DM72" s="123">
        <v>1</v>
      </c>
      <c r="DN72" s="116">
        <v>6</v>
      </c>
      <c r="DO72" s="116" t="s">
        <v>146</v>
      </c>
      <c r="DP72" s="116" t="s">
        <v>146</v>
      </c>
      <c r="DQ72" s="116" t="s">
        <v>146</v>
      </c>
      <c r="DR72" s="116" t="s">
        <v>146</v>
      </c>
      <c r="DS72" s="116" t="s">
        <v>146</v>
      </c>
      <c r="DT72" s="98">
        <v>44706</v>
      </c>
      <c r="DU72" s="156" t="s">
        <v>146</v>
      </c>
      <c r="DV72" s="104">
        <v>6</v>
      </c>
      <c r="DW72" s="104" t="s">
        <v>146</v>
      </c>
      <c r="DX72" s="126">
        <f t="shared" si="38"/>
        <v>61.011586561352047</v>
      </c>
      <c r="DY72" s="127">
        <f t="shared" si="39"/>
        <v>6</v>
      </c>
      <c r="DZ72" s="128">
        <f t="shared" si="40"/>
        <v>6.9444444452528842E-3</v>
      </c>
      <c r="EA72" s="128">
        <f t="shared" si="24"/>
        <v>0.16666666668606922</v>
      </c>
      <c r="EB72" s="129">
        <f t="shared" si="25"/>
        <v>10.000000001164153</v>
      </c>
      <c r="EC72" s="128">
        <f t="shared" si="41"/>
        <v>3.3333333332848269E-2</v>
      </c>
      <c r="ED72" s="128">
        <f t="shared" si="27"/>
        <v>0.79999999998835847</v>
      </c>
      <c r="EE72" s="129">
        <f t="shared" si="28"/>
        <v>47.999999999301508</v>
      </c>
      <c r="EF72" s="128">
        <f t="shared" si="42"/>
        <v>6.5972222218988463E-2</v>
      </c>
      <c r="EG72" s="128">
        <f t="shared" si="30"/>
        <v>1.5833333332557231</v>
      </c>
      <c r="EH72" s="129">
        <f t="shared" si="31"/>
        <v>94.999999995343387</v>
      </c>
      <c r="EI72" s="128">
        <f t="shared" si="32"/>
        <v>0.10833333333721384</v>
      </c>
      <c r="EJ72" s="128">
        <f t="shared" si="33"/>
        <v>2.6000000000931323</v>
      </c>
      <c r="EK72" s="129">
        <f t="shared" si="34"/>
        <v>156.00000000558794</v>
      </c>
      <c r="EL72" s="128">
        <f t="shared" si="43"/>
        <v>0.20972222222189885</v>
      </c>
      <c r="EM72" s="128">
        <f t="shared" si="36"/>
        <v>5.0333333333255723</v>
      </c>
      <c r="EN72" s="129">
        <f t="shared" si="37"/>
        <v>301.99999999953434</v>
      </c>
    </row>
    <row r="73" spans="1:144" s="92" customFormat="1" ht="15" customHeight="1" x14ac:dyDescent="0.2">
      <c r="A73" s="93">
        <v>1</v>
      </c>
      <c r="B73" s="92">
        <v>1</v>
      </c>
      <c r="C73" s="152" t="s">
        <v>285</v>
      </c>
      <c r="D73" s="152" t="s">
        <v>286</v>
      </c>
      <c r="E73" s="95">
        <v>2550615</v>
      </c>
      <c r="F73" s="131">
        <v>13891</v>
      </c>
      <c r="G73" s="97">
        <v>0</v>
      </c>
      <c r="H73" s="98">
        <v>44701</v>
      </c>
      <c r="I73" s="99">
        <v>0.69930555555555562</v>
      </c>
      <c r="J73" s="100">
        <v>1</v>
      </c>
      <c r="K73" s="98">
        <v>44701</v>
      </c>
      <c r="L73" s="99">
        <v>0.60416666666666663</v>
      </c>
      <c r="M73" s="101">
        <v>0</v>
      </c>
      <c r="N73" s="102">
        <v>0</v>
      </c>
      <c r="O73" s="103">
        <v>1</v>
      </c>
      <c r="P73" s="102">
        <v>0</v>
      </c>
      <c r="Q73" s="102">
        <v>1</v>
      </c>
      <c r="R73" s="101" t="s">
        <v>145</v>
      </c>
      <c r="S73" s="104">
        <v>0</v>
      </c>
      <c r="T73" s="105">
        <v>19</v>
      </c>
      <c r="U73" s="104">
        <v>0</v>
      </c>
      <c r="V73" s="104">
        <v>0</v>
      </c>
      <c r="W73" s="104">
        <v>0</v>
      </c>
      <c r="X73" s="104">
        <v>1</v>
      </c>
      <c r="Y73" s="104">
        <v>0</v>
      </c>
      <c r="Z73" s="104">
        <v>0</v>
      </c>
      <c r="AA73" s="142" t="s">
        <v>306</v>
      </c>
      <c r="AB73" s="106" t="s">
        <v>432</v>
      </c>
      <c r="AC73" s="106">
        <v>0</v>
      </c>
      <c r="AD73" s="98" t="s">
        <v>146</v>
      </c>
      <c r="AE73" s="99" t="s">
        <v>146</v>
      </c>
      <c r="AF73" s="187" t="s">
        <v>146</v>
      </c>
      <c r="AG73" s="187" t="s">
        <v>146</v>
      </c>
      <c r="AH73" s="190" t="s">
        <v>146</v>
      </c>
      <c r="AI73" s="98">
        <v>44702</v>
      </c>
      <c r="AJ73" s="184">
        <v>1</v>
      </c>
      <c r="AK73" s="107">
        <v>1</v>
      </c>
      <c r="AL73" s="107">
        <v>0</v>
      </c>
      <c r="AM73" s="108">
        <v>0</v>
      </c>
      <c r="AN73" s="107">
        <v>0</v>
      </c>
      <c r="AO73" s="109">
        <v>1</v>
      </c>
      <c r="AP73" s="109">
        <v>0</v>
      </c>
      <c r="AQ73" s="109">
        <v>0</v>
      </c>
      <c r="AR73" s="109">
        <v>0</v>
      </c>
      <c r="AS73" s="109">
        <v>0</v>
      </c>
      <c r="AT73" s="109">
        <v>0</v>
      </c>
      <c r="AU73" s="109">
        <v>0</v>
      </c>
      <c r="AV73" s="110">
        <v>0</v>
      </c>
      <c r="AW73" s="110">
        <v>0</v>
      </c>
      <c r="AX73" s="111">
        <v>0</v>
      </c>
      <c r="AY73" s="98" t="s">
        <v>146</v>
      </c>
      <c r="AZ73" s="99" t="s">
        <v>146</v>
      </c>
      <c r="BA73" s="112" t="s">
        <v>146</v>
      </c>
      <c r="BB73" s="98">
        <v>44701</v>
      </c>
      <c r="BC73" s="99">
        <v>0.7104166666666667</v>
      </c>
      <c r="BD73" s="42" t="s">
        <v>254</v>
      </c>
      <c r="BE73" s="114">
        <v>0</v>
      </c>
      <c r="BF73" s="114">
        <v>1</v>
      </c>
      <c r="BG73" s="43" t="s">
        <v>453</v>
      </c>
      <c r="BH73" s="115">
        <v>0</v>
      </c>
      <c r="BI73" s="115">
        <v>0</v>
      </c>
      <c r="BJ73" s="98">
        <v>44701</v>
      </c>
      <c r="BK73" s="99">
        <v>0.73611111111111116</v>
      </c>
      <c r="BL73" s="116">
        <v>3</v>
      </c>
      <c r="BM73" s="116">
        <v>0</v>
      </c>
      <c r="BN73" s="116">
        <v>0</v>
      </c>
      <c r="BO73" s="116">
        <v>0</v>
      </c>
      <c r="BP73" s="113"/>
      <c r="BQ73" s="113"/>
      <c r="BR73" s="117"/>
      <c r="BS73" s="117"/>
      <c r="BT73" s="117"/>
      <c r="BU73" s="117"/>
      <c r="BV73" s="117"/>
      <c r="BW73" s="117"/>
      <c r="BX73" s="105">
        <v>5</v>
      </c>
      <c r="BY73" s="104">
        <v>1</v>
      </c>
      <c r="BZ73" s="104">
        <v>0</v>
      </c>
      <c r="CA73" s="104">
        <v>0</v>
      </c>
      <c r="CB73" s="104">
        <v>0</v>
      </c>
      <c r="CC73" s="104">
        <v>0</v>
      </c>
      <c r="CD73" s="104">
        <v>0</v>
      </c>
      <c r="CE73" s="104">
        <v>0</v>
      </c>
      <c r="CF73" s="105" t="s">
        <v>306</v>
      </c>
      <c r="CG73" s="104">
        <v>0</v>
      </c>
      <c r="CH73" s="104">
        <v>0</v>
      </c>
      <c r="CI73" s="104">
        <v>0</v>
      </c>
      <c r="CJ73" s="104">
        <v>0</v>
      </c>
      <c r="CK73" s="104">
        <v>0</v>
      </c>
      <c r="CL73" s="104">
        <v>1</v>
      </c>
      <c r="CM73" s="104">
        <v>0</v>
      </c>
      <c r="CN73" s="119">
        <v>0</v>
      </c>
      <c r="CO73" s="113">
        <v>0</v>
      </c>
      <c r="CP73" s="113">
        <v>0</v>
      </c>
      <c r="CQ73" s="113">
        <v>0</v>
      </c>
      <c r="CR73" s="113">
        <v>0</v>
      </c>
      <c r="CS73" s="113">
        <v>0</v>
      </c>
      <c r="CT73" s="113">
        <v>0</v>
      </c>
      <c r="CU73" s="115">
        <v>0</v>
      </c>
      <c r="CV73" s="115" t="s">
        <v>146</v>
      </c>
      <c r="CW73" s="115">
        <v>0</v>
      </c>
      <c r="CX73" s="115">
        <v>0</v>
      </c>
      <c r="CY73" s="115">
        <v>0</v>
      </c>
      <c r="CZ73" s="130">
        <v>0</v>
      </c>
      <c r="DA73" s="130">
        <v>0</v>
      </c>
      <c r="DB73" s="130">
        <v>0</v>
      </c>
      <c r="DC73" s="107">
        <v>2</v>
      </c>
      <c r="DD73" s="107">
        <v>0</v>
      </c>
      <c r="DE73" s="107">
        <v>0</v>
      </c>
      <c r="DF73" s="123" t="s">
        <v>433</v>
      </c>
      <c r="DG73" s="123">
        <v>1</v>
      </c>
      <c r="DH73" s="123">
        <v>0</v>
      </c>
      <c r="DI73" s="123">
        <v>0</v>
      </c>
      <c r="DJ73" s="123">
        <v>0</v>
      </c>
      <c r="DK73" s="123">
        <v>0</v>
      </c>
      <c r="DL73" s="123">
        <v>0</v>
      </c>
      <c r="DM73" s="123">
        <v>0</v>
      </c>
      <c r="DN73" s="116">
        <v>2</v>
      </c>
      <c r="DO73" s="116">
        <v>0</v>
      </c>
      <c r="DP73" s="116">
        <v>1</v>
      </c>
      <c r="DQ73" s="116">
        <v>0</v>
      </c>
      <c r="DR73" s="116">
        <v>0</v>
      </c>
      <c r="DS73" s="116">
        <v>0</v>
      </c>
      <c r="DT73" s="98">
        <v>44705</v>
      </c>
      <c r="DU73" s="156"/>
      <c r="DV73" s="104"/>
      <c r="DW73" s="104"/>
      <c r="DX73" s="126">
        <f t="shared" si="38"/>
        <v>84.355007267782113</v>
      </c>
      <c r="DY73" s="127">
        <f t="shared" si="39"/>
        <v>4</v>
      </c>
      <c r="DZ73" s="128" t="str">
        <f t="shared" si="40"/>
        <v>NA</v>
      </c>
      <c r="EA73" s="128" t="str">
        <f t="shared" si="24"/>
        <v>NA</v>
      </c>
      <c r="EB73" s="129" t="str">
        <f t="shared" si="25"/>
        <v>NA</v>
      </c>
      <c r="EC73" s="128" t="str">
        <f t="shared" si="41"/>
        <v>NA</v>
      </c>
      <c r="ED73" s="128" t="str">
        <f t="shared" si="27"/>
        <v>NA</v>
      </c>
      <c r="EE73" s="129" t="str">
        <f t="shared" si="28"/>
        <v>NA</v>
      </c>
      <c r="EF73" s="128">
        <f t="shared" si="42"/>
        <v>1.1111111110949423E-2</v>
      </c>
      <c r="EG73" s="128">
        <f t="shared" si="30"/>
        <v>0.26666666666278616</v>
      </c>
      <c r="EH73" s="129">
        <f t="shared" si="31"/>
        <v>15.999999999767169</v>
      </c>
      <c r="EI73" s="128">
        <f t="shared" si="32"/>
        <v>2.569444444088731E-2</v>
      </c>
      <c r="EJ73" s="128">
        <f t="shared" si="33"/>
        <v>0.61666666658129543</v>
      </c>
      <c r="EK73" s="129">
        <f t="shared" si="34"/>
        <v>36.999999994877726</v>
      </c>
      <c r="EL73" s="128">
        <f t="shared" si="43"/>
        <v>0.13194444444525288</v>
      </c>
      <c r="EM73" s="128">
        <f t="shared" si="36"/>
        <v>3.1666666666860692</v>
      </c>
      <c r="EN73" s="129">
        <f t="shared" si="37"/>
        <v>190.00000000116415</v>
      </c>
    </row>
    <row r="74" spans="1:144" s="92" customFormat="1" ht="15" customHeight="1" x14ac:dyDescent="0.2">
      <c r="A74" s="93">
        <v>1</v>
      </c>
      <c r="B74" s="92">
        <v>1</v>
      </c>
      <c r="C74" s="152" t="s">
        <v>287</v>
      </c>
      <c r="D74" s="152" t="s">
        <v>288</v>
      </c>
      <c r="E74" s="95">
        <v>2550837</v>
      </c>
      <c r="F74" s="131">
        <v>21065</v>
      </c>
      <c r="G74" s="97">
        <v>1</v>
      </c>
      <c r="H74" s="98">
        <v>44703</v>
      </c>
      <c r="I74" s="99">
        <v>0.84722222222222221</v>
      </c>
      <c r="J74" s="100">
        <v>0</v>
      </c>
      <c r="K74" s="98">
        <v>44703</v>
      </c>
      <c r="L74" s="99">
        <v>0.64583333333333337</v>
      </c>
      <c r="M74" s="101">
        <v>0</v>
      </c>
      <c r="N74" s="101">
        <v>0</v>
      </c>
      <c r="O74" s="103">
        <v>2</v>
      </c>
      <c r="P74" s="101">
        <v>0</v>
      </c>
      <c r="Q74" s="101">
        <v>1</v>
      </c>
      <c r="R74" s="101" t="s">
        <v>434</v>
      </c>
      <c r="S74" s="104">
        <v>0</v>
      </c>
      <c r="T74" s="105">
        <v>10</v>
      </c>
      <c r="U74" s="104">
        <v>0</v>
      </c>
      <c r="V74" s="104">
        <v>1</v>
      </c>
      <c r="W74" s="104">
        <v>0</v>
      </c>
      <c r="X74" s="104">
        <v>0</v>
      </c>
      <c r="Y74" s="104">
        <v>0</v>
      </c>
      <c r="Z74" s="104">
        <v>0</v>
      </c>
      <c r="AA74" s="142" t="s">
        <v>306</v>
      </c>
      <c r="AB74" s="106" t="s">
        <v>319</v>
      </c>
      <c r="AC74" s="106">
        <v>0</v>
      </c>
      <c r="AD74" s="98" t="s">
        <v>146</v>
      </c>
      <c r="AE74" s="99" t="s">
        <v>146</v>
      </c>
      <c r="AF74" s="187" t="s">
        <v>146</v>
      </c>
      <c r="AG74" s="187" t="s">
        <v>146</v>
      </c>
      <c r="AH74" s="190" t="s">
        <v>146</v>
      </c>
      <c r="AI74" s="98">
        <v>44704</v>
      </c>
      <c r="AJ74" s="184">
        <v>1</v>
      </c>
      <c r="AK74" s="107">
        <v>1</v>
      </c>
      <c r="AL74" s="107">
        <v>1</v>
      </c>
      <c r="AM74" s="108">
        <v>0</v>
      </c>
      <c r="AN74" s="107">
        <v>0</v>
      </c>
      <c r="AO74" s="109">
        <v>0</v>
      </c>
      <c r="AP74" s="109">
        <v>0</v>
      </c>
      <c r="AQ74" s="109">
        <v>1</v>
      </c>
      <c r="AR74" s="109">
        <v>0</v>
      </c>
      <c r="AS74" s="109">
        <v>0</v>
      </c>
      <c r="AT74" s="109">
        <v>0</v>
      </c>
      <c r="AU74" s="109">
        <v>0</v>
      </c>
      <c r="AV74" s="110">
        <v>0</v>
      </c>
      <c r="AW74" s="110">
        <v>0</v>
      </c>
      <c r="AX74" s="111">
        <v>0</v>
      </c>
      <c r="AY74" s="98" t="s">
        <v>435</v>
      </c>
      <c r="AZ74" s="99" t="s">
        <v>435</v>
      </c>
      <c r="BA74" s="112" t="s">
        <v>199</v>
      </c>
      <c r="BB74" s="98">
        <v>44703</v>
      </c>
      <c r="BC74" s="99">
        <v>0.89374999999999993</v>
      </c>
      <c r="BD74" s="169" t="s">
        <v>545</v>
      </c>
      <c r="BE74" s="168" t="s">
        <v>29</v>
      </c>
      <c r="BF74" s="114">
        <v>0</v>
      </c>
      <c r="BG74" s="115" t="s">
        <v>474</v>
      </c>
      <c r="BH74" s="115">
        <v>1</v>
      </c>
      <c r="BI74" s="115">
        <v>1</v>
      </c>
      <c r="BJ74" s="98">
        <v>44703</v>
      </c>
      <c r="BK74" s="99">
        <v>0.9555555555555556</v>
      </c>
      <c r="BL74" s="116" t="s">
        <v>101</v>
      </c>
      <c r="BM74" s="116">
        <v>0</v>
      </c>
      <c r="BN74" s="116">
        <v>0</v>
      </c>
      <c r="BO74" s="116">
        <v>0</v>
      </c>
      <c r="BP74" s="113"/>
      <c r="BQ74" s="113"/>
      <c r="BR74" s="117" t="s">
        <v>508</v>
      </c>
      <c r="BS74" s="117"/>
      <c r="BT74" s="117"/>
      <c r="BU74" s="117"/>
      <c r="BV74" s="117"/>
      <c r="BW74" s="117"/>
      <c r="BX74" s="105">
        <v>14</v>
      </c>
      <c r="BY74" s="104">
        <v>0</v>
      </c>
      <c r="BZ74" s="104">
        <v>0</v>
      </c>
      <c r="CA74" s="104">
        <v>1</v>
      </c>
      <c r="CB74" s="104">
        <v>0</v>
      </c>
      <c r="CC74" s="104">
        <v>0</v>
      </c>
      <c r="CD74" s="104">
        <v>0</v>
      </c>
      <c r="CE74" s="104">
        <v>0</v>
      </c>
      <c r="CF74" s="105">
        <v>3</v>
      </c>
      <c r="CG74" s="104">
        <v>1</v>
      </c>
      <c r="CH74" s="104">
        <v>0</v>
      </c>
      <c r="CI74" s="104">
        <v>0</v>
      </c>
      <c r="CJ74" s="104">
        <v>0</v>
      </c>
      <c r="CK74" s="104">
        <v>0</v>
      </c>
      <c r="CL74" s="104">
        <v>0</v>
      </c>
      <c r="CM74" s="104">
        <v>0</v>
      </c>
      <c r="CN74" s="119">
        <v>1</v>
      </c>
      <c r="CO74" s="113">
        <v>0</v>
      </c>
      <c r="CP74" s="113">
        <v>0</v>
      </c>
      <c r="CQ74" s="113">
        <v>0</v>
      </c>
      <c r="CR74" s="113">
        <v>1</v>
      </c>
      <c r="CS74" s="113">
        <v>0</v>
      </c>
      <c r="CT74" s="113">
        <v>0</v>
      </c>
      <c r="CU74" s="115">
        <v>1</v>
      </c>
      <c r="CV74" s="115">
        <v>1</v>
      </c>
      <c r="CW74" s="115">
        <v>1</v>
      </c>
      <c r="CX74" s="115">
        <v>0</v>
      </c>
      <c r="CY74" s="115">
        <v>0</v>
      </c>
      <c r="CZ74" s="130">
        <v>0</v>
      </c>
      <c r="DA74" s="130">
        <v>1</v>
      </c>
      <c r="DB74" s="130">
        <v>0</v>
      </c>
      <c r="DC74" s="107">
        <v>1</v>
      </c>
      <c r="DD74" s="107">
        <v>0</v>
      </c>
      <c r="DE74" s="107">
        <v>0</v>
      </c>
      <c r="DF74" s="123" t="s">
        <v>435</v>
      </c>
      <c r="DG74" s="123">
        <v>0</v>
      </c>
      <c r="DH74" s="123">
        <v>0</v>
      </c>
      <c r="DI74" s="123">
        <v>0</v>
      </c>
      <c r="DJ74" s="123">
        <v>0</v>
      </c>
      <c r="DK74" s="123">
        <v>1</v>
      </c>
      <c r="DL74" s="123">
        <v>0</v>
      </c>
      <c r="DM74" s="123">
        <v>0</v>
      </c>
      <c r="DN74" s="116">
        <v>4</v>
      </c>
      <c r="DO74" s="116">
        <v>0</v>
      </c>
      <c r="DP74" s="116">
        <v>0</v>
      </c>
      <c r="DQ74" s="116">
        <v>1</v>
      </c>
      <c r="DR74" s="116">
        <v>0</v>
      </c>
      <c r="DS74" s="116">
        <v>0</v>
      </c>
      <c r="DT74" s="98">
        <v>44713</v>
      </c>
      <c r="DU74" s="156"/>
      <c r="DV74" s="104"/>
      <c r="DW74" s="104"/>
      <c r="DX74" s="126">
        <f t="shared" si="38"/>
        <v>64.718716708725523</v>
      </c>
      <c r="DY74" s="127">
        <f t="shared" si="39"/>
        <v>10</v>
      </c>
      <c r="DZ74" s="128" t="str">
        <f t="shared" si="40"/>
        <v>NA</v>
      </c>
      <c r="EA74" s="128" t="str">
        <f t="shared" si="24"/>
        <v>NA</v>
      </c>
      <c r="EB74" s="129" t="str">
        <f t="shared" si="25"/>
        <v>NA</v>
      </c>
      <c r="EC74" s="128" t="str">
        <f t="shared" si="41"/>
        <v>NA</v>
      </c>
      <c r="ED74" s="128" t="str">
        <f t="shared" si="27"/>
        <v>NA</v>
      </c>
      <c r="EE74" s="129" t="str">
        <f t="shared" si="28"/>
        <v>NA</v>
      </c>
      <c r="EF74" s="128">
        <f t="shared" si="42"/>
        <v>4.652777778392192E-2</v>
      </c>
      <c r="EG74" s="128">
        <f t="shared" si="30"/>
        <v>1.1166666668141261</v>
      </c>
      <c r="EH74" s="129">
        <f t="shared" si="31"/>
        <v>67.000000008847564</v>
      </c>
      <c r="EI74" s="128">
        <f t="shared" si="32"/>
        <v>6.1805555553291924E-2</v>
      </c>
      <c r="EJ74" s="128">
        <f t="shared" si="33"/>
        <v>1.4833333332790062</v>
      </c>
      <c r="EK74" s="129">
        <f t="shared" si="34"/>
        <v>88.999999996740371</v>
      </c>
      <c r="EL74" s="128">
        <f t="shared" si="43"/>
        <v>0.30972222222044365</v>
      </c>
      <c r="EM74" s="128">
        <f t="shared" si="36"/>
        <v>7.4333333332906477</v>
      </c>
      <c r="EN74" s="129">
        <f t="shared" si="37"/>
        <v>445.99999999743886</v>
      </c>
    </row>
    <row r="75" spans="1:144" s="92" customFormat="1" ht="15" customHeight="1" x14ac:dyDescent="0.2">
      <c r="A75" s="93">
        <v>1</v>
      </c>
      <c r="B75" s="92">
        <v>1</v>
      </c>
      <c r="C75" s="118" t="s">
        <v>346</v>
      </c>
      <c r="D75" s="132" t="s">
        <v>347</v>
      </c>
      <c r="E75" s="132" t="s">
        <v>354</v>
      </c>
      <c r="F75" s="133">
        <v>16815</v>
      </c>
      <c r="G75" s="118">
        <v>1</v>
      </c>
      <c r="H75" s="134">
        <v>44706</v>
      </c>
      <c r="I75" s="135">
        <v>0.38958333333333334</v>
      </c>
      <c r="J75" s="136">
        <v>1</v>
      </c>
      <c r="K75" s="134">
        <v>44706</v>
      </c>
      <c r="L75" s="137">
        <v>8.3333333333333329E-2</v>
      </c>
      <c r="M75" s="138">
        <v>0</v>
      </c>
      <c r="N75" s="138">
        <v>0</v>
      </c>
      <c r="O75" s="139" t="s">
        <v>146</v>
      </c>
      <c r="P75" s="138">
        <v>0</v>
      </c>
      <c r="Q75" s="138">
        <v>1</v>
      </c>
      <c r="R75" s="138" t="s">
        <v>348</v>
      </c>
      <c r="S75" s="140">
        <v>0</v>
      </c>
      <c r="T75" s="141">
        <v>15</v>
      </c>
      <c r="U75" s="140">
        <v>0</v>
      </c>
      <c r="V75" s="140">
        <v>0</v>
      </c>
      <c r="W75" s="140">
        <v>1</v>
      </c>
      <c r="X75" s="140">
        <v>0</v>
      </c>
      <c r="Y75" s="140">
        <v>0</v>
      </c>
      <c r="Z75" s="140">
        <v>0</v>
      </c>
      <c r="AA75" s="142" t="s">
        <v>349</v>
      </c>
      <c r="AB75" s="142" t="s">
        <v>331</v>
      </c>
      <c r="AC75" s="143">
        <v>0</v>
      </c>
      <c r="AD75" s="134">
        <v>44706</v>
      </c>
      <c r="AE75" s="137">
        <v>0.39652777777777781</v>
      </c>
      <c r="AF75" s="188"/>
      <c r="AG75" s="188"/>
      <c r="AH75" s="191"/>
      <c r="AI75" s="134">
        <v>44707</v>
      </c>
      <c r="AJ75" s="185">
        <v>1</v>
      </c>
      <c r="AK75" s="122">
        <v>1</v>
      </c>
      <c r="AL75" s="122">
        <v>0</v>
      </c>
      <c r="AM75" s="122">
        <v>0</v>
      </c>
      <c r="AN75" s="122">
        <v>0</v>
      </c>
      <c r="AO75" s="144">
        <v>1</v>
      </c>
      <c r="AP75" s="144">
        <v>0</v>
      </c>
      <c r="AQ75" s="144">
        <v>0</v>
      </c>
      <c r="AR75" s="144">
        <v>0</v>
      </c>
      <c r="AS75" s="144">
        <v>0</v>
      </c>
      <c r="AT75" s="144">
        <v>0</v>
      </c>
      <c r="AU75" s="144">
        <v>0</v>
      </c>
      <c r="AV75" s="145">
        <v>0</v>
      </c>
      <c r="AW75" s="145">
        <v>0</v>
      </c>
      <c r="AX75" s="146">
        <v>0</v>
      </c>
      <c r="AY75" s="134" t="s">
        <v>146</v>
      </c>
      <c r="AZ75" s="160" t="s">
        <v>146</v>
      </c>
      <c r="BA75" s="161" t="s">
        <v>146</v>
      </c>
      <c r="BB75" s="134">
        <v>44706</v>
      </c>
      <c r="BC75" s="137">
        <v>0.4201388888888889</v>
      </c>
      <c r="BD75" s="148" t="s">
        <v>254</v>
      </c>
      <c r="BE75" s="149">
        <v>0</v>
      </c>
      <c r="BF75" s="149">
        <v>0</v>
      </c>
      <c r="BG75" s="120" t="s">
        <v>606</v>
      </c>
      <c r="BH75" s="120">
        <v>1</v>
      </c>
      <c r="BI75" s="120">
        <v>0</v>
      </c>
      <c r="BJ75" s="134">
        <v>44706</v>
      </c>
      <c r="BK75" s="137">
        <v>0.44791666666666669</v>
      </c>
      <c r="BL75" s="125">
        <v>3</v>
      </c>
      <c r="BM75" s="125">
        <v>0</v>
      </c>
      <c r="BN75" s="125">
        <v>0</v>
      </c>
      <c r="BO75" s="125">
        <v>0</v>
      </c>
      <c r="BP75" s="149">
        <v>0</v>
      </c>
      <c r="BQ75" s="149">
        <v>0</v>
      </c>
      <c r="BR75" s="118" t="s">
        <v>413</v>
      </c>
      <c r="BS75" s="118"/>
      <c r="BT75" s="92" t="s">
        <v>358</v>
      </c>
      <c r="BU75" s="118"/>
      <c r="BV75" s="118"/>
      <c r="BW75" s="118"/>
      <c r="BX75" s="141">
        <v>16</v>
      </c>
      <c r="BY75" s="140">
        <v>0</v>
      </c>
      <c r="BZ75" s="140">
        <v>0</v>
      </c>
      <c r="CA75" s="140">
        <v>0</v>
      </c>
      <c r="CB75" s="140">
        <v>1</v>
      </c>
      <c r="CC75" s="140">
        <v>0</v>
      </c>
      <c r="CD75" s="140">
        <v>0</v>
      </c>
      <c r="CE75" s="140">
        <v>0</v>
      </c>
      <c r="CF75" s="141">
        <v>16</v>
      </c>
      <c r="CG75" s="140">
        <v>0</v>
      </c>
      <c r="CH75" s="140">
        <v>0</v>
      </c>
      <c r="CI75" s="140">
        <v>0</v>
      </c>
      <c r="CJ75" s="140">
        <v>1</v>
      </c>
      <c r="CK75" s="140">
        <v>0</v>
      </c>
      <c r="CL75" s="140">
        <v>0</v>
      </c>
      <c r="CM75" s="140">
        <v>0</v>
      </c>
      <c r="CN75" s="151">
        <v>1</v>
      </c>
      <c r="CO75" s="149">
        <v>0</v>
      </c>
      <c r="CP75" s="149">
        <v>1</v>
      </c>
      <c r="CQ75" s="149">
        <v>0</v>
      </c>
      <c r="CR75" s="149">
        <v>0</v>
      </c>
      <c r="CS75" s="149">
        <v>0</v>
      </c>
      <c r="CT75" s="149">
        <v>0</v>
      </c>
      <c r="CU75" s="120">
        <v>0</v>
      </c>
      <c r="CV75" s="120">
        <v>0</v>
      </c>
      <c r="CW75" s="120">
        <v>0</v>
      </c>
      <c r="CX75" s="120">
        <v>0</v>
      </c>
      <c r="CY75" s="120">
        <v>0</v>
      </c>
      <c r="CZ75" s="121">
        <v>1</v>
      </c>
      <c r="DA75" s="121">
        <v>0</v>
      </c>
      <c r="DB75" s="121">
        <v>0</v>
      </c>
      <c r="DC75" s="122">
        <v>1</v>
      </c>
      <c r="DD75" s="122">
        <v>0</v>
      </c>
      <c r="DE75" s="122">
        <v>0</v>
      </c>
      <c r="DF75" s="124" t="s">
        <v>348</v>
      </c>
      <c r="DG75" s="124">
        <v>0</v>
      </c>
      <c r="DH75" s="124">
        <v>0</v>
      </c>
      <c r="DI75" s="124">
        <v>0</v>
      </c>
      <c r="DJ75" s="124">
        <v>0</v>
      </c>
      <c r="DK75" s="124">
        <v>1</v>
      </c>
      <c r="DL75" s="124">
        <v>0</v>
      </c>
      <c r="DM75" s="124">
        <v>0</v>
      </c>
      <c r="DN75" s="125">
        <v>5</v>
      </c>
      <c r="DO75" s="125">
        <v>0</v>
      </c>
      <c r="DP75" s="125">
        <v>0</v>
      </c>
      <c r="DQ75" s="125">
        <v>0</v>
      </c>
      <c r="DR75" s="125">
        <v>0</v>
      </c>
      <c r="DS75" s="125">
        <v>1</v>
      </c>
      <c r="DT75" s="134">
        <v>44712</v>
      </c>
      <c r="DU75" s="139"/>
      <c r="DV75" s="140"/>
      <c r="DW75" s="140"/>
      <c r="DX75" s="126">
        <f t="shared" si="38"/>
        <v>76.36304796188611</v>
      </c>
      <c r="DY75" s="127">
        <f t="shared" si="39"/>
        <v>6</v>
      </c>
      <c r="DZ75" s="128">
        <f t="shared" si="40"/>
        <v>6.9444444452528842E-3</v>
      </c>
      <c r="EA75" s="128">
        <f t="shared" ref="EA75:EA77" si="44">IFERROR((DZ75*24),"NA")</f>
        <v>0.16666666668606922</v>
      </c>
      <c r="EB75" s="129">
        <f t="shared" ref="EB75:EB77" si="45">IFERROR((EA75*60),"NA")</f>
        <v>10.000000001164153</v>
      </c>
      <c r="EC75" s="128" t="str">
        <f t="shared" si="41"/>
        <v>NA</v>
      </c>
      <c r="ED75" s="128" t="str">
        <f t="shared" ref="ED75:ED77" si="46">IFERROR((EC75*24),"NA")</f>
        <v>NA</v>
      </c>
      <c r="EE75" s="129" t="str">
        <f t="shared" ref="EE75:EE77" si="47">IFERROR((ED75*60),"NA")</f>
        <v>NA</v>
      </c>
      <c r="EF75" s="128">
        <f t="shared" si="42"/>
        <v>3.0555555560567882E-2</v>
      </c>
      <c r="EG75" s="128">
        <f t="shared" ref="EG75:EG77" si="48">IFERROR((EF75*24),"NA")</f>
        <v>0.73333333345362917</v>
      </c>
      <c r="EH75" s="129">
        <f t="shared" ref="EH75:EH77" si="49">IFERROR((EG75*60),"NA")</f>
        <v>44.00000000721775</v>
      </c>
      <c r="EI75" s="128">
        <f t="shared" ref="EI75:EI77" si="50">IFERROR((BJ75+BK75)-(BB75+BC75),"NA")</f>
        <v>2.7777777773735579E-2</v>
      </c>
      <c r="EJ75" s="128">
        <f t="shared" ref="EJ75:EJ77" si="51">IFERROR((EI75*24),"NA")</f>
        <v>0.6666666665696539</v>
      </c>
      <c r="EK75" s="129">
        <f t="shared" ref="EK75:EK77" si="52">IFERROR((EJ75*60),"NA")</f>
        <v>39.999999994179234</v>
      </c>
      <c r="EL75" s="128">
        <f t="shared" si="43"/>
        <v>0.36458333332848269</v>
      </c>
      <c r="EM75" s="128">
        <f t="shared" ref="EM75:EM77" si="53">IFERROR((EL75*24),"NA")</f>
        <v>8.7499999998835847</v>
      </c>
      <c r="EN75" s="129">
        <f t="shared" ref="EN75:EN77" si="54">IFERROR((EM75*60),"NA")</f>
        <v>524.99999999301508</v>
      </c>
    </row>
    <row r="76" spans="1:144" s="92" customFormat="1" ht="15" customHeight="1" x14ac:dyDescent="0.2">
      <c r="A76" s="93">
        <v>1</v>
      </c>
      <c r="B76" s="92">
        <v>1</v>
      </c>
      <c r="C76" s="118" t="s">
        <v>229</v>
      </c>
      <c r="D76" s="132" t="s">
        <v>355</v>
      </c>
      <c r="E76" s="132" t="s">
        <v>356</v>
      </c>
      <c r="F76" s="133">
        <v>11954</v>
      </c>
      <c r="G76" s="118">
        <v>1</v>
      </c>
      <c r="H76" s="134">
        <v>44707</v>
      </c>
      <c r="I76" s="135">
        <v>0.51041666666666663</v>
      </c>
      <c r="J76" s="136">
        <v>1</v>
      </c>
      <c r="K76" s="134">
        <v>44707</v>
      </c>
      <c r="L76" s="137">
        <v>0.41666666666666669</v>
      </c>
      <c r="M76" s="138">
        <v>0</v>
      </c>
      <c r="N76" s="138">
        <v>1</v>
      </c>
      <c r="O76" s="139">
        <v>2</v>
      </c>
      <c r="P76" s="138">
        <v>0</v>
      </c>
      <c r="Q76" s="138">
        <v>0</v>
      </c>
      <c r="R76" s="138">
        <v>0</v>
      </c>
      <c r="S76" s="140">
        <v>0</v>
      </c>
      <c r="T76" s="141">
        <v>27</v>
      </c>
      <c r="U76" s="140">
        <v>0</v>
      </c>
      <c r="V76" s="140">
        <v>0</v>
      </c>
      <c r="W76" s="140">
        <v>0</v>
      </c>
      <c r="X76" s="140">
        <v>0</v>
      </c>
      <c r="Y76" s="140">
        <v>1</v>
      </c>
      <c r="Z76" s="140">
        <v>0</v>
      </c>
      <c r="AA76" s="142" t="s">
        <v>349</v>
      </c>
      <c r="AB76" s="142" t="s">
        <v>357</v>
      </c>
      <c r="AC76" s="143">
        <v>1</v>
      </c>
      <c r="AD76" s="134">
        <v>44707</v>
      </c>
      <c r="AE76" s="137">
        <v>0.51597222222222217</v>
      </c>
      <c r="AF76" s="188"/>
      <c r="AG76" s="188"/>
      <c r="AH76" s="191"/>
      <c r="AI76" s="134">
        <v>44711</v>
      </c>
      <c r="AJ76" s="185">
        <v>1</v>
      </c>
      <c r="AK76" s="122">
        <v>1</v>
      </c>
      <c r="AL76" s="122">
        <v>1</v>
      </c>
      <c r="AM76" s="122">
        <v>0</v>
      </c>
      <c r="AN76" s="122">
        <v>0</v>
      </c>
      <c r="AO76" s="144">
        <v>0</v>
      </c>
      <c r="AP76" s="144">
        <v>0</v>
      </c>
      <c r="AQ76" s="144">
        <v>1</v>
      </c>
      <c r="AR76" s="144">
        <v>0</v>
      </c>
      <c r="AS76" s="144">
        <v>0</v>
      </c>
      <c r="AT76" s="144">
        <v>0</v>
      </c>
      <c r="AU76" s="144">
        <v>0</v>
      </c>
      <c r="AV76" s="145">
        <v>0</v>
      </c>
      <c r="AW76" s="145">
        <v>0</v>
      </c>
      <c r="AX76" s="146">
        <v>1</v>
      </c>
      <c r="AY76" s="134">
        <v>44707</v>
      </c>
      <c r="AZ76" s="137">
        <v>0.53541666666666665</v>
      </c>
      <c r="BA76" s="147" t="s">
        <v>199</v>
      </c>
      <c r="BB76" s="134">
        <v>44707</v>
      </c>
      <c r="BC76" s="137">
        <v>0.55277777777777781</v>
      </c>
      <c r="BD76" s="148" t="s">
        <v>334</v>
      </c>
      <c r="BE76" s="149">
        <v>0</v>
      </c>
      <c r="BF76" s="149">
        <v>1</v>
      </c>
      <c r="BG76" s="120" t="s">
        <v>302</v>
      </c>
      <c r="BH76" s="120">
        <v>0</v>
      </c>
      <c r="BI76" s="120">
        <v>0</v>
      </c>
      <c r="BJ76" s="134">
        <v>44707</v>
      </c>
      <c r="BK76" s="137">
        <v>0.57361111111111118</v>
      </c>
      <c r="BL76" s="125" t="s">
        <v>418</v>
      </c>
      <c r="BM76" s="125">
        <v>0</v>
      </c>
      <c r="BN76" s="125">
        <v>0</v>
      </c>
      <c r="BO76" s="125">
        <v>0</v>
      </c>
      <c r="BP76" s="149"/>
      <c r="BQ76" s="149"/>
      <c r="BR76" s="118"/>
      <c r="BS76" s="118"/>
      <c r="BT76" s="150"/>
      <c r="BU76" s="118" t="s">
        <v>484</v>
      </c>
      <c r="BV76" s="118"/>
      <c r="BW76" s="118"/>
      <c r="BX76" s="141">
        <v>8</v>
      </c>
      <c r="BY76" s="140">
        <v>0</v>
      </c>
      <c r="BZ76" s="140">
        <v>1</v>
      </c>
      <c r="CA76" s="140">
        <v>0</v>
      </c>
      <c r="CB76" s="140">
        <v>0</v>
      </c>
      <c r="CC76" s="140">
        <v>0</v>
      </c>
      <c r="CD76" s="140">
        <v>0</v>
      </c>
      <c r="CE76" s="140">
        <v>0</v>
      </c>
      <c r="CF76" s="141">
        <v>5</v>
      </c>
      <c r="CG76" s="140">
        <v>1</v>
      </c>
      <c r="CH76" s="140">
        <v>0</v>
      </c>
      <c r="CI76" s="140">
        <v>0</v>
      </c>
      <c r="CJ76" s="140">
        <v>0</v>
      </c>
      <c r="CK76" s="140">
        <v>0</v>
      </c>
      <c r="CL76" s="140">
        <v>0</v>
      </c>
      <c r="CM76" s="140">
        <v>0</v>
      </c>
      <c r="CN76" s="151">
        <v>1</v>
      </c>
      <c r="CO76" s="149">
        <v>1</v>
      </c>
      <c r="CP76" s="149">
        <v>0</v>
      </c>
      <c r="CQ76" s="149">
        <v>0</v>
      </c>
      <c r="CR76" s="149">
        <v>0</v>
      </c>
      <c r="CS76" s="149">
        <v>0</v>
      </c>
      <c r="CT76" s="149">
        <v>0</v>
      </c>
      <c r="CU76" s="120">
        <v>0</v>
      </c>
      <c r="CV76" s="120">
        <v>0</v>
      </c>
      <c r="CW76" s="120">
        <v>0</v>
      </c>
      <c r="CX76" s="120">
        <v>0</v>
      </c>
      <c r="CY76" s="120">
        <v>0</v>
      </c>
      <c r="CZ76" s="121">
        <v>0</v>
      </c>
      <c r="DA76" s="121">
        <v>0</v>
      </c>
      <c r="DB76" s="121">
        <v>0</v>
      </c>
      <c r="DC76" s="122">
        <v>1</v>
      </c>
      <c r="DD76" s="122">
        <v>0</v>
      </c>
      <c r="DE76" s="122">
        <v>0</v>
      </c>
      <c r="DF76" s="124" t="s">
        <v>304</v>
      </c>
      <c r="DG76" s="124">
        <v>0</v>
      </c>
      <c r="DH76" s="124">
        <v>0</v>
      </c>
      <c r="DI76" s="124">
        <v>1</v>
      </c>
      <c r="DJ76" s="124">
        <v>0</v>
      </c>
      <c r="DK76" s="124">
        <v>0</v>
      </c>
      <c r="DL76" s="124">
        <v>0</v>
      </c>
      <c r="DM76" s="124">
        <v>0</v>
      </c>
      <c r="DN76" s="125">
        <v>4</v>
      </c>
      <c r="DO76" s="125">
        <v>0</v>
      </c>
      <c r="DP76" s="125">
        <v>1</v>
      </c>
      <c r="DQ76" s="125">
        <v>0</v>
      </c>
      <c r="DR76" s="125">
        <v>0</v>
      </c>
      <c r="DS76" s="125">
        <v>0</v>
      </c>
      <c r="DT76" s="134">
        <v>44714</v>
      </c>
      <c r="DU76" s="139"/>
      <c r="DV76" s="140"/>
      <c r="DW76" s="140"/>
      <c r="DX76" s="126">
        <f t="shared" si="38"/>
        <v>89.674766408363112</v>
      </c>
      <c r="DY76" s="127">
        <f t="shared" si="39"/>
        <v>7</v>
      </c>
      <c r="DZ76" s="128">
        <f t="shared" si="40"/>
        <v>5.5555555591126904E-3</v>
      </c>
      <c r="EA76" s="128">
        <f t="shared" si="44"/>
        <v>0.13333333341870457</v>
      </c>
      <c r="EB76" s="129">
        <f t="shared" si="45"/>
        <v>8.0000000051222742</v>
      </c>
      <c r="EC76" s="128">
        <f t="shared" si="41"/>
        <v>2.5000000001455192E-2</v>
      </c>
      <c r="ED76" s="128">
        <f t="shared" si="46"/>
        <v>0.6000000000349246</v>
      </c>
      <c r="EE76" s="129">
        <f t="shared" si="47"/>
        <v>36.000000002095476</v>
      </c>
      <c r="EF76" s="128">
        <f t="shared" si="42"/>
        <v>4.2361111110949423E-2</v>
      </c>
      <c r="EG76" s="128">
        <f t="shared" si="48"/>
        <v>1.0166666666627862</v>
      </c>
      <c r="EH76" s="129">
        <f t="shared" si="49"/>
        <v>60.999999999767169</v>
      </c>
      <c r="EI76" s="128">
        <f t="shared" si="50"/>
        <v>2.0833333335758653E-2</v>
      </c>
      <c r="EJ76" s="128">
        <f t="shared" si="51"/>
        <v>0.50000000005820766</v>
      </c>
      <c r="EK76" s="129">
        <f t="shared" si="52"/>
        <v>30.00000000349246</v>
      </c>
      <c r="EL76" s="128">
        <f t="shared" si="43"/>
        <v>0.15694444444670808</v>
      </c>
      <c r="EM76" s="128">
        <f t="shared" si="53"/>
        <v>3.7666666667209938</v>
      </c>
      <c r="EN76" s="129">
        <f t="shared" si="54"/>
        <v>226.00000000325963</v>
      </c>
    </row>
    <row r="77" spans="1:144" s="92" customFormat="1" ht="15" customHeight="1" x14ac:dyDescent="0.2">
      <c r="A77" s="93">
        <v>1</v>
      </c>
      <c r="B77" s="92">
        <v>1</v>
      </c>
      <c r="C77" s="118" t="s">
        <v>529</v>
      </c>
      <c r="D77" s="132" t="s">
        <v>530</v>
      </c>
      <c r="E77" s="132" t="s">
        <v>531</v>
      </c>
      <c r="F77" s="133">
        <v>14161</v>
      </c>
      <c r="G77" s="118">
        <v>0</v>
      </c>
      <c r="H77" s="134">
        <v>44711</v>
      </c>
      <c r="I77" s="135">
        <v>0.76944444444444438</v>
      </c>
      <c r="J77" s="136">
        <v>0</v>
      </c>
      <c r="K77" s="134">
        <v>44711</v>
      </c>
      <c r="L77" s="137">
        <v>0.73958333333333337</v>
      </c>
      <c r="M77" s="138">
        <v>0</v>
      </c>
      <c r="N77" s="138">
        <v>1</v>
      </c>
      <c r="O77" s="139">
        <v>2</v>
      </c>
      <c r="P77" s="138">
        <v>0</v>
      </c>
      <c r="Q77" s="138">
        <v>0</v>
      </c>
      <c r="R77" s="138">
        <v>0</v>
      </c>
      <c r="S77" s="140">
        <v>0</v>
      </c>
      <c r="T77" s="141">
        <v>16</v>
      </c>
      <c r="U77" s="140">
        <v>0</v>
      </c>
      <c r="V77" s="140">
        <v>0</v>
      </c>
      <c r="W77" s="140">
        <v>0</v>
      </c>
      <c r="X77" s="140">
        <v>1</v>
      </c>
      <c r="Y77" s="140">
        <v>0</v>
      </c>
      <c r="Z77" s="140">
        <v>0</v>
      </c>
      <c r="AA77" s="142" t="s">
        <v>423</v>
      </c>
      <c r="AB77" s="142" t="s">
        <v>532</v>
      </c>
      <c r="AC77" s="143">
        <v>0</v>
      </c>
      <c r="AD77" s="134">
        <v>44711</v>
      </c>
      <c r="AE77" s="137">
        <v>0.78263888888888899</v>
      </c>
      <c r="AF77" s="188">
        <v>0</v>
      </c>
      <c r="AG77" s="188">
        <v>0</v>
      </c>
      <c r="AH77" s="191" t="s">
        <v>594</v>
      </c>
      <c r="AI77" s="134">
        <v>44712</v>
      </c>
      <c r="AJ77" s="185">
        <v>0</v>
      </c>
      <c r="AK77" s="122">
        <v>0</v>
      </c>
      <c r="AL77" s="122">
        <v>1</v>
      </c>
      <c r="AM77" s="122">
        <v>0</v>
      </c>
      <c r="AN77" s="122">
        <v>0</v>
      </c>
      <c r="AO77" s="144">
        <v>0</v>
      </c>
      <c r="AP77" s="144">
        <v>1</v>
      </c>
      <c r="AQ77" s="144">
        <v>0</v>
      </c>
      <c r="AR77" s="144">
        <v>0</v>
      </c>
      <c r="AS77" s="144">
        <v>0</v>
      </c>
      <c r="AT77" s="144">
        <v>0</v>
      </c>
      <c r="AU77" s="144">
        <v>0</v>
      </c>
      <c r="AV77" s="145">
        <v>0</v>
      </c>
      <c r="AW77" s="145">
        <v>0</v>
      </c>
      <c r="AX77" s="146">
        <v>0</v>
      </c>
      <c r="AY77" s="134">
        <v>44711</v>
      </c>
      <c r="AZ77" s="137">
        <v>0.80555555555555547</v>
      </c>
      <c r="BA77" s="147" t="s">
        <v>199</v>
      </c>
      <c r="BB77" s="134" t="s">
        <v>146</v>
      </c>
      <c r="BC77" s="137" t="s">
        <v>146</v>
      </c>
      <c r="BD77" s="148" t="s">
        <v>146</v>
      </c>
      <c r="BE77" s="149" t="s">
        <v>146</v>
      </c>
      <c r="BF77" s="149" t="s">
        <v>146</v>
      </c>
      <c r="BG77" s="120" t="s">
        <v>146</v>
      </c>
      <c r="BH77" s="120" t="s">
        <v>146</v>
      </c>
      <c r="BI77" s="120" t="s">
        <v>146</v>
      </c>
      <c r="BJ77" s="134" t="s">
        <v>146</v>
      </c>
      <c r="BK77" s="137" t="s">
        <v>146</v>
      </c>
      <c r="BL77" s="125" t="s">
        <v>146</v>
      </c>
      <c r="BM77" s="125" t="s">
        <v>146</v>
      </c>
      <c r="BN77" s="125" t="s">
        <v>146</v>
      </c>
      <c r="BO77" s="125" t="s">
        <v>146</v>
      </c>
      <c r="BP77" s="149">
        <v>0</v>
      </c>
      <c r="BQ77" s="149">
        <v>0</v>
      </c>
      <c r="BR77" s="118"/>
      <c r="BS77" s="118"/>
      <c r="BT77" s="150"/>
      <c r="BU77" s="118"/>
      <c r="BV77" s="118"/>
      <c r="BW77" s="118"/>
      <c r="BX77" s="141">
        <v>0</v>
      </c>
      <c r="BY77" s="140">
        <v>1</v>
      </c>
      <c r="BZ77" s="140">
        <v>0</v>
      </c>
      <c r="CA77" s="140">
        <v>0</v>
      </c>
      <c r="CB77" s="140">
        <v>0</v>
      </c>
      <c r="CC77" s="140">
        <v>0</v>
      </c>
      <c r="CD77" s="140">
        <v>0</v>
      </c>
      <c r="CE77" s="140">
        <v>0</v>
      </c>
      <c r="CF77" s="141">
        <v>0</v>
      </c>
      <c r="CG77" s="140">
        <v>1</v>
      </c>
      <c r="CH77" s="140">
        <v>0</v>
      </c>
      <c r="CI77" s="140">
        <v>0</v>
      </c>
      <c r="CJ77" s="140">
        <v>0</v>
      </c>
      <c r="CK77" s="140">
        <v>0</v>
      </c>
      <c r="CL77" s="140">
        <v>0</v>
      </c>
      <c r="CM77" s="140">
        <v>0</v>
      </c>
      <c r="CN77" s="151">
        <v>0</v>
      </c>
      <c r="CO77" s="149">
        <v>0</v>
      </c>
      <c r="CP77" s="149">
        <v>0</v>
      </c>
      <c r="CQ77" s="149">
        <v>0</v>
      </c>
      <c r="CR77" s="149">
        <v>0</v>
      </c>
      <c r="CS77" s="149">
        <v>0</v>
      </c>
      <c r="CT77" s="149">
        <v>0</v>
      </c>
      <c r="CU77" s="120">
        <v>0</v>
      </c>
      <c r="CV77" s="120">
        <v>0</v>
      </c>
      <c r="CW77" s="120">
        <v>0</v>
      </c>
      <c r="CX77" s="120">
        <v>0</v>
      </c>
      <c r="CY77" s="120">
        <v>0</v>
      </c>
      <c r="CZ77" s="121">
        <v>0</v>
      </c>
      <c r="DA77" s="121">
        <v>0</v>
      </c>
      <c r="DB77" s="121">
        <v>0</v>
      </c>
      <c r="DC77" s="122">
        <v>1</v>
      </c>
      <c r="DD77" s="122">
        <v>0</v>
      </c>
      <c r="DE77" s="122">
        <v>0</v>
      </c>
      <c r="DF77" s="124" t="s">
        <v>95</v>
      </c>
      <c r="DG77" s="124">
        <v>1</v>
      </c>
      <c r="DH77" s="124">
        <v>0</v>
      </c>
      <c r="DI77" s="124">
        <v>0</v>
      </c>
      <c r="DJ77" s="124">
        <v>0</v>
      </c>
      <c r="DK77" s="124">
        <v>0</v>
      </c>
      <c r="DL77" s="124">
        <v>0</v>
      </c>
      <c r="DM77" s="124">
        <v>0</v>
      </c>
      <c r="DN77" s="125">
        <v>1</v>
      </c>
      <c r="DO77" s="125">
        <v>1</v>
      </c>
      <c r="DP77" s="125">
        <v>0</v>
      </c>
      <c r="DQ77" s="125">
        <v>0</v>
      </c>
      <c r="DR77" s="125">
        <v>0</v>
      </c>
      <c r="DS77" s="125">
        <v>0</v>
      </c>
      <c r="DT77" s="134">
        <v>44713</v>
      </c>
      <c r="DU77" s="139"/>
      <c r="DV77" s="140"/>
      <c r="DW77" s="140"/>
      <c r="DX77" s="126">
        <f t="shared" si="38"/>
        <v>83.643150666366225</v>
      </c>
      <c r="DY77" s="127">
        <f t="shared" si="39"/>
        <v>2</v>
      </c>
      <c r="DZ77" s="128">
        <f t="shared" si="40"/>
        <v>1.3194444443797693E-2</v>
      </c>
      <c r="EA77" s="128">
        <f t="shared" si="44"/>
        <v>0.31666666665114462</v>
      </c>
      <c r="EB77" s="129">
        <f t="shared" si="45"/>
        <v>18.999999999068677</v>
      </c>
      <c r="EC77" s="128">
        <f t="shared" si="41"/>
        <v>3.6111111112404615E-2</v>
      </c>
      <c r="ED77" s="128">
        <f t="shared" si="46"/>
        <v>0.86666666669771075</v>
      </c>
      <c r="EE77" s="129">
        <f t="shared" si="47"/>
        <v>52.000000001862645</v>
      </c>
      <c r="EF77" s="128" t="str">
        <f t="shared" si="42"/>
        <v>NA</v>
      </c>
      <c r="EG77" s="128" t="str">
        <f t="shared" si="48"/>
        <v>NA</v>
      </c>
      <c r="EH77" s="129" t="str">
        <f t="shared" si="49"/>
        <v>NA</v>
      </c>
      <c r="EI77" s="128" t="str">
        <f t="shared" si="50"/>
        <v>NA</v>
      </c>
      <c r="EJ77" s="128" t="str">
        <f t="shared" si="51"/>
        <v>NA</v>
      </c>
      <c r="EK77" s="129" t="str">
        <f t="shared" si="52"/>
        <v>NA</v>
      </c>
      <c r="EL77" s="128" t="str">
        <f t="shared" si="43"/>
        <v>NA</v>
      </c>
      <c r="EM77" s="128" t="str">
        <f t="shared" si="53"/>
        <v>NA</v>
      </c>
      <c r="EN77" s="129" t="str">
        <f t="shared" si="54"/>
        <v>NA</v>
      </c>
    </row>
  </sheetData>
  <autoFilter ref="A10:EN77" xr:uid="{C2DA4425-3C07-4CC4-82B6-45B09FF5F2C7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96B8-6E06-44E5-A3BB-91384794F191}">
  <dimension ref="A1:EN23"/>
  <sheetViews>
    <sheetView workbookViewId="0">
      <pane ySplit="10" topLeftCell="A11" activePane="bottomLeft" state="frozen"/>
      <selection pane="bottomLeft" activeCell="BR31" sqref="BR31"/>
    </sheetView>
  </sheetViews>
  <sheetFormatPr baseColWidth="10" defaultColWidth="8.83203125" defaultRowHeight="15" customHeight="1" x14ac:dyDescent="0.2"/>
  <cols>
    <col min="1" max="1" width="6.33203125" bestFit="1" customWidth="1"/>
    <col min="2" max="2" width="9.6640625" bestFit="1" customWidth="1"/>
    <col min="3" max="3" width="9.83203125" bestFit="1" customWidth="1"/>
    <col min="4" max="4" width="20.5" bestFit="1" customWidth="1"/>
    <col min="5" max="5" width="8" bestFit="1" customWidth="1"/>
    <col min="6" max="6" width="24.5" bestFit="1" customWidth="1"/>
    <col min="7" max="7" width="7.6640625" bestFit="1" customWidth="1"/>
    <col min="8" max="9" width="13.6640625" bestFit="1" customWidth="1"/>
    <col min="10" max="10" width="12.1640625" bestFit="1" customWidth="1"/>
    <col min="11" max="11" width="10.5" bestFit="1" customWidth="1"/>
    <col min="12" max="12" width="11.5" bestFit="1" customWidth="1"/>
    <col min="15" max="15" width="8.83203125" bestFit="1" customWidth="1"/>
    <col min="17" max="17" width="11.33203125" bestFit="1" customWidth="1"/>
    <col min="18" max="18" width="9.6640625" bestFit="1" customWidth="1"/>
    <col min="19" max="19" width="8.6640625" bestFit="1" customWidth="1"/>
    <col min="20" max="20" width="41.5" bestFit="1" customWidth="1"/>
    <col min="21" max="26" width="8.5" bestFit="1" customWidth="1"/>
    <col min="27" max="27" width="9" bestFit="1" customWidth="1"/>
    <col min="28" max="28" width="23.33203125" bestFit="1" customWidth="1"/>
    <col min="29" max="29" width="3.5" bestFit="1" customWidth="1"/>
    <col min="30" max="30" width="9.33203125" bestFit="1" customWidth="1"/>
    <col min="31" max="31" width="11.5" bestFit="1" customWidth="1"/>
    <col min="32" max="32" width="10.5" bestFit="1" customWidth="1"/>
    <col min="33" max="33" width="16.33203125" bestFit="1" customWidth="1"/>
    <col min="34" max="34" width="8.5" bestFit="1" customWidth="1"/>
    <col min="35" max="35" width="18" bestFit="1" customWidth="1"/>
    <col min="36" max="36" width="8.1640625" bestFit="1" customWidth="1"/>
    <col min="37" max="37" width="13.6640625" bestFit="1" customWidth="1"/>
    <col min="38" max="38" width="5.1640625" bestFit="1" customWidth="1"/>
    <col min="39" max="39" width="5.6640625" bestFit="1" customWidth="1"/>
    <col min="40" max="40" width="13.33203125" bestFit="1" customWidth="1"/>
    <col min="42" max="42" width="9" bestFit="1" customWidth="1"/>
    <col min="43" max="43" width="8" bestFit="1" customWidth="1"/>
    <col min="44" max="45" width="10.6640625" bestFit="1" customWidth="1"/>
    <col min="46" max="46" width="8.33203125" bestFit="1" customWidth="1"/>
    <col min="47" max="47" width="14.6640625" bestFit="1" customWidth="1"/>
    <col min="49" max="49" width="8.6640625" bestFit="1" customWidth="1"/>
    <col min="50" max="50" width="10" bestFit="1" customWidth="1"/>
    <col min="51" max="51" width="9.33203125" bestFit="1" customWidth="1"/>
    <col min="52" max="52" width="11.5" bestFit="1" customWidth="1"/>
    <col min="53" max="53" width="9.5" bestFit="1" customWidth="1"/>
    <col min="54" max="54" width="9.33203125" bestFit="1" customWidth="1"/>
    <col min="55" max="55" width="11.5" bestFit="1" customWidth="1"/>
    <col min="56" max="56" width="51.5" bestFit="1" customWidth="1"/>
    <col min="57" max="57" width="8.1640625" bestFit="1" customWidth="1"/>
    <col min="58" max="58" width="6.6640625" bestFit="1" customWidth="1"/>
    <col min="59" max="59" width="15.33203125" bestFit="1" customWidth="1"/>
    <col min="60" max="60" width="18.5" bestFit="1" customWidth="1"/>
    <col min="61" max="61" width="19.5" bestFit="1" customWidth="1"/>
    <col min="62" max="62" width="9.33203125" bestFit="1" customWidth="1"/>
    <col min="63" max="63" width="11.5" bestFit="1" customWidth="1"/>
    <col min="64" max="64" width="16.1640625" bestFit="1" customWidth="1"/>
    <col min="65" max="65" width="27.5" bestFit="1" customWidth="1"/>
    <col min="66" max="66" width="26.6640625" bestFit="1" customWidth="1"/>
    <col min="67" max="67" width="15" bestFit="1" customWidth="1"/>
    <col min="68" max="69" width="14.6640625" bestFit="1" customWidth="1"/>
    <col min="70" max="70" width="56.5" bestFit="1" customWidth="1"/>
    <col min="71" max="71" width="9" bestFit="1" customWidth="1"/>
    <col min="72" max="72" width="6.33203125" bestFit="1" customWidth="1"/>
    <col min="73" max="73" width="6" bestFit="1" customWidth="1"/>
    <col min="76" max="76" width="18.5" bestFit="1" customWidth="1"/>
    <col min="77" max="106" width="18" bestFit="1" customWidth="1"/>
    <col min="107" max="107" width="6.6640625" bestFit="1" customWidth="1"/>
    <col min="108" max="109" width="6.5" bestFit="1" customWidth="1"/>
    <col min="110" max="124" width="18" bestFit="1" customWidth="1"/>
    <col min="125" max="125" width="9.5" bestFit="1" customWidth="1"/>
    <col min="126" max="127" width="18" bestFit="1" customWidth="1"/>
    <col min="128" max="128" width="4.5" bestFit="1" customWidth="1"/>
    <col min="129" max="129" width="6.5" customWidth="1"/>
    <col min="130" max="131" width="8.83203125" hidden="1" customWidth="1"/>
    <col min="133" max="133" width="9.5" hidden="1" customWidth="1"/>
    <col min="134" max="134" width="9.6640625" hidden="1" customWidth="1"/>
    <col min="135" max="135" width="8.83203125" bestFit="1" customWidth="1"/>
    <col min="136" max="136" width="8.83203125" hidden="1" customWidth="1"/>
    <col min="137" max="137" width="9.33203125" hidden="1" customWidth="1"/>
    <col min="138" max="138" width="8.83203125" bestFit="1" customWidth="1"/>
    <col min="139" max="139" width="0" hidden="1" customWidth="1"/>
    <col min="140" max="140" width="9.5" hidden="1" customWidth="1"/>
    <col min="141" max="141" width="8.83203125" bestFit="1" customWidth="1"/>
    <col min="142" max="142" width="9.5" hidden="1" customWidth="1"/>
    <col min="143" max="143" width="9.83203125" hidden="1" customWidth="1"/>
  </cols>
  <sheetData>
    <row r="1" spans="1:144" s="57" customFormat="1" ht="15" customHeight="1" x14ac:dyDescent="0.2">
      <c r="A1" s="56">
        <f>SUM(A11:A725)</f>
        <v>13</v>
      </c>
      <c r="B1" s="57" t="s">
        <v>445</v>
      </c>
      <c r="C1" s="58"/>
      <c r="D1" s="59"/>
      <c r="E1" s="59"/>
      <c r="F1" s="60"/>
      <c r="G1" s="56">
        <f>SUM(G11:G725)</f>
        <v>9</v>
      </c>
      <c r="H1" s="61"/>
      <c r="I1" s="62"/>
      <c r="J1" s="56">
        <f>SUM(J11:J725)</f>
        <v>6</v>
      </c>
      <c r="K1" s="61"/>
      <c r="L1" s="63"/>
      <c r="M1" s="56">
        <f t="shared" ref="M1:N1" si="0">SUM(M11:M725)</f>
        <v>1</v>
      </c>
      <c r="N1" s="56">
        <f t="shared" si="0"/>
        <v>6</v>
      </c>
      <c r="O1" s="58"/>
      <c r="P1" s="56">
        <f t="shared" ref="P1:Q1" si="1">SUM(P11:P725)</f>
        <v>1</v>
      </c>
      <c r="Q1" s="56">
        <f t="shared" si="1"/>
        <v>5</v>
      </c>
      <c r="R1" s="56"/>
      <c r="S1" s="58"/>
      <c r="T1" s="58"/>
      <c r="U1" s="56">
        <f t="shared" ref="U1:Z1" si="2">SUM(U11:U725)</f>
        <v>3</v>
      </c>
      <c r="V1" s="56">
        <f t="shared" si="2"/>
        <v>5</v>
      </c>
      <c r="W1" s="56">
        <f t="shared" si="2"/>
        <v>2</v>
      </c>
      <c r="X1" s="56">
        <f t="shared" si="2"/>
        <v>1</v>
      </c>
      <c r="Y1" s="56">
        <f t="shared" si="2"/>
        <v>0</v>
      </c>
      <c r="Z1" s="56">
        <f t="shared" si="2"/>
        <v>2</v>
      </c>
      <c r="AA1" s="58"/>
      <c r="AC1" s="56">
        <f t="shared" ref="AC1" si="3">SUM(AC11:AC725)</f>
        <v>1</v>
      </c>
      <c r="AD1" s="61"/>
      <c r="AE1" s="63"/>
      <c r="AF1" s="58"/>
      <c r="AG1" s="58"/>
      <c r="AH1" s="59"/>
      <c r="AI1" s="61"/>
      <c r="AJ1" s="56">
        <f t="shared" ref="AJ1:AX1" si="4">SUM(AJ11:AJ725)</f>
        <v>10</v>
      </c>
      <c r="AK1" s="56">
        <f t="shared" si="4"/>
        <v>8</v>
      </c>
      <c r="AL1" s="56">
        <f t="shared" si="4"/>
        <v>7</v>
      </c>
      <c r="AM1" s="56">
        <f t="shared" si="4"/>
        <v>2</v>
      </c>
      <c r="AN1" s="56">
        <f t="shared" si="4"/>
        <v>2</v>
      </c>
      <c r="AO1" s="56">
        <f t="shared" si="4"/>
        <v>3</v>
      </c>
      <c r="AP1" s="56">
        <f t="shared" si="4"/>
        <v>3</v>
      </c>
      <c r="AQ1" s="56">
        <f t="shared" si="4"/>
        <v>3</v>
      </c>
      <c r="AR1" s="56">
        <f t="shared" si="4"/>
        <v>1</v>
      </c>
      <c r="AS1" s="56">
        <f t="shared" si="4"/>
        <v>1</v>
      </c>
      <c r="AT1" s="56">
        <f t="shared" si="4"/>
        <v>0</v>
      </c>
      <c r="AU1" s="56">
        <f t="shared" si="4"/>
        <v>2</v>
      </c>
      <c r="AV1" s="56">
        <f t="shared" si="4"/>
        <v>0</v>
      </c>
      <c r="AW1" s="56">
        <f t="shared" si="4"/>
        <v>2</v>
      </c>
      <c r="AX1" s="56">
        <f t="shared" si="4"/>
        <v>1</v>
      </c>
      <c r="AY1" s="61"/>
      <c r="AZ1" s="63"/>
      <c r="BA1" s="62"/>
      <c r="BB1" s="61"/>
      <c r="BC1" s="63"/>
      <c r="BD1" s="165"/>
      <c r="BE1" s="56">
        <f t="shared" ref="BE1:BF1" si="5">SUM(BE11:BE725)</f>
        <v>1</v>
      </c>
      <c r="BF1" s="56">
        <f t="shared" si="5"/>
        <v>8</v>
      </c>
      <c r="BG1" s="58"/>
      <c r="BH1" s="58">
        <f>SUM(BH11:BH725)</f>
        <v>6</v>
      </c>
      <c r="BI1" s="58">
        <f>SUM(BI11:BI725)</f>
        <v>2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1</v>
      </c>
      <c r="BQ1" s="56">
        <f t="shared" si="6"/>
        <v>1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5</v>
      </c>
      <c r="BZ1" s="56">
        <f t="shared" si="7"/>
        <v>2</v>
      </c>
      <c r="CA1" s="56">
        <f t="shared" si="7"/>
        <v>0</v>
      </c>
      <c r="CB1" s="56">
        <f t="shared" si="7"/>
        <v>1</v>
      </c>
      <c r="CC1" s="56">
        <f t="shared" si="7"/>
        <v>1</v>
      </c>
      <c r="CD1" s="56">
        <f t="shared" si="7"/>
        <v>3</v>
      </c>
      <c r="CE1" s="56">
        <f t="shared" si="7"/>
        <v>0</v>
      </c>
      <c r="CF1" s="58"/>
      <c r="CG1" s="56">
        <f t="shared" ref="CG1:DU1" si="8">SUM(CG11:CG725)</f>
        <v>3</v>
      </c>
      <c r="CH1" s="56">
        <f t="shared" si="8"/>
        <v>1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6</v>
      </c>
      <c r="CM1" s="56">
        <f t="shared" si="8"/>
        <v>1</v>
      </c>
      <c r="CN1" s="56">
        <f t="shared" si="8"/>
        <v>2</v>
      </c>
      <c r="CO1" s="56">
        <f t="shared" si="8"/>
        <v>1</v>
      </c>
      <c r="CP1" s="56">
        <f t="shared" si="8"/>
        <v>0</v>
      </c>
      <c r="CQ1" s="56">
        <f t="shared" si="8"/>
        <v>0</v>
      </c>
      <c r="CR1" s="56">
        <f t="shared" si="8"/>
        <v>1</v>
      </c>
      <c r="CS1" s="56">
        <f t="shared" si="8"/>
        <v>1</v>
      </c>
      <c r="CT1" s="56">
        <f t="shared" si="8"/>
        <v>0</v>
      </c>
      <c r="CU1" s="56">
        <f t="shared" si="8"/>
        <v>1</v>
      </c>
      <c r="CV1" s="56">
        <f t="shared" si="8"/>
        <v>0</v>
      </c>
      <c r="CW1" s="56">
        <f t="shared" si="8"/>
        <v>1</v>
      </c>
      <c r="CX1" s="56">
        <f t="shared" si="8"/>
        <v>0</v>
      </c>
      <c r="CY1" s="56">
        <f t="shared" si="8"/>
        <v>0</v>
      </c>
      <c r="CZ1" s="56">
        <f t="shared" si="8"/>
        <v>1</v>
      </c>
      <c r="DA1" s="56">
        <f t="shared" si="8"/>
        <v>0</v>
      </c>
      <c r="DB1" s="56">
        <f t="shared" si="8"/>
        <v>0</v>
      </c>
      <c r="DC1" s="56">
        <f t="shared" si="8"/>
        <v>13</v>
      </c>
      <c r="DD1" s="56">
        <f t="shared" si="8"/>
        <v>0</v>
      </c>
      <c r="DE1" s="56">
        <f t="shared" si="8"/>
        <v>0</v>
      </c>
      <c r="DF1" s="58"/>
      <c r="DG1" s="56">
        <f t="shared" si="8"/>
        <v>4</v>
      </c>
      <c r="DH1" s="56">
        <f t="shared" si="8"/>
        <v>1</v>
      </c>
      <c r="DI1" s="56">
        <f t="shared" si="8"/>
        <v>3</v>
      </c>
      <c r="DJ1" s="56">
        <f t="shared" si="8"/>
        <v>0</v>
      </c>
      <c r="DK1" s="56">
        <f t="shared" si="8"/>
        <v>3</v>
      </c>
      <c r="DL1" s="56">
        <f t="shared" si="8"/>
        <v>0</v>
      </c>
      <c r="DM1" s="56">
        <f t="shared" si="8"/>
        <v>1</v>
      </c>
      <c r="DN1" s="58"/>
      <c r="DO1" s="56">
        <f t="shared" si="8"/>
        <v>9</v>
      </c>
      <c r="DP1" s="56">
        <f t="shared" si="8"/>
        <v>2</v>
      </c>
      <c r="DQ1" s="56">
        <f t="shared" si="8"/>
        <v>0</v>
      </c>
      <c r="DR1" s="56">
        <f t="shared" si="8"/>
        <v>1</v>
      </c>
      <c r="DS1" s="56">
        <f t="shared" si="8"/>
        <v>1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6</v>
      </c>
      <c r="DW3" s="58">
        <f t="shared" si="10"/>
        <v>0</v>
      </c>
      <c r="DX3" s="58">
        <f t="shared" si="10"/>
        <v>36.43610635247142</v>
      </c>
      <c r="DY3" s="58">
        <f t="shared" si="10"/>
        <v>1</v>
      </c>
      <c r="DZ3" s="58">
        <f t="shared" si="10"/>
        <v>-6.944444467080757E-4</v>
      </c>
      <c r="EA3" s="58">
        <f t="shared" si="10"/>
        <v>-1.6666666720993817E-2</v>
      </c>
      <c r="EB3" s="58">
        <f t="shared" si="10"/>
        <v>-1.000000003259629</v>
      </c>
      <c r="EC3" s="58">
        <f t="shared" si="10"/>
        <v>2.3611111115314998E-2</v>
      </c>
      <c r="ED3" s="58">
        <f t="shared" si="10"/>
        <v>0.56666666676755995</v>
      </c>
      <c r="EE3" s="58">
        <f t="shared" si="10"/>
        <v>34.000000006053597</v>
      </c>
      <c r="EF3" s="58">
        <f t="shared" si="10"/>
        <v>1.2500000004365575E-2</v>
      </c>
      <c r="EG3" s="58">
        <f t="shared" si="10"/>
        <v>0.30000000010477379</v>
      </c>
      <c r="EH3" s="58">
        <f t="shared" si="10"/>
        <v>18.000000006286427</v>
      </c>
      <c r="EI3" s="58">
        <f t="shared" si="10"/>
        <v>1.4583333329937886E-2</v>
      </c>
      <c r="EJ3" s="58">
        <f t="shared" si="10"/>
        <v>0.34999999991850927</v>
      </c>
      <c r="EK3" s="58">
        <f t="shared" si="10"/>
        <v>20.999999995110556</v>
      </c>
      <c r="EL3" s="58">
        <f t="shared" si="10"/>
        <v>7.8472222223354038E-2</v>
      </c>
      <c r="EM3" s="58">
        <f t="shared" si="10"/>
        <v>1.8833333333604969</v>
      </c>
      <c r="EN3" s="58">
        <f t="shared" si="10"/>
        <v>113.00000000162981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18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20</v>
      </c>
      <c r="CF4" s="58">
        <f>MAX(CF11:CF755)</f>
        <v>6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6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6</v>
      </c>
      <c r="DW4" s="58">
        <f t="shared" si="12"/>
        <v>0</v>
      </c>
      <c r="DX4" s="58">
        <f t="shared" si="12"/>
        <v>94.151249267266834</v>
      </c>
      <c r="DY4" s="58">
        <f t="shared" si="12"/>
        <v>29</v>
      </c>
      <c r="DZ4" s="58">
        <f t="shared" si="12"/>
        <v>2.0833333335758653E-2</v>
      </c>
      <c r="EA4" s="58">
        <f t="shared" si="12"/>
        <v>0.50000000005820766</v>
      </c>
      <c r="EB4" s="58">
        <f t="shared" si="12"/>
        <v>30.00000000349246</v>
      </c>
      <c r="EC4" s="58">
        <f t="shared" si="12"/>
        <v>6.6666666665696539E-2</v>
      </c>
      <c r="ED4" s="58">
        <f t="shared" si="12"/>
        <v>1.5999999999767169</v>
      </c>
      <c r="EE4" s="58">
        <f t="shared" si="12"/>
        <v>95.999999998603016</v>
      </c>
      <c r="EF4" s="58">
        <f t="shared" si="12"/>
        <v>8.7500000001455192E-2</v>
      </c>
      <c r="EG4" s="58">
        <f t="shared" si="12"/>
        <v>2.1000000000349246</v>
      </c>
      <c r="EH4" s="58">
        <f t="shared" si="12"/>
        <v>126.00000000209548</v>
      </c>
      <c r="EI4" s="58">
        <f t="shared" si="12"/>
        <v>8.3333333335758653E-2</v>
      </c>
      <c r="EJ4" s="58">
        <f t="shared" si="12"/>
        <v>2.0000000000582077</v>
      </c>
      <c r="EK4" s="58">
        <f t="shared" si="12"/>
        <v>120.00000000349246</v>
      </c>
      <c r="EL4" s="58">
        <f t="shared" si="12"/>
        <v>1.0854166666686069</v>
      </c>
      <c r="EM4" s="58">
        <f t="shared" si="12"/>
        <v>26.050000000046566</v>
      </c>
      <c r="EN4" s="58">
        <f t="shared" si="12"/>
        <v>1563.000000002794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AVERAGE(T11:T755)</f>
        <v>8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AVERAGE(BX11:BX755)</f>
        <v>5.75</v>
      </c>
      <c r="CF5" s="58">
        <f>AVERAGE(CF11:CF755)</f>
        <v>2.25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 t="shared" ref="DN5" si="13">AVERAGE(DN11:DN755)</f>
        <v>2.5</v>
      </c>
      <c r="DO5" s="58"/>
      <c r="DP5" s="58"/>
      <c r="DQ5" s="58"/>
      <c r="DR5" s="58"/>
      <c r="DS5" s="58"/>
      <c r="DT5" s="61"/>
      <c r="DU5" s="58"/>
      <c r="DV5" s="58">
        <f t="shared" ref="DV5:EN5" si="14">AVERAGE(DV11:DV755)</f>
        <v>6</v>
      </c>
      <c r="DW5" s="58" t="e">
        <f t="shared" si="14"/>
        <v>#DIV/0!</v>
      </c>
      <c r="DX5" s="58">
        <f t="shared" si="14"/>
        <v>69.673070167810508</v>
      </c>
      <c r="DY5" s="58">
        <f t="shared" si="14"/>
        <v>6.416666666666667</v>
      </c>
      <c r="DZ5" s="58">
        <f t="shared" si="14"/>
        <v>9.6354166671517305E-3</v>
      </c>
      <c r="EA5" s="58">
        <f t="shared" si="14"/>
        <v>0.23125000001164153</v>
      </c>
      <c r="EB5" s="58">
        <f t="shared" si="14"/>
        <v>13.875000000698492</v>
      </c>
      <c r="EC5" s="58">
        <f t="shared" si="14"/>
        <v>4.0509259260337181E-2</v>
      </c>
      <c r="ED5" s="58">
        <f t="shared" si="14"/>
        <v>0.97222222224809229</v>
      </c>
      <c r="EE5" s="58">
        <f t="shared" si="14"/>
        <v>58.333333334885538</v>
      </c>
      <c r="EF5" s="58">
        <f t="shared" si="14"/>
        <v>4.2901234569500152E-2</v>
      </c>
      <c r="EG5" s="58">
        <f t="shared" si="14"/>
        <v>1.0296296296680036</v>
      </c>
      <c r="EH5" s="58">
        <f t="shared" si="14"/>
        <v>61.777777780080214</v>
      </c>
      <c r="EI5" s="58">
        <f t="shared" si="14"/>
        <v>4.3055555555232182E-2</v>
      </c>
      <c r="EJ5" s="58">
        <f t="shared" si="14"/>
        <v>1.0333333333255723</v>
      </c>
      <c r="EK5" s="58">
        <f t="shared" si="14"/>
        <v>61.999999999534339</v>
      </c>
      <c r="EL5" s="58">
        <f t="shared" si="14"/>
        <v>0.27021604938312926</v>
      </c>
      <c r="EM5" s="58">
        <f t="shared" si="14"/>
        <v>6.4851851851951023</v>
      </c>
      <c r="EN5" s="58">
        <f t="shared" si="14"/>
        <v>389.11111111170612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QUARTILE(T11:T776,1)</f>
        <v>5.5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QUARTILE(BX11:BX776,1)</f>
        <v>1.75</v>
      </c>
      <c r="CF7" s="58">
        <f>QUARTILE(CF11:CF776,1)</f>
        <v>0.75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 t="shared" ref="DN7" si="15">QUARTILE(DN11:DN776,1)</f>
        <v>1</v>
      </c>
      <c r="DO7" s="58"/>
      <c r="DP7" s="58"/>
      <c r="DQ7" s="58"/>
      <c r="DR7" s="58"/>
      <c r="DS7" s="58"/>
      <c r="DT7" s="61"/>
      <c r="DU7" s="58"/>
      <c r="DV7" s="58">
        <f t="shared" ref="DV7:EN7" si="16">QUARTILE(DV11:DV776,1)</f>
        <v>6</v>
      </c>
      <c r="DW7" s="58" t="e">
        <f t="shared" si="16"/>
        <v>#NUM!</v>
      </c>
      <c r="DX7" s="58">
        <f t="shared" si="16"/>
        <v>61.304542931934733</v>
      </c>
      <c r="DY7" s="58">
        <f t="shared" si="16"/>
        <v>2</v>
      </c>
      <c r="DZ7" s="58">
        <f t="shared" si="16"/>
        <v>5.3819444437976927E-3</v>
      </c>
      <c r="EA7" s="58">
        <f t="shared" si="16"/>
        <v>0.12916666665114462</v>
      </c>
      <c r="EB7" s="58">
        <f t="shared" si="16"/>
        <v>7.7499999990686774</v>
      </c>
      <c r="EC7" s="58">
        <f t="shared" si="16"/>
        <v>2.7430555557657499E-2</v>
      </c>
      <c r="ED7" s="58">
        <f t="shared" si="16"/>
        <v>0.65833333338377997</v>
      </c>
      <c r="EE7" s="58">
        <f t="shared" si="16"/>
        <v>39.500000003026798</v>
      </c>
      <c r="EF7" s="58">
        <f t="shared" si="16"/>
        <v>2.0138888889050577E-2</v>
      </c>
      <c r="EG7" s="58">
        <f t="shared" si="16"/>
        <v>0.48333333333721384</v>
      </c>
      <c r="EH7" s="58">
        <f t="shared" si="16"/>
        <v>29.000000000232831</v>
      </c>
      <c r="EI7" s="58">
        <f t="shared" si="16"/>
        <v>2.7777777781011537E-2</v>
      </c>
      <c r="EJ7" s="58">
        <f t="shared" si="16"/>
        <v>0.66666666674427688</v>
      </c>
      <c r="EK7" s="58">
        <f t="shared" si="16"/>
        <v>40.000000004656613</v>
      </c>
      <c r="EL7" s="58">
        <f t="shared" si="16"/>
        <v>0.14236111111677019</v>
      </c>
      <c r="EM7" s="58">
        <f t="shared" si="16"/>
        <v>3.4166666668024845</v>
      </c>
      <c r="EN7" s="58">
        <f t="shared" si="16"/>
        <v>205.00000000814907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QUARTILE(T11:T775,3)</f>
        <v>11.5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QUARTILE(BX11:BX775,3)</f>
        <v>7</v>
      </c>
      <c r="CF8" s="58">
        <f>QUARTILE(CF11:CF775,3)</f>
        <v>3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 t="shared" ref="DN8" si="17">QUARTILE(DN11:DN775,3)</f>
        <v>4</v>
      </c>
      <c r="DO8" s="58"/>
      <c r="DP8" s="58"/>
      <c r="DQ8" s="58"/>
      <c r="DR8" s="58"/>
      <c r="DS8" s="58"/>
      <c r="DT8" s="61"/>
      <c r="DU8" s="58"/>
      <c r="DV8" s="58">
        <f t="shared" ref="DV8:EN8" si="18">QUARTILE(DV11:DV775,3)</f>
        <v>6</v>
      </c>
      <c r="DW8" s="58" t="e">
        <f t="shared" si="18"/>
        <v>#NUM!</v>
      </c>
      <c r="DX8" s="58">
        <f t="shared" si="18"/>
        <v>81.036660341181914</v>
      </c>
      <c r="DY8" s="58">
        <f t="shared" si="18"/>
        <v>6.25</v>
      </c>
      <c r="DZ8" s="58">
        <f t="shared" si="18"/>
        <v>1.4236111108402838E-2</v>
      </c>
      <c r="EA8" s="58">
        <f t="shared" si="18"/>
        <v>0.34166666660166811</v>
      </c>
      <c r="EB8" s="58">
        <f t="shared" si="18"/>
        <v>20.499999996100087</v>
      </c>
      <c r="EC8" s="58">
        <f t="shared" si="18"/>
        <v>4.8958333332848269E-2</v>
      </c>
      <c r="ED8" s="58">
        <f t="shared" si="18"/>
        <v>1.1749999999883585</v>
      </c>
      <c r="EE8" s="58">
        <f t="shared" si="18"/>
        <v>70.499999999301508</v>
      </c>
      <c r="EF8" s="58">
        <f t="shared" si="18"/>
        <v>5.9027777773735579E-2</v>
      </c>
      <c r="EG8" s="58">
        <f t="shared" si="18"/>
        <v>1.4166666665696539</v>
      </c>
      <c r="EH8" s="58">
        <f t="shared" si="18"/>
        <v>84.999999994179234</v>
      </c>
      <c r="EI8" s="58">
        <f t="shared" si="18"/>
        <v>4.1666666664241347E-2</v>
      </c>
      <c r="EJ8" s="58">
        <f t="shared" si="18"/>
        <v>0.99999999994179234</v>
      </c>
      <c r="EK8" s="58">
        <f t="shared" si="18"/>
        <v>59.99999999650754</v>
      </c>
      <c r="EL8" s="58">
        <f t="shared" si="18"/>
        <v>0.21875</v>
      </c>
      <c r="EM8" s="58">
        <f t="shared" si="18"/>
        <v>5.25</v>
      </c>
      <c r="EN8" s="58">
        <f t="shared" si="18"/>
        <v>315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MEDIAN(T11:T740)</f>
        <v>7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MEDIAN(BX11:BX740)</f>
        <v>3.5</v>
      </c>
      <c r="CF9" s="58">
        <f>MEDIAN(CF11:CF740)</f>
        <v>1.5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 t="shared" ref="DN9" si="19">MEDIAN(DN11:DN740)</f>
        <v>2</v>
      </c>
      <c r="DO9" s="58"/>
      <c r="DP9" s="58"/>
      <c r="DQ9" s="58"/>
      <c r="DR9" s="58"/>
      <c r="DS9" s="58"/>
      <c r="DT9" s="61"/>
      <c r="DU9" s="58"/>
      <c r="DV9" s="58">
        <f t="shared" ref="DV9:EN9" si="20">MEDIAN(DV11:DV740)</f>
        <v>6</v>
      </c>
      <c r="DW9" s="58" t="e">
        <f t="shared" si="20"/>
        <v>#NUM!</v>
      </c>
      <c r="DX9" s="58">
        <f t="shared" si="20"/>
        <v>69.852297968936227</v>
      </c>
      <c r="DY9" s="58">
        <f t="shared" si="20"/>
        <v>3.5</v>
      </c>
      <c r="DZ9" s="58">
        <f t="shared" si="20"/>
        <v>7.9861111153149977E-3</v>
      </c>
      <c r="EA9" s="58">
        <f t="shared" si="20"/>
        <v>0.19166666676755995</v>
      </c>
      <c r="EB9" s="58">
        <f t="shared" si="20"/>
        <v>11.500000006053597</v>
      </c>
      <c r="EC9" s="58">
        <f t="shared" si="20"/>
        <v>3.125E-2</v>
      </c>
      <c r="ED9" s="58">
        <f t="shared" si="20"/>
        <v>0.75</v>
      </c>
      <c r="EE9" s="58">
        <f t="shared" si="20"/>
        <v>45</v>
      </c>
      <c r="EF9" s="58">
        <f t="shared" si="20"/>
        <v>3.4722222226264421E-2</v>
      </c>
      <c r="EG9" s="58">
        <f t="shared" si="20"/>
        <v>0.8333333334303461</v>
      </c>
      <c r="EH9" s="58">
        <f t="shared" si="20"/>
        <v>50.000000005820766</v>
      </c>
      <c r="EI9" s="58">
        <f t="shared" si="20"/>
        <v>3.8194444445252884E-2</v>
      </c>
      <c r="EJ9" s="58">
        <f t="shared" si="20"/>
        <v>0.91666666668606922</v>
      </c>
      <c r="EK9" s="58">
        <f t="shared" si="20"/>
        <v>55.000000001164153</v>
      </c>
      <c r="EL9" s="58">
        <f t="shared" si="20"/>
        <v>0.1756944444423425</v>
      </c>
      <c r="EM9" s="58">
        <f t="shared" si="20"/>
        <v>4.21666666661622</v>
      </c>
      <c r="EN9" s="58">
        <f t="shared" si="20"/>
        <v>252.9999999969732</v>
      </c>
    </row>
    <row r="10" spans="1:144" s="92" customFormat="1" ht="4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152" t="s">
        <v>143</v>
      </c>
      <c r="D11" s="152" t="s">
        <v>144</v>
      </c>
      <c r="E11" s="95">
        <v>2252706</v>
      </c>
      <c r="F11" s="96">
        <v>31262</v>
      </c>
      <c r="G11" s="97">
        <v>1</v>
      </c>
      <c r="H11" s="98">
        <v>44570</v>
      </c>
      <c r="I11" s="99">
        <v>3.5416666666666666E-2</v>
      </c>
      <c r="J11" s="100">
        <v>0</v>
      </c>
      <c r="K11" s="98">
        <v>44569</v>
      </c>
      <c r="L11" s="99">
        <v>0.85416666666666663</v>
      </c>
      <c r="M11" s="101">
        <v>0</v>
      </c>
      <c r="N11" s="102">
        <v>0</v>
      </c>
      <c r="O11" s="103" t="s">
        <v>146</v>
      </c>
      <c r="P11" s="102">
        <v>0</v>
      </c>
      <c r="Q11" s="102">
        <v>1</v>
      </c>
      <c r="R11" s="101" t="s">
        <v>145</v>
      </c>
      <c r="S11" s="104">
        <v>2</v>
      </c>
      <c r="T11" s="105">
        <v>5</v>
      </c>
      <c r="U11" s="104">
        <v>1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6" t="s">
        <v>306</v>
      </c>
      <c r="AB11" s="106" t="s">
        <v>366</v>
      </c>
      <c r="AC11" s="106">
        <v>1</v>
      </c>
      <c r="AD11" s="98" t="s">
        <v>146</v>
      </c>
      <c r="AE11" s="99" t="s">
        <v>146</v>
      </c>
      <c r="AF11" s="187" t="s">
        <v>146</v>
      </c>
      <c r="AG11" s="187" t="s">
        <v>146</v>
      </c>
      <c r="AH11" s="187" t="s">
        <v>146</v>
      </c>
      <c r="AI11" s="98">
        <v>44570</v>
      </c>
      <c r="AJ11" s="184">
        <v>1</v>
      </c>
      <c r="AK11" s="107">
        <v>1</v>
      </c>
      <c r="AL11" s="107">
        <v>0</v>
      </c>
      <c r="AM11" s="108">
        <v>0</v>
      </c>
      <c r="AN11" s="107">
        <v>0</v>
      </c>
      <c r="AO11" s="109">
        <v>1</v>
      </c>
      <c r="AP11" s="109">
        <v>0</v>
      </c>
      <c r="AQ11" s="109">
        <v>0</v>
      </c>
      <c r="AR11" s="109">
        <v>0</v>
      </c>
      <c r="AS11" s="109">
        <v>0</v>
      </c>
      <c r="AT11" s="109">
        <v>0</v>
      </c>
      <c r="AU11" s="109">
        <v>0</v>
      </c>
      <c r="AV11" s="110">
        <v>0</v>
      </c>
      <c r="AW11" s="110">
        <v>0</v>
      </c>
      <c r="AX11" s="111">
        <v>0</v>
      </c>
      <c r="AY11" s="98" t="s">
        <v>146</v>
      </c>
      <c r="AZ11" s="99" t="s">
        <v>146</v>
      </c>
      <c r="BA11" s="112" t="s">
        <v>146</v>
      </c>
      <c r="BB11" s="98">
        <v>44570</v>
      </c>
      <c r="BC11" s="99">
        <v>5.5555555555555552E-2</v>
      </c>
      <c r="BD11" s="42" t="s">
        <v>254</v>
      </c>
      <c r="BE11" s="114">
        <v>0</v>
      </c>
      <c r="BF11" s="114">
        <v>1</v>
      </c>
      <c r="BG11" s="115" t="s">
        <v>302</v>
      </c>
      <c r="BH11" s="115">
        <v>0</v>
      </c>
      <c r="BI11" s="115">
        <v>0</v>
      </c>
      <c r="BJ11" s="98">
        <v>44570</v>
      </c>
      <c r="BK11" s="99">
        <v>9.375E-2</v>
      </c>
      <c r="BL11" s="116" t="s">
        <v>101</v>
      </c>
      <c r="BM11" s="116">
        <v>0</v>
      </c>
      <c r="BN11" s="116">
        <v>0</v>
      </c>
      <c r="BO11" s="116">
        <v>0</v>
      </c>
      <c r="BP11" s="113"/>
      <c r="BQ11" s="113"/>
      <c r="BR11" s="117" t="s">
        <v>482</v>
      </c>
      <c r="BS11" s="117"/>
      <c r="BT11" s="117"/>
      <c r="BU11" s="117"/>
      <c r="BV11" s="117"/>
      <c r="BW11" s="118"/>
      <c r="BX11" s="105">
        <v>2</v>
      </c>
      <c r="BY11" s="104">
        <v>1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5" t="s">
        <v>306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1</v>
      </c>
      <c r="CM11" s="104">
        <v>0</v>
      </c>
      <c r="CN11" s="119">
        <v>1</v>
      </c>
      <c r="CO11" s="113">
        <v>1</v>
      </c>
      <c r="CP11" s="113">
        <v>0</v>
      </c>
      <c r="CQ11" s="113">
        <v>0</v>
      </c>
      <c r="CR11" s="113">
        <v>0</v>
      </c>
      <c r="CS11" s="113">
        <v>0</v>
      </c>
      <c r="CT11" s="113">
        <v>0</v>
      </c>
      <c r="CU11" s="115">
        <v>0</v>
      </c>
      <c r="CV11" s="115" t="s">
        <v>146</v>
      </c>
      <c r="CW11" s="115">
        <v>0</v>
      </c>
      <c r="CX11" s="120">
        <v>0</v>
      </c>
      <c r="CY11" s="120">
        <v>0</v>
      </c>
      <c r="CZ11" s="121">
        <v>0</v>
      </c>
      <c r="DA11" s="121">
        <v>0</v>
      </c>
      <c r="DB11" s="121">
        <v>0</v>
      </c>
      <c r="DC11" s="122">
        <v>1</v>
      </c>
      <c r="DD11" s="122">
        <v>0</v>
      </c>
      <c r="DE11" s="122">
        <v>0</v>
      </c>
      <c r="DF11" s="123" t="s">
        <v>145</v>
      </c>
      <c r="DG11" s="124">
        <v>0</v>
      </c>
      <c r="DH11" s="124">
        <v>0</v>
      </c>
      <c r="DI11" s="124">
        <v>0</v>
      </c>
      <c r="DJ11" s="124">
        <v>0</v>
      </c>
      <c r="DK11" s="124">
        <v>1</v>
      </c>
      <c r="DL11" s="124">
        <v>0</v>
      </c>
      <c r="DM11" s="124">
        <v>0</v>
      </c>
      <c r="DN11" s="116">
        <v>2</v>
      </c>
      <c r="DO11" s="125">
        <v>1</v>
      </c>
      <c r="DP11" s="125">
        <v>0</v>
      </c>
      <c r="DQ11" s="125">
        <v>0</v>
      </c>
      <c r="DR11" s="125">
        <v>0</v>
      </c>
      <c r="DS11" s="125">
        <v>0</v>
      </c>
      <c r="DT11" s="98">
        <v>44572</v>
      </c>
      <c r="DU11" s="156"/>
      <c r="DV11" s="104"/>
      <c r="DW11" s="104"/>
      <c r="DX11" s="126">
        <f t="shared" ref="DX11:DX23" si="21">IFERROR((H11-F11)/365.2421,"")</f>
        <v>36.43610635247142</v>
      </c>
      <c r="DY11" s="127">
        <f t="shared" ref="DY11:DY23" si="22">IFERROR((DT11-H11),"")</f>
        <v>2</v>
      </c>
      <c r="DZ11" s="128" t="str">
        <f t="shared" ref="DZ11:DZ23" si="23">IFERROR((AD11+AE11)-(H11+I11),"NA")</f>
        <v>NA</v>
      </c>
      <c r="EA11" s="128" t="str">
        <f t="shared" ref="EA11:EA23" si="24">IFERROR((DZ11*24),"NA")</f>
        <v>NA</v>
      </c>
      <c r="EB11" s="129" t="str">
        <f t="shared" ref="EB11:EB23" si="25">IFERROR((EA11*60),"NA")</f>
        <v>NA</v>
      </c>
      <c r="EC11" s="128" t="str">
        <f t="shared" ref="EC11:EC23" si="26">IFERROR((AY11+AZ11)-(H11+I11),"NA")</f>
        <v>NA</v>
      </c>
      <c r="ED11" s="128" t="str">
        <f t="shared" ref="ED11:ED23" si="27">IFERROR((EC11*24),"NA")</f>
        <v>NA</v>
      </c>
      <c r="EE11" s="129" t="str">
        <f t="shared" ref="EE11:EE23" si="28">IFERROR((ED11*60),"NA")</f>
        <v>NA</v>
      </c>
      <c r="EF11" s="128">
        <f t="shared" ref="EF11:EF23" si="29">IFERROR((BB11+BC11)-(H11+I11),"NA")</f>
        <v>2.0138888889050577E-2</v>
      </c>
      <c r="EG11" s="128">
        <f t="shared" ref="EG11:EG23" si="30">IFERROR((EF11*24),"NA")</f>
        <v>0.48333333333721384</v>
      </c>
      <c r="EH11" s="129">
        <f t="shared" ref="EH11:EH23" si="31">IFERROR((EG11*60),"NA")</f>
        <v>29.000000000232831</v>
      </c>
      <c r="EI11" s="128">
        <f t="shared" ref="EI11:EI23" si="32">IFERROR((BJ11+BK11)-(BB11+BC11),"NA")</f>
        <v>3.8194444445252884E-2</v>
      </c>
      <c r="EJ11" s="128">
        <f t="shared" ref="EJ11:EJ23" si="33">IFERROR((EI11*24),"NA")</f>
        <v>0.91666666668606922</v>
      </c>
      <c r="EK11" s="129">
        <f t="shared" ref="EK11:EK23" si="34">IFERROR((EJ11*60),"NA")</f>
        <v>55.000000001164153</v>
      </c>
      <c r="EL11" s="128">
        <f t="shared" ref="EL11:EL23" si="35">IFERROR((BJ11+BK11)-(K11+L11),"NA")</f>
        <v>0.23958333333575865</v>
      </c>
      <c r="EM11" s="128">
        <f t="shared" ref="EM11:EM23" si="36">IFERROR((EL11*24),"NA")</f>
        <v>5.7500000000582077</v>
      </c>
      <c r="EN11" s="129">
        <f t="shared" ref="EN11:EN23" si="37">IFERROR((EM11*60),"NA")</f>
        <v>345.00000000349246</v>
      </c>
    </row>
    <row r="12" spans="1:144" s="92" customFormat="1" ht="15" customHeight="1" x14ac:dyDescent="0.2">
      <c r="A12" s="93">
        <v>1</v>
      </c>
      <c r="B12" s="92">
        <v>1</v>
      </c>
      <c r="C12" s="94" t="s">
        <v>147</v>
      </c>
      <c r="D12" s="94" t="s">
        <v>148</v>
      </c>
      <c r="E12" s="95">
        <v>2529947</v>
      </c>
      <c r="F12" s="96">
        <v>22814</v>
      </c>
      <c r="G12" s="97">
        <v>1</v>
      </c>
      <c r="H12" s="98">
        <v>44572</v>
      </c>
      <c r="I12" s="99">
        <v>0.5708333333333333</v>
      </c>
      <c r="J12" s="100">
        <v>1</v>
      </c>
      <c r="K12" s="98">
        <v>44572</v>
      </c>
      <c r="L12" s="99">
        <v>0.35416666666666669</v>
      </c>
      <c r="M12" s="101">
        <v>0</v>
      </c>
      <c r="N12" s="101">
        <v>1</v>
      </c>
      <c r="O12" s="103">
        <v>2</v>
      </c>
      <c r="P12" s="101">
        <v>0</v>
      </c>
      <c r="Q12" s="101">
        <v>0</v>
      </c>
      <c r="R12" s="101">
        <v>0</v>
      </c>
      <c r="S12" s="104">
        <v>0</v>
      </c>
      <c r="T12" s="105">
        <v>8</v>
      </c>
      <c r="U12" s="104">
        <v>0</v>
      </c>
      <c r="V12" s="104">
        <v>1</v>
      </c>
      <c r="W12" s="104">
        <v>0</v>
      </c>
      <c r="X12" s="104">
        <v>0</v>
      </c>
      <c r="Y12" s="104">
        <v>0</v>
      </c>
      <c r="Z12" s="104">
        <v>0</v>
      </c>
      <c r="AA12" s="106" t="s">
        <v>306</v>
      </c>
      <c r="AB12" s="106" t="s">
        <v>367</v>
      </c>
      <c r="AC12" s="106">
        <v>0</v>
      </c>
      <c r="AD12" s="98">
        <v>44572</v>
      </c>
      <c r="AE12" s="99">
        <v>0.59166666666666667</v>
      </c>
      <c r="AF12" s="187"/>
      <c r="AG12" s="187"/>
      <c r="AH12" s="190"/>
      <c r="AI12" s="98">
        <v>44573</v>
      </c>
      <c r="AJ12" s="184">
        <v>1</v>
      </c>
      <c r="AK12" s="107">
        <v>0</v>
      </c>
      <c r="AL12" s="107">
        <v>0</v>
      </c>
      <c r="AM12" s="108">
        <v>0</v>
      </c>
      <c r="AN12" s="107">
        <v>1</v>
      </c>
      <c r="AO12" s="109">
        <v>0</v>
      </c>
      <c r="AP12" s="109">
        <v>0</v>
      </c>
      <c r="AQ12" s="109">
        <v>0</v>
      </c>
      <c r="AR12" s="109">
        <v>0</v>
      </c>
      <c r="AS12" s="109">
        <v>0</v>
      </c>
      <c r="AT12" s="109">
        <v>0</v>
      </c>
      <c r="AU12" s="109">
        <v>1</v>
      </c>
      <c r="AV12" s="110">
        <v>0</v>
      </c>
      <c r="AW12" s="110">
        <v>0</v>
      </c>
      <c r="AX12" s="111">
        <v>0</v>
      </c>
      <c r="AY12" s="98" t="s">
        <v>146</v>
      </c>
      <c r="AZ12" s="99" t="s">
        <v>146</v>
      </c>
      <c r="BA12" s="112" t="s">
        <v>146</v>
      </c>
      <c r="BB12" s="98">
        <v>44572</v>
      </c>
      <c r="BC12" s="99">
        <v>0.64374999999999993</v>
      </c>
      <c r="BD12" s="42" t="s">
        <v>540</v>
      </c>
      <c r="BE12" s="114">
        <v>0</v>
      </c>
      <c r="BF12" s="114">
        <v>1</v>
      </c>
      <c r="BG12" s="115" t="s">
        <v>302</v>
      </c>
      <c r="BH12" s="115">
        <v>1</v>
      </c>
      <c r="BI12" s="115">
        <v>0</v>
      </c>
      <c r="BJ12" s="98" t="s">
        <v>146</v>
      </c>
      <c r="BK12" s="99" t="s">
        <v>146</v>
      </c>
      <c r="BL12" s="116" t="s">
        <v>146</v>
      </c>
      <c r="BM12" s="116" t="s">
        <v>146</v>
      </c>
      <c r="BN12" s="116" t="s">
        <v>146</v>
      </c>
      <c r="BO12" s="116" t="s">
        <v>146</v>
      </c>
      <c r="BP12" s="113"/>
      <c r="BQ12" s="113"/>
      <c r="BR12" s="117" t="s">
        <v>580</v>
      </c>
      <c r="BS12" s="117"/>
      <c r="BT12" s="117"/>
      <c r="BU12" s="117"/>
      <c r="BV12" s="117"/>
      <c r="BW12" s="117"/>
      <c r="BX12" s="105">
        <v>6</v>
      </c>
      <c r="BY12" s="104">
        <v>0</v>
      </c>
      <c r="BZ12" s="104">
        <v>1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5">
        <v>6</v>
      </c>
      <c r="CG12" s="104">
        <v>0</v>
      </c>
      <c r="CH12" s="104">
        <v>1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19" t="s">
        <v>146</v>
      </c>
      <c r="CO12" s="113">
        <v>0</v>
      </c>
      <c r="CP12" s="113">
        <v>0</v>
      </c>
      <c r="CQ12" s="113">
        <v>0</v>
      </c>
      <c r="CR12" s="113">
        <v>0</v>
      </c>
      <c r="CS12" s="113">
        <v>0</v>
      </c>
      <c r="CT12" s="113">
        <v>0</v>
      </c>
      <c r="CU12" s="115">
        <v>0</v>
      </c>
      <c r="CV12" s="115" t="s">
        <v>146</v>
      </c>
      <c r="CW12" s="115">
        <v>0</v>
      </c>
      <c r="CX12" s="115">
        <v>0</v>
      </c>
      <c r="CY12" s="115">
        <v>0</v>
      </c>
      <c r="CZ12" s="130">
        <v>0</v>
      </c>
      <c r="DA12" s="130">
        <v>0</v>
      </c>
      <c r="DB12" s="130">
        <v>0</v>
      </c>
      <c r="DC12" s="107">
        <v>1</v>
      </c>
      <c r="DD12" s="107">
        <v>0</v>
      </c>
      <c r="DE12" s="107">
        <v>0</v>
      </c>
      <c r="DF12" s="123" t="s">
        <v>304</v>
      </c>
      <c r="DG12" s="123">
        <v>0</v>
      </c>
      <c r="DH12" s="123">
        <v>0</v>
      </c>
      <c r="DI12" s="123">
        <v>1</v>
      </c>
      <c r="DJ12" s="123">
        <v>0</v>
      </c>
      <c r="DK12" s="123">
        <v>0</v>
      </c>
      <c r="DL12" s="123">
        <v>0</v>
      </c>
      <c r="DM12" s="123">
        <v>0</v>
      </c>
      <c r="DN12" s="116">
        <v>3</v>
      </c>
      <c r="DO12" s="116">
        <v>3</v>
      </c>
      <c r="DP12" s="116">
        <v>0</v>
      </c>
      <c r="DQ12" s="116">
        <v>0</v>
      </c>
      <c r="DR12" s="116">
        <v>0</v>
      </c>
      <c r="DS12" s="116">
        <v>0</v>
      </c>
      <c r="DT12" s="98">
        <v>44585</v>
      </c>
      <c r="DU12" s="156"/>
      <c r="DV12" s="104"/>
      <c r="DW12" s="104"/>
      <c r="DX12" s="126">
        <f t="shared" si="21"/>
        <v>59.57144589848761</v>
      </c>
      <c r="DY12" s="127">
        <f t="shared" si="22"/>
        <v>13</v>
      </c>
      <c r="DZ12" s="128">
        <f t="shared" si="23"/>
        <v>2.0833333335758653E-2</v>
      </c>
      <c r="EA12" s="128">
        <f t="shared" si="24"/>
        <v>0.50000000005820766</v>
      </c>
      <c r="EB12" s="129">
        <f t="shared" si="25"/>
        <v>30.00000000349246</v>
      </c>
      <c r="EC12" s="128" t="str">
        <f t="shared" si="26"/>
        <v>NA</v>
      </c>
      <c r="ED12" s="128" t="str">
        <f t="shared" si="27"/>
        <v>NA</v>
      </c>
      <c r="EE12" s="129" t="str">
        <f t="shared" si="28"/>
        <v>NA</v>
      </c>
      <c r="EF12" s="128">
        <f t="shared" si="29"/>
        <v>7.2916666671517305E-2</v>
      </c>
      <c r="EG12" s="128">
        <f t="shared" si="30"/>
        <v>1.7500000001164153</v>
      </c>
      <c r="EH12" s="129">
        <f t="shared" si="31"/>
        <v>105.00000000698492</v>
      </c>
      <c r="EI12" s="128" t="str">
        <f t="shared" si="32"/>
        <v>NA</v>
      </c>
      <c r="EJ12" s="128" t="str">
        <f t="shared" si="33"/>
        <v>NA</v>
      </c>
      <c r="EK12" s="129" t="str">
        <f t="shared" si="34"/>
        <v>NA</v>
      </c>
      <c r="EL12" s="128" t="str">
        <f t="shared" si="35"/>
        <v>NA</v>
      </c>
      <c r="EM12" s="128" t="str">
        <f t="shared" si="36"/>
        <v>NA</v>
      </c>
      <c r="EN12" s="129" t="str">
        <f t="shared" si="37"/>
        <v>NA</v>
      </c>
    </row>
    <row r="13" spans="1:144" s="92" customFormat="1" ht="15" customHeight="1" x14ac:dyDescent="0.2">
      <c r="A13" s="93">
        <v>1</v>
      </c>
      <c r="B13" s="92">
        <v>1</v>
      </c>
      <c r="C13" s="152" t="s">
        <v>149</v>
      </c>
      <c r="D13" s="152" t="s">
        <v>150</v>
      </c>
      <c r="E13" s="95">
        <v>2124637</v>
      </c>
      <c r="F13" s="96">
        <v>27683</v>
      </c>
      <c r="G13" s="97">
        <v>0</v>
      </c>
      <c r="H13" s="98">
        <v>44572</v>
      </c>
      <c r="I13" s="99">
        <v>0.46319444444444446</v>
      </c>
      <c r="J13" s="100">
        <v>1</v>
      </c>
      <c r="K13" s="98">
        <v>44572</v>
      </c>
      <c r="L13" s="99">
        <v>0.33333333333333331</v>
      </c>
      <c r="M13" s="101">
        <v>1</v>
      </c>
      <c r="N13" s="101">
        <v>0</v>
      </c>
      <c r="O13" s="103">
        <v>2</v>
      </c>
      <c r="P13" s="101">
        <v>0</v>
      </c>
      <c r="Q13" s="102">
        <v>0</v>
      </c>
      <c r="R13" s="101" t="s">
        <v>317</v>
      </c>
      <c r="S13" s="104">
        <v>0</v>
      </c>
      <c r="T13" s="105">
        <v>18</v>
      </c>
      <c r="U13" s="104">
        <v>0</v>
      </c>
      <c r="V13" s="104">
        <v>0</v>
      </c>
      <c r="W13" s="104">
        <v>0</v>
      </c>
      <c r="X13" s="104">
        <v>1</v>
      </c>
      <c r="Y13" s="104">
        <v>0</v>
      </c>
      <c r="Z13" s="104">
        <v>0</v>
      </c>
      <c r="AA13" s="106" t="s">
        <v>306</v>
      </c>
      <c r="AB13" s="106" t="s">
        <v>367</v>
      </c>
      <c r="AC13" s="106">
        <v>0</v>
      </c>
      <c r="AD13" s="98" t="s">
        <v>146</v>
      </c>
      <c r="AE13" s="99" t="s">
        <v>146</v>
      </c>
      <c r="AF13" s="187" t="s">
        <v>146</v>
      </c>
      <c r="AG13" s="187" t="s">
        <v>146</v>
      </c>
      <c r="AH13" s="190" t="s">
        <v>146</v>
      </c>
      <c r="AI13" s="98">
        <v>44573</v>
      </c>
      <c r="AJ13" s="184">
        <v>1</v>
      </c>
      <c r="AK13" s="107">
        <v>1</v>
      </c>
      <c r="AL13" s="107">
        <v>1</v>
      </c>
      <c r="AM13" s="108">
        <v>0</v>
      </c>
      <c r="AN13" s="107">
        <v>0</v>
      </c>
      <c r="AO13" s="109">
        <v>0</v>
      </c>
      <c r="AP13" s="109">
        <v>0</v>
      </c>
      <c r="AQ13" s="109">
        <v>1</v>
      </c>
      <c r="AR13" s="109">
        <v>0</v>
      </c>
      <c r="AS13" s="109">
        <v>0</v>
      </c>
      <c r="AT13" s="109">
        <v>0</v>
      </c>
      <c r="AU13" s="109">
        <v>0</v>
      </c>
      <c r="AV13" s="110">
        <v>0</v>
      </c>
      <c r="AW13" s="110">
        <v>0</v>
      </c>
      <c r="AX13" s="111">
        <v>0</v>
      </c>
      <c r="AY13" s="98" t="s">
        <v>317</v>
      </c>
      <c r="AZ13" s="99" t="s">
        <v>317</v>
      </c>
      <c r="BA13" s="112" t="s">
        <v>199</v>
      </c>
      <c r="BB13" s="98">
        <v>44572</v>
      </c>
      <c r="BC13" s="99">
        <v>0.47986111111111113</v>
      </c>
      <c r="BD13" s="42" t="s">
        <v>254</v>
      </c>
      <c r="BE13" s="114">
        <v>0</v>
      </c>
      <c r="BF13" s="114">
        <v>1</v>
      </c>
      <c r="BG13" s="115" t="s">
        <v>368</v>
      </c>
      <c r="BH13" s="115">
        <v>1</v>
      </c>
      <c r="BI13" s="115">
        <v>0</v>
      </c>
      <c r="BJ13" s="98">
        <v>44572</v>
      </c>
      <c r="BK13" s="99">
        <v>0.50138888888888888</v>
      </c>
      <c r="BL13" s="116" t="s">
        <v>101</v>
      </c>
      <c r="BM13" s="116">
        <v>0</v>
      </c>
      <c r="BN13" s="116">
        <v>0</v>
      </c>
      <c r="BO13" s="116" t="s">
        <v>369</v>
      </c>
      <c r="BP13" s="113">
        <v>1</v>
      </c>
      <c r="BQ13" s="113">
        <v>1</v>
      </c>
      <c r="BR13" s="117" t="s">
        <v>370</v>
      </c>
      <c r="BS13" s="117"/>
      <c r="BT13" s="117"/>
      <c r="BU13" s="117"/>
      <c r="BV13" s="117"/>
      <c r="BW13" s="117"/>
      <c r="BX13" s="105">
        <v>10</v>
      </c>
      <c r="BY13" s="104">
        <v>0</v>
      </c>
      <c r="BZ13" s="104">
        <v>1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5" t="s">
        <v>306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1</v>
      </c>
      <c r="CM13" s="104">
        <v>0</v>
      </c>
      <c r="CN13" s="119">
        <v>0</v>
      </c>
      <c r="CO13" s="113">
        <v>0</v>
      </c>
      <c r="CP13" s="113">
        <v>0</v>
      </c>
      <c r="CQ13" s="113">
        <v>0</v>
      </c>
      <c r="CR13" s="113">
        <v>0</v>
      </c>
      <c r="CS13" s="113">
        <v>0</v>
      </c>
      <c r="CT13" s="113">
        <v>0</v>
      </c>
      <c r="CU13" s="115">
        <v>0</v>
      </c>
      <c r="CV13" s="115">
        <v>0</v>
      </c>
      <c r="CW13" s="115">
        <v>0</v>
      </c>
      <c r="CX13" s="115">
        <v>0</v>
      </c>
      <c r="CY13" s="115">
        <v>0</v>
      </c>
      <c r="CZ13" s="130">
        <v>0</v>
      </c>
      <c r="DA13" s="130">
        <v>0</v>
      </c>
      <c r="DB13" s="130">
        <v>0</v>
      </c>
      <c r="DC13" s="107">
        <v>1</v>
      </c>
      <c r="DD13" s="107">
        <v>0</v>
      </c>
      <c r="DE13" s="107">
        <v>0</v>
      </c>
      <c r="DF13" s="123" t="s">
        <v>304</v>
      </c>
      <c r="DG13" s="123">
        <v>0</v>
      </c>
      <c r="DH13" s="123">
        <v>1</v>
      </c>
      <c r="DI13" s="123">
        <v>0</v>
      </c>
      <c r="DJ13" s="123">
        <v>0</v>
      </c>
      <c r="DK13" s="123">
        <v>0</v>
      </c>
      <c r="DL13" s="123">
        <v>0</v>
      </c>
      <c r="DM13" s="123">
        <v>0</v>
      </c>
      <c r="DN13" s="116">
        <v>4</v>
      </c>
      <c r="DO13" s="116">
        <v>0</v>
      </c>
      <c r="DP13" s="116">
        <v>0</v>
      </c>
      <c r="DQ13" s="116">
        <v>0</v>
      </c>
      <c r="DR13" s="116">
        <v>1</v>
      </c>
      <c r="DS13" s="116">
        <v>0</v>
      </c>
      <c r="DT13" s="98">
        <v>44601</v>
      </c>
      <c r="DU13" s="156"/>
      <c r="DV13" s="104"/>
      <c r="DW13" s="104"/>
      <c r="DX13" s="126">
        <f t="shared" si="21"/>
        <v>46.240562081972477</v>
      </c>
      <c r="DY13" s="127">
        <f t="shared" si="22"/>
        <v>29</v>
      </c>
      <c r="DZ13" s="128" t="str">
        <f t="shared" si="23"/>
        <v>NA</v>
      </c>
      <c r="EA13" s="128" t="str">
        <f t="shared" si="24"/>
        <v>NA</v>
      </c>
      <c r="EB13" s="129" t="str">
        <f t="shared" si="25"/>
        <v>NA</v>
      </c>
      <c r="EC13" s="128" t="str">
        <f t="shared" si="26"/>
        <v>NA</v>
      </c>
      <c r="ED13" s="128" t="str">
        <f t="shared" si="27"/>
        <v>NA</v>
      </c>
      <c r="EE13" s="129" t="str">
        <f t="shared" si="28"/>
        <v>NA</v>
      </c>
      <c r="EF13" s="128">
        <f t="shared" si="29"/>
        <v>1.6666666670062114E-2</v>
      </c>
      <c r="EG13" s="128">
        <f t="shared" si="30"/>
        <v>0.40000000008149073</v>
      </c>
      <c r="EH13" s="129">
        <f t="shared" si="31"/>
        <v>24.000000004889444</v>
      </c>
      <c r="EI13" s="128">
        <f t="shared" si="32"/>
        <v>2.1527777775190771E-2</v>
      </c>
      <c r="EJ13" s="128">
        <f t="shared" si="33"/>
        <v>0.5166666666045785</v>
      </c>
      <c r="EK13" s="129">
        <f t="shared" si="34"/>
        <v>30.99999999627471</v>
      </c>
      <c r="EL13" s="128">
        <f t="shared" si="35"/>
        <v>0.16805555555038154</v>
      </c>
      <c r="EM13" s="128">
        <f t="shared" si="36"/>
        <v>4.033333333209157</v>
      </c>
      <c r="EN13" s="129">
        <f t="shared" si="37"/>
        <v>241.99999999254942</v>
      </c>
    </row>
    <row r="14" spans="1:144" s="92" customFormat="1" ht="15" customHeight="1" x14ac:dyDescent="0.2">
      <c r="A14" s="93">
        <v>1</v>
      </c>
      <c r="B14" s="92">
        <v>1</v>
      </c>
      <c r="C14" s="152" t="s">
        <v>151</v>
      </c>
      <c r="D14" s="152" t="s">
        <v>152</v>
      </c>
      <c r="E14" s="95">
        <v>215314</v>
      </c>
      <c r="F14" s="96">
        <v>13525</v>
      </c>
      <c r="G14" s="97">
        <v>1</v>
      </c>
      <c r="H14" s="98">
        <v>44573</v>
      </c>
      <c r="I14" s="99">
        <v>0.62361111111111112</v>
      </c>
      <c r="J14" s="100">
        <v>1</v>
      </c>
      <c r="K14" s="98">
        <v>44573</v>
      </c>
      <c r="L14" s="99">
        <v>0.55555555555555558</v>
      </c>
      <c r="M14" s="101">
        <v>0</v>
      </c>
      <c r="N14" s="101">
        <v>1</v>
      </c>
      <c r="O14" s="103">
        <v>2</v>
      </c>
      <c r="P14" s="101">
        <v>0</v>
      </c>
      <c r="Q14" s="101">
        <v>0</v>
      </c>
      <c r="R14" s="101">
        <v>0</v>
      </c>
      <c r="S14" s="104">
        <v>0</v>
      </c>
      <c r="T14" s="105">
        <v>1</v>
      </c>
      <c r="U14" s="104">
        <v>1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6" t="s">
        <v>306</v>
      </c>
      <c r="AB14" s="106" t="s">
        <v>367</v>
      </c>
      <c r="AC14" s="106">
        <v>0</v>
      </c>
      <c r="AD14" s="98">
        <v>44573</v>
      </c>
      <c r="AE14" s="99">
        <v>0.62291666666666667</v>
      </c>
      <c r="AF14" s="187"/>
      <c r="AG14" s="187"/>
      <c r="AH14" s="190"/>
      <c r="AI14" s="98">
        <v>44575</v>
      </c>
      <c r="AJ14" s="184">
        <v>1</v>
      </c>
      <c r="AK14" s="107">
        <v>1</v>
      </c>
      <c r="AL14" s="107">
        <v>0</v>
      </c>
      <c r="AM14" s="108">
        <v>1</v>
      </c>
      <c r="AN14" s="107">
        <v>0</v>
      </c>
      <c r="AO14" s="109">
        <v>0</v>
      </c>
      <c r="AP14" s="109">
        <v>0</v>
      </c>
      <c r="AQ14" s="109">
        <v>0</v>
      </c>
      <c r="AR14" s="109">
        <v>1</v>
      </c>
      <c r="AS14" s="109">
        <v>0</v>
      </c>
      <c r="AT14" s="109">
        <v>0</v>
      </c>
      <c r="AU14" s="109">
        <v>0</v>
      </c>
      <c r="AV14" s="110">
        <v>0</v>
      </c>
      <c r="AW14" s="110">
        <v>1</v>
      </c>
      <c r="AX14" s="111">
        <v>0</v>
      </c>
      <c r="AY14" s="98" t="s">
        <v>146</v>
      </c>
      <c r="AZ14" s="99" t="s">
        <v>146</v>
      </c>
      <c r="BA14" s="112" t="s">
        <v>146</v>
      </c>
      <c r="BB14" s="98">
        <v>44573</v>
      </c>
      <c r="BC14" s="99">
        <v>0.68263888888888891</v>
      </c>
      <c r="BD14" s="42" t="s">
        <v>335</v>
      </c>
      <c r="BE14" s="163">
        <v>1</v>
      </c>
      <c r="BF14" s="114">
        <v>1</v>
      </c>
      <c r="BG14" s="115" t="s">
        <v>448</v>
      </c>
      <c r="BH14" s="115" t="s">
        <v>447</v>
      </c>
      <c r="BI14" s="115" t="s">
        <v>446</v>
      </c>
      <c r="BJ14" s="98">
        <v>44573</v>
      </c>
      <c r="BK14" s="99">
        <v>0.76458333333333339</v>
      </c>
      <c r="BL14" s="116" t="s">
        <v>101</v>
      </c>
      <c r="BM14" s="116">
        <v>0</v>
      </c>
      <c r="BN14" s="116">
        <v>0</v>
      </c>
      <c r="BO14" s="116">
        <v>0</v>
      </c>
      <c r="BP14" s="113"/>
      <c r="BQ14" s="113"/>
      <c r="BR14" s="117" t="s">
        <v>371</v>
      </c>
      <c r="BS14" s="117"/>
      <c r="BT14" s="117"/>
      <c r="BU14" s="117"/>
      <c r="BV14" s="117"/>
      <c r="BW14" s="117"/>
      <c r="BX14" s="105" t="s">
        <v>306</v>
      </c>
      <c r="BY14" s="104">
        <v>0</v>
      </c>
      <c r="BZ14" s="104">
        <v>0</v>
      </c>
      <c r="CA14" s="104">
        <v>0</v>
      </c>
      <c r="CB14" s="104">
        <v>0</v>
      </c>
      <c r="CC14" s="104">
        <v>0</v>
      </c>
      <c r="CD14" s="104">
        <v>1</v>
      </c>
      <c r="CE14" s="104">
        <v>0</v>
      </c>
      <c r="CF14" s="105" t="s">
        <v>306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1</v>
      </c>
      <c r="CM14" s="104">
        <v>0</v>
      </c>
      <c r="CN14" s="119" t="s">
        <v>146</v>
      </c>
      <c r="CO14" s="113">
        <v>0</v>
      </c>
      <c r="CP14" s="113">
        <v>0</v>
      </c>
      <c r="CQ14" s="113">
        <v>0</v>
      </c>
      <c r="CR14" s="113">
        <v>0</v>
      </c>
      <c r="CS14" s="113">
        <v>0</v>
      </c>
      <c r="CT14" s="113">
        <v>0</v>
      </c>
      <c r="CU14" s="115">
        <v>0</v>
      </c>
      <c r="CV14" s="115">
        <v>0</v>
      </c>
      <c r="CW14" s="115">
        <v>0</v>
      </c>
      <c r="CX14" s="115">
        <v>0</v>
      </c>
      <c r="CY14" s="115">
        <v>0</v>
      </c>
      <c r="CZ14" s="130">
        <v>0</v>
      </c>
      <c r="DA14" s="130">
        <v>0</v>
      </c>
      <c r="DB14" s="130">
        <v>0</v>
      </c>
      <c r="DC14" s="107">
        <v>1</v>
      </c>
      <c r="DD14" s="107">
        <v>0</v>
      </c>
      <c r="DE14" s="107">
        <v>0</v>
      </c>
      <c r="DF14" s="123" t="s">
        <v>372</v>
      </c>
      <c r="DG14" s="123">
        <v>0</v>
      </c>
      <c r="DH14" s="123">
        <v>0</v>
      </c>
      <c r="DI14" s="123">
        <v>0</v>
      </c>
      <c r="DJ14" s="123">
        <v>0</v>
      </c>
      <c r="DK14" s="123">
        <v>1</v>
      </c>
      <c r="DL14" s="123">
        <v>0</v>
      </c>
      <c r="DM14" s="123">
        <v>0</v>
      </c>
      <c r="DN14" s="116">
        <v>1</v>
      </c>
      <c r="DO14" s="116">
        <v>1</v>
      </c>
      <c r="DP14" s="116">
        <v>0</v>
      </c>
      <c r="DQ14" s="116">
        <v>0</v>
      </c>
      <c r="DR14" s="116">
        <v>0</v>
      </c>
      <c r="DS14" s="116">
        <v>0</v>
      </c>
      <c r="DT14" s="98">
        <v>44575</v>
      </c>
      <c r="DU14" s="156"/>
      <c r="DV14" s="104"/>
      <c r="DW14" s="104"/>
      <c r="DX14" s="126">
        <f t="shared" si="21"/>
        <v>85.006629849078195</v>
      </c>
      <c r="DY14" s="127">
        <f t="shared" si="22"/>
        <v>2</v>
      </c>
      <c r="DZ14" s="128">
        <f t="shared" si="23"/>
        <v>-6.944444467080757E-4</v>
      </c>
      <c r="EA14" s="128">
        <f t="shared" si="24"/>
        <v>-1.6666666720993817E-2</v>
      </c>
      <c r="EB14" s="129">
        <f t="shared" si="25"/>
        <v>-1.000000003259629</v>
      </c>
      <c r="EC14" s="128" t="str">
        <f t="shared" si="26"/>
        <v>NA</v>
      </c>
      <c r="ED14" s="128" t="str">
        <f t="shared" si="27"/>
        <v>NA</v>
      </c>
      <c r="EE14" s="129" t="str">
        <f t="shared" si="28"/>
        <v>NA</v>
      </c>
      <c r="EF14" s="128">
        <f t="shared" si="29"/>
        <v>5.9027777773735579E-2</v>
      </c>
      <c r="EG14" s="128">
        <f t="shared" si="30"/>
        <v>1.4166666665696539</v>
      </c>
      <c r="EH14" s="129">
        <f t="shared" si="31"/>
        <v>84.999999994179234</v>
      </c>
      <c r="EI14" s="128">
        <f t="shared" si="32"/>
        <v>8.1944444442342501E-2</v>
      </c>
      <c r="EJ14" s="128">
        <f t="shared" si="33"/>
        <v>1.96666666661622</v>
      </c>
      <c r="EK14" s="129">
        <f t="shared" si="34"/>
        <v>117.9999999969732</v>
      </c>
      <c r="EL14" s="128">
        <f t="shared" si="35"/>
        <v>0.20902777777519077</v>
      </c>
      <c r="EM14" s="128">
        <f t="shared" si="36"/>
        <v>5.0166666666045785</v>
      </c>
      <c r="EN14" s="129">
        <f t="shared" si="37"/>
        <v>300.99999999627471</v>
      </c>
    </row>
    <row r="15" spans="1:144" s="92" customFormat="1" ht="15" customHeight="1" x14ac:dyDescent="0.2">
      <c r="A15" s="93">
        <v>1</v>
      </c>
      <c r="B15" s="92">
        <v>1</v>
      </c>
      <c r="C15" s="152" t="s">
        <v>153</v>
      </c>
      <c r="D15" s="152" t="s">
        <v>154</v>
      </c>
      <c r="E15" s="95">
        <v>2502117</v>
      </c>
      <c r="F15" s="131">
        <v>20324</v>
      </c>
      <c r="G15" s="97">
        <v>0</v>
      </c>
      <c r="H15" s="98">
        <v>44577</v>
      </c>
      <c r="I15" s="99">
        <v>0.92152777777777783</v>
      </c>
      <c r="J15" s="100">
        <v>0</v>
      </c>
      <c r="K15" s="98">
        <v>44577</v>
      </c>
      <c r="L15" s="99">
        <v>0.875</v>
      </c>
      <c r="M15" s="101">
        <v>0</v>
      </c>
      <c r="N15" s="101">
        <v>1</v>
      </c>
      <c r="O15" s="103">
        <v>2</v>
      </c>
      <c r="P15" s="101">
        <v>0</v>
      </c>
      <c r="Q15" s="101">
        <v>0</v>
      </c>
      <c r="R15" s="101">
        <v>0</v>
      </c>
      <c r="S15" s="104">
        <v>0</v>
      </c>
      <c r="T15" s="105">
        <v>15</v>
      </c>
      <c r="U15" s="104">
        <v>0</v>
      </c>
      <c r="V15" s="104">
        <v>0</v>
      </c>
      <c r="W15" s="104">
        <v>1</v>
      </c>
      <c r="X15" s="104">
        <v>0</v>
      </c>
      <c r="Y15" s="104">
        <v>0</v>
      </c>
      <c r="Z15" s="104">
        <v>0</v>
      </c>
      <c r="AA15" s="106" t="s">
        <v>375</v>
      </c>
      <c r="AB15" s="106" t="s">
        <v>367</v>
      </c>
      <c r="AC15" s="106">
        <v>0</v>
      </c>
      <c r="AD15" s="98">
        <v>44577</v>
      </c>
      <c r="AE15" s="99">
        <v>0.9277777777777777</v>
      </c>
      <c r="AF15" s="187"/>
      <c r="AG15" s="187"/>
      <c r="AH15" s="190"/>
      <c r="AI15" s="98">
        <v>44578</v>
      </c>
      <c r="AJ15" s="184">
        <v>1</v>
      </c>
      <c r="AK15" s="107">
        <v>1</v>
      </c>
      <c r="AL15" s="107">
        <v>0</v>
      </c>
      <c r="AM15" s="108">
        <v>0</v>
      </c>
      <c r="AN15" s="107">
        <v>0</v>
      </c>
      <c r="AO15" s="109">
        <v>1</v>
      </c>
      <c r="AP15" s="109">
        <v>0</v>
      </c>
      <c r="AQ15" s="109">
        <v>0</v>
      </c>
      <c r="AR15" s="109">
        <v>0</v>
      </c>
      <c r="AS15" s="109">
        <v>0</v>
      </c>
      <c r="AT15" s="109">
        <v>0</v>
      </c>
      <c r="AU15" s="109">
        <v>0</v>
      </c>
      <c r="AV15" s="110">
        <v>0</v>
      </c>
      <c r="AW15" s="110">
        <v>0</v>
      </c>
      <c r="AX15" s="111">
        <v>0</v>
      </c>
      <c r="AY15" s="98" t="s">
        <v>146</v>
      </c>
      <c r="AZ15" s="99" t="s">
        <v>146</v>
      </c>
      <c r="BA15" s="112" t="s">
        <v>146</v>
      </c>
      <c r="BB15" s="98">
        <v>44578</v>
      </c>
      <c r="BC15" s="99">
        <v>9.0277777777777787E-3</v>
      </c>
      <c r="BD15" s="42" t="s">
        <v>510</v>
      </c>
      <c r="BE15" s="114">
        <v>0</v>
      </c>
      <c r="BF15" s="114">
        <v>1</v>
      </c>
      <c r="BG15" s="115" t="s">
        <v>368</v>
      </c>
      <c r="BH15" s="115">
        <v>1</v>
      </c>
      <c r="BI15" s="115" t="s">
        <v>376</v>
      </c>
      <c r="BJ15" s="98">
        <v>44578</v>
      </c>
      <c r="BK15" s="99">
        <v>5.0694444444444452E-2</v>
      </c>
      <c r="BL15" s="116">
        <v>3</v>
      </c>
      <c r="BM15" s="116">
        <v>0</v>
      </c>
      <c r="BN15" s="116">
        <v>0</v>
      </c>
      <c r="BO15" s="116">
        <v>0</v>
      </c>
      <c r="BP15" s="113"/>
      <c r="BQ15" s="113"/>
      <c r="BR15" s="117" t="s">
        <v>377</v>
      </c>
      <c r="BS15" s="117"/>
      <c r="BT15" s="117"/>
      <c r="BU15" s="117"/>
      <c r="BV15" s="117"/>
      <c r="BW15" s="117"/>
      <c r="BX15" s="105" t="s">
        <v>224</v>
      </c>
      <c r="BY15" s="104">
        <v>0</v>
      </c>
      <c r="BZ15" s="104">
        <v>0</v>
      </c>
      <c r="CA15" s="104">
        <v>0</v>
      </c>
      <c r="CB15" s="104">
        <v>0</v>
      </c>
      <c r="CC15" s="104">
        <v>1</v>
      </c>
      <c r="CD15" s="104">
        <v>0</v>
      </c>
      <c r="CE15" s="104">
        <v>0</v>
      </c>
      <c r="CF15" s="105" t="s">
        <v>404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1</v>
      </c>
      <c r="CN15" s="119">
        <v>0</v>
      </c>
      <c r="CO15" s="113">
        <v>0</v>
      </c>
      <c r="CP15" s="113">
        <v>0</v>
      </c>
      <c r="CQ15" s="113">
        <v>0</v>
      </c>
      <c r="CR15" s="113">
        <v>0</v>
      </c>
      <c r="CS15" s="113">
        <v>0</v>
      </c>
      <c r="CT15" s="113">
        <v>0</v>
      </c>
      <c r="CU15" s="115">
        <v>0</v>
      </c>
      <c r="CV15" s="115" t="s">
        <v>146</v>
      </c>
      <c r="CW15" s="115">
        <v>0</v>
      </c>
      <c r="CX15" s="115">
        <v>0</v>
      </c>
      <c r="CY15" s="115">
        <v>0</v>
      </c>
      <c r="CZ15" s="130">
        <v>0</v>
      </c>
      <c r="DA15" s="130">
        <v>0</v>
      </c>
      <c r="DB15" s="130">
        <v>0</v>
      </c>
      <c r="DC15" s="107">
        <v>1</v>
      </c>
      <c r="DD15" s="107">
        <v>0</v>
      </c>
      <c r="DE15" s="107">
        <v>0</v>
      </c>
      <c r="DF15" s="123" t="s">
        <v>344</v>
      </c>
      <c r="DG15" s="123">
        <v>0</v>
      </c>
      <c r="DH15" s="123">
        <v>0</v>
      </c>
      <c r="DI15" s="123">
        <v>0</v>
      </c>
      <c r="DJ15" s="123">
        <v>0</v>
      </c>
      <c r="DK15" s="123">
        <v>0</v>
      </c>
      <c r="DL15" s="123">
        <v>0</v>
      </c>
      <c r="DM15" s="123">
        <v>1</v>
      </c>
      <c r="DN15" s="116">
        <v>6</v>
      </c>
      <c r="DO15" s="116" t="s">
        <v>146</v>
      </c>
      <c r="DP15" s="116" t="s">
        <v>146</v>
      </c>
      <c r="DQ15" s="116" t="s">
        <v>146</v>
      </c>
      <c r="DR15" s="116" t="s">
        <v>146</v>
      </c>
      <c r="DS15" s="116" t="s">
        <v>146</v>
      </c>
      <c r="DT15" s="98">
        <v>44582</v>
      </c>
      <c r="DU15" s="156" t="s">
        <v>146</v>
      </c>
      <c r="DV15" s="104">
        <v>6</v>
      </c>
      <c r="DW15" s="104" t="s">
        <v>146</v>
      </c>
      <c r="DX15" s="126">
        <f t="shared" si="21"/>
        <v>66.40253136207464</v>
      </c>
      <c r="DY15" s="127">
        <f t="shared" si="22"/>
        <v>5</v>
      </c>
      <c r="DZ15" s="128">
        <f t="shared" si="23"/>
        <v>6.2499999985448085E-3</v>
      </c>
      <c r="EA15" s="128">
        <f t="shared" si="24"/>
        <v>0.1499999999650754</v>
      </c>
      <c r="EB15" s="129">
        <f t="shared" si="25"/>
        <v>8.9999999979045242</v>
      </c>
      <c r="EC15" s="128" t="str">
        <f t="shared" si="26"/>
        <v>NA</v>
      </c>
      <c r="ED15" s="128" t="str">
        <f t="shared" si="27"/>
        <v>NA</v>
      </c>
      <c r="EE15" s="129" t="str">
        <f t="shared" si="28"/>
        <v>NA</v>
      </c>
      <c r="EF15" s="128">
        <f t="shared" si="29"/>
        <v>8.7500000001455192E-2</v>
      </c>
      <c r="EG15" s="128">
        <f t="shared" si="30"/>
        <v>2.1000000000349246</v>
      </c>
      <c r="EH15" s="129">
        <f t="shared" si="31"/>
        <v>126.00000000209548</v>
      </c>
      <c r="EI15" s="128">
        <f t="shared" si="32"/>
        <v>4.1666666664241347E-2</v>
      </c>
      <c r="EJ15" s="128">
        <f t="shared" si="33"/>
        <v>0.99999999994179234</v>
      </c>
      <c r="EK15" s="129">
        <f t="shared" si="34"/>
        <v>59.99999999650754</v>
      </c>
      <c r="EL15" s="128">
        <f t="shared" si="35"/>
        <v>0.1756944444423425</v>
      </c>
      <c r="EM15" s="128">
        <f t="shared" si="36"/>
        <v>4.21666666661622</v>
      </c>
      <c r="EN15" s="129">
        <f t="shared" si="37"/>
        <v>252.9999999969732</v>
      </c>
    </row>
    <row r="16" spans="1:144" s="92" customFormat="1" ht="15" customHeight="1" x14ac:dyDescent="0.2">
      <c r="A16" s="93">
        <v>1</v>
      </c>
      <c r="B16" s="92">
        <v>1</v>
      </c>
      <c r="C16" s="94" t="s">
        <v>155</v>
      </c>
      <c r="D16" s="94" t="s">
        <v>156</v>
      </c>
      <c r="E16" s="95">
        <v>547660</v>
      </c>
      <c r="F16" s="131">
        <v>14980</v>
      </c>
      <c r="G16" s="97">
        <v>1</v>
      </c>
      <c r="H16" s="98">
        <v>44578</v>
      </c>
      <c r="I16" s="99">
        <v>0.7631944444444444</v>
      </c>
      <c r="J16" s="100">
        <v>0</v>
      </c>
      <c r="K16" s="98">
        <v>44578</v>
      </c>
      <c r="L16" s="99">
        <v>0.6875</v>
      </c>
      <c r="M16" s="101">
        <v>0</v>
      </c>
      <c r="N16" s="101">
        <v>1</v>
      </c>
      <c r="O16" s="103">
        <v>2</v>
      </c>
      <c r="P16" s="101">
        <v>0</v>
      </c>
      <c r="Q16" s="101">
        <v>0</v>
      </c>
      <c r="R16" s="101">
        <v>0</v>
      </c>
      <c r="S16" s="104">
        <v>1</v>
      </c>
      <c r="T16" s="105">
        <v>6</v>
      </c>
      <c r="U16" s="104">
        <v>0</v>
      </c>
      <c r="V16" s="104">
        <v>1</v>
      </c>
      <c r="W16" s="104">
        <v>0</v>
      </c>
      <c r="X16" s="104">
        <v>0</v>
      </c>
      <c r="Y16" s="104">
        <v>0</v>
      </c>
      <c r="Z16" s="104">
        <v>0</v>
      </c>
      <c r="AA16" s="106" t="s">
        <v>306</v>
      </c>
      <c r="AB16" s="106" t="s">
        <v>367</v>
      </c>
      <c r="AC16" s="106">
        <v>0</v>
      </c>
      <c r="AD16" s="98">
        <v>44578</v>
      </c>
      <c r="AE16" s="99">
        <v>0.77569444444444446</v>
      </c>
      <c r="AF16" s="187"/>
      <c r="AG16" s="187"/>
      <c r="AH16" s="190"/>
      <c r="AI16" s="98">
        <v>44579</v>
      </c>
      <c r="AJ16" s="184">
        <v>0</v>
      </c>
      <c r="AK16" s="107">
        <v>0</v>
      </c>
      <c r="AL16" s="107">
        <v>1</v>
      </c>
      <c r="AM16" s="108">
        <v>0</v>
      </c>
      <c r="AN16" s="107">
        <v>0</v>
      </c>
      <c r="AO16" s="109">
        <v>0</v>
      </c>
      <c r="AP16" s="109">
        <v>1</v>
      </c>
      <c r="AQ16" s="109">
        <v>0</v>
      </c>
      <c r="AR16" s="109">
        <v>0</v>
      </c>
      <c r="AS16" s="109">
        <v>0</v>
      </c>
      <c r="AT16" s="109">
        <v>0</v>
      </c>
      <c r="AU16" s="109">
        <v>0</v>
      </c>
      <c r="AV16" s="110">
        <v>0</v>
      </c>
      <c r="AW16" s="110">
        <v>0</v>
      </c>
      <c r="AX16" s="111">
        <v>0</v>
      </c>
      <c r="AY16" s="98">
        <v>44578</v>
      </c>
      <c r="AZ16" s="99">
        <v>0.7944444444444444</v>
      </c>
      <c r="BA16" s="112" t="s">
        <v>199</v>
      </c>
      <c r="BB16" s="98" t="s">
        <v>146</v>
      </c>
      <c r="BC16" s="99" t="s">
        <v>146</v>
      </c>
      <c r="BD16" s="42" t="s">
        <v>146</v>
      </c>
      <c r="BE16" s="114" t="s">
        <v>146</v>
      </c>
      <c r="BF16" s="114" t="s">
        <v>146</v>
      </c>
      <c r="BG16" s="115" t="s">
        <v>146</v>
      </c>
      <c r="BH16" s="115" t="s">
        <v>146</v>
      </c>
      <c r="BI16" s="115" t="s">
        <v>146</v>
      </c>
      <c r="BJ16" s="98" t="s">
        <v>146</v>
      </c>
      <c r="BK16" s="99" t="s">
        <v>146</v>
      </c>
      <c r="BL16" s="116" t="s">
        <v>146</v>
      </c>
      <c r="BM16" s="116" t="s">
        <v>146</v>
      </c>
      <c r="BN16" s="116" t="s">
        <v>146</v>
      </c>
      <c r="BO16" s="116" t="s">
        <v>146</v>
      </c>
      <c r="BP16" s="113"/>
      <c r="BQ16" s="113"/>
      <c r="BR16" s="117"/>
      <c r="BS16" s="117"/>
      <c r="BT16" s="117"/>
      <c r="BU16" s="117"/>
      <c r="BV16" s="117"/>
      <c r="BW16" s="117"/>
      <c r="BX16" s="105" t="s">
        <v>306</v>
      </c>
      <c r="BY16" s="104">
        <v>0</v>
      </c>
      <c r="BZ16" s="104">
        <v>0</v>
      </c>
      <c r="CA16" s="104">
        <v>0</v>
      </c>
      <c r="CB16" s="104">
        <v>0</v>
      </c>
      <c r="CC16" s="104">
        <v>0</v>
      </c>
      <c r="CD16" s="104">
        <v>1</v>
      </c>
      <c r="CE16" s="104">
        <v>0</v>
      </c>
      <c r="CF16" s="105" t="s">
        <v>306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1</v>
      </c>
      <c r="CM16" s="104">
        <v>0</v>
      </c>
      <c r="CN16" s="119">
        <v>0</v>
      </c>
      <c r="CO16" s="113">
        <v>0</v>
      </c>
      <c r="CP16" s="113">
        <v>0</v>
      </c>
      <c r="CQ16" s="113">
        <v>0</v>
      </c>
      <c r="CR16" s="113">
        <v>0</v>
      </c>
      <c r="CS16" s="113">
        <v>0</v>
      </c>
      <c r="CT16" s="113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30">
        <v>0</v>
      </c>
      <c r="DA16" s="130">
        <v>0</v>
      </c>
      <c r="DB16" s="130">
        <v>0</v>
      </c>
      <c r="DC16" s="107">
        <v>1</v>
      </c>
      <c r="DD16" s="107">
        <v>0</v>
      </c>
      <c r="DE16" s="107">
        <v>0</v>
      </c>
      <c r="DF16" s="123" t="s">
        <v>231</v>
      </c>
      <c r="DG16" s="123">
        <v>1</v>
      </c>
      <c r="DH16" s="123">
        <v>0</v>
      </c>
      <c r="DI16" s="123">
        <v>0</v>
      </c>
      <c r="DJ16" s="123">
        <v>0</v>
      </c>
      <c r="DK16" s="123">
        <v>0</v>
      </c>
      <c r="DL16" s="123">
        <v>0</v>
      </c>
      <c r="DM16" s="123">
        <v>0</v>
      </c>
      <c r="DN16" s="116">
        <v>0</v>
      </c>
      <c r="DO16" s="116">
        <v>0</v>
      </c>
      <c r="DP16" s="116">
        <v>1</v>
      </c>
      <c r="DQ16" s="116">
        <v>0</v>
      </c>
      <c r="DR16" s="116">
        <v>0</v>
      </c>
      <c r="DS16" s="116">
        <v>0</v>
      </c>
      <c r="DT16" s="98">
        <v>44579</v>
      </c>
      <c r="DU16" s="156"/>
      <c r="DV16" s="104"/>
      <c r="DW16" s="104"/>
      <c r="DX16" s="126">
        <f t="shared" si="21"/>
        <v>81.036660341181914</v>
      </c>
      <c r="DY16" s="127">
        <f t="shared" si="22"/>
        <v>1</v>
      </c>
      <c r="DZ16" s="128">
        <f t="shared" si="23"/>
        <v>1.2499999997089617E-2</v>
      </c>
      <c r="EA16" s="128">
        <f t="shared" si="24"/>
        <v>0.29999999993015081</v>
      </c>
      <c r="EB16" s="129">
        <f t="shared" si="25"/>
        <v>17.999999995809048</v>
      </c>
      <c r="EC16" s="128">
        <f t="shared" si="26"/>
        <v>3.125E-2</v>
      </c>
      <c r="ED16" s="128">
        <f t="shared" si="27"/>
        <v>0.75</v>
      </c>
      <c r="EE16" s="129">
        <f t="shared" si="28"/>
        <v>45</v>
      </c>
      <c r="EF16" s="128" t="str">
        <f t="shared" si="29"/>
        <v>NA</v>
      </c>
      <c r="EG16" s="128" t="str">
        <f t="shared" si="30"/>
        <v>NA</v>
      </c>
      <c r="EH16" s="129" t="str">
        <f t="shared" si="31"/>
        <v>NA</v>
      </c>
      <c r="EI16" s="128" t="str">
        <f t="shared" si="32"/>
        <v>NA</v>
      </c>
      <c r="EJ16" s="128" t="str">
        <f t="shared" si="33"/>
        <v>NA</v>
      </c>
      <c r="EK16" s="129" t="str">
        <f t="shared" si="34"/>
        <v>NA</v>
      </c>
      <c r="EL16" s="128" t="str">
        <f t="shared" si="35"/>
        <v>NA</v>
      </c>
      <c r="EM16" s="128" t="str">
        <f t="shared" si="36"/>
        <v>NA</v>
      </c>
      <c r="EN16" s="129" t="str">
        <f t="shared" si="37"/>
        <v>NA</v>
      </c>
    </row>
    <row r="17" spans="1:144" s="92" customFormat="1" ht="15" customHeight="1" x14ac:dyDescent="0.2">
      <c r="A17" s="93">
        <v>1</v>
      </c>
      <c r="B17" s="92">
        <v>1</v>
      </c>
      <c r="C17" s="118" t="s">
        <v>505</v>
      </c>
      <c r="D17" s="132" t="s">
        <v>506</v>
      </c>
      <c r="E17" s="132" t="s">
        <v>507</v>
      </c>
      <c r="F17" s="133">
        <v>19067</v>
      </c>
      <c r="G17" s="118">
        <v>1</v>
      </c>
      <c r="H17" s="134">
        <v>44580</v>
      </c>
      <c r="I17" s="135">
        <v>0.70833333333333337</v>
      </c>
      <c r="J17" s="136">
        <v>1</v>
      </c>
      <c r="K17" s="134">
        <v>44579</v>
      </c>
      <c r="L17" s="137">
        <v>0.66666666666666663</v>
      </c>
      <c r="M17" s="138">
        <v>0</v>
      </c>
      <c r="N17" s="138">
        <v>0</v>
      </c>
      <c r="O17" s="139">
        <v>2</v>
      </c>
      <c r="P17" s="138">
        <v>0</v>
      </c>
      <c r="Q17" s="138">
        <v>1</v>
      </c>
      <c r="R17" s="138" t="s">
        <v>113</v>
      </c>
      <c r="S17" s="140">
        <v>0</v>
      </c>
      <c r="T17" s="141">
        <v>6</v>
      </c>
      <c r="U17" s="140">
        <v>0</v>
      </c>
      <c r="V17" s="140">
        <v>1</v>
      </c>
      <c r="W17" s="140">
        <v>0</v>
      </c>
      <c r="X17" s="140">
        <v>0</v>
      </c>
      <c r="Y17" s="140">
        <v>0</v>
      </c>
      <c r="Z17" s="140">
        <v>0</v>
      </c>
      <c r="AA17" s="142" t="s">
        <v>306</v>
      </c>
      <c r="AB17" s="142" t="s">
        <v>533</v>
      </c>
      <c r="AC17" s="143">
        <v>0</v>
      </c>
      <c r="AD17" s="134" t="s">
        <v>146</v>
      </c>
      <c r="AE17" s="137" t="s">
        <v>146</v>
      </c>
      <c r="AF17" s="188" t="s">
        <v>146</v>
      </c>
      <c r="AG17" s="188" t="s">
        <v>146</v>
      </c>
      <c r="AH17" s="191" t="s">
        <v>146</v>
      </c>
      <c r="AI17" s="134" t="s">
        <v>536</v>
      </c>
      <c r="AJ17" s="185">
        <v>1</v>
      </c>
      <c r="AK17" s="122">
        <v>1</v>
      </c>
      <c r="AL17" s="122">
        <v>0</v>
      </c>
      <c r="AM17" s="122">
        <v>0</v>
      </c>
      <c r="AN17" s="122">
        <v>0</v>
      </c>
      <c r="AO17" s="144">
        <v>1</v>
      </c>
      <c r="AP17" s="144">
        <v>0</v>
      </c>
      <c r="AQ17" s="144">
        <v>0</v>
      </c>
      <c r="AR17" s="144">
        <v>0</v>
      </c>
      <c r="AS17" s="144">
        <v>0</v>
      </c>
      <c r="AT17" s="144">
        <v>0</v>
      </c>
      <c r="AU17" s="144">
        <v>0</v>
      </c>
      <c r="AV17" s="145">
        <v>0</v>
      </c>
      <c r="AW17" s="145">
        <v>0</v>
      </c>
      <c r="AX17" s="146">
        <v>0</v>
      </c>
      <c r="AY17" s="134" t="s">
        <v>146</v>
      </c>
      <c r="AZ17" s="137" t="s">
        <v>146</v>
      </c>
      <c r="BA17" s="147" t="s">
        <v>146</v>
      </c>
      <c r="BB17" s="134">
        <v>44580</v>
      </c>
      <c r="BC17" s="137">
        <v>0.73749999999999993</v>
      </c>
      <c r="BD17" s="148" t="s">
        <v>228</v>
      </c>
      <c r="BE17" s="149">
        <v>0</v>
      </c>
      <c r="BF17" s="149">
        <v>0</v>
      </c>
      <c r="BG17" s="120" t="s">
        <v>302</v>
      </c>
      <c r="BH17" s="120">
        <v>1</v>
      </c>
      <c r="BI17" s="120">
        <v>0</v>
      </c>
      <c r="BJ17" s="134">
        <v>44580</v>
      </c>
      <c r="BK17" s="137">
        <v>0.75208333333333333</v>
      </c>
      <c r="BL17" s="125" t="s">
        <v>534</v>
      </c>
      <c r="BM17" s="125">
        <v>0</v>
      </c>
      <c r="BN17" s="125">
        <v>0</v>
      </c>
      <c r="BO17" s="125">
        <v>0</v>
      </c>
      <c r="BP17" s="149"/>
      <c r="BQ17" s="149"/>
      <c r="BR17" s="118" t="s">
        <v>535</v>
      </c>
      <c r="BS17" s="118"/>
      <c r="BT17" s="150"/>
      <c r="BU17" s="118"/>
      <c r="BV17" s="118"/>
      <c r="BW17" s="118"/>
      <c r="BX17" s="141" t="s">
        <v>536</v>
      </c>
      <c r="BY17" s="140" t="s">
        <v>536</v>
      </c>
      <c r="BZ17" s="140" t="s">
        <v>536</v>
      </c>
      <c r="CA17" s="140" t="s">
        <v>536</v>
      </c>
      <c r="CB17" s="140" t="s">
        <v>536</v>
      </c>
      <c r="CC17" s="140" t="s">
        <v>536</v>
      </c>
      <c r="CD17" s="140" t="s">
        <v>536</v>
      </c>
      <c r="CE17" s="140" t="s">
        <v>536</v>
      </c>
      <c r="CF17" s="141" t="s">
        <v>536</v>
      </c>
      <c r="CG17" s="140" t="s">
        <v>536</v>
      </c>
      <c r="CH17" s="140" t="s">
        <v>536</v>
      </c>
      <c r="CI17" s="140" t="s">
        <v>536</v>
      </c>
      <c r="CJ17" s="140" t="s">
        <v>536</v>
      </c>
      <c r="CK17" s="140" t="s">
        <v>536</v>
      </c>
      <c r="CL17" s="140" t="s">
        <v>536</v>
      </c>
      <c r="CM17" s="140" t="s">
        <v>536</v>
      </c>
      <c r="CN17" s="151" t="s">
        <v>536</v>
      </c>
      <c r="CO17" s="149" t="s">
        <v>536</v>
      </c>
      <c r="CP17" s="149" t="s">
        <v>536</v>
      </c>
      <c r="CQ17" s="149" t="s">
        <v>536</v>
      </c>
      <c r="CR17" s="149" t="s">
        <v>536</v>
      </c>
      <c r="CS17" s="149" t="s">
        <v>536</v>
      </c>
      <c r="CT17" s="149" t="s">
        <v>536</v>
      </c>
      <c r="CU17" s="120" t="s">
        <v>536</v>
      </c>
      <c r="CV17" s="120" t="s">
        <v>536</v>
      </c>
      <c r="CW17" s="120" t="s">
        <v>536</v>
      </c>
      <c r="CX17" s="120" t="s">
        <v>536</v>
      </c>
      <c r="CY17" s="120" t="s">
        <v>536</v>
      </c>
      <c r="CZ17" s="121" t="s">
        <v>536</v>
      </c>
      <c r="DA17" s="121" t="s">
        <v>536</v>
      </c>
      <c r="DB17" s="121" t="s">
        <v>536</v>
      </c>
      <c r="DC17" s="122">
        <v>1</v>
      </c>
      <c r="DD17" s="122">
        <v>0</v>
      </c>
      <c r="DE17" s="122">
        <v>0</v>
      </c>
      <c r="DF17" s="124" t="s">
        <v>536</v>
      </c>
      <c r="DG17" s="124" t="s">
        <v>536</v>
      </c>
      <c r="DH17" s="124" t="s">
        <v>536</v>
      </c>
      <c r="DI17" s="124" t="s">
        <v>536</v>
      </c>
      <c r="DJ17" s="124" t="s">
        <v>536</v>
      </c>
      <c r="DK17" s="124" t="s">
        <v>536</v>
      </c>
      <c r="DL17" s="124" t="s">
        <v>536</v>
      </c>
      <c r="DM17" s="124" t="s">
        <v>536</v>
      </c>
      <c r="DN17" s="125" t="s">
        <v>536</v>
      </c>
      <c r="DO17" s="125" t="s">
        <v>536</v>
      </c>
      <c r="DP17" s="125" t="s">
        <v>536</v>
      </c>
      <c r="DQ17" s="125" t="s">
        <v>536</v>
      </c>
      <c r="DR17" s="125" t="s">
        <v>536</v>
      </c>
      <c r="DS17" s="125" t="s">
        <v>536</v>
      </c>
      <c r="DT17" s="134" t="s">
        <v>536</v>
      </c>
      <c r="DU17" s="139"/>
      <c r="DV17" s="140" t="s">
        <v>536</v>
      </c>
      <c r="DW17" s="140" t="s">
        <v>536</v>
      </c>
      <c r="DX17" s="126">
        <f t="shared" si="21"/>
        <v>69.852297968936227</v>
      </c>
      <c r="DY17" s="127" t="str">
        <f t="shared" si="22"/>
        <v/>
      </c>
      <c r="DZ17" s="128" t="str">
        <f t="shared" si="23"/>
        <v>NA</v>
      </c>
      <c r="EA17" s="128" t="str">
        <f t="shared" si="24"/>
        <v>NA</v>
      </c>
      <c r="EB17" s="129" t="str">
        <f t="shared" si="25"/>
        <v>NA</v>
      </c>
      <c r="EC17" s="128" t="str">
        <f t="shared" si="26"/>
        <v>NA</v>
      </c>
      <c r="ED17" s="128" t="str">
        <f t="shared" si="27"/>
        <v>NA</v>
      </c>
      <c r="EE17" s="129" t="str">
        <f t="shared" si="28"/>
        <v>NA</v>
      </c>
      <c r="EF17" s="128">
        <f t="shared" si="29"/>
        <v>2.9166666667151731E-2</v>
      </c>
      <c r="EG17" s="128">
        <f t="shared" si="30"/>
        <v>0.70000000001164153</v>
      </c>
      <c r="EH17" s="129">
        <f t="shared" si="31"/>
        <v>42.000000000698492</v>
      </c>
      <c r="EI17" s="128">
        <f t="shared" si="32"/>
        <v>1.4583333329937886E-2</v>
      </c>
      <c r="EJ17" s="128">
        <f t="shared" si="33"/>
        <v>0.34999999991850927</v>
      </c>
      <c r="EK17" s="129">
        <f t="shared" si="34"/>
        <v>20.999999995110556</v>
      </c>
      <c r="EL17" s="128">
        <f t="shared" si="35"/>
        <v>1.0854166666686069</v>
      </c>
      <c r="EM17" s="128">
        <f t="shared" si="36"/>
        <v>26.050000000046566</v>
      </c>
      <c r="EN17" s="129">
        <f t="shared" si="37"/>
        <v>1563.000000002794</v>
      </c>
    </row>
    <row r="18" spans="1:144" s="92" customFormat="1" ht="15" customHeight="1" x14ac:dyDescent="0.2">
      <c r="A18" s="93">
        <v>1</v>
      </c>
      <c r="B18" s="92">
        <v>1</v>
      </c>
      <c r="C18" s="118" t="s">
        <v>505</v>
      </c>
      <c r="D18" s="132" t="s">
        <v>506</v>
      </c>
      <c r="E18" s="132" t="s">
        <v>507</v>
      </c>
      <c r="F18" s="133">
        <v>19067</v>
      </c>
      <c r="G18" s="118">
        <v>1</v>
      </c>
      <c r="H18" s="134">
        <v>44580</v>
      </c>
      <c r="I18" s="135">
        <v>0.76041666666666663</v>
      </c>
      <c r="J18" s="136">
        <v>0</v>
      </c>
      <c r="K18" s="134">
        <v>44580</v>
      </c>
      <c r="L18" s="137">
        <v>0.75694444444444453</v>
      </c>
      <c r="M18" s="138">
        <v>0</v>
      </c>
      <c r="N18" s="138">
        <v>0</v>
      </c>
      <c r="O18" s="139" t="s">
        <v>146</v>
      </c>
      <c r="P18" s="138">
        <v>1</v>
      </c>
      <c r="Q18" s="138">
        <v>0</v>
      </c>
      <c r="R18" s="138">
        <v>0</v>
      </c>
      <c r="S18" s="140">
        <v>2</v>
      </c>
      <c r="T18" s="141" t="s">
        <v>596</v>
      </c>
      <c r="U18" s="140">
        <v>0</v>
      </c>
      <c r="V18" s="140">
        <v>0</v>
      </c>
      <c r="W18" s="140">
        <v>0</v>
      </c>
      <c r="X18" s="140">
        <v>0</v>
      </c>
      <c r="Y18" s="140">
        <v>0</v>
      </c>
      <c r="Z18" s="140">
        <v>1</v>
      </c>
      <c r="AA18" s="142" t="s">
        <v>306</v>
      </c>
      <c r="AB18" s="142" t="s">
        <v>533</v>
      </c>
      <c r="AC18" s="143">
        <v>0</v>
      </c>
      <c r="AD18" s="134">
        <v>44580</v>
      </c>
      <c r="AE18" s="137">
        <v>0.76666666666666661</v>
      </c>
      <c r="AF18" s="188" t="s">
        <v>146</v>
      </c>
      <c r="AG18" s="188" t="s">
        <v>146</v>
      </c>
      <c r="AH18" s="191" t="s">
        <v>146</v>
      </c>
      <c r="AI18" s="134">
        <v>44580</v>
      </c>
      <c r="AJ18" s="185">
        <v>1</v>
      </c>
      <c r="AK18" s="122">
        <v>0</v>
      </c>
      <c r="AL18" s="122">
        <v>0</v>
      </c>
      <c r="AM18" s="122">
        <v>0</v>
      </c>
      <c r="AN18" s="122">
        <v>1</v>
      </c>
      <c r="AO18" s="144">
        <v>0</v>
      </c>
      <c r="AP18" s="144">
        <v>0</v>
      </c>
      <c r="AQ18" s="144">
        <v>0</v>
      </c>
      <c r="AR18" s="144">
        <v>0</v>
      </c>
      <c r="AS18" s="144">
        <v>0</v>
      </c>
      <c r="AT18" s="144">
        <v>0</v>
      </c>
      <c r="AU18" s="144">
        <v>1</v>
      </c>
      <c r="AV18" s="145">
        <v>0</v>
      </c>
      <c r="AW18" s="145">
        <v>0</v>
      </c>
      <c r="AX18" s="146">
        <v>0</v>
      </c>
      <c r="AY18" s="134" t="s">
        <v>146</v>
      </c>
      <c r="AZ18" s="137" t="s">
        <v>146</v>
      </c>
      <c r="BA18" s="147" t="s">
        <v>146</v>
      </c>
      <c r="BB18" s="134">
        <v>44580</v>
      </c>
      <c r="BC18" s="137">
        <v>0.79513888888888884</v>
      </c>
      <c r="BD18" s="148" t="s">
        <v>228</v>
      </c>
      <c r="BE18" s="149">
        <v>0</v>
      </c>
      <c r="BF18" s="149">
        <v>0</v>
      </c>
      <c r="BG18" s="120" t="s">
        <v>351</v>
      </c>
      <c r="BH18" s="120">
        <v>1</v>
      </c>
      <c r="BI18" s="120">
        <v>1</v>
      </c>
      <c r="BJ18" s="134">
        <v>44580</v>
      </c>
      <c r="BK18" s="137">
        <v>0.8354166666666667</v>
      </c>
      <c r="BL18" s="125" t="s">
        <v>537</v>
      </c>
      <c r="BM18" s="125">
        <v>0</v>
      </c>
      <c r="BN18" s="125">
        <v>0</v>
      </c>
      <c r="BO18" s="125">
        <v>0</v>
      </c>
      <c r="BP18" s="149"/>
      <c r="BQ18" s="149"/>
      <c r="BR18" s="118" t="s">
        <v>617</v>
      </c>
      <c r="BS18" s="118"/>
      <c r="BT18" s="150"/>
      <c r="BU18" s="118"/>
      <c r="BV18" s="118"/>
      <c r="BW18" s="118"/>
      <c r="BX18" s="141">
        <v>20</v>
      </c>
      <c r="BY18" s="140">
        <v>0</v>
      </c>
      <c r="BZ18" s="140">
        <v>0</v>
      </c>
      <c r="CA18" s="140">
        <v>0</v>
      </c>
      <c r="CB18" s="140">
        <v>1</v>
      </c>
      <c r="CC18" s="140">
        <v>0</v>
      </c>
      <c r="CD18" s="140">
        <v>0</v>
      </c>
      <c r="CE18" s="140">
        <v>0</v>
      </c>
      <c r="CF18" s="141" t="s">
        <v>306</v>
      </c>
      <c r="CG18" s="140">
        <v>0</v>
      </c>
      <c r="CH18" s="140">
        <v>0</v>
      </c>
      <c r="CI18" s="140">
        <v>0</v>
      </c>
      <c r="CJ18" s="140">
        <v>0</v>
      </c>
      <c r="CK18" s="140">
        <v>0</v>
      </c>
      <c r="CL18" s="140">
        <v>1</v>
      </c>
      <c r="CM18" s="140">
        <v>0</v>
      </c>
      <c r="CN18" s="151">
        <v>1</v>
      </c>
      <c r="CO18" s="149">
        <v>0</v>
      </c>
      <c r="CP18" s="149">
        <v>0</v>
      </c>
      <c r="CQ18" s="149">
        <v>0</v>
      </c>
      <c r="CR18" s="149">
        <v>1</v>
      </c>
      <c r="CS18" s="149">
        <v>1</v>
      </c>
      <c r="CT18" s="149">
        <v>0</v>
      </c>
      <c r="CU18" s="120">
        <v>1</v>
      </c>
      <c r="CV18" s="120">
        <v>0</v>
      </c>
      <c r="CW18" s="120">
        <v>1</v>
      </c>
      <c r="CX18" s="120">
        <v>0</v>
      </c>
      <c r="CY18" s="120">
        <v>0</v>
      </c>
      <c r="CZ18" s="121">
        <v>0</v>
      </c>
      <c r="DA18" s="121">
        <v>0</v>
      </c>
      <c r="DB18" s="121">
        <v>0</v>
      </c>
      <c r="DC18" s="122">
        <v>1</v>
      </c>
      <c r="DD18" s="122">
        <v>0</v>
      </c>
      <c r="DE18" s="122">
        <v>0</v>
      </c>
      <c r="DF18" s="124" t="s">
        <v>113</v>
      </c>
      <c r="DG18" s="124">
        <v>0</v>
      </c>
      <c r="DH18" s="124">
        <v>0</v>
      </c>
      <c r="DI18" s="124">
        <v>0</v>
      </c>
      <c r="DJ18" s="124">
        <v>0</v>
      </c>
      <c r="DK18" s="124">
        <v>1</v>
      </c>
      <c r="DL18" s="124">
        <v>0</v>
      </c>
      <c r="DM18" s="124">
        <v>0</v>
      </c>
      <c r="DN18" s="125">
        <v>5</v>
      </c>
      <c r="DO18" s="125">
        <v>0</v>
      </c>
      <c r="DP18" s="125">
        <v>0</v>
      </c>
      <c r="DQ18" s="125">
        <v>0</v>
      </c>
      <c r="DR18" s="125">
        <v>0</v>
      </c>
      <c r="DS18" s="125">
        <v>1</v>
      </c>
      <c r="DT18" s="134">
        <v>44590</v>
      </c>
      <c r="DU18" s="139"/>
      <c r="DV18" s="140"/>
      <c r="DW18" s="140"/>
      <c r="DX18" s="126">
        <f t="shared" si="21"/>
        <v>69.852297968936227</v>
      </c>
      <c r="DY18" s="127">
        <f t="shared" si="22"/>
        <v>10</v>
      </c>
      <c r="DZ18" s="128">
        <f t="shared" si="23"/>
        <v>6.2500000058207661E-3</v>
      </c>
      <c r="EA18" s="128">
        <f t="shared" si="24"/>
        <v>0.15000000013969839</v>
      </c>
      <c r="EB18" s="129">
        <f t="shared" si="25"/>
        <v>9.0000000083819032</v>
      </c>
      <c r="EC18" s="128" t="str">
        <f t="shared" si="26"/>
        <v>NA</v>
      </c>
      <c r="ED18" s="128" t="str">
        <f t="shared" si="27"/>
        <v>NA</v>
      </c>
      <c r="EE18" s="129" t="str">
        <f t="shared" si="28"/>
        <v>NA</v>
      </c>
      <c r="EF18" s="128">
        <f t="shared" si="29"/>
        <v>3.4722222226264421E-2</v>
      </c>
      <c r="EG18" s="128">
        <f t="shared" si="30"/>
        <v>0.8333333334303461</v>
      </c>
      <c r="EH18" s="129">
        <f t="shared" si="31"/>
        <v>50.000000005820766</v>
      </c>
      <c r="EI18" s="128">
        <f t="shared" si="32"/>
        <v>4.0277777778101154E-2</v>
      </c>
      <c r="EJ18" s="128">
        <f t="shared" si="33"/>
        <v>0.96666666667442769</v>
      </c>
      <c r="EK18" s="129">
        <f t="shared" si="34"/>
        <v>58.000000000465661</v>
      </c>
      <c r="EL18" s="128">
        <f t="shared" si="35"/>
        <v>7.8472222223354038E-2</v>
      </c>
      <c r="EM18" s="128">
        <f t="shared" si="36"/>
        <v>1.8833333333604969</v>
      </c>
      <c r="EN18" s="129">
        <f t="shared" si="37"/>
        <v>113.00000000162981</v>
      </c>
    </row>
    <row r="19" spans="1:144" s="92" customFormat="1" ht="15" customHeight="1" x14ac:dyDescent="0.2">
      <c r="A19" s="93">
        <v>1</v>
      </c>
      <c r="B19" s="92">
        <v>1</v>
      </c>
      <c r="C19" s="94" t="s">
        <v>157</v>
      </c>
      <c r="D19" s="94" t="s">
        <v>158</v>
      </c>
      <c r="E19" s="95">
        <v>2138328</v>
      </c>
      <c r="F19" s="131">
        <v>18981</v>
      </c>
      <c r="G19" s="97">
        <v>0</v>
      </c>
      <c r="H19" s="98">
        <v>44585</v>
      </c>
      <c r="I19" s="99">
        <v>0.66319444444444442</v>
      </c>
      <c r="J19" s="100">
        <v>1</v>
      </c>
      <c r="K19" s="98">
        <v>44585</v>
      </c>
      <c r="L19" s="99">
        <v>0.40625</v>
      </c>
      <c r="M19" s="101">
        <v>0</v>
      </c>
      <c r="N19" s="101">
        <v>0</v>
      </c>
      <c r="O19" s="103" t="s">
        <v>146</v>
      </c>
      <c r="P19" s="101">
        <v>0</v>
      </c>
      <c r="Q19" s="101">
        <v>1</v>
      </c>
      <c r="R19" s="101" t="s">
        <v>113</v>
      </c>
      <c r="S19" s="104">
        <v>1</v>
      </c>
      <c r="T19" s="105">
        <v>0</v>
      </c>
      <c r="U19" s="104">
        <v>1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6" t="s">
        <v>306</v>
      </c>
      <c r="AB19" s="106" t="s">
        <v>379</v>
      </c>
      <c r="AC19" s="106">
        <v>0</v>
      </c>
      <c r="AD19" s="98">
        <v>44585</v>
      </c>
      <c r="AE19" s="99">
        <v>0.67291666666666661</v>
      </c>
      <c r="AF19" s="187"/>
      <c r="AG19" s="187"/>
      <c r="AH19" s="190"/>
      <c r="AI19" s="98">
        <v>44586</v>
      </c>
      <c r="AJ19" s="184">
        <v>0</v>
      </c>
      <c r="AK19" s="107">
        <v>0</v>
      </c>
      <c r="AL19" s="107">
        <v>1</v>
      </c>
      <c r="AM19" s="108">
        <v>0</v>
      </c>
      <c r="AN19" s="107">
        <v>0</v>
      </c>
      <c r="AO19" s="109">
        <v>0</v>
      </c>
      <c r="AP19" s="109">
        <v>1</v>
      </c>
      <c r="AQ19" s="109">
        <v>0</v>
      </c>
      <c r="AR19" s="109">
        <v>0</v>
      </c>
      <c r="AS19" s="109">
        <v>0</v>
      </c>
      <c r="AT19" s="109">
        <v>0</v>
      </c>
      <c r="AU19" s="109">
        <v>0</v>
      </c>
      <c r="AV19" s="110">
        <v>0</v>
      </c>
      <c r="AW19" s="110">
        <v>0</v>
      </c>
      <c r="AX19" s="111">
        <v>0</v>
      </c>
      <c r="AY19" s="98" t="s">
        <v>113</v>
      </c>
      <c r="AZ19" s="99" t="s">
        <v>113</v>
      </c>
      <c r="BA19" s="112" t="s">
        <v>380</v>
      </c>
      <c r="BB19" s="98" t="s">
        <v>146</v>
      </c>
      <c r="BC19" s="99" t="s">
        <v>146</v>
      </c>
      <c r="BD19" s="42" t="s">
        <v>146</v>
      </c>
      <c r="BE19" s="114" t="s">
        <v>146</v>
      </c>
      <c r="BF19" s="114" t="s">
        <v>146</v>
      </c>
      <c r="BG19" s="115" t="s">
        <v>146</v>
      </c>
      <c r="BH19" s="115" t="s">
        <v>146</v>
      </c>
      <c r="BI19" s="115" t="s">
        <v>146</v>
      </c>
      <c r="BJ19" s="98" t="s">
        <v>146</v>
      </c>
      <c r="BK19" s="99" t="s">
        <v>146</v>
      </c>
      <c r="BL19" s="116" t="s">
        <v>146</v>
      </c>
      <c r="BM19" s="116" t="s">
        <v>146</v>
      </c>
      <c r="BN19" s="116" t="s">
        <v>146</v>
      </c>
      <c r="BO19" s="116" t="s">
        <v>146</v>
      </c>
      <c r="BP19" s="113"/>
      <c r="BQ19" s="113"/>
      <c r="BR19" s="117" t="s">
        <v>378</v>
      </c>
      <c r="BS19" s="117"/>
      <c r="BT19" s="117"/>
      <c r="BU19" s="117"/>
      <c r="BV19" s="117"/>
      <c r="BW19" s="117"/>
      <c r="BX19" s="105">
        <v>0</v>
      </c>
      <c r="BY19" s="104">
        <v>1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5">
        <v>0</v>
      </c>
      <c r="CG19" s="104">
        <v>1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19">
        <v>0</v>
      </c>
      <c r="CO19" s="113">
        <v>0</v>
      </c>
      <c r="CP19" s="113">
        <v>0</v>
      </c>
      <c r="CQ19" s="113">
        <v>0</v>
      </c>
      <c r="CR19" s="113">
        <v>0</v>
      </c>
      <c r="CS19" s="113">
        <v>0</v>
      </c>
      <c r="CT19" s="113">
        <v>0</v>
      </c>
      <c r="CU19" s="115">
        <v>0</v>
      </c>
      <c r="CV19" s="115">
        <v>0</v>
      </c>
      <c r="CW19" s="115">
        <v>0</v>
      </c>
      <c r="CX19" s="115" t="s">
        <v>512</v>
      </c>
      <c r="CY19" s="115">
        <v>0</v>
      </c>
      <c r="CZ19" s="130">
        <v>0</v>
      </c>
      <c r="DA19" s="130">
        <v>0</v>
      </c>
      <c r="DB19" s="130">
        <v>0</v>
      </c>
      <c r="DC19" s="107">
        <v>1</v>
      </c>
      <c r="DD19" s="107">
        <v>0</v>
      </c>
      <c r="DE19" s="107">
        <v>0</v>
      </c>
      <c r="DF19" s="123" t="s">
        <v>231</v>
      </c>
      <c r="DG19" s="123">
        <v>1</v>
      </c>
      <c r="DH19" s="123">
        <v>0</v>
      </c>
      <c r="DI19" s="123">
        <v>0</v>
      </c>
      <c r="DJ19" s="123">
        <v>0</v>
      </c>
      <c r="DK19" s="123">
        <v>0</v>
      </c>
      <c r="DL19" s="123">
        <v>0</v>
      </c>
      <c r="DM19" s="123">
        <v>0</v>
      </c>
      <c r="DN19" s="116">
        <v>1</v>
      </c>
      <c r="DO19" s="116">
        <v>1</v>
      </c>
      <c r="DP19" s="116">
        <v>0</v>
      </c>
      <c r="DQ19" s="116">
        <v>0</v>
      </c>
      <c r="DR19" s="116">
        <v>0</v>
      </c>
      <c r="DS19" s="116">
        <v>0</v>
      </c>
      <c r="DT19" s="98">
        <v>44586</v>
      </c>
      <c r="DU19" s="156"/>
      <c r="DV19" s="104"/>
      <c r="DW19" s="104"/>
      <c r="DX19" s="126">
        <f t="shared" si="21"/>
        <v>70.10144777943178</v>
      </c>
      <c r="DY19" s="127">
        <f t="shared" si="22"/>
        <v>1</v>
      </c>
      <c r="DZ19" s="128">
        <f t="shared" si="23"/>
        <v>9.7222222248092294E-3</v>
      </c>
      <c r="EA19" s="128">
        <f t="shared" si="24"/>
        <v>0.2333333333954215</v>
      </c>
      <c r="EB19" s="129">
        <f t="shared" si="25"/>
        <v>14.00000000372529</v>
      </c>
      <c r="EC19" s="128" t="str">
        <f t="shared" si="26"/>
        <v>NA</v>
      </c>
      <c r="ED19" s="128" t="str">
        <f t="shared" si="27"/>
        <v>NA</v>
      </c>
      <c r="EE19" s="129" t="str">
        <f t="shared" si="28"/>
        <v>NA</v>
      </c>
      <c r="EF19" s="128" t="str">
        <f t="shared" si="29"/>
        <v>NA</v>
      </c>
      <c r="EG19" s="128" t="str">
        <f t="shared" si="30"/>
        <v>NA</v>
      </c>
      <c r="EH19" s="129" t="str">
        <f t="shared" si="31"/>
        <v>NA</v>
      </c>
      <c r="EI19" s="128" t="str">
        <f t="shared" si="32"/>
        <v>NA</v>
      </c>
      <c r="EJ19" s="128" t="str">
        <f t="shared" si="33"/>
        <v>NA</v>
      </c>
      <c r="EK19" s="129" t="str">
        <f t="shared" si="34"/>
        <v>NA</v>
      </c>
      <c r="EL19" s="128" t="str">
        <f t="shared" si="35"/>
        <v>NA</v>
      </c>
      <c r="EM19" s="128" t="str">
        <f t="shared" si="36"/>
        <v>NA</v>
      </c>
      <c r="EN19" s="129" t="str">
        <f t="shared" si="37"/>
        <v>NA</v>
      </c>
    </row>
    <row r="20" spans="1:144" s="92" customFormat="1" ht="15" customHeight="1" x14ac:dyDescent="0.2">
      <c r="A20" s="93">
        <v>1</v>
      </c>
      <c r="B20" s="92">
        <v>1</v>
      </c>
      <c r="C20" s="152" t="s">
        <v>159</v>
      </c>
      <c r="D20" s="162" t="s">
        <v>160</v>
      </c>
      <c r="E20" s="95">
        <v>2531720</v>
      </c>
      <c r="F20" s="131">
        <v>22194</v>
      </c>
      <c r="G20" s="97">
        <v>1</v>
      </c>
      <c r="H20" s="98">
        <v>44585</v>
      </c>
      <c r="I20" s="99" t="s">
        <v>306</v>
      </c>
      <c r="J20" s="100">
        <v>0</v>
      </c>
      <c r="K20" s="98">
        <v>44584</v>
      </c>
      <c r="L20" s="99">
        <v>0.95833333333333337</v>
      </c>
      <c r="M20" s="101">
        <v>0</v>
      </c>
      <c r="N20" s="102">
        <v>0</v>
      </c>
      <c r="O20" s="103">
        <v>2</v>
      </c>
      <c r="P20" s="102">
        <v>0</v>
      </c>
      <c r="Q20" s="102">
        <v>1</v>
      </c>
      <c r="R20" s="101" t="s">
        <v>161</v>
      </c>
      <c r="S20" s="104">
        <v>0</v>
      </c>
      <c r="T20" s="105" t="s">
        <v>381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1</v>
      </c>
      <c r="AA20" s="106" t="s">
        <v>339</v>
      </c>
      <c r="AB20" s="106" t="s">
        <v>366</v>
      </c>
      <c r="AC20" s="106">
        <v>0</v>
      </c>
      <c r="AD20" s="98" t="s">
        <v>146</v>
      </c>
      <c r="AE20" s="99" t="s">
        <v>146</v>
      </c>
      <c r="AF20" s="187" t="s">
        <v>146</v>
      </c>
      <c r="AG20" s="187" t="s">
        <v>146</v>
      </c>
      <c r="AH20" s="190" t="s">
        <v>146</v>
      </c>
      <c r="AI20" s="98">
        <v>44585</v>
      </c>
      <c r="AJ20" s="184">
        <v>1</v>
      </c>
      <c r="AK20" s="107">
        <v>1</v>
      </c>
      <c r="AL20" s="107">
        <v>1</v>
      </c>
      <c r="AM20" s="108">
        <v>0</v>
      </c>
      <c r="AN20" s="107">
        <v>0</v>
      </c>
      <c r="AO20" s="109">
        <v>0</v>
      </c>
      <c r="AP20" s="109">
        <v>0</v>
      </c>
      <c r="AQ20" s="109">
        <v>1</v>
      </c>
      <c r="AR20" s="109">
        <v>0</v>
      </c>
      <c r="AS20" s="109">
        <v>0</v>
      </c>
      <c r="AT20" s="109">
        <v>0</v>
      </c>
      <c r="AU20" s="109">
        <v>0</v>
      </c>
      <c r="AV20" s="110">
        <v>0</v>
      </c>
      <c r="AW20" s="110">
        <v>0</v>
      </c>
      <c r="AX20" s="111">
        <v>0</v>
      </c>
      <c r="AY20" s="98" t="s">
        <v>562</v>
      </c>
      <c r="AZ20" s="99" t="s">
        <v>562</v>
      </c>
      <c r="BA20" s="112" t="s">
        <v>380</v>
      </c>
      <c r="BB20" s="98">
        <v>44585</v>
      </c>
      <c r="BC20" s="99">
        <v>9.375E-2</v>
      </c>
      <c r="BD20" s="169" t="s">
        <v>541</v>
      </c>
      <c r="BE20" s="168" t="s">
        <v>29</v>
      </c>
      <c r="BF20" s="114">
        <v>1</v>
      </c>
      <c r="BG20" s="115" t="s">
        <v>302</v>
      </c>
      <c r="BH20" s="115">
        <v>1</v>
      </c>
      <c r="BI20" s="115">
        <v>0</v>
      </c>
      <c r="BJ20" s="98">
        <v>44585</v>
      </c>
      <c r="BK20" s="99">
        <v>0.17708333333333334</v>
      </c>
      <c r="BL20" s="116" t="s">
        <v>101</v>
      </c>
      <c r="BM20" s="116">
        <v>0</v>
      </c>
      <c r="BN20" s="116">
        <v>0</v>
      </c>
      <c r="BO20" s="116">
        <v>0</v>
      </c>
      <c r="BP20" s="113"/>
      <c r="BQ20" s="113"/>
      <c r="BR20" s="117" t="s">
        <v>389</v>
      </c>
      <c r="BS20" s="117"/>
      <c r="BT20" s="117"/>
      <c r="BU20" s="117"/>
      <c r="BV20" s="117"/>
      <c r="BW20" s="117"/>
      <c r="BX20" s="105">
        <v>1</v>
      </c>
      <c r="BY20" s="104">
        <v>1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5">
        <v>1</v>
      </c>
      <c r="CG20" s="104">
        <v>1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19">
        <v>0</v>
      </c>
      <c r="CO20" s="113">
        <v>0</v>
      </c>
      <c r="CP20" s="113">
        <v>0</v>
      </c>
      <c r="CQ20" s="113">
        <v>0</v>
      </c>
      <c r="CR20" s="113">
        <v>0</v>
      </c>
      <c r="CS20" s="113">
        <v>0</v>
      </c>
      <c r="CT20" s="113">
        <v>0</v>
      </c>
      <c r="CU20" s="115">
        <v>0</v>
      </c>
      <c r="CV20" s="115">
        <v>0</v>
      </c>
      <c r="CW20" s="115">
        <v>0</v>
      </c>
      <c r="CX20" s="115">
        <v>0</v>
      </c>
      <c r="CY20" s="115">
        <v>0</v>
      </c>
      <c r="CZ20" s="130">
        <v>0</v>
      </c>
      <c r="DA20" s="130">
        <v>0</v>
      </c>
      <c r="DB20" s="130">
        <v>0</v>
      </c>
      <c r="DC20" s="107">
        <v>1</v>
      </c>
      <c r="DD20" s="107">
        <v>0</v>
      </c>
      <c r="DE20" s="107">
        <v>0</v>
      </c>
      <c r="DF20" s="123" t="s">
        <v>231</v>
      </c>
      <c r="DG20" s="123">
        <v>1</v>
      </c>
      <c r="DH20" s="123">
        <v>0</v>
      </c>
      <c r="DI20" s="123">
        <v>0</v>
      </c>
      <c r="DJ20" s="123">
        <v>0</v>
      </c>
      <c r="DK20" s="123">
        <v>0</v>
      </c>
      <c r="DL20" s="123">
        <v>0</v>
      </c>
      <c r="DM20" s="123">
        <v>0</v>
      </c>
      <c r="DN20" s="116">
        <v>1</v>
      </c>
      <c r="DO20" s="116">
        <v>1</v>
      </c>
      <c r="DP20" s="116">
        <v>0</v>
      </c>
      <c r="DQ20" s="116">
        <v>0</v>
      </c>
      <c r="DR20" s="116">
        <v>0</v>
      </c>
      <c r="DS20" s="116">
        <v>0</v>
      </c>
      <c r="DT20" s="98">
        <v>44589</v>
      </c>
      <c r="DU20" s="156"/>
      <c r="DV20" s="104"/>
      <c r="DW20" s="104"/>
      <c r="DX20" s="126">
        <f t="shared" si="21"/>
        <v>61.304542931934733</v>
      </c>
      <c r="DY20" s="127">
        <f t="shared" si="22"/>
        <v>4</v>
      </c>
      <c r="DZ20" s="128" t="str">
        <f t="shared" si="23"/>
        <v>NA</v>
      </c>
      <c r="EA20" s="128" t="str">
        <f t="shared" si="24"/>
        <v>NA</v>
      </c>
      <c r="EB20" s="129" t="str">
        <f t="shared" si="25"/>
        <v>NA</v>
      </c>
      <c r="EC20" s="128" t="str">
        <f t="shared" si="26"/>
        <v>NA</v>
      </c>
      <c r="ED20" s="128" t="str">
        <f t="shared" si="27"/>
        <v>NA</v>
      </c>
      <c r="EE20" s="129" t="str">
        <f t="shared" si="28"/>
        <v>NA</v>
      </c>
      <c r="EF20" s="128" t="str">
        <f t="shared" si="29"/>
        <v>NA</v>
      </c>
      <c r="EG20" s="128" t="str">
        <f t="shared" si="30"/>
        <v>NA</v>
      </c>
      <c r="EH20" s="129" t="str">
        <f t="shared" si="31"/>
        <v>NA</v>
      </c>
      <c r="EI20" s="128">
        <f t="shared" si="32"/>
        <v>8.3333333335758653E-2</v>
      </c>
      <c r="EJ20" s="128">
        <f t="shared" si="33"/>
        <v>2.0000000000582077</v>
      </c>
      <c r="EK20" s="129">
        <f t="shared" si="34"/>
        <v>120.00000000349246</v>
      </c>
      <c r="EL20" s="128">
        <f t="shared" si="35"/>
        <v>0.21875</v>
      </c>
      <c r="EM20" s="128">
        <f t="shared" si="36"/>
        <v>5.25</v>
      </c>
      <c r="EN20" s="129">
        <f t="shared" si="37"/>
        <v>315</v>
      </c>
    </row>
    <row r="21" spans="1:144" s="92" customFormat="1" ht="15" customHeight="1" x14ac:dyDescent="0.2">
      <c r="A21" s="93">
        <v>1</v>
      </c>
      <c r="B21" s="92">
        <v>1</v>
      </c>
      <c r="C21" s="94" t="s">
        <v>162</v>
      </c>
      <c r="D21" s="94" t="s">
        <v>163</v>
      </c>
      <c r="E21" s="95">
        <v>2129965</v>
      </c>
      <c r="F21" s="131">
        <v>10197</v>
      </c>
      <c r="G21" s="97">
        <v>0</v>
      </c>
      <c r="H21" s="98">
        <v>44585</v>
      </c>
      <c r="I21" s="99">
        <v>0.35902777777777778</v>
      </c>
      <c r="J21" s="100">
        <v>1</v>
      </c>
      <c r="K21" s="98">
        <v>44585</v>
      </c>
      <c r="L21" s="99">
        <v>0.29166666666666669</v>
      </c>
      <c r="M21" s="101">
        <v>0</v>
      </c>
      <c r="N21" s="101">
        <v>1</v>
      </c>
      <c r="O21" s="103">
        <v>2</v>
      </c>
      <c r="P21" s="101">
        <v>0</v>
      </c>
      <c r="Q21" s="101">
        <v>0</v>
      </c>
      <c r="R21" s="101">
        <v>0</v>
      </c>
      <c r="S21" s="104">
        <v>2</v>
      </c>
      <c r="T21" s="105">
        <v>7</v>
      </c>
      <c r="U21" s="104">
        <v>0</v>
      </c>
      <c r="V21" s="104">
        <v>1</v>
      </c>
      <c r="W21" s="104">
        <v>0</v>
      </c>
      <c r="X21" s="104">
        <v>0</v>
      </c>
      <c r="Y21" s="104">
        <v>0</v>
      </c>
      <c r="Z21" s="104">
        <v>0</v>
      </c>
      <c r="AA21" s="106" t="s">
        <v>339</v>
      </c>
      <c r="AB21" s="106" t="s">
        <v>383</v>
      </c>
      <c r="AC21" s="106">
        <v>0</v>
      </c>
      <c r="AD21" s="98">
        <v>44585</v>
      </c>
      <c r="AE21" s="99">
        <v>0.37847222222222227</v>
      </c>
      <c r="AF21" s="187"/>
      <c r="AG21" s="187"/>
      <c r="AH21" s="190"/>
      <c r="AI21" s="98">
        <v>44585</v>
      </c>
      <c r="AJ21" s="184">
        <v>0</v>
      </c>
      <c r="AK21" s="107">
        <v>0</v>
      </c>
      <c r="AL21" s="107">
        <v>1</v>
      </c>
      <c r="AM21" s="108">
        <v>0</v>
      </c>
      <c r="AN21" s="107">
        <v>0</v>
      </c>
      <c r="AO21" s="109">
        <v>0</v>
      </c>
      <c r="AP21" s="109">
        <v>1</v>
      </c>
      <c r="AQ21" s="109">
        <v>0</v>
      </c>
      <c r="AR21" s="109">
        <v>0</v>
      </c>
      <c r="AS21" s="109">
        <v>0</v>
      </c>
      <c r="AT21" s="109">
        <v>0</v>
      </c>
      <c r="AU21" s="109">
        <v>0</v>
      </c>
      <c r="AV21" s="110">
        <v>0</v>
      </c>
      <c r="AW21" s="110">
        <v>0</v>
      </c>
      <c r="AX21" s="111">
        <v>0</v>
      </c>
      <c r="AY21" s="98">
        <v>44585</v>
      </c>
      <c r="AZ21" s="99">
        <v>0.42569444444444443</v>
      </c>
      <c r="BA21" s="112" t="s">
        <v>199</v>
      </c>
      <c r="BB21" s="98" t="s">
        <v>146</v>
      </c>
      <c r="BC21" s="99" t="s">
        <v>146</v>
      </c>
      <c r="BD21" s="42" t="s">
        <v>146</v>
      </c>
      <c r="BE21" s="114" t="s">
        <v>146</v>
      </c>
      <c r="BF21" s="114" t="s">
        <v>146</v>
      </c>
      <c r="BG21" s="115" t="s">
        <v>146</v>
      </c>
      <c r="BH21" s="115" t="s">
        <v>146</v>
      </c>
      <c r="BI21" s="115" t="s">
        <v>146</v>
      </c>
      <c r="BJ21" s="98" t="s">
        <v>146</v>
      </c>
      <c r="BK21" s="99" t="s">
        <v>146</v>
      </c>
      <c r="BL21" s="116" t="s">
        <v>146</v>
      </c>
      <c r="BM21" s="116" t="s">
        <v>146</v>
      </c>
      <c r="BN21" s="116" t="s">
        <v>146</v>
      </c>
      <c r="BO21" s="116" t="s">
        <v>146</v>
      </c>
      <c r="BP21" s="113"/>
      <c r="BQ21" s="113"/>
      <c r="BR21" s="117" t="s">
        <v>164</v>
      </c>
      <c r="BS21" s="117"/>
      <c r="BT21" s="117"/>
      <c r="BU21" s="117"/>
      <c r="BV21" s="117"/>
      <c r="BW21" s="117"/>
      <c r="BX21" s="105">
        <v>3</v>
      </c>
      <c r="BY21" s="104">
        <v>1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5"/>
      <c r="CG21" s="104"/>
      <c r="CH21" s="104"/>
      <c r="CI21" s="104"/>
      <c r="CJ21" s="104"/>
      <c r="CK21" s="104"/>
      <c r="CL21" s="104"/>
      <c r="CM21" s="104"/>
      <c r="CN21" s="119">
        <v>0</v>
      </c>
      <c r="CO21" s="113">
        <v>0</v>
      </c>
      <c r="CP21" s="113">
        <v>0</v>
      </c>
      <c r="CQ21" s="113">
        <v>0</v>
      </c>
      <c r="CR21" s="113">
        <v>0</v>
      </c>
      <c r="CS21" s="113">
        <v>0</v>
      </c>
      <c r="CT21" s="113">
        <v>0</v>
      </c>
      <c r="CU21" s="115">
        <v>0</v>
      </c>
      <c r="CV21" s="115">
        <v>0</v>
      </c>
      <c r="CW21" s="115" t="s">
        <v>146</v>
      </c>
      <c r="CX21" s="115">
        <v>0</v>
      </c>
      <c r="CY21" s="115">
        <v>0</v>
      </c>
      <c r="CZ21" s="130">
        <v>0</v>
      </c>
      <c r="DA21" s="130">
        <v>0</v>
      </c>
      <c r="DB21" s="130">
        <v>0</v>
      </c>
      <c r="DC21" s="107">
        <v>1</v>
      </c>
      <c r="DD21" s="107">
        <v>0</v>
      </c>
      <c r="DE21" s="107">
        <v>0</v>
      </c>
      <c r="DF21" s="123" t="s">
        <v>384</v>
      </c>
      <c r="DG21" s="123">
        <v>0</v>
      </c>
      <c r="DH21" s="123">
        <v>0</v>
      </c>
      <c r="DI21" s="123">
        <v>1</v>
      </c>
      <c r="DJ21" s="123">
        <v>0</v>
      </c>
      <c r="DK21" s="123">
        <v>0</v>
      </c>
      <c r="DL21" s="123">
        <v>0</v>
      </c>
      <c r="DM21" s="123">
        <v>0</v>
      </c>
      <c r="DN21" s="116">
        <v>4</v>
      </c>
      <c r="DO21" s="116">
        <v>0</v>
      </c>
      <c r="DP21" s="116">
        <v>1</v>
      </c>
      <c r="DQ21" s="116">
        <v>0</v>
      </c>
      <c r="DR21" s="116">
        <v>0</v>
      </c>
      <c r="DS21" s="116">
        <v>0</v>
      </c>
      <c r="DT21" s="98">
        <v>44589</v>
      </c>
      <c r="DU21" s="156"/>
      <c r="DV21" s="104"/>
      <c r="DW21" s="104"/>
      <c r="DX21" s="126">
        <f t="shared" si="21"/>
        <v>94.151249267266834</v>
      </c>
      <c r="DY21" s="127">
        <f t="shared" si="22"/>
        <v>4</v>
      </c>
      <c r="DZ21" s="128">
        <f t="shared" si="23"/>
        <v>1.9444444442342501E-2</v>
      </c>
      <c r="EA21" s="128">
        <f t="shared" si="24"/>
        <v>0.46666666661622003</v>
      </c>
      <c r="EB21" s="129">
        <f t="shared" si="25"/>
        <v>27.999999996973202</v>
      </c>
      <c r="EC21" s="128">
        <f t="shared" si="26"/>
        <v>6.6666666665696539E-2</v>
      </c>
      <c r="ED21" s="128">
        <f t="shared" si="27"/>
        <v>1.5999999999767169</v>
      </c>
      <c r="EE21" s="129">
        <f t="shared" si="28"/>
        <v>95.999999998603016</v>
      </c>
      <c r="EF21" s="128" t="str">
        <f t="shared" si="29"/>
        <v>NA</v>
      </c>
      <c r="EG21" s="128" t="str">
        <f t="shared" si="30"/>
        <v>NA</v>
      </c>
      <c r="EH21" s="129" t="str">
        <f t="shared" si="31"/>
        <v>NA</v>
      </c>
      <c r="EI21" s="128" t="str">
        <f t="shared" si="32"/>
        <v>NA</v>
      </c>
      <c r="EJ21" s="128" t="str">
        <f t="shared" si="33"/>
        <v>NA</v>
      </c>
      <c r="EK21" s="129" t="str">
        <f t="shared" si="34"/>
        <v>NA</v>
      </c>
      <c r="EL21" s="128" t="str">
        <f t="shared" si="35"/>
        <v>NA</v>
      </c>
      <c r="EM21" s="128" t="str">
        <f t="shared" si="36"/>
        <v>NA</v>
      </c>
      <c r="EN21" s="129" t="str">
        <f t="shared" si="37"/>
        <v>NA</v>
      </c>
    </row>
    <row r="22" spans="1:144" s="92" customFormat="1" ht="15" customHeight="1" x14ac:dyDescent="0.2">
      <c r="A22" s="93">
        <v>1</v>
      </c>
      <c r="B22" s="92">
        <v>1</v>
      </c>
      <c r="C22" s="152" t="s">
        <v>165</v>
      </c>
      <c r="D22" s="152" t="s">
        <v>102</v>
      </c>
      <c r="E22" s="95">
        <v>822399</v>
      </c>
      <c r="F22" s="131">
        <v>13028</v>
      </c>
      <c r="G22" s="97">
        <v>1</v>
      </c>
      <c r="H22" s="98">
        <v>44586</v>
      </c>
      <c r="I22" s="99">
        <v>0.95000000000000007</v>
      </c>
      <c r="J22" s="100">
        <v>0</v>
      </c>
      <c r="K22" s="98">
        <v>44586</v>
      </c>
      <c r="L22" s="99">
        <v>0.91666666666666663</v>
      </c>
      <c r="M22" s="101">
        <v>0</v>
      </c>
      <c r="N22" s="101">
        <v>1</v>
      </c>
      <c r="O22" s="103">
        <v>2</v>
      </c>
      <c r="P22" s="101">
        <v>0</v>
      </c>
      <c r="Q22" s="101">
        <v>0</v>
      </c>
      <c r="R22" s="101">
        <v>0</v>
      </c>
      <c r="S22" s="104">
        <v>0</v>
      </c>
      <c r="T22" s="105">
        <v>15</v>
      </c>
      <c r="U22" s="104">
        <v>0</v>
      </c>
      <c r="V22" s="104">
        <v>0</v>
      </c>
      <c r="W22" s="104">
        <v>1</v>
      </c>
      <c r="X22" s="104">
        <v>0</v>
      </c>
      <c r="Y22" s="104">
        <v>0</v>
      </c>
      <c r="Z22" s="104">
        <v>0</v>
      </c>
      <c r="AA22" s="106" t="s">
        <v>596</v>
      </c>
      <c r="AB22" s="106" t="s">
        <v>385</v>
      </c>
      <c r="AC22" s="106">
        <v>0</v>
      </c>
      <c r="AD22" s="98">
        <v>44586</v>
      </c>
      <c r="AE22" s="99">
        <v>0.95277777777777783</v>
      </c>
      <c r="AF22" s="187"/>
      <c r="AG22" s="187"/>
      <c r="AH22" s="190"/>
      <c r="AI22" s="98">
        <v>44587</v>
      </c>
      <c r="AJ22" s="184">
        <v>1</v>
      </c>
      <c r="AK22" s="107">
        <v>1</v>
      </c>
      <c r="AL22" s="107">
        <v>1</v>
      </c>
      <c r="AM22" s="108">
        <v>0</v>
      </c>
      <c r="AN22" s="107">
        <v>0</v>
      </c>
      <c r="AO22" s="109">
        <v>0</v>
      </c>
      <c r="AP22" s="109">
        <v>0</v>
      </c>
      <c r="AQ22" s="109">
        <v>1</v>
      </c>
      <c r="AR22" s="109">
        <v>0</v>
      </c>
      <c r="AS22" s="109">
        <v>0</v>
      </c>
      <c r="AT22" s="109">
        <v>0</v>
      </c>
      <c r="AU22" s="109">
        <v>0</v>
      </c>
      <c r="AV22" s="110">
        <v>0</v>
      </c>
      <c r="AW22" s="110">
        <v>0</v>
      </c>
      <c r="AX22" s="111">
        <v>0</v>
      </c>
      <c r="AY22" s="98">
        <v>44586</v>
      </c>
      <c r="AZ22" s="99">
        <v>0.97361111111111109</v>
      </c>
      <c r="BA22" s="112" t="s">
        <v>199</v>
      </c>
      <c r="BB22" s="98">
        <v>44587</v>
      </c>
      <c r="BC22" s="99">
        <v>3.472222222222222E-3</v>
      </c>
      <c r="BD22" s="42" t="s">
        <v>386</v>
      </c>
      <c r="BE22" s="114">
        <v>0</v>
      </c>
      <c r="BF22" s="114">
        <v>1</v>
      </c>
      <c r="BG22" s="115" t="s">
        <v>449</v>
      </c>
      <c r="BH22" s="115" t="s">
        <v>447</v>
      </c>
      <c r="BI22" s="115">
        <v>0</v>
      </c>
      <c r="BJ22" s="98">
        <v>44587</v>
      </c>
      <c r="BK22" s="99">
        <v>3.125E-2</v>
      </c>
      <c r="BL22" s="116" t="s">
        <v>326</v>
      </c>
      <c r="BM22" s="116">
        <v>0</v>
      </c>
      <c r="BN22" s="116">
        <v>0</v>
      </c>
      <c r="BO22" s="116">
        <v>0</v>
      </c>
      <c r="BP22" s="113"/>
      <c r="BQ22" s="113"/>
      <c r="BR22" s="117"/>
      <c r="BS22" s="117"/>
      <c r="BT22" s="117"/>
      <c r="BU22" s="117"/>
      <c r="BV22" s="117"/>
      <c r="BW22" s="117"/>
      <c r="BX22" s="105" t="s">
        <v>306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1</v>
      </c>
      <c r="CE22" s="104">
        <v>0</v>
      </c>
      <c r="CF22" s="105" t="s">
        <v>306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1</v>
      </c>
      <c r="CM22" s="104">
        <v>0</v>
      </c>
      <c r="CN22" s="119">
        <v>0</v>
      </c>
      <c r="CO22" s="113">
        <v>0</v>
      </c>
      <c r="CP22" s="113">
        <v>0</v>
      </c>
      <c r="CQ22" s="113">
        <v>0</v>
      </c>
      <c r="CR22" s="113">
        <v>0</v>
      </c>
      <c r="CS22" s="113">
        <v>0</v>
      </c>
      <c r="CT22" s="113">
        <v>0</v>
      </c>
      <c r="CU22" s="115">
        <v>0</v>
      </c>
      <c r="CV22" s="115">
        <v>0</v>
      </c>
      <c r="CW22" s="115">
        <v>0</v>
      </c>
      <c r="CX22" s="115">
        <v>0</v>
      </c>
      <c r="CY22" s="115">
        <v>0</v>
      </c>
      <c r="CZ22" s="130">
        <v>0</v>
      </c>
      <c r="DA22" s="130">
        <v>0</v>
      </c>
      <c r="DB22" s="130">
        <v>0</v>
      </c>
      <c r="DC22" s="107">
        <v>1</v>
      </c>
      <c r="DD22" s="107">
        <v>0</v>
      </c>
      <c r="DE22" s="107">
        <v>0</v>
      </c>
      <c r="DF22" s="123" t="s">
        <v>387</v>
      </c>
      <c r="DG22" s="123">
        <v>0</v>
      </c>
      <c r="DH22" s="123">
        <v>0</v>
      </c>
      <c r="DI22" s="123">
        <v>1</v>
      </c>
      <c r="DJ22" s="123">
        <v>0</v>
      </c>
      <c r="DK22" s="123">
        <v>0</v>
      </c>
      <c r="DL22" s="123">
        <v>0</v>
      </c>
      <c r="DM22" s="123">
        <v>0</v>
      </c>
      <c r="DN22" s="116">
        <v>2</v>
      </c>
      <c r="DO22" s="116">
        <v>1</v>
      </c>
      <c r="DP22" s="116">
        <v>0</v>
      </c>
      <c r="DQ22" s="116">
        <v>0</v>
      </c>
      <c r="DR22" s="116">
        <v>0</v>
      </c>
      <c r="DS22" s="116">
        <v>0</v>
      </c>
      <c r="DT22" s="98">
        <v>44589</v>
      </c>
      <c r="DU22" s="156"/>
      <c r="DV22" s="104"/>
      <c r="DW22" s="104"/>
      <c r="DX22" s="126">
        <f t="shared" si="21"/>
        <v>86.402963951855497</v>
      </c>
      <c r="DY22" s="127">
        <f t="shared" si="22"/>
        <v>3</v>
      </c>
      <c r="DZ22" s="128">
        <f t="shared" si="23"/>
        <v>2.7777777795563452E-3</v>
      </c>
      <c r="EA22" s="128">
        <f t="shared" si="24"/>
        <v>6.6666666709352285E-2</v>
      </c>
      <c r="EB22" s="129">
        <f t="shared" si="25"/>
        <v>4.0000000025611371</v>
      </c>
      <c r="EC22" s="128">
        <f t="shared" si="26"/>
        <v>2.3611111115314998E-2</v>
      </c>
      <c r="ED22" s="128">
        <f t="shared" si="27"/>
        <v>0.56666666676755995</v>
      </c>
      <c r="EE22" s="129">
        <f t="shared" si="28"/>
        <v>34.000000006053597</v>
      </c>
      <c r="EF22" s="128">
        <f t="shared" si="29"/>
        <v>5.3472222221898846E-2</v>
      </c>
      <c r="EG22" s="128">
        <f t="shared" si="30"/>
        <v>1.2833333333255723</v>
      </c>
      <c r="EH22" s="129">
        <f t="shared" si="31"/>
        <v>76.999999999534339</v>
      </c>
      <c r="EI22" s="128">
        <f t="shared" si="32"/>
        <v>2.7777777781011537E-2</v>
      </c>
      <c r="EJ22" s="128">
        <f t="shared" si="33"/>
        <v>0.66666666674427688</v>
      </c>
      <c r="EK22" s="129">
        <f t="shared" si="34"/>
        <v>40.000000004656613</v>
      </c>
      <c r="EL22" s="128">
        <f t="shared" si="35"/>
        <v>0.11458333333575865</v>
      </c>
      <c r="EM22" s="128">
        <f t="shared" si="36"/>
        <v>2.7500000000582077</v>
      </c>
      <c r="EN22" s="129">
        <f t="shared" si="37"/>
        <v>165.00000000349246</v>
      </c>
    </row>
    <row r="23" spans="1:144" s="92" customFormat="1" ht="15" customHeight="1" x14ac:dyDescent="0.2">
      <c r="A23" s="93">
        <v>1</v>
      </c>
      <c r="B23" s="92">
        <v>1</v>
      </c>
      <c r="C23" s="152" t="s">
        <v>166</v>
      </c>
      <c r="D23" s="162" t="s">
        <v>167</v>
      </c>
      <c r="E23" s="95">
        <v>2532746</v>
      </c>
      <c r="F23" s="131">
        <v>15594</v>
      </c>
      <c r="G23" s="97">
        <v>1</v>
      </c>
      <c r="H23" s="98">
        <v>44591</v>
      </c>
      <c r="I23" s="99">
        <v>0.9458333333333333</v>
      </c>
      <c r="J23" s="100">
        <v>0</v>
      </c>
      <c r="K23" s="98">
        <v>44591</v>
      </c>
      <c r="L23" s="99">
        <v>0.85416666666666663</v>
      </c>
      <c r="M23" s="101">
        <v>0</v>
      </c>
      <c r="N23" s="102">
        <v>0</v>
      </c>
      <c r="O23" s="103">
        <v>2</v>
      </c>
      <c r="P23" s="102">
        <v>0</v>
      </c>
      <c r="Q23" s="102">
        <v>1</v>
      </c>
      <c r="R23" s="101" t="s">
        <v>145</v>
      </c>
      <c r="S23" s="104">
        <v>0</v>
      </c>
      <c r="T23" s="105">
        <v>7</v>
      </c>
      <c r="U23" s="104">
        <v>0</v>
      </c>
      <c r="V23" s="104">
        <v>1</v>
      </c>
      <c r="W23" s="104">
        <v>0</v>
      </c>
      <c r="X23" s="104">
        <v>0</v>
      </c>
      <c r="Y23" s="104">
        <v>0</v>
      </c>
      <c r="Z23" s="104">
        <v>0</v>
      </c>
      <c r="AA23" s="106" t="s">
        <v>306</v>
      </c>
      <c r="AB23" s="106" t="s">
        <v>388</v>
      </c>
      <c r="AC23" s="106">
        <v>0</v>
      </c>
      <c r="AD23" s="98" t="s">
        <v>146</v>
      </c>
      <c r="AE23" s="99" t="s">
        <v>146</v>
      </c>
      <c r="AF23" s="187" t="s">
        <v>146</v>
      </c>
      <c r="AG23" s="187" t="s">
        <v>146</v>
      </c>
      <c r="AH23" s="190" t="s">
        <v>146</v>
      </c>
      <c r="AI23" s="98">
        <v>44592</v>
      </c>
      <c r="AJ23" s="184">
        <v>1</v>
      </c>
      <c r="AK23" s="107">
        <v>1</v>
      </c>
      <c r="AL23" s="107">
        <v>1</v>
      </c>
      <c r="AM23" s="108">
        <v>1</v>
      </c>
      <c r="AN23" s="107">
        <v>0</v>
      </c>
      <c r="AO23" s="109">
        <v>0</v>
      </c>
      <c r="AP23" s="109">
        <v>0</v>
      </c>
      <c r="AQ23" s="109">
        <v>0</v>
      </c>
      <c r="AR23" s="109">
        <v>0</v>
      </c>
      <c r="AS23" s="109">
        <v>1</v>
      </c>
      <c r="AT23" s="109">
        <v>0</v>
      </c>
      <c r="AU23" s="109">
        <v>0</v>
      </c>
      <c r="AV23" s="110">
        <v>0</v>
      </c>
      <c r="AW23" s="110">
        <v>1</v>
      </c>
      <c r="AX23" s="111">
        <v>1</v>
      </c>
      <c r="AY23" s="98" t="s">
        <v>145</v>
      </c>
      <c r="AZ23" s="99" t="s">
        <v>145</v>
      </c>
      <c r="BA23" s="112" t="s">
        <v>199</v>
      </c>
      <c r="BB23" s="98">
        <v>44591</v>
      </c>
      <c r="BC23" s="99">
        <v>0.95833333333333337</v>
      </c>
      <c r="BD23" s="169" t="s">
        <v>542</v>
      </c>
      <c r="BE23" s="168" t="s">
        <v>29</v>
      </c>
      <c r="BF23" s="114">
        <v>1</v>
      </c>
      <c r="BG23" s="115" t="s">
        <v>450</v>
      </c>
      <c r="BH23" s="115">
        <v>0</v>
      </c>
      <c r="BI23" s="115">
        <v>1</v>
      </c>
      <c r="BJ23" s="98">
        <v>44591</v>
      </c>
      <c r="BK23" s="99">
        <v>0.99652777777777779</v>
      </c>
      <c r="BL23" s="116" t="s">
        <v>345</v>
      </c>
      <c r="BM23" s="116">
        <v>0</v>
      </c>
      <c r="BN23" s="116">
        <v>0</v>
      </c>
      <c r="BO23" s="116">
        <v>0</v>
      </c>
      <c r="BP23" s="113"/>
      <c r="BQ23" s="113"/>
      <c r="BR23" s="117" t="s">
        <v>389</v>
      </c>
      <c r="BS23" s="117"/>
      <c r="BT23" s="117"/>
      <c r="BU23" s="117"/>
      <c r="BV23" s="117"/>
      <c r="BW23" s="117"/>
      <c r="BX23" s="105">
        <v>4</v>
      </c>
      <c r="BY23" s="104">
        <v>1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5">
        <v>2</v>
      </c>
      <c r="CG23" s="104">
        <v>1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19">
        <v>0</v>
      </c>
      <c r="CO23" s="113">
        <v>0</v>
      </c>
      <c r="CP23" s="113">
        <v>0</v>
      </c>
      <c r="CQ23" s="113">
        <v>0</v>
      </c>
      <c r="CR23" s="113">
        <v>0</v>
      </c>
      <c r="CS23" s="113">
        <v>0</v>
      </c>
      <c r="CT23" s="113">
        <v>0</v>
      </c>
      <c r="CU23" s="115">
        <v>0</v>
      </c>
      <c r="CV23" s="115">
        <v>0</v>
      </c>
      <c r="CW23" s="115">
        <v>0</v>
      </c>
      <c r="CX23" s="115">
        <v>0</v>
      </c>
      <c r="CY23" s="115">
        <v>0</v>
      </c>
      <c r="CZ23" s="130">
        <v>1</v>
      </c>
      <c r="DA23" s="130">
        <v>0</v>
      </c>
      <c r="DB23" s="130">
        <v>0</v>
      </c>
      <c r="DC23" s="107">
        <v>1</v>
      </c>
      <c r="DD23" s="107">
        <v>0</v>
      </c>
      <c r="DE23" s="107">
        <v>0</v>
      </c>
      <c r="DF23" s="123" t="s">
        <v>231</v>
      </c>
      <c r="DG23" s="123">
        <v>1</v>
      </c>
      <c r="DH23" s="123">
        <v>0</v>
      </c>
      <c r="DI23" s="123">
        <v>0</v>
      </c>
      <c r="DJ23" s="123">
        <v>0</v>
      </c>
      <c r="DK23" s="123">
        <v>0</v>
      </c>
      <c r="DL23" s="123">
        <v>0</v>
      </c>
      <c r="DM23" s="123">
        <v>0</v>
      </c>
      <c r="DN23" s="116">
        <v>1</v>
      </c>
      <c r="DO23" s="116">
        <v>1</v>
      </c>
      <c r="DP23" s="116">
        <v>0</v>
      </c>
      <c r="DQ23" s="116">
        <v>0</v>
      </c>
      <c r="DR23" s="116">
        <v>0</v>
      </c>
      <c r="DS23" s="116">
        <v>0</v>
      </c>
      <c r="DT23" s="98">
        <v>44594</v>
      </c>
      <c r="DU23" s="156"/>
      <c r="DV23" s="104"/>
      <c r="DW23" s="104"/>
      <c r="DX23" s="126">
        <f t="shared" si="21"/>
        <v>79.391176427909045</v>
      </c>
      <c r="DY23" s="127">
        <f t="shared" si="22"/>
        <v>3</v>
      </c>
      <c r="DZ23" s="128" t="str">
        <f t="shared" si="23"/>
        <v>NA</v>
      </c>
      <c r="EA23" s="128" t="str">
        <f t="shared" si="24"/>
        <v>NA</v>
      </c>
      <c r="EB23" s="129" t="str">
        <f t="shared" si="25"/>
        <v>NA</v>
      </c>
      <c r="EC23" s="128" t="str">
        <f t="shared" si="26"/>
        <v>NA</v>
      </c>
      <c r="ED23" s="128" t="str">
        <f t="shared" si="27"/>
        <v>NA</v>
      </c>
      <c r="EE23" s="129" t="str">
        <f t="shared" si="28"/>
        <v>NA</v>
      </c>
      <c r="EF23" s="128">
        <f t="shared" si="29"/>
        <v>1.2500000004365575E-2</v>
      </c>
      <c r="EG23" s="128">
        <f t="shared" si="30"/>
        <v>0.30000000010477379</v>
      </c>
      <c r="EH23" s="129">
        <f t="shared" si="31"/>
        <v>18.000000006286427</v>
      </c>
      <c r="EI23" s="128">
        <f t="shared" si="32"/>
        <v>3.8194444445252884E-2</v>
      </c>
      <c r="EJ23" s="128">
        <f t="shared" si="33"/>
        <v>0.91666666668606922</v>
      </c>
      <c r="EK23" s="129">
        <f t="shared" si="34"/>
        <v>55.000000001164153</v>
      </c>
      <c r="EL23" s="128">
        <f t="shared" si="35"/>
        <v>0.14236111111677019</v>
      </c>
      <c r="EM23" s="128">
        <f t="shared" si="36"/>
        <v>3.4166666668024845</v>
      </c>
      <c r="EN23" s="129">
        <f t="shared" si="37"/>
        <v>205.00000000814907</v>
      </c>
    </row>
  </sheetData>
  <autoFilter ref="A10:EN23" xr:uid="{0B7596B8-6E06-44E5-A3BB-91384794F19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D0A-2923-444C-8D6B-A06BCCCCFBBB}">
  <dimension ref="A1:EN20"/>
  <sheetViews>
    <sheetView topLeftCell="CY1" workbookViewId="0">
      <pane ySplit="10" topLeftCell="A11" activePane="bottomLeft" state="frozen"/>
      <selection pane="bottomLeft" activeCell="A10" sqref="A10:XFD10"/>
    </sheetView>
  </sheetViews>
  <sheetFormatPr baseColWidth="10" defaultColWidth="8.83203125" defaultRowHeight="15" customHeight="1" x14ac:dyDescent="0.2"/>
  <cols>
    <col min="1" max="1" width="6.33203125" bestFit="1" customWidth="1"/>
    <col min="2" max="2" width="9.83203125" customWidth="1"/>
    <col min="3" max="3" width="10.6640625" bestFit="1" customWidth="1"/>
    <col min="4" max="4" width="15" bestFit="1" customWidth="1"/>
    <col min="5" max="5" width="8" bestFit="1" customWidth="1"/>
    <col min="6" max="6" width="18.5" bestFit="1" customWidth="1"/>
    <col min="7" max="7" width="7.6640625" bestFit="1" customWidth="1"/>
    <col min="8" max="9" width="13.6640625" bestFit="1" customWidth="1"/>
    <col min="10" max="10" width="12.1640625" bestFit="1" customWidth="1"/>
    <col min="11" max="11" width="10.5" bestFit="1" customWidth="1"/>
    <col min="12" max="12" width="11.5" bestFit="1" customWidth="1"/>
    <col min="15" max="15" width="8.83203125" bestFit="1" customWidth="1"/>
    <col min="17" max="17" width="11.33203125" bestFit="1" customWidth="1"/>
    <col min="18" max="18" width="15.5" bestFit="1" customWidth="1"/>
    <col min="19" max="19" width="8.6640625" bestFit="1" customWidth="1"/>
    <col min="20" max="26" width="8.5" bestFit="1" customWidth="1"/>
    <col min="27" max="27" width="11.83203125" bestFit="1" customWidth="1"/>
    <col min="28" max="28" width="16.6640625" bestFit="1" customWidth="1"/>
    <col min="29" max="29" width="3.5" bestFit="1" customWidth="1"/>
    <col min="30" max="30" width="9.6640625" bestFit="1" customWidth="1"/>
    <col min="31" max="31" width="11.5" bestFit="1" customWidth="1"/>
    <col min="32" max="32" width="10.5" bestFit="1" customWidth="1"/>
    <col min="33" max="33" width="16.33203125" bestFit="1" customWidth="1"/>
    <col min="34" max="34" width="8.5" bestFit="1" customWidth="1"/>
    <col min="35" max="35" width="9.83203125" bestFit="1" customWidth="1"/>
    <col min="36" max="36" width="8.1640625" bestFit="1" customWidth="1"/>
    <col min="37" max="37" width="13.6640625" bestFit="1" customWidth="1"/>
    <col min="38" max="38" width="5.1640625" bestFit="1" customWidth="1"/>
    <col min="39" max="39" width="5.6640625" bestFit="1" customWidth="1"/>
    <col min="40" max="40" width="13.33203125" bestFit="1" customWidth="1"/>
    <col min="42" max="42" width="9" bestFit="1" customWidth="1"/>
    <col min="43" max="43" width="8" bestFit="1" customWidth="1"/>
    <col min="44" max="45" width="10.6640625" bestFit="1" customWidth="1"/>
    <col min="46" max="46" width="8.33203125" bestFit="1" customWidth="1"/>
    <col min="47" max="47" width="14.6640625" bestFit="1" customWidth="1"/>
    <col min="49" max="49" width="8.6640625" bestFit="1" customWidth="1"/>
    <col min="50" max="50" width="10" bestFit="1" customWidth="1"/>
    <col min="51" max="51" width="9.6640625" bestFit="1" customWidth="1"/>
    <col min="52" max="52" width="11.5" bestFit="1" customWidth="1"/>
    <col min="53" max="53" width="6.33203125" bestFit="1" customWidth="1"/>
    <col min="54" max="54" width="9.6640625" bestFit="1" customWidth="1"/>
    <col min="55" max="55" width="11.5" bestFit="1" customWidth="1"/>
    <col min="56" max="56" width="32.5" bestFit="1" customWidth="1"/>
    <col min="57" max="57" width="8.1640625" bestFit="1" customWidth="1"/>
    <col min="58" max="58" width="6.6640625" bestFit="1" customWidth="1"/>
    <col min="59" max="59" width="17.83203125" bestFit="1" customWidth="1"/>
    <col min="60" max="60" width="4.5" bestFit="1" customWidth="1"/>
    <col min="61" max="61" width="6.83203125" bestFit="1" customWidth="1"/>
    <col min="62" max="62" width="9.6640625" bestFit="1" customWidth="1"/>
    <col min="63" max="63" width="11.5" bestFit="1" customWidth="1"/>
    <col min="64" max="64" width="9" bestFit="1" customWidth="1"/>
    <col min="65" max="65" width="27.5" bestFit="1" customWidth="1"/>
    <col min="66" max="66" width="26.6640625" bestFit="1" customWidth="1"/>
    <col min="67" max="67" width="15" bestFit="1" customWidth="1"/>
    <col min="68" max="69" width="14.6640625" bestFit="1" customWidth="1"/>
    <col min="70" max="70" width="49" bestFit="1" customWidth="1"/>
    <col min="71" max="71" width="9" bestFit="1" customWidth="1"/>
    <col min="72" max="72" width="27.6640625" bestFit="1" customWidth="1"/>
    <col min="73" max="73" width="6" bestFit="1" customWidth="1"/>
    <col min="76" max="76" width="9.6640625" bestFit="1" customWidth="1"/>
    <col min="77" max="77" width="7.5" bestFit="1" customWidth="1"/>
    <col min="78" max="78" width="8.5" bestFit="1" customWidth="1"/>
    <col min="79" max="80" width="7.5" bestFit="1" customWidth="1"/>
    <col min="81" max="82" width="7.6640625" bestFit="1" customWidth="1"/>
    <col min="83" max="83" width="9.5" bestFit="1" customWidth="1"/>
    <col min="84" max="84" width="9.6640625" bestFit="1" customWidth="1"/>
    <col min="85" max="86" width="8.5" bestFit="1" customWidth="1"/>
    <col min="87" max="89" width="7.1640625" bestFit="1" customWidth="1"/>
    <col min="90" max="90" width="7.5" bestFit="1" customWidth="1"/>
    <col min="91" max="91" width="9.5" bestFit="1" customWidth="1"/>
    <col min="92" max="92" width="10" bestFit="1" customWidth="1"/>
    <col min="93" max="94" width="4.33203125" bestFit="1" customWidth="1"/>
    <col min="95" max="96" width="4.83203125" bestFit="1" customWidth="1"/>
    <col min="97" max="98" width="5.5" bestFit="1" customWidth="1"/>
    <col min="99" max="99" width="8.6640625" bestFit="1" customWidth="1"/>
    <col min="100" max="100" width="8.5" bestFit="1" customWidth="1"/>
    <col min="101" max="101" width="8.6640625" bestFit="1" customWidth="1"/>
    <col min="102" max="102" width="12.5" bestFit="1" customWidth="1"/>
    <col min="103" max="103" width="6.1640625" bestFit="1" customWidth="1"/>
    <col min="104" max="104" width="4.6640625" bestFit="1" customWidth="1"/>
    <col min="105" max="105" width="4.83203125" bestFit="1" customWidth="1"/>
    <col min="106" max="106" width="5.5" bestFit="1" customWidth="1"/>
    <col min="107" max="107" width="6.6640625" bestFit="1" customWidth="1"/>
    <col min="108" max="109" width="6.5" bestFit="1" customWidth="1"/>
    <col min="110" max="110" width="15.5" bestFit="1" customWidth="1"/>
    <col min="112" max="112" width="8.6640625" bestFit="1" customWidth="1"/>
    <col min="113" max="113" width="6.6640625" bestFit="1" customWidth="1"/>
    <col min="114" max="114" width="7.5" bestFit="1" customWidth="1"/>
    <col min="115" max="115" width="9" bestFit="1" customWidth="1"/>
    <col min="116" max="116" width="7.5" bestFit="1" customWidth="1"/>
    <col min="117" max="117" width="8.33203125" bestFit="1" customWidth="1"/>
    <col min="118" max="118" width="7.6640625" bestFit="1" customWidth="1"/>
    <col min="119" max="119" width="9" bestFit="1" customWidth="1"/>
    <col min="120" max="120" width="10.5" bestFit="1" customWidth="1"/>
    <col min="121" max="121" width="8.5" bestFit="1" customWidth="1"/>
    <col min="122" max="122" width="8" bestFit="1" customWidth="1"/>
    <col min="123" max="123" width="9" bestFit="1" customWidth="1"/>
    <col min="124" max="124" width="9.83203125" bestFit="1" customWidth="1"/>
    <col min="125" max="125" width="9.5" bestFit="1" customWidth="1"/>
    <col min="126" max="127" width="8.5" bestFit="1" customWidth="1"/>
    <col min="128" max="128" width="4.5" bestFit="1" customWidth="1"/>
    <col min="129" max="129" width="6.5" customWidth="1"/>
    <col min="130" max="131" width="8.83203125" hidden="1" customWidth="1"/>
    <col min="133" max="133" width="9.5" hidden="1" customWidth="1"/>
    <col min="134" max="134" width="9.6640625" hidden="1" customWidth="1"/>
    <col min="135" max="135" width="8.83203125" bestFit="1" customWidth="1"/>
    <col min="136" max="136" width="8.83203125" hidden="1" customWidth="1"/>
    <col min="137" max="137" width="9.33203125" hidden="1" customWidth="1"/>
    <col min="138" max="138" width="8.83203125" bestFit="1" customWidth="1"/>
    <col min="139" max="139" width="0" hidden="1" customWidth="1"/>
    <col min="140" max="140" width="9.5" hidden="1" customWidth="1"/>
    <col min="141" max="141" width="8.83203125" bestFit="1" customWidth="1"/>
    <col min="142" max="142" width="9.5" hidden="1" customWidth="1"/>
    <col min="143" max="143" width="9.83203125" hidden="1" customWidth="1"/>
  </cols>
  <sheetData>
    <row r="1" spans="1:144" s="57" customFormat="1" ht="15" customHeight="1" x14ac:dyDescent="0.2">
      <c r="A1" s="56">
        <f>SUM(A11:A724)</f>
        <v>10</v>
      </c>
      <c r="B1" s="57" t="s">
        <v>445</v>
      </c>
      <c r="C1" s="58"/>
      <c r="D1" s="59"/>
      <c r="E1" s="59"/>
      <c r="F1" s="60"/>
      <c r="G1" s="56">
        <f>SUM(G11:G724)</f>
        <v>5</v>
      </c>
      <c r="H1" s="61"/>
      <c r="I1" s="62"/>
      <c r="J1" s="56">
        <f>SUM(J11:J724)</f>
        <v>2</v>
      </c>
      <c r="K1" s="61"/>
      <c r="L1" s="63"/>
      <c r="M1" s="56">
        <f>SUM(M11:M724)</f>
        <v>1</v>
      </c>
      <c r="N1" s="56">
        <f>SUM(N11:N724)</f>
        <v>5</v>
      </c>
      <c r="O1" s="58"/>
      <c r="P1" s="56">
        <f>SUM(P11:P724)</f>
        <v>0</v>
      </c>
      <c r="Q1" s="56">
        <f>SUM(Q11:Q724)</f>
        <v>4</v>
      </c>
      <c r="R1" s="56"/>
      <c r="S1" s="58"/>
      <c r="T1" s="58"/>
      <c r="U1" s="56">
        <f t="shared" ref="U1:Z1" si="0">SUM(U11:U724)</f>
        <v>1</v>
      </c>
      <c r="V1" s="56">
        <f t="shared" si="0"/>
        <v>1</v>
      </c>
      <c r="W1" s="56">
        <f t="shared" si="0"/>
        <v>0</v>
      </c>
      <c r="X1" s="56">
        <f t="shared" si="0"/>
        <v>6</v>
      </c>
      <c r="Y1" s="56">
        <f t="shared" si="0"/>
        <v>2</v>
      </c>
      <c r="Z1" s="56">
        <f t="shared" si="0"/>
        <v>0</v>
      </c>
      <c r="AA1" s="58"/>
      <c r="AC1" s="56">
        <f>SUM(AC11:AC724)</f>
        <v>0</v>
      </c>
      <c r="AD1" s="61"/>
      <c r="AE1" s="63"/>
      <c r="AF1" s="58"/>
      <c r="AG1" s="58"/>
      <c r="AH1" s="59"/>
      <c r="AI1" s="61"/>
      <c r="AJ1" s="56">
        <f t="shared" ref="AJ1:AX1" si="1">SUM(AJ11:AJ724)</f>
        <v>10</v>
      </c>
      <c r="AK1" s="56">
        <f t="shared" si="1"/>
        <v>9</v>
      </c>
      <c r="AL1" s="56">
        <f t="shared" si="1"/>
        <v>4</v>
      </c>
      <c r="AM1" s="56">
        <f t="shared" si="1"/>
        <v>0</v>
      </c>
      <c r="AN1" s="56">
        <f t="shared" si="1"/>
        <v>1</v>
      </c>
      <c r="AO1" s="56">
        <f t="shared" si="1"/>
        <v>6</v>
      </c>
      <c r="AP1" s="56">
        <f t="shared" si="1"/>
        <v>0</v>
      </c>
      <c r="AQ1" s="56">
        <f t="shared" si="1"/>
        <v>3</v>
      </c>
      <c r="AR1" s="56">
        <f t="shared" si="1"/>
        <v>0</v>
      </c>
      <c r="AS1" s="56">
        <f t="shared" si="1"/>
        <v>0</v>
      </c>
      <c r="AT1" s="56">
        <f t="shared" si="1"/>
        <v>1</v>
      </c>
      <c r="AU1" s="56">
        <f t="shared" si="1"/>
        <v>0</v>
      </c>
      <c r="AV1" s="56">
        <f t="shared" si="1"/>
        <v>0</v>
      </c>
      <c r="AW1" s="56">
        <f t="shared" si="1"/>
        <v>0</v>
      </c>
      <c r="AX1" s="56">
        <f t="shared" si="1"/>
        <v>2</v>
      </c>
      <c r="AY1" s="61"/>
      <c r="AZ1" s="63"/>
      <c r="BA1" s="62"/>
      <c r="BB1" s="61"/>
      <c r="BC1" s="63"/>
      <c r="BD1" s="165"/>
      <c r="BE1" s="56">
        <f>SUM(BE11:BE724)</f>
        <v>0</v>
      </c>
      <c r="BF1" s="56">
        <f>SUM(BF11:BF724)</f>
        <v>9</v>
      </c>
      <c r="BG1" s="58"/>
      <c r="BH1" s="58">
        <f>SUM(BH11:BH724)</f>
        <v>6</v>
      </c>
      <c r="BI1" s="58">
        <f>SUM(BI11:BI724)</f>
        <v>1</v>
      </c>
      <c r="BJ1" s="61"/>
      <c r="BK1" s="63"/>
      <c r="BL1" s="58"/>
      <c r="BM1" s="56">
        <f>SUM(BM11:BM724)</f>
        <v>0</v>
      </c>
      <c r="BN1" s="56">
        <f>SUM(BN11:BN724)</f>
        <v>0</v>
      </c>
      <c r="BO1" s="56">
        <f>SUM(BO11:BO724)</f>
        <v>0</v>
      </c>
      <c r="BP1" s="56">
        <f>SUM(BP11:BP724)</f>
        <v>0</v>
      </c>
      <c r="BQ1" s="56">
        <f>SUM(BQ11:BQ724)</f>
        <v>0</v>
      </c>
      <c r="BR1" s="58"/>
      <c r="BS1" s="58"/>
      <c r="BT1" s="64"/>
      <c r="BU1" s="58"/>
      <c r="BV1" s="58"/>
      <c r="BW1" s="58"/>
      <c r="BX1" s="58"/>
      <c r="BY1" s="56">
        <f t="shared" ref="BY1:CE1" si="2">SUM(BY11:BY724)</f>
        <v>3</v>
      </c>
      <c r="BZ1" s="56">
        <f t="shared" si="2"/>
        <v>3</v>
      </c>
      <c r="CA1" s="56">
        <f t="shared" si="2"/>
        <v>0</v>
      </c>
      <c r="CB1" s="56">
        <f t="shared" si="2"/>
        <v>0</v>
      </c>
      <c r="CC1" s="56">
        <f t="shared" si="2"/>
        <v>0</v>
      </c>
      <c r="CD1" s="56">
        <f t="shared" si="2"/>
        <v>3</v>
      </c>
      <c r="CE1" s="56">
        <f t="shared" si="2"/>
        <v>1</v>
      </c>
      <c r="CF1" s="58"/>
      <c r="CG1" s="56">
        <f t="shared" ref="CG1:DE1" si="3">SUM(CG11:CG724)</f>
        <v>3</v>
      </c>
      <c r="CH1" s="56">
        <f t="shared" si="3"/>
        <v>1</v>
      </c>
      <c r="CI1" s="56">
        <f t="shared" si="3"/>
        <v>0</v>
      </c>
      <c r="CJ1" s="56">
        <f t="shared" si="3"/>
        <v>0</v>
      </c>
      <c r="CK1" s="56">
        <f t="shared" si="3"/>
        <v>0</v>
      </c>
      <c r="CL1" s="56">
        <f t="shared" si="3"/>
        <v>3</v>
      </c>
      <c r="CM1" s="56">
        <f t="shared" si="3"/>
        <v>1</v>
      </c>
      <c r="CN1" s="56">
        <f t="shared" si="3"/>
        <v>2</v>
      </c>
      <c r="CO1" s="56">
        <f t="shared" si="3"/>
        <v>2</v>
      </c>
      <c r="CP1" s="56">
        <f t="shared" si="3"/>
        <v>0</v>
      </c>
      <c r="CQ1" s="56">
        <f t="shared" si="3"/>
        <v>0</v>
      </c>
      <c r="CR1" s="56">
        <f t="shared" si="3"/>
        <v>0</v>
      </c>
      <c r="CS1" s="56">
        <f t="shared" si="3"/>
        <v>1</v>
      </c>
      <c r="CT1" s="56">
        <f t="shared" si="3"/>
        <v>0</v>
      </c>
      <c r="CU1" s="56">
        <f t="shared" si="3"/>
        <v>0</v>
      </c>
      <c r="CV1" s="56">
        <f t="shared" si="3"/>
        <v>0</v>
      </c>
      <c r="CW1" s="56">
        <f t="shared" si="3"/>
        <v>0</v>
      </c>
      <c r="CX1" s="56">
        <f t="shared" si="3"/>
        <v>0</v>
      </c>
      <c r="CY1" s="56">
        <f t="shared" si="3"/>
        <v>1</v>
      </c>
      <c r="CZ1" s="56">
        <f t="shared" si="3"/>
        <v>1</v>
      </c>
      <c r="DA1" s="56">
        <f t="shared" si="3"/>
        <v>1</v>
      </c>
      <c r="DB1" s="56">
        <f t="shared" si="3"/>
        <v>1</v>
      </c>
      <c r="DC1" s="56">
        <f t="shared" si="3"/>
        <v>10</v>
      </c>
      <c r="DD1" s="56">
        <f t="shared" si="3"/>
        <v>0</v>
      </c>
      <c r="DE1" s="56">
        <f t="shared" si="3"/>
        <v>0</v>
      </c>
      <c r="DF1" s="58"/>
      <c r="DG1" s="56">
        <f t="shared" ref="DG1:DM1" si="4">SUM(DG11:DG724)</f>
        <v>4</v>
      </c>
      <c r="DH1" s="56">
        <f t="shared" si="4"/>
        <v>0</v>
      </c>
      <c r="DI1" s="56">
        <f t="shared" si="4"/>
        <v>1</v>
      </c>
      <c r="DJ1" s="56">
        <f t="shared" si="4"/>
        <v>0</v>
      </c>
      <c r="DK1" s="56">
        <f t="shared" si="4"/>
        <v>3</v>
      </c>
      <c r="DL1" s="56">
        <f t="shared" si="4"/>
        <v>1</v>
      </c>
      <c r="DM1" s="56">
        <f t="shared" si="4"/>
        <v>1</v>
      </c>
      <c r="DN1" s="58"/>
      <c r="DO1" s="56">
        <f>SUM(DO11:DO724)</f>
        <v>4</v>
      </c>
      <c r="DP1" s="56">
        <f>SUM(DP11:DP724)</f>
        <v>1</v>
      </c>
      <c r="DQ1" s="56">
        <f>SUM(DQ11:DQ724)</f>
        <v>2</v>
      </c>
      <c r="DR1" s="56">
        <f>SUM(DR11:DR724)</f>
        <v>0</v>
      </c>
      <c r="DS1" s="56">
        <f>SUM(DS11:DS724)</f>
        <v>2</v>
      </c>
      <c r="DT1" s="61"/>
      <c r="DU1" s="56">
        <f>SUM(DU11:DU724)</f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MIN(T11:T724)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MIN(BX11:BX724)</f>
        <v>0</v>
      </c>
      <c r="CF3" s="58">
        <f>MIN(CF11:CF724)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>MIN(DN11:DN724)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5">MIN(DV11:DV724)</f>
        <v>2</v>
      </c>
      <c r="DW3" s="58">
        <f t="shared" si="5"/>
        <v>0</v>
      </c>
      <c r="DX3" s="58">
        <f t="shared" si="5"/>
        <v>55.524814910438856</v>
      </c>
      <c r="DY3" s="58">
        <f t="shared" si="5"/>
        <v>1</v>
      </c>
      <c r="DZ3" s="58">
        <f t="shared" si="5"/>
        <v>2.0833333328482695E-3</v>
      </c>
      <c r="EA3" s="58">
        <f t="shared" si="5"/>
        <v>4.9999999988358468E-2</v>
      </c>
      <c r="EB3" s="58">
        <f t="shared" si="5"/>
        <v>2.9999999993015081</v>
      </c>
      <c r="EC3" s="58">
        <f t="shared" si="5"/>
        <v>2.0138888889050577E-2</v>
      </c>
      <c r="ED3" s="58">
        <f t="shared" si="5"/>
        <v>0.48333333333721384</v>
      </c>
      <c r="EE3" s="58">
        <f t="shared" si="5"/>
        <v>29.000000000232831</v>
      </c>
      <c r="EF3" s="58">
        <f t="shared" si="5"/>
        <v>2.0138888889050577E-2</v>
      </c>
      <c r="EG3" s="58">
        <f t="shared" si="5"/>
        <v>0.48333333333721384</v>
      </c>
      <c r="EH3" s="58">
        <f t="shared" si="5"/>
        <v>29.000000000232831</v>
      </c>
      <c r="EI3" s="58">
        <f t="shared" si="5"/>
        <v>1.8055555556202307E-2</v>
      </c>
      <c r="EJ3" s="58">
        <f t="shared" si="5"/>
        <v>0.43333333334885538</v>
      </c>
      <c r="EK3" s="58">
        <f t="shared" si="5"/>
        <v>26.000000000931323</v>
      </c>
      <c r="EL3" s="58">
        <f t="shared" si="5"/>
        <v>0.13402777777810115</v>
      </c>
      <c r="EM3" s="58">
        <f t="shared" si="5"/>
        <v>3.2166666666744277</v>
      </c>
      <c r="EN3" s="58">
        <f t="shared" si="5"/>
        <v>193.00000000046566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MAX(T11:T754)</f>
        <v>24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MAX(BX11:BX754)</f>
        <v>9</v>
      </c>
      <c r="CF4" s="58">
        <f>MAX(CF11:CF754)</f>
        <v>6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>MAX(DN11:DN754)</f>
        <v>6</v>
      </c>
      <c r="DO4" s="58"/>
      <c r="DP4" s="58"/>
      <c r="DQ4" s="58"/>
      <c r="DR4" s="58"/>
      <c r="DS4" s="58"/>
      <c r="DT4" s="61"/>
      <c r="DU4" s="58"/>
      <c r="DV4" s="58">
        <f t="shared" ref="DV4:EN4" si="6">MAX(DV11:DV754)</f>
        <v>6</v>
      </c>
      <c r="DW4" s="58">
        <f t="shared" si="6"/>
        <v>0</v>
      </c>
      <c r="DX4" s="58">
        <f t="shared" si="6"/>
        <v>94.460633097882194</v>
      </c>
      <c r="DY4" s="58">
        <f t="shared" si="6"/>
        <v>9</v>
      </c>
      <c r="DZ4" s="58">
        <f t="shared" si="6"/>
        <v>1.8055555556202307E-2</v>
      </c>
      <c r="EA4" s="58">
        <f t="shared" si="6"/>
        <v>0.43333333334885538</v>
      </c>
      <c r="EB4" s="58">
        <f t="shared" si="6"/>
        <v>26.000000000931323</v>
      </c>
      <c r="EC4" s="58">
        <f t="shared" si="6"/>
        <v>5.6249999994179234E-2</v>
      </c>
      <c r="ED4" s="58">
        <f t="shared" si="6"/>
        <v>1.3499999998603016</v>
      </c>
      <c r="EE4" s="58">
        <f t="shared" si="6"/>
        <v>80.999999991618097</v>
      </c>
      <c r="EF4" s="58">
        <f t="shared" si="6"/>
        <v>0.10416666667151731</v>
      </c>
      <c r="EG4" s="58">
        <f t="shared" si="6"/>
        <v>2.5000000001164153</v>
      </c>
      <c r="EH4" s="58">
        <f t="shared" si="6"/>
        <v>150.00000000698492</v>
      </c>
      <c r="EI4" s="58">
        <f t="shared" si="6"/>
        <v>7.2222222217533272E-2</v>
      </c>
      <c r="EJ4" s="58">
        <f t="shared" si="6"/>
        <v>1.7333333332207985</v>
      </c>
      <c r="EK4" s="58">
        <f t="shared" si="6"/>
        <v>103.99999999324791</v>
      </c>
      <c r="EL4" s="58">
        <f t="shared" si="6"/>
        <v>0.74236111110803904</v>
      </c>
      <c r="EM4" s="58">
        <f t="shared" si="6"/>
        <v>17.816666666592937</v>
      </c>
      <c r="EN4" s="58">
        <f t="shared" si="6"/>
        <v>1068.9999999955762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AVERAGE(T11:T754)</f>
        <v>16.5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AVERAGE(BX11:BX754)</f>
        <v>4.333333333333333</v>
      </c>
      <c r="CF5" s="58">
        <f>AVERAGE(CF11:CF754)</f>
        <v>1.75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>AVERAGE(DN11:DN754)</f>
        <v>3</v>
      </c>
      <c r="DO5" s="58"/>
      <c r="DP5" s="58"/>
      <c r="DQ5" s="58"/>
      <c r="DR5" s="58"/>
      <c r="DS5" s="58"/>
      <c r="DT5" s="61"/>
      <c r="DU5" s="58"/>
      <c r="DV5" s="58">
        <f t="shared" ref="DV5:EN5" si="7">AVERAGE(DV11:DV754)</f>
        <v>4.666666666666667</v>
      </c>
      <c r="DW5" s="58" t="e">
        <f t="shared" si="7"/>
        <v>#DIV/0!</v>
      </c>
      <c r="DX5" s="58">
        <f t="shared" si="7"/>
        <v>77.175659651502386</v>
      </c>
      <c r="DY5" s="58">
        <f t="shared" si="7"/>
        <v>4.0999999999999996</v>
      </c>
      <c r="DZ5" s="58">
        <f t="shared" si="7"/>
        <v>1.0555555555038154E-2</v>
      </c>
      <c r="EA5" s="58">
        <f t="shared" si="7"/>
        <v>0.25333333332091568</v>
      </c>
      <c r="EB5" s="58">
        <f t="shared" si="7"/>
        <v>15.199999999254942</v>
      </c>
      <c r="EC5" s="58">
        <f t="shared" si="7"/>
        <v>3.8194444441614905E-2</v>
      </c>
      <c r="ED5" s="58">
        <f t="shared" si="7"/>
        <v>0.91666666659875773</v>
      </c>
      <c r="EE5" s="58">
        <f t="shared" si="7"/>
        <v>54.999999995925464</v>
      </c>
      <c r="EF5" s="58">
        <f t="shared" si="7"/>
        <v>6.3263888889923695E-2</v>
      </c>
      <c r="EG5" s="58">
        <f t="shared" si="7"/>
        <v>1.5183333333581686</v>
      </c>
      <c r="EH5" s="58">
        <f t="shared" si="7"/>
        <v>91.100000001490116</v>
      </c>
      <c r="EI5" s="58">
        <f t="shared" si="7"/>
        <v>4.3209876543389529E-2</v>
      </c>
      <c r="EJ5" s="58">
        <f t="shared" si="7"/>
        <v>1.0370370370413486</v>
      </c>
      <c r="EK5" s="58">
        <f t="shared" si="7"/>
        <v>62.222222222480923</v>
      </c>
      <c r="EL5" s="58">
        <f t="shared" si="7"/>
        <v>0.31658950617242632</v>
      </c>
      <c r="EM5" s="58">
        <f t="shared" si="7"/>
        <v>7.5981481481382316</v>
      </c>
      <c r="EN5" s="58">
        <f t="shared" si="7"/>
        <v>455.88888888829388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QUARTILE(T11:T775,1)</f>
        <v>17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QUARTILE(BX11:BX775,1)</f>
        <v>1.5</v>
      </c>
      <c r="CF7" s="58">
        <f>QUARTILE(CF11:CF775,1)</f>
        <v>0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>QUARTILE(DN11:DN775,1)</f>
        <v>1.25</v>
      </c>
      <c r="DO7" s="58"/>
      <c r="DP7" s="58"/>
      <c r="DQ7" s="58"/>
      <c r="DR7" s="58"/>
      <c r="DS7" s="58"/>
      <c r="DT7" s="61"/>
      <c r="DU7" s="58"/>
      <c r="DV7" s="58">
        <f t="shared" ref="DV7:EN7" si="8">QUARTILE(DV11:DV775,1)</f>
        <v>4</v>
      </c>
      <c r="DW7" s="58" t="e">
        <f t="shared" si="8"/>
        <v>#NUM!</v>
      </c>
      <c r="DX7" s="58">
        <f t="shared" si="8"/>
        <v>73.582700351355996</v>
      </c>
      <c r="DY7" s="58">
        <f t="shared" si="8"/>
        <v>2</v>
      </c>
      <c r="DZ7" s="58">
        <f t="shared" si="8"/>
        <v>4.8611111051286571E-3</v>
      </c>
      <c r="EA7" s="58">
        <f t="shared" si="8"/>
        <v>0.11666666652308777</v>
      </c>
      <c r="EB7" s="58">
        <f t="shared" si="8"/>
        <v>6.9999999913852662</v>
      </c>
      <c r="EC7" s="58">
        <f t="shared" si="8"/>
        <v>2.9166666665332741E-2</v>
      </c>
      <c r="ED7" s="58">
        <f t="shared" si="8"/>
        <v>0.69999999996798579</v>
      </c>
      <c r="EE7" s="58">
        <f t="shared" si="8"/>
        <v>41.999999998079147</v>
      </c>
      <c r="EF7" s="58">
        <f t="shared" si="8"/>
        <v>4.3576388890869566E-2</v>
      </c>
      <c r="EG7" s="58">
        <f t="shared" si="8"/>
        <v>1.0458333333808696</v>
      </c>
      <c r="EH7" s="58">
        <f t="shared" si="8"/>
        <v>62.750000002852175</v>
      </c>
      <c r="EI7" s="58">
        <f t="shared" si="8"/>
        <v>3.888888889196096E-2</v>
      </c>
      <c r="EJ7" s="58">
        <f t="shared" si="8"/>
        <v>0.93333333340706304</v>
      </c>
      <c r="EK7" s="58">
        <f t="shared" si="8"/>
        <v>56.000000004423782</v>
      </c>
      <c r="EL7" s="58">
        <f t="shared" si="8"/>
        <v>0.17013888889050577</v>
      </c>
      <c r="EM7" s="58">
        <f t="shared" si="8"/>
        <v>4.0833333333721384</v>
      </c>
      <c r="EN7" s="58">
        <f t="shared" si="8"/>
        <v>245.00000000232831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QUARTILE(T11:T774,3)</f>
        <v>19.75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QUARTILE(BX11:BX774,3)</f>
        <v>6.75</v>
      </c>
      <c r="CF8" s="58">
        <f>QUARTILE(CF11:CF774,3)</f>
        <v>2.25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>QUARTILE(DN11:DN774,3)</f>
        <v>4.75</v>
      </c>
      <c r="DO8" s="58"/>
      <c r="DP8" s="58"/>
      <c r="DQ8" s="58"/>
      <c r="DR8" s="58"/>
      <c r="DS8" s="58"/>
      <c r="DT8" s="61"/>
      <c r="DU8" s="58"/>
      <c r="DV8" s="58">
        <f t="shared" ref="DV8:EN8" si="9">QUARTILE(DV11:DV774,3)</f>
        <v>6</v>
      </c>
      <c r="DW8" s="58" t="e">
        <f t="shared" si="9"/>
        <v>#NUM!</v>
      </c>
      <c r="DX8" s="58">
        <f t="shared" si="9"/>
        <v>83.244100283072513</v>
      </c>
      <c r="DY8" s="58">
        <f t="shared" si="9"/>
        <v>7</v>
      </c>
      <c r="DZ8" s="58">
        <f t="shared" si="9"/>
        <v>1.6666666670062114E-2</v>
      </c>
      <c r="EA8" s="58">
        <f t="shared" si="9"/>
        <v>0.40000000008149073</v>
      </c>
      <c r="EB8" s="58">
        <f t="shared" si="9"/>
        <v>24.000000004889444</v>
      </c>
      <c r="EC8" s="58">
        <f t="shared" si="9"/>
        <v>4.722222221789707E-2</v>
      </c>
      <c r="ED8" s="58">
        <f t="shared" si="9"/>
        <v>1.1333333332295297</v>
      </c>
      <c r="EE8" s="58">
        <f t="shared" si="9"/>
        <v>67.99999999377178</v>
      </c>
      <c r="EF8" s="58">
        <f t="shared" si="9"/>
        <v>8.7326388889778173E-2</v>
      </c>
      <c r="EG8" s="58">
        <f t="shared" si="9"/>
        <v>2.0958333333546761</v>
      </c>
      <c r="EH8" s="58">
        <f t="shared" si="9"/>
        <v>125.75000000128057</v>
      </c>
      <c r="EI8" s="58">
        <f t="shared" si="9"/>
        <v>5.0000000002910383E-2</v>
      </c>
      <c r="EJ8" s="58">
        <f t="shared" si="9"/>
        <v>1.2000000000698492</v>
      </c>
      <c r="EK8" s="58">
        <f t="shared" si="9"/>
        <v>72.000000004190952</v>
      </c>
      <c r="EL8" s="58">
        <f t="shared" si="9"/>
        <v>0.30277777778246673</v>
      </c>
      <c r="EM8" s="58">
        <f t="shared" si="9"/>
        <v>7.2666666667792015</v>
      </c>
      <c r="EN8" s="58">
        <f t="shared" si="9"/>
        <v>436.00000000675209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MEDIAN(T11:T739)</f>
        <v>18.5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MEDIAN(BX11:BX739)</f>
        <v>4.5</v>
      </c>
      <c r="CF9" s="58">
        <f>MEDIAN(CF11:CF739)</f>
        <v>0.5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>MEDIAN(DN11:DN739)</f>
        <v>3.5</v>
      </c>
      <c r="DO9" s="58"/>
      <c r="DP9" s="58"/>
      <c r="DQ9" s="58"/>
      <c r="DR9" s="58"/>
      <c r="DS9" s="58"/>
      <c r="DT9" s="61"/>
      <c r="DU9" s="58"/>
      <c r="DV9" s="58">
        <f t="shared" ref="DV9:EN9" si="10">MEDIAN(DV11:DV739)</f>
        <v>6</v>
      </c>
      <c r="DW9" s="58" t="e">
        <f t="shared" si="10"/>
        <v>#NUM!</v>
      </c>
      <c r="DX9" s="58">
        <f t="shared" si="10"/>
        <v>77.311733778773046</v>
      </c>
      <c r="DY9" s="58">
        <f t="shared" si="10"/>
        <v>2.5</v>
      </c>
      <c r="DZ9" s="58">
        <f t="shared" si="10"/>
        <v>1.1111111110949423E-2</v>
      </c>
      <c r="EA9" s="58">
        <f t="shared" si="10"/>
        <v>0.26666666666278616</v>
      </c>
      <c r="EB9" s="58">
        <f t="shared" si="10"/>
        <v>15.999999999767169</v>
      </c>
      <c r="EC9" s="58">
        <f t="shared" si="10"/>
        <v>3.8194444441614905E-2</v>
      </c>
      <c r="ED9" s="58">
        <f t="shared" si="10"/>
        <v>0.91666666659875773</v>
      </c>
      <c r="EE9" s="58">
        <f t="shared" si="10"/>
        <v>54.999999995925464</v>
      </c>
      <c r="EF9" s="58">
        <f t="shared" si="10"/>
        <v>6.3888888889778173E-2</v>
      </c>
      <c r="EG9" s="58">
        <f t="shared" si="10"/>
        <v>1.5333333333546761</v>
      </c>
      <c r="EH9" s="58">
        <f t="shared" si="10"/>
        <v>92.000000001280569</v>
      </c>
      <c r="EI9" s="58">
        <f t="shared" si="10"/>
        <v>4.1666666664241347E-2</v>
      </c>
      <c r="EJ9" s="58">
        <f t="shared" si="10"/>
        <v>0.99999999994179234</v>
      </c>
      <c r="EK9" s="58">
        <f t="shared" si="10"/>
        <v>59.99999999650754</v>
      </c>
      <c r="EL9" s="58">
        <f t="shared" si="10"/>
        <v>0.25069444444670808</v>
      </c>
      <c r="EM9" s="58">
        <f t="shared" si="10"/>
        <v>6.0166666667209938</v>
      </c>
      <c r="EN9" s="58">
        <f t="shared" si="10"/>
        <v>361.00000000325963</v>
      </c>
    </row>
    <row r="10" spans="1:144" s="92" customFormat="1" ht="46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152" t="s">
        <v>168</v>
      </c>
      <c r="D11" s="152" t="s">
        <v>169</v>
      </c>
      <c r="E11" s="95">
        <v>793033</v>
      </c>
      <c r="F11" s="131">
        <v>16822</v>
      </c>
      <c r="G11" s="97">
        <v>1</v>
      </c>
      <c r="H11" s="98">
        <v>44593</v>
      </c>
      <c r="I11" s="99">
        <v>0.57152777777777775</v>
      </c>
      <c r="J11" s="100">
        <v>1</v>
      </c>
      <c r="K11" s="98">
        <v>44593</v>
      </c>
      <c r="L11" s="99">
        <v>0.51388888888888895</v>
      </c>
      <c r="M11" s="101">
        <v>1</v>
      </c>
      <c r="N11" s="101">
        <v>0</v>
      </c>
      <c r="O11" s="103">
        <v>2</v>
      </c>
      <c r="P11" s="101">
        <v>0</v>
      </c>
      <c r="Q11" s="102">
        <v>0</v>
      </c>
      <c r="R11" s="101" t="s">
        <v>317</v>
      </c>
      <c r="S11" s="104">
        <v>0</v>
      </c>
      <c r="T11" s="105">
        <v>22</v>
      </c>
      <c r="U11" s="104">
        <v>0</v>
      </c>
      <c r="V11" s="104">
        <v>0</v>
      </c>
      <c r="W11" s="104">
        <v>0</v>
      </c>
      <c r="X11" s="104">
        <v>0</v>
      </c>
      <c r="Y11" s="104">
        <v>1</v>
      </c>
      <c r="Z11" s="104">
        <v>0</v>
      </c>
      <c r="AA11" s="106" t="s">
        <v>306</v>
      </c>
      <c r="AB11" s="106" t="s">
        <v>383</v>
      </c>
      <c r="AC11" s="106">
        <v>0</v>
      </c>
      <c r="AD11" s="98" t="s">
        <v>146</v>
      </c>
      <c r="AE11" s="99" t="s">
        <v>146</v>
      </c>
      <c r="AF11" s="187" t="s">
        <v>146</v>
      </c>
      <c r="AG11" s="187" t="s">
        <v>146</v>
      </c>
      <c r="AH11" s="190" t="s">
        <v>146</v>
      </c>
      <c r="AI11" s="98">
        <v>44594</v>
      </c>
      <c r="AJ11" s="184">
        <v>1</v>
      </c>
      <c r="AK11" s="107">
        <v>1</v>
      </c>
      <c r="AL11" s="107">
        <v>1</v>
      </c>
      <c r="AM11" s="108">
        <v>0</v>
      </c>
      <c r="AN11" s="107">
        <v>0</v>
      </c>
      <c r="AO11" s="109">
        <v>0</v>
      </c>
      <c r="AP11" s="109">
        <v>0</v>
      </c>
      <c r="AQ11" s="109">
        <v>1</v>
      </c>
      <c r="AR11" s="109">
        <v>0</v>
      </c>
      <c r="AS11" s="109">
        <v>0</v>
      </c>
      <c r="AT11" s="109">
        <v>0</v>
      </c>
      <c r="AU11" s="109">
        <v>0</v>
      </c>
      <c r="AV11" s="110">
        <v>0</v>
      </c>
      <c r="AW11" s="110">
        <v>0</v>
      </c>
      <c r="AX11" s="111">
        <v>0</v>
      </c>
      <c r="AY11" s="98" t="s">
        <v>317</v>
      </c>
      <c r="AZ11" s="99" t="s">
        <v>317</v>
      </c>
      <c r="BA11" s="112" t="s">
        <v>199</v>
      </c>
      <c r="BB11" s="98">
        <v>44593</v>
      </c>
      <c r="BC11" s="99">
        <v>0.59791666666666665</v>
      </c>
      <c r="BD11" s="42" t="s">
        <v>518</v>
      </c>
      <c r="BE11" s="114">
        <v>0</v>
      </c>
      <c r="BF11" s="114">
        <v>1</v>
      </c>
      <c r="BG11" s="115" t="s">
        <v>451</v>
      </c>
      <c r="BH11" s="115">
        <v>0</v>
      </c>
      <c r="BI11" s="115">
        <v>0</v>
      </c>
      <c r="BJ11" s="98">
        <v>44593</v>
      </c>
      <c r="BK11" s="99">
        <v>0.6479166666666667</v>
      </c>
      <c r="BL11" s="116">
        <v>3</v>
      </c>
      <c r="BM11" s="116">
        <v>0</v>
      </c>
      <c r="BN11" s="116">
        <v>0</v>
      </c>
      <c r="BO11" s="116">
        <v>0</v>
      </c>
      <c r="BP11" s="113"/>
      <c r="BQ11" s="113"/>
      <c r="BR11" s="117"/>
      <c r="BS11" s="117"/>
      <c r="BT11" s="117"/>
      <c r="BU11" s="117"/>
      <c r="BV11" s="117"/>
      <c r="BW11" s="117"/>
      <c r="BX11" s="105" t="s">
        <v>306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1</v>
      </c>
      <c r="CE11" s="104">
        <v>0</v>
      </c>
      <c r="CF11" s="105" t="s">
        <v>306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1</v>
      </c>
      <c r="CM11" s="104">
        <v>0</v>
      </c>
      <c r="CN11" s="119">
        <v>1</v>
      </c>
      <c r="CO11" s="113">
        <v>1</v>
      </c>
      <c r="CP11" s="113">
        <v>0</v>
      </c>
      <c r="CQ11" s="113">
        <v>0</v>
      </c>
      <c r="CR11" s="113">
        <v>0</v>
      </c>
      <c r="CS11" s="113">
        <v>1</v>
      </c>
      <c r="CT11" s="113">
        <v>0</v>
      </c>
      <c r="CU11" s="115">
        <v>0</v>
      </c>
      <c r="CV11" s="115">
        <v>0</v>
      </c>
      <c r="CW11" s="115">
        <v>0</v>
      </c>
      <c r="CX11" s="115">
        <v>0</v>
      </c>
      <c r="CY11" s="115">
        <v>0</v>
      </c>
      <c r="CZ11" s="130">
        <v>0</v>
      </c>
      <c r="DA11" s="130">
        <v>0</v>
      </c>
      <c r="DB11" s="130">
        <v>0</v>
      </c>
      <c r="DC11" s="107">
        <v>1</v>
      </c>
      <c r="DD11" s="107">
        <v>0</v>
      </c>
      <c r="DE11" s="107">
        <v>0</v>
      </c>
      <c r="DF11" s="123" t="s">
        <v>231</v>
      </c>
      <c r="DG11" s="123">
        <v>1</v>
      </c>
      <c r="DH11" s="123">
        <v>0</v>
      </c>
      <c r="DI11" s="123">
        <v>0</v>
      </c>
      <c r="DJ11" s="123">
        <v>0</v>
      </c>
      <c r="DK11" s="123">
        <v>0</v>
      </c>
      <c r="DL11" s="123">
        <v>0</v>
      </c>
      <c r="DM11" s="123">
        <v>0</v>
      </c>
      <c r="DN11" s="116">
        <v>1</v>
      </c>
      <c r="DO11" s="116">
        <v>1</v>
      </c>
      <c r="DP11" s="116">
        <v>0</v>
      </c>
      <c r="DQ11" s="116">
        <v>0</v>
      </c>
      <c r="DR11" s="116">
        <v>0</v>
      </c>
      <c r="DS11" s="116">
        <v>0</v>
      </c>
      <c r="DT11" s="98">
        <v>44595</v>
      </c>
      <c r="DU11" s="156"/>
      <c r="DV11" s="104"/>
      <c r="DW11" s="104"/>
      <c r="DX11" s="126">
        <f t="shared" ref="DX11:DX20" si="11">IFERROR((H11-F11)/365.2421,"")</f>
        <v>76.034498761232626</v>
      </c>
      <c r="DY11" s="127">
        <f t="shared" ref="DY11:DY20" si="12">IFERROR((DT11-H11),"")</f>
        <v>2</v>
      </c>
      <c r="DZ11" s="128" t="str">
        <f t="shared" ref="DZ11:DZ20" si="13">IFERROR((AD11+AE11)-(H11+I11),"NA")</f>
        <v>NA</v>
      </c>
      <c r="EA11" s="128" t="str">
        <f t="shared" ref="EA11:EA20" si="14">IFERROR((DZ11*24),"NA")</f>
        <v>NA</v>
      </c>
      <c r="EB11" s="129" t="str">
        <f t="shared" ref="EB11:EB20" si="15">IFERROR((EA11*60),"NA")</f>
        <v>NA</v>
      </c>
      <c r="EC11" s="128" t="str">
        <f t="shared" ref="EC11:EC20" si="16">IFERROR((AY11+AZ11)-(H11+I11),"NA")</f>
        <v>NA</v>
      </c>
      <c r="ED11" s="128" t="str">
        <f t="shared" ref="ED11:ED20" si="17">IFERROR((EC11*24),"NA")</f>
        <v>NA</v>
      </c>
      <c r="EE11" s="129" t="str">
        <f t="shared" ref="EE11:EE20" si="18">IFERROR((ED11*60),"NA")</f>
        <v>NA</v>
      </c>
      <c r="EF11" s="128">
        <f t="shared" ref="EF11:EF20" si="19">IFERROR((BB11+BC11)-(H11+I11),"NA")</f>
        <v>2.6388888887595385E-2</v>
      </c>
      <c r="EG11" s="128">
        <f t="shared" ref="EG11:EG20" si="20">IFERROR((EF11*24),"NA")</f>
        <v>0.63333333330228925</v>
      </c>
      <c r="EH11" s="129">
        <f t="shared" ref="EH11:EH20" si="21">IFERROR((EG11*60),"NA")</f>
        <v>37.999999998137355</v>
      </c>
      <c r="EI11" s="128">
        <f t="shared" ref="EI11:EI20" si="22">IFERROR((BJ11+BK11)-(BB11+BC11),"NA")</f>
        <v>5.0000000002910383E-2</v>
      </c>
      <c r="EJ11" s="128">
        <f t="shared" ref="EJ11:EJ20" si="23">IFERROR((EI11*24),"NA")</f>
        <v>1.2000000000698492</v>
      </c>
      <c r="EK11" s="129">
        <f t="shared" ref="EK11:EK20" si="24">IFERROR((EJ11*60),"NA")</f>
        <v>72.000000004190952</v>
      </c>
      <c r="EL11" s="128">
        <f t="shared" ref="EL11:EL20" si="25">IFERROR((BJ11+BK11)-(K11+L11),"NA")</f>
        <v>0.13402777777810115</v>
      </c>
      <c r="EM11" s="128">
        <f t="shared" ref="EM11:EM20" si="26">IFERROR((EL11*24),"NA")</f>
        <v>3.2166666666744277</v>
      </c>
      <c r="EN11" s="129">
        <f t="shared" ref="EN11:EN20" si="27">IFERROR((EM11*60),"NA")</f>
        <v>193.00000000046566</v>
      </c>
    </row>
    <row r="12" spans="1:144" s="92" customFormat="1" ht="15" customHeight="1" x14ac:dyDescent="0.2">
      <c r="A12" s="93">
        <v>1</v>
      </c>
      <c r="B12" s="92">
        <v>1</v>
      </c>
      <c r="C12" s="152" t="s">
        <v>170</v>
      </c>
      <c r="D12" s="152" t="s">
        <v>171</v>
      </c>
      <c r="E12" s="95" t="s">
        <v>390</v>
      </c>
      <c r="F12" s="131">
        <v>15319</v>
      </c>
      <c r="G12" s="97">
        <v>0</v>
      </c>
      <c r="H12" s="98">
        <v>44593</v>
      </c>
      <c r="I12" s="99">
        <v>0.9159722222222223</v>
      </c>
      <c r="J12" s="100">
        <v>0</v>
      </c>
      <c r="K12" s="98">
        <v>44593</v>
      </c>
      <c r="L12" s="99">
        <v>0.88194444444444453</v>
      </c>
      <c r="M12" s="101">
        <v>0</v>
      </c>
      <c r="N12" s="101">
        <v>1</v>
      </c>
      <c r="O12" s="103">
        <v>2</v>
      </c>
      <c r="P12" s="101">
        <v>0</v>
      </c>
      <c r="Q12" s="101">
        <v>0</v>
      </c>
      <c r="R12" s="101">
        <v>0</v>
      </c>
      <c r="S12" s="104">
        <v>0</v>
      </c>
      <c r="T12" s="105">
        <v>0</v>
      </c>
      <c r="U12" s="104">
        <v>1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6" t="s">
        <v>307</v>
      </c>
      <c r="AB12" s="106" t="s">
        <v>367</v>
      </c>
      <c r="AC12" s="106">
        <v>0</v>
      </c>
      <c r="AD12" s="98">
        <v>44593</v>
      </c>
      <c r="AE12" s="99">
        <v>0.92083333333333339</v>
      </c>
      <c r="AF12" s="187"/>
      <c r="AG12" s="187"/>
      <c r="AH12" s="190"/>
      <c r="AI12" s="98">
        <v>44594</v>
      </c>
      <c r="AJ12" s="184">
        <v>1</v>
      </c>
      <c r="AK12" s="107">
        <v>1</v>
      </c>
      <c r="AL12" s="107">
        <v>1</v>
      </c>
      <c r="AM12" s="108">
        <v>0</v>
      </c>
      <c r="AN12" s="107">
        <v>0</v>
      </c>
      <c r="AO12" s="109">
        <v>0</v>
      </c>
      <c r="AP12" s="109">
        <v>0</v>
      </c>
      <c r="AQ12" s="109">
        <v>1</v>
      </c>
      <c r="AR12" s="109">
        <v>0</v>
      </c>
      <c r="AS12" s="109">
        <v>0</v>
      </c>
      <c r="AT12" s="109">
        <v>0</v>
      </c>
      <c r="AU12" s="109">
        <v>0</v>
      </c>
      <c r="AV12" s="110">
        <v>0</v>
      </c>
      <c r="AW12" s="110">
        <v>0</v>
      </c>
      <c r="AX12" s="111">
        <v>0</v>
      </c>
      <c r="AY12" s="98">
        <v>44593</v>
      </c>
      <c r="AZ12" s="99">
        <v>0.97222222222222221</v>
      </c>
      <c r="BA12" s="112" t="s">
        <v>199</v>
      </c>
      <c r="BB12" s="98">
        <v>44593</v>
      </c>
      <c r="BC12" s="99">
        <v>0.99652777777777779</v>
      </c>
      <c r="BD12" s="42" t="s">
        <v>386</v>
      </c>
      <c r="BE12" s="114">
        <v>0</v>
      </c>
      <c r="BF12" s="114">
        <v>1</v>
      </c>
      <c r="BG12" s="115" t="s">
        <v>450</v>
      </c>
      <c r="BH12" s="115">
        <v>0</v>
      </c>
      <c r="BI12" s="115">
        <v>0</v>
      </c>
      <c r="BJ12" s="98">
        <v>44594</v>
      </c>
      <c r="BK12" s="99">
        <v>5.2083333333333336E-2</v>
      </c>
      <c r="BL12" s="116" t="s">
        <v>326</v>
      </c>
      <c r="BM12" s="116">
        <v>0</v>
      </c>
      <c r="BN12" s="116">
        <v>0</v>
      </c>
      <c r="BO12" s="116">
        <v>0</v>
      </c>
      <c r="BP12" s="113"/>
      <c r="BQ12" s="113"/>
      <c r="BR12" s="117"/>
      <c r="BS12" s="117"/>
      <c r="BT12" s="117"/>
      <c r="BU12" s="117"/>
      <c r="BV12" s="117"/>
      <c r="BW12" s="117"/>
      <c r="BX12" s="105">
        <v>0</v>
      </c>
      <c r="BY12" s="104">
        <v>1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5">
        <v>0</v>
      </c>
      <c r="CG12" s="104">
        <v>1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19">
        <v>0</v>
      </c>
      <c r="CO12" s="113">
        <v>0</v>
      </c>
      <c r="CP12" s="113">
        <v>0</v>
      </c>
      <c r="CQ12" s="113">
        <v>0</v>
      </c>
      <c r="CR12" s="113">
        <v>0</v>
      </c>
      <c r="CS12" s="113">
        <v>0</v>
      </c>
      <c r="CT12" s="113">
        <v>0</v>
      </c>
      <c r="CU12" s="115">
        <v>0</v>
      </c>
      <c r="CV12" s="115">
        <v>0</v>
      </c>
      <c r="CW12" s="115">
        <v>0</v>
      </c>
      <c r="CX12" s="115">
        <v>0</v>
      </c>
      <c r="CY12" s="115">
        <v>0</v>
      </c>
      <c r="CZ12" s="130">
        <v>0</v>
      </c>
      <c r="DA12" s="130">
        <v>0</v>
      </c>
      <c r="DB12" s="130">
        <v>0</v>
      </c>
      <c r="DC12" s="107">
        <v>1</v>
      </c>
      <c r="DD12" s="107">
        <v>0</v>
      </c>
      <c r="DE12" s="107">
        <v>0</v>
      </c>
      <c r="DF12" s="123" t="s">
        <v>231</v>
      </c>
      <c r="DG12" s="123">
        <v>1</v>
      </c>
      <c r="DH12" s="123">
        <v>0</v>
      </c>
      <c r="DI12" s="123">
        <v>0</v>
      </c>
      <c r="DJ12" s="123">
        <v>0</v>
      </c>
      <c r="DK12" s="123">
        <v>0</v>
      </c>
      <c r="DL12" s="123">
        <v>0</v>
      </c>
      <c r="DM12" s="123">
        <v>0</v>
      </c>
      <c r="DN12" s="116">
        <v>0</v>
      </c>
      <c r="DO12" s="116">
        <v>1</v>
      </c>
      <c r="DP12" s="116">
        <v>0</v>
      </c>
      <c r="DQ12" s="116">
        <v>0</v>
      </c>
      <c r="DR12" s="116">
        <v>0</v>
      </c>
      <c r="DS12" s="116">
        <v>0</v>
      </c>
      <c r="DT12" s="98">
        <v>44595</v>
      </c>
      <c r="DU12" s="156"/>
      <c r="DV12" s="104"/>
      <c r="DW12" s="104"/>
      <c r="DX12" s="126">
        <f t="shared" si="11"/>
        <v>80.149577499417518</v>
      </c>
      <c r="DY12" s="127">
        <f t="shared" si="12"/>
        <v>2</v>
      </c>
      <c r="DZ12" s="128">
        <f t="shared" si="13"/>
        <v>4.8611111051286571E-3</v>
      </c>
      <c r="EA12" s="128">
        <f t="shared" si="14"/>
        <v>0.11666666652308777</v>
      </c>
      <c r="EB12" s="129">
        <f t="shared" si="15"/>
        <v>6.9999999913852662</v>
      </c>
      <c r="EC12" s="128">
        <f t="shared" si="16"/>
        <v>5.6249999994179234E-2</v>
      </c>
      <c r="ED12" s="128">
        <f t="shared" si="17"/>
        <v>1.3499999998603016</v>
      </c>
      <c r="EE12" s="129">
        <f t="shared" si="18"/>
        <v>80.999999991618097</v>
      </c>
      <c r="EF12" s="128">
        <f t="shared" si="19"/>
        <v>8.0555555556202307E-2</v>
      </c>
      <c r="EG12" s="128">
        <f t="shared" si="20"/>
        <v>1.9333333333488554</v>
      </c>
      <c r="EH12" s="129">
        <f t="shared" si="21"/>
        <v>116.00000000093132</v>
      </c>
      <c r="EI12" s="128">
        <f t="shared" si="22"/>
        <v>5.5555555554747116E-2</v>
      </c>
      <c r="EJ12" s="128">
        <f t="shared" si="23"/>
        <v>1.3333333333139308</v>
      </c>
      <c r="EK12" s="129">
        <f t="shared" si="24"/>
        <v>79.999999998835847</v>
      </c>
      <c r="EL12" s="128">
        <f t="shared" si="25"/>
        <v>0.17013888889050577</v>
      </c>
      <c r="EM12" s="128">
        <f t="shared" si="26"/>
        <v>4.0833333333721384</v>
      </c>
      <c r="EN12" s="129">
        <f t="shared" si="27"/>
        <v>245.00000000232831</v>
      </c>
    </row>
    <row r="13" spans="1:144" s="92" customFormat="1" ht="15" customHeight="1" x14ac:dyDescent="0.2">
      <c r="A13" s="93">
        <v>1</v>
      </c>
      <c r="B13" s="92">
        <v>1</v>
      </c>
      <c r="C13" s="94" t="s">
        <v>172</v>
      </c>
      <c r="D13" s="94" t="s">
        <v>173</v>
      </c>
      <c r="E13" s="95">
        <v>608449</v>
      </c>
      <c r="F13" s="131">
        <v>17456</v>
      </c>
      <c r="G13" s="97">
        <v>1</v>
      </c>
      <c r="H13" s="98">
        <v>44594</v>
      </c>
      <c r="I13" s="99">
        <v>0.95624999999999993</v>
      </c>
      <c r="J13" s="100">
        <v>0</v>
      </c>
      <c r="K13" s="98">
        <v>44594</v>
      </c>
      <c r="L13" s="99">
        <v>0.91666666666666663</v>
      </c>
      <c r="M13" s="101">
        <v>0</v>
      </c>
      <c r="N13" s="101">
        <v>1</v>
      </c>
      <c r="O13" s="103">
        <v>2</v>
      </c>
      <c r="P13" s="101">
        <v>0</v>
      </c>
      <c r="Q13" s="101">
        <v>0</v>
      </c>
      <c r="R13" s="101">
        <v>0</v>
      </c>
      <c r="S13" s="104">
        <v>0</v>
      </c>
      <c r="T13" s="105">
        <v>17</v>
      </c>
      <c r="U13" s="104">
        <v>0</v>
      </c>
      <c r="V13" s="104">
        <v>0</v>
      </c>
      <c r="W13" s="104">
        <v>0</v>
      </c>
      <c r="X13" s="104">
        <v>1</v>
      </c>
      <c r="Y13" s="104">
        <v>0</v>
      </c>
      <c r="Z13" s="104">
        <v>0</v>
      </c>
      <c r="AA13" s="106" t="s">
        <v>306</v>
      </c>
      <c r="AB13" s="106" t="s">
        <v>391</v>
      </c>
      <c r="AC13" s="106">
        <v>0</v>
      </c>
      <c r="AD13" s="98">
        <v>44594</v>
      </c>
      <c r="AE13" s="99">
        <v>0.95833333333333337</v>
      </c>
      <c r="AF13" s="187"/>
      <c r="AG13" s="187"/>
      <c r="AH13" s="190"/>
      <c r="AI13" s="98">
        <v>44595</v>
      </c>
      <c r="AJ13" s="184">
        <v>1</v>
      </c>
      <c r="AK13" s="107">
        <v>0</v>
      </c>
      <c r="AL13" s="107">
        <v>1</v>
      </c>
      <c r="AM13" s="108">
        <v>0</v>
      </c>
      <c r="AN13" s="107">
        <v>1</v>
      </c>
      <c r="AO13" s="109">
        <v>0</v>
      </c>
      <c r="AP13" s="109">
        <v>0</v>
      </c>
      <c r="AQ13" s="109">
        <v>0</v>
      </c>
      <c r="AR13" s="109">
        <v>0</v>
      </c>
      <c r="AS13" s="109">
        <v>0</v>
      </c>
      <c r="AT13" s="109">
        <v>1</v>
      </c>
      <c r="AU13" s="109">
        <v>0</v>
      </c>
      <c r="AV13" s="110">
        <v>0</v>
      </c>
      <c r="AW13" s="110">
        <v>0</v>
      </c>
      <c r="AX13" s="111">
        <v>1</v>
      </c>
      <c r="AY13" s="98">
        <v>44594</v>
      </c>
      <c r="AZ13" s="99">
        <v>0.97638888888888886</v>
      </c>
      <c r="BA13" s="112" t="s">
        <v>199</v>
      </c>
      <c r="BB13" s="98">
        <v>44595</v>
      </c>
      <c r="BC13" s="99">
        <v>1.1111111111111112E-2</v>
      </c>
      <c r="BD13" s="42" t="s">
        <v>146</v>
      </c>
      <c r="BE13" s="114">
        <v>0</v>
      </c>
      <c r="BF13" s="114">
        <v>1</v>
      </c>
      <c r="BG13" s="115" t="s">
        <v>302</v>
      </c>
      <c r="BH13" s="115" t="s">
        <v>146</v>
      </c>
      <c r="BI13" s="115">
        <v>0</v>
      </c>
      <c r="BJ13" s="98" t="s">
        <v>146</v>
      </c>
      <c r="BK13" s="99" t="s">
        <v>146</v>
      </c>
      <c r="BL13" s="116" t="s">
        <v>146</v>
      </c>
      <c r="BM13" s="116">
        <v>0</v>
      </c>
      <c r="BN13" s="116">
        <v>0</v>
      </c>
      <c r="BO13" s="116">
        <v>0</v>
      </c>
      <c r="BP13" s="113"/>
      <c r="BQ13" s="113"/>
      <c r="BR13" s="117" t="s">
        <v>392</v>
      </c>
      <c r="BS13" s="117"/>
      <c r="BT13" s="117" t="s">
        <v>393</v>
      </c>
      <c r="BU13" s="117"/>
      <c r="BV13" s="117"/>
      <c r="BW13" s="117"/>
      <c r="BX13" s="105">
        <v>6</v>
      </c>
      <c r="BY13" s="104">
        <v>0</v>
      </c>
      <c r="BZ13" s="104">
        <v>1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5">
        <v>6</v>
      </c>
      <c r="CG13" s="104">
        <v>0</v>
      </c>
      <c r="CH13" s="104">
        <v>1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19">
        <v>0</v>
      </c>
      <c r="CO13" s="113">
        <v>0</v>
      </c>
      <c r="CP13" s="113">
        <v>0</v>
      </c>
      <c r="CQ13" s="113">
        <v>0</v>
      </c>
      <c r="CR13" s="113">
        <v>0</v>
      </c>
      <c r="CS13" s="113">
        <v>0</v>
      </c>
      <c r="CT13" s="113">
        <v>0</v>
      </c>
      <c r="CU13" s="115">
        <v>0</v>
      </c>
      <c r="CV13" s="115">
        <v>0</v>
      </c>
      <c r="CW13" s="115">
        <v>0</v>
      </c>
      <c r="CX13" s="115">
        <v>0</v>
      </c>
      <c r="CY13" s="115">
        <v>1</v>
      </c>
      <c r="CZ13" s="130">
        <v>1</v>
      </c>
      <c r="DA13" s="130">
        <v>0</v>
      </c>
      <c r="DB13" s="130">
        <v>0</v>
      </c>
      <c r="DC13" s="107">
        <v>1</v>
      </c>
      <c r="DD13" s="107">
        <v>0</v>
      </c>
      <c r="DE13" s="107">
        <v>0</v>
      </c>
      <c r="DF13" s="123" t="s">
        <v>304</v>
      </c>
      <c r="DG13" s="123">
        <v>0</v>
      </c>
      <c r="DH13" s="123">
        <v>0</v>
      </c>
      <c r="DI13" s="123">
        <v>1</v>
      </c>
      <c r="DJ13" s="123">
        <v>0</v>
      </c>
      <c r="DK13" s="123">
        <v>0</v>
      </c>
      <c r="DL13" s="123">
        <v>0</v>
      </c>
      <c r="DM13" s="123">
        <v>0</v>
      </c>
      <c r="DN13" s="116">
        <v>4</v>
      </c>
      <c r="DO13" s="116">
        <v>0</v>
      </c>
      <c r="DP13" s="116">
        <v>0</v>
      </c>
      <c r="DQ13" s="116">
        <v>1</v>
      </c>
      <c r="DR13" s="116">
        <v>0</v>
      </c>
      <c r="DS13" s="116">
        <v>0</v>
      </c>
      <c r="DT13" s="98">
        <v>44602</v>
      </c>
      <c r="DU13" s="156"/>
      <c r="DV13" s="104"/>
      <c r="DW13" s="104"/>
      <c r="DX13" s="126">
        <f t="shared" si="11"/>
        <v>74.301401727785489</v>
      </c>
      <c r="DY13" s="127">
        <f t="shared" si="12"/>
        <v>8</v>
      </c>
      <c r="DZ13" s="128">
        <f t="shared" si="13"/>
        <v>2.0833333328482695E-3</v>
      </c>
      <c r="EA13" s="128">
        <f t="shared" si="14"/>
        <v>4.9999999988358468E-2</v>
      </c>
      <c r="EB13" s="129">
        <f t="shared" si="15"/>
        <v>2.9999999993015081</v>
      </c>
      <c r="EC13" s="128">
        <f t="shared" si="16"/>
        <v>2.0138888889050577E-2</v>
      </c>
      <c r="ED13" s="128">
        <f t="shared" si="17"/>
        <v>0.48333333333721384</v>
      </c>
      <c r="EE13" s="129">
        <f t="shared" si="18"/>
        <v>29.000000000232831</v>
      </c>
      <c r="EF13" s="128">
        <f t="shared" si="19"/>
        <v>5.486111110803904E-2</v>
      </c>
      <c r="EG13" s="128">
        <f t="shared" si="20"/>
        <v>1.316666666592937</v>
      </c>
      <c r="EH13" s="129">
        <f t="shared" si="21"/>
        <v>78.999999995576218</v>
      </c>
      <c r="EI13" s="128" t="str">
        <f t="shared" si="22"/>
        <v>NA</v>
      </c>
      <c r="EJ13" s="128" t="str">
        <f t="shared" si="23"/>
        <v>NA</v>
      </c>
      <c r="EK13" s="129" t="str">
        <f t="shared" si="24"/>
        <v>NA</v>
      </c>
      <c r="EL13" s="128" t="str">
        <f t="shared" si="25"/>
        <v>NA</v>
      </c>
      <c r="EM13" s="128" t="str">
        <f t="shared" si="26"/>
        <v>NA</v>
      </c>
      <c r="EN13" s="129" t="str">
        <f t="shared" si="27"/>
        <v>NA</v>
      </c>
    </row>
    <row r="14" spans="1:144" s="92" customFormat="1" ht="15" customHeight="1" x14ac:dyDescent="0.2">
      <c r="A14" s="93">
        <v>1</v>
      </c>
      <c r="B14" s="92">
        <v>1</v>
      </c>
      <c r="C14" s="152" t="s">
        <v>174</v>
      </c>
      <c r="D14" s="152" t="s">
        <v>175</v>
      </c>
      <c r="E14" s="95">
        <v>2533298</v>
      </c>
      <c r="F14" s="131">
        <v>24315</v>
      </c>
      <c r="G14" s="97">
        <v>0</v>
      </c>
      <c r="H14" s="98">
        <v>44595</v>
      </c>
      <c r="I14" s="99">
        <v>0.55277777777777781</v>
      </c>
      <c r="J14" s="100">
        <v>1</v>
      </c>
      <c r="K14" s="98">
        <v>44595</v>
      </c>
      <c r="L14" s="99">
        <v>0.45833333333333331</v>
      </c>
      <c r="M14" s="101">
        <v>0</v>
      </c>
      <c r="N14" s="102">
        <v>0</v>
      </c>
      <c r="O14" s="103">
        <v>2</v>
      </c>
      <c r="P14" s="102">
        <v>0</v>
      </c>
      <c r="Q14" s="102">
        <v>1</v>
      </c>
      <c r="R14" s="101" t="s">
        <v>145</v>
      </c>
      <c r="S14" s="104">
        <v>0</v>
      </c>
      <c r="T14" s="105">
        <v>20</v>
      </c>
      <c r="U14" s="104">
        <v>0</v>
      </c>
      <c r="V14" s="104">
        <v>0</v>
      </c>
      <c r="W14" s="104">
        <v>0</v>
      </c>
      <c r="X14" s="104">
        <v>1</v>
      </c>
      <c r="Y14" s="104">
        <v>0</v>
      </c>
      <c r="Z14" s="104">
        <v>0</v>
      </c>
      <c r="AA14" s="106" t="s">
        <v>306</v>
      </c>
      <c r="AB14" s="106" t="s">
        <v>394</v>
      </c>
      <c r="AC14" s="106">
        <v>0</v>
      </c>
      <c r="AD14" s="98" t="s">
        <v>146</v>
      </c>
      <c r="AE14" s="99" t="s">
        <v>146</v>
      </c>
      <c r="AF14" s="187" t="s">
        <v>146</v>
      </c>
      <c r="AG14" s="187" t="s">
        <v>146</v>
      </c>
      <c r="AH14" s="190" t="s">
        <v>146</v>
      </c>
      <c r="AI14" s="98">
        <v>44596</v>
      </c>
      <c r="AJ14" s="184">
        <v>1</v>
      </c>
      <c r="AK14" s="107">
        <v>1</v>
      </c>
      <c r="AL14" s="107">
        <v>1</v>
      </c>
      <c r="AM14" s="108">
        <v>0</v>
      </c>
      <c r="AN14" s="107">
        <v>0</v>
      </c>
      <c r="AO14" s="109">
        <v>0</v>
      </c>
      <c r="AP14" s="109">
        <v>0</v>
      </c>
      <c r="AQ14" s="109">
        <v>1</v>
      </c>
      <c r="AR14" s="109">
        <v>0</v>
      </c>
      <c r="AS14" s="109">
        <v>0</v>
      </c>
      <c r="AT14" s="109">
        <v>0</v>
      </c>
      <c r="AU14" s="109">
        <v>0</v>
      </c>
      <c r="AV14" s="110">
        <v>0</v>
      </c>
      <c r="AW14" s="110">
        <v>0</v>
      </c>
      <c r="AX14" s="111">
        <v>1</v>
      </c>
      <c r="AY14" s="98" t="s">
        <v>145</v>
      </c>
      <c r="AZ14" s="99" t="s">
        <v>145</v>
      </c>
      <c r="BA14" s="112" t="s">
        <v>199</v>
      </c>
      <c r="BB14" s="98">
        <v>44595</v>
      </c>
      <c r="BC14" s="99">
        <v>0.57291666666666663</v>
      </c>
      <c r="BD14" s="42" t="s">
        <v>395</v>
      </c>
      <c r="BE14" s="114">
        <v>0</v>
      </c>
      <c r="BF14" s="114">
        <v>0</v>
      </c>
      <c r="BG14" s="115" t="s">
        <v>302</v>
      </c>
      <c r="BH14" s="115">
        <v>1</v>
      </c>
      <c r="BI14" s="115">
        <v>0</v>
      </c>
      <c r="BJ14" s="98">
        <v>44595</v>
      </c>
      <c r="BK14" s="99">
        <v>0.61458333333333337</v>
      </c>
      <c r="BL14" s="116">
        <v>3</v>
      </c>
      <c r="BM14" s="116">
        <v>0</v>
      </c>
      <c r="BN14" s="116">
        <v>0</v>
      </c>
      <c r="BO14" s="116">
        <v>0</v>
      </c>
      <c r="BP14" s="113"/>
      <c r="BQ14" s="113"/>
      <c r="BR14" s="117"/>
      <c r="BS14" s="117"/>
      <c r="BT14" s="117"/>
      <c r="BU14" s="117"/>
      <c r="BV14" s="117"/>
      <c r="BW14" s="117"/>
      <c r="BX14" s="105">
        <v>3</v>
      </c>
      <c r="BY14" s="104">
        <v>1</v>
      </c>
      <c r="BZ14" s="104">
        <v>0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5">
        <v>0</v>
      </c>
      <c r="CG14" s="104">
        <v>1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19">
        <v>0</v>
      </c>
      <c r="CO14" s="113">
        <v>0</v>
      </c>
      <c r="CP14" s="113">
        <v>0</v>
      </c>
      <c r="CQ14" s="113">
        <v>0</v>
      </c>
      <c r="CR14" s="113">
        <v>0</v>
      </c>
      <c r="CS14" s="113">
        <v>0</v>
      </c>
      <c r="CT14" s="113">
        <v>0</v>
      </c>
      <c r="CU14" s="115">
        <v>0</v>
      </c>
      <c r="CV14" s="115">
        <v>0</v>
      </c>
      <c r="CW14" s="115">
        <v>0</v>
      </c>
      <c r="CX14" s="115">
        <v>0</v>
      </c>
      <c r="CY14" s="115">
        <v>0</v>
      </c>
      <c r="CZ14" s="130">
        <v>0</v>
      </c>
      <c r="DA14" s="130">
        <v>0</v>
      </c>
      <c r="DB14" s="130">
        <v>0</v>
      </c>
      <c r="DC14" s="107">
        <v>1</v>
      </c>
      <c r="DD14" s="107">
        <v>0</v>
      </c>
      <c r="DE14" s="107">
        <v>0</v>
      </c>
      <c r="DF14" s="123" t="s">
        <v>145</v>
      </c>
      <c r="DG14" s="123">
        <v>0</v>
      </c>
      <c r="DH14" s="123">
        <v>0</v>
      </c>
      <c r="DI14" s="123">
        <v>0</v>
      </c>
      <c r="DJ14" s="123">
        <v>0</v>
      </c>
      <c r="DK14" s="123">
        <v>1</v>
      </c>
      <c r="DL14" s="123">
        <v>0</v>
      </c>
      <c r="DM14" s="123">
        <v>0</v>
      </c>
      <c r="DN14" s="116">
        <v>0</v>
      </c>
      <c r="DO14" s="116">
        <v>1</v>
      </c>
      <c r="DP14" s="116">
        <v>0</v>
      </c>
      <c r="DQ14" s="116">
        <v>0</v>
      </c>
      <c r="DR14" s="116">
        <v>0</v>
      </c>
      <c r="DS14" s="116">
        <v>0</v>
      </c>
      <c r="DT14" s="98">
        <v>44599</v>
      </c>
      <c r="DU14" s="156"/>
      <c r="DV14" s="104"/>
      <c r="DW14" s="104"/>
      <c r="DX14" s="126">
        <f t="shared" si="11"/>
        <v>55.524814910438856</v>
      </c>
      <c r="DY14" s="127">
        <f t="shared" si="12"/>
        <v>4</v>
      </c>
      <c r="DZ14" s="128" t="str">
        <f t="shared" si="13"/>
        <v>NA</v>
      </c>
      <c r="EA14" s="128" t="str">
        <f t="shared" si="14"/>
        <v>NA</v>
      </c>
      <c r="EB14" s="129" t="str">
        <f t="shared" si="15"/>
        <v>NA</v>
      </c>
      <c r="EC14" s="128" t="str">
        <f t="shared" si="16"/>
        <v>NA</v>
      </c>
      <c r="ED14" s="128" t="str">
        <f t="shared" si="17"/>
        <v>NA</v>
      </c>
      <c r="EE14" s="129" t="str">
        <f t="shared" si="18"/>
        <v>NA</v>
      </c>
      <c r="EF14" s="128">
        <f t="shared" si="19"/>
        <v>2.0138888889050577E-2</v>
      </c>
      <c r="EG14" s="128">
        <f t="shared" si="20"/>
        <v>0.48333333333721384</v>
      </c>
      <c r="EH14" s="129">
        <f t="shared" si="21"/>
        <v>29.000000000232831</v>
      </c>
      <c r="EI14" s="128">
        <f t="shared" si="22"/>
        <v>4.1666666671517305E-2</v>
      </c>
      <c r="EJ14" s="128">
        <f t="shared" si="23"/>
        <v>1.0000000001164153</v>
      </c>
      <c r="EK14" s="129">
        <f t="shared" si="24"/>
        <v>60.000000006984919</v>
      </c>
      <c r="EL14" s="128">
        <f t="shared" si="25"/>
        <v>0.15625</v>
      </c>
      <c r="EM14" s="128">
        <f t="shared" si="26"/>
        <v>3.75</v>
      </c>
      <c r="EN14" s="129">
        <f t="shared" si="27"/>
        <v>225</v>
      </c>
    </row>
    <row r="15" spans="1:144" s="92" customFormat="1" ht="15" customHeight="1" x14ac:dyDescent="0.2">
      <c r="A15" s="93">
        <v>1</v>
      </c>
      <c r="B15" s="92">
        <v>1</v>
      </c>
      <c r="C15" s="152" t="s">
        <v>178</v>
      </c>
      <c r="D15" s="152" t="s">
        <v>179</v>
      </c>
      <c r="E15" s="95">
        <v>646585</v>
      </c>
      <c r="F15" s="131">
        <v>15901</v>
      </c>
      <c r="G15" s="97">
        <v>1</v>
      </c>
      <c r="H15" s="98">
        <v>44605</v>
      </c>
      <c r="I15" s="99">
        <v>0.39583333333333331</v>
      </c>
      <c r="J15" s="100">
        <v>0</v>
      </c>
      <c r="K15" s="98">
        <v>44604</v>
      </c>
      <c r="L15" s="99">
        <v>0.89583333333333337</v>
      </c>
      <c r="M15" s="101">
        <v>0</v>
      </c>
      <c r="N15" s="101">
        <v>1</v>
      </c>
      <c r="O15" s="103">
        <v>2</v>
      </c>
      <c r="P15" s="101">
        <v>0</v>
      </c>
      <c r="Q15" s="101">
        <v>0</v>
      </c>
      <c r="R15" s="101">
        <v>0</v>
      </c>
      <c r="S15" s="104">
        <v>2</v>
      </c>
      <c r="T15" s="105">
        <v>19</v>
      </c>
      <c r="U15" s="104">
        <v>0</v>
      </c>
      <c r="V15" s="104">
        <v>0</v>
      </c>
      <c r="W15" s="104">
        <v>0</v>
      </c>
      <c r="X15" s="104">
        <v>1</v>
      </c>
      <c r="Y15" s="104">
        <v>0</v>
      </c>
      <c r="Z15" s="104">
        <v>0</v>
      </c>
      <c r="AA15" s="106" t="s">
        <v>336</v>
      </c>
      <c r="AB15" s="106" t="s">
        <v>399</v>
      </c>
      <c r="AC15" s="106">
        <v>0</v>
      </c>
      <c r="AD15" s="98">
        <v>44605</v>
      </c>
      <c r="AE15" s="99">
        <v>0.4069444444444445</v>
      </c>
      <c r="AF15" s="187"/>
      <c r="AG15" s="187"/>
      <c r="AH15" s="190"/>
      <c r="AI15" s="98">
        <v>44606</v>
      </c>
      <c r="AJ15" s="184">
        <v>1</v>
      </c>
      <c r="AK15" s="107">
        <v>1</v>
      </c>
      <c r="AL15" s="107">
        <v>0</v>
      </c>
      <c r="AM15" s="108">
        <v>0</v>
      </c>
      <c r="AN15" s="107">
        <v>0</v>
      </c>
      <c r="AO15" s="109">
        <v>1</v>
      </c>
      <c r="AP15" s="109">
        <v>0</v>
      </c>
      <c r="AQ15" s="109">
        <v>0</v>
      </c>
      <c r="AR15" s="109">
        <v>0</v>
      </c>
      <c r="AS15" s="109">
        <v>0</v>
      </c>
      <c r="AT15" s="109">
        <v>0</v>
      </c>
      <c r="AU15" s="109">
        <v>0</v>
      </c>
      <c r="AV15" s="110">
        <v>0</v>
      </c>
      <c r="AW15" s="110">
        <v>0</v>
      </c>
      <c r="AX15" s="111">
        <v>0</v>
      </c>
      <c r="AY15" s="98" t="s">
        <v>146</v>
      </c>
      <c r="AZ15" s="99" t="s">
        <v>146</v>
      </c>
      <c r="BA15" s="112" t="s">
        <v>146</v>
      </c>
      <c r="BB15" s="98">
        <v>44605</v>
      </c>
      <c r="BC15" s="99">
        <v>0.48749999999999999</v>
      </c>
      <c r="BD15" s="42" t="s">
        <v>386</v>
      </c>
      <c r="BE15" s="114">
        <v>0</v>
      </c>
      <c r="BF15" s="114">
        <v>1</v>
      </c>
      <c r="BG15" s="115" t="s">
        <v>368</v>
      </c>
      <c r="BH15" s="115">
        <v>1</v>
      </c>
      <c r="BI15" s="115">
        <v>0</v>
      </c>
      <c r="BJ15" s="98">
        <v>44605</v>
      </c>
      <c r="BK15" s="99">
        <v>0.52916666666666667</v>
      </c>
      <c r="BL15" s="116">
        <v>3</v>
      </c>
      <c r="BM15" s="116">
        <v>0</v>
      </c>
      <c r="BN15" s="116">
        <v>0</v>
      </c>
      <c r="BO15" s="116">
        <v>0</v>
      </c>
      <c r="BP15" s="113"/>
      <c r="BQ15" s="113"/>
      <c r="BR15" s="117"/>
      <c r="BS15" s="117"/>
      <c r="BT15" s="117"/>
      <c r="BU15" s="117"/>
      <c r="BV15" s="117"/>
      <c r="BW15" s="117"/>
      <c r="BX15" s="105">
        <v>7</v>
      </c>
      <c r="BY15" s="104">
        <v>0</v>
      </c>
      <c r="BZ15" s="104">
        <v>1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5"/>
      <c r="CG15" s="104"/>
      <c r="CH15" s="104"/>
      <c r="CI15" s="104"/>
      <c r="CJ15" s="104"/>
      <c r="CK15" s="104"/>
      <c r="CL15" s="104"/>
      <c r="CM15" s="104"/>
      <c r="CN15" s="119">
        <v>0</v>
      </c>
      <c r="CO15" s="113">
        <v>0</v>
      </c>
      <c r="CP15" s="113">
        <v>0</v>
      </c>
      <c r="CQ15" s="113">
        <v>0</v>
      </c>
      <c r="CR15" s="113">
        <v>0</v>
      </c>
      <c r="CS15" s="113">
        <v>0</v>
      </c>
      <c r="CT15" s="113">
        <v>0</v>
      </c>
      <c r="CU15" s="115">
        <v>0</v>
      </c>
      <c r="CV15" s="115" t="s">
        <v>146</v>
      </c>
      <c r="CW15" s="115">
        <v>0</v>
      </c>
      <c r="CX15" s="115">
        <v>0</v>
      </c>
      <c r="CY15" s="115">
        <v>0</v>
      </c>
      <c r="CZ15" s="130">
        <v>0</v>
      </c>
      <c r="DA15" s="130">
        <v>0</v>
      </c>
      <c r="DB15" s="130">
        <v>0</v>
      </c>
      <c r="DC15" s="107">
        <v>1</v>
      </c>
      <c r="DD15" s="107">
        <v>0</v>
      </c>
      <c r="DE15" s="107">
        <v>0</v>
      </c>
      <c r="DF15" s="123" t="s">
        <v>400</v>
      </c>
      <c r="DG15" s="123">
        <v>0</v>
      </c>
      <c r="DH15" s="123">
        <v>0</v>
      </c>
      <c r="DI15" s="123">
        <v>0</v>
      </c>
      <c r="DJ15" s="123">
        <v>0</v>
      </c>
      <c r="DK15" s="123">
        <v>0</v>
      </c>
      <c r="DL15" s="123">
        <v>1</v>
      </c>
      <c r="DM15" s="123">
        <v>0</v>
      </c>
      <c r="DN15" s="116">
        <v>5</v>
      </c>
      <c r="DO15" s="116">
        <v>0</v>
      </c>
      <c r="DP15" s="116">
        <v>0</v>
      </c>
      <c r="DQ15" s="116">
        <v>0</v>
      </c>
      <c r="DR15" s="116">
        <v>0</v>
      </c>
      <c r="DS15" s="116">
        <v>1</v>
      </c>
      <c r="DT15" s="98">
        <v>44614</v>
      </c>
      <c r="DU15" s="156"/>
      <c r="DV15" s="104">
        <v>6</v>
      </c>
      <c r="DW15" s="104" t="s">
        <v>146</v>
      </c>
      <c r="DX15" s="126">
        <f t="shared" si="11"/>
        <v>78.588968796313466</v>
      </c>
      <c r="DY15" s="127">
        <f t="shared" si="12"/>
        <v>9</v>
      </c>
      <c r="DZ15" s="128">
        <f t="shared" si="13"/>
        <v>1.1111111110949423E-2</v>
      </c>
      <c r="EA15" s="128">
        <f t="shared" si="14"/>
        <v>0.26666666666278616</v>
      </c>
      <c r="EB15" s="129">
        <f t="shared" si="15"/>
        <v>15.999999999767169</v>
      </c>
      <c r="EC15" s="128" t="str">
        <f t="shared" si="16"/>
        <v>NA</v>
      </c>
      <c r="ED15" s="128" t="str">
        <f t="shared" si="17"/>
        <v>NA</v>
      </c>
      <c r="EE15" s="129" t="str">
        <f t="shared" si="18"/>
        <v>NA</v>
      </c>
      <c r="EF15" s="128">
        <f t="shared" si="19"/>
        <v>9.1666666667151731E-2</v>
      </c>
      <c r="EG15" s="128">
        <f t="shared" si="20"/>
        <v>2.2000000000116415</v>
      </c>
      <c r="EH15" s="129">
        <f t="shared" si="21"/>
        <v>132.00000000069849</v>
      </c>
      <c r="EI15" s="128">
        <f t="shared" si="22"/>
        <v>4.1666666664241347E-2</v>
      </c>
      <c r="EJ15" s="128">
        <f t="shared" si="23"/>
        <v>0.99999999994179234</v>
      </c>
      <c r="EK15" s="129">
        <f t="shared" si="24"/>
        <v>59.99999999650754</v>
      </c>
      <c r="EL15" s="128">
        <f t="shared" si="25"/>
        <v>0.63333333333139308</v>
      </c>
      <c r="EM15" s="128">
        <f t="shared" si="26"/>
        <v>15.199999999953434</v>
      </c>
      <c r="EN15" s="129">
        <f t="shared" si="27"/>
        <v>911.99999999720603</v>
      </c>
    </row>
    <row r="16" spans="1:144" s="92" customFormat="1" ht="15" customHeight="1" x14ac:dyDescent="0.2">
      <c r="A16" s="93">
        <v>1</v>
      </c>
      <c r="B16" s="92">
        <v>1</v>
      </c>
      <c r="C16" s="152" t="s">
        <v>180</v>
      </c>
      <c r="D16" s="152" t="s">
        <v>181</v>
      </c>
      <c r="E16" s="95">
        <v>2535228</v>
      </c>
      <c r="F16" s="131">
        <v>21417</v>
      </c>
      <c r="G16" s="97">
        <v>1</v>
      </c>
      <c r="H16" s="98">
        <v>44607</v>
      </c>
      <c r="I16" s="99">
        <v>0.28472222222222221</v>
      </c>
      <c r="J16" s="100">
        <v>0</v>
      </c>
      <c r="K16" s="98">
        <v>44606</v>
      </c>
      <c r="L16" s="99">
        <v>0.6875</v>
      </c>
      <c r="M16" s="101">
        <v>0</v>
      </c>
      <c r="N16" s="101">
        <v>0</v>
      </c>
      <c r="O16" s="103">
        <v>2</v>
      </c>
      <c r="P16" s="101">
        <v>0</v>
      </c>
      <c r="Q16" s="101">
        <v>1</v>
      </c>
      <c r="R16" s="101" t="s">
        <v>401</v>
      </c>
      <c r="S16" s="104">
        <v>0</v>
      </c>
      <c r="T16" s="105">
        <v>19</v>
      </c>
      <c r="U16" s="104">
        <v>0</v>
      </c>
      <c r="V16" s="104">
        <v>0</v>
      </c>
      <c r="W16" s="104">
        <v>0</v>
      </c>
      <c r="X16" s="104">
        <v>1</v>
      </c>
      <c r="Y16" s="104">
        <v>0</v>
      </c>
      <c r="Z16" s="104">
        <v>0</v>
      </c>
      <c r="AA16" s="106" t="s">
        <v>402</v>
      </c>
      <c r="AB16" s="106" t="s">
        <v>315</v>
      </c>
      <c r="AC16" s="106">
        <v>0</v>
      </c>
      <c r="AD16" s="98" t="s">
        <v>146</v>
      </c>
      <c r="AE16" s="99" t="s">
        <v>146</v>
      </c>
      <c r="AF16" s="187" t="s">
        <v>146</v>
      </c>
      <c r="AG16" s="187" t="s">
        <v>146</v>
      </c>
      <c r="AH16" s="190" t="s">
        <v>146</v>
      </c>
      <c r="AI16" s="98">
        <v>44607</v>
      </c>
      <c r="AJ16" s="184">
        <v>1</v>
      </c>
      <c r="AK16" s="107">
        <v>1</v>
      </c>
      <c r="AL16" s="107">
        <v>0</v>
      </c>
      <c r="AM16" s="108">
        <v>0</v>
      </c>
      <c r="AN16" s="107">
        <v>0</v>
      </c>
      <c r="AO16" s="109">
        <v>1</v>
      </c>
      <c r="AP16" s="109">
        <v>0</v>
      </c>
      <c r="AQ16" s="109">
        <v>0</v>
      </c>
      <c r="AR16" s="109">
        <v>0</v>
      </c>
      <c r="AS16" s="109">
        <v>0</v>
      </c>
      <c r="AT16" s="109">
        <v>0</v>
      </c>
      <c r="AU16" s="109">
        <v>0</v>
      </c>
      <c r="AV16" s="110">
        <v>0</v>
      </c>
      <c r="AW16" s="110">
        <v>0</v>
      </c>
      <c r="AX16" s="111">
        <v>0</v>
      </c>
      <c r="AY16" s="98" t="s">
        <v>146</v>
      </c>
      <c r="AZ16" s="99" t="s">
        <v>146</v>
      </c>
      <c r="BA16" s="112" t="s">
        <v>146</v>
      </c>
      <c r="BB16" s="98">
        <v>44607</v>
      </c>
      <c r="BC16" s="99">
        <v>0.3576388888888889</v>
      </c>
      <c r="BD16" s="42" t="s">
        <v>511</v>
      </c>
      <c r="BE16" s="114">
        <v>0</v>
      </c>
      <c r="BF16" s="114">
        <v>1</v>
      </c>
      <c r="BG16" s="115" t="s">
        <v>351</v>
      </c>
      <c r="BH16" s="115">
        <v>1</v>
      </c>
      <c r="BI16" s="115">
        <v>1</v>
      </c>
      <c r="BJ16" s="98">
        <v>44607</v>
      </c>
      <c r="BK16" s="99">
        <v>0.42986111111111108</v>
      </c>
      <c r="BL16" s="116">
        <v>3</v>
      </c>
      <c r="BM16" s="116">
        <v>0</v>
      </c>
      <c r="BN16" s="116">
        <v>0</v>
      </c>
      <c r="BO16" s="116">
        <v>0</v>
      </c>
      <c r="BP16" s="113"/>
      <c r="BQ16" s="113"/>
      <c r="BR16" s="117" t="s">
        <v>403</v>
      </c>
      <c r="BS16" s="117"/>
      <c r="BT16" s="117"/>
      <c r="BU16" s="117"/>
      <c r="BV16" s="117"/>
      <c r="BW16" s="117"/>
      <c r="BX16" s="105">
        <v>9</v>
      </c>
      <c r="BY16" s="104">
        <v>0</v>
      </c>
      <c r="BZ16" s="104">
        <v>1</v>
      </c>
      <c r="CA16" s="104">
        <v>0</v>
      </c>
      <c r="CB16" s="104">
        <v>0</v>
      </c>
      <c r="CC16" s="104">
        <v>0</v>
      </c>
      <c r="CD16" s="104">
        <v>0</v>
      </c>
      <c r="CE16" s="104">
        <v>0</v>
      </c>
      <c r="CF16" s="105"/>
      <c r="CG16" s="104"/>
      <c r="CH16" s="104"/>
      <c r="CI16" s="104"/>
      <c r="CJ16" s="104"/>
      <c r="CK16" s="104"/>
      <c r="CL16" s="104"/>
      <c r="CM16" s="104"/>
      <c r="CN16" s="119">
        <v>0</v>
      </c>
      <c r="CO16" s="113">
        <v>0</v>
      </c>
      <c r="CP16" s="113">
        <v>0</v>
      </c>
      <c r="CQ16" s="113">
        <v>0</v>
      </c>
      <c r="CR16" s="113">
        <v>0</v>
      </c>
      <c r="CS16" s="113">
        <v>0</v>
      </c>
      <c r="CT16" s="113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30">
        <v>0</v>
      </c>
      <c r="DA16" s="130">
        <v>0</v>
      </c>
      <c r="DB16" s="130">
        <v>0</v>
      </c>
      <c r="DC16" s="107">
        <v>1</v>
      </c>
      <c r="DD16" s="107">
        <v>0</v>
      </c>
      <c r="DE16" s="107">
        <v>0</v>
      </c>
      <c r="DF16" s="123" t="s">
        <v>401</v>
      </c>
      <c r="DG16" s="123">
        <v>0</v>
      </c>
      <c r="DH16" s="123">
        <v>0</v>
      </c>
      <c r="DI16" s="123">
        <v>0</v>
      </c>
      <c r="DJ16" s="123">
        <v>0</v>
      </c>
      <c r="DK16" s="123">
        <v>1</v>
      </c>
      <c r="DL16" s="123">
        <v>0</v>
      </c>
      <c r="DM16" s="123">
        <v>0</v>
      </c>
      <c r="DN16" s="116">
        <v>4</v>
      </c>
      <c r="DO16" s="116">
        <v>0</v>
      </c>
      <c r="DP16" s="116">
        <v>0</v>
      </c>
      <c r="DQ16" s="116">
        <v>1</v>
      </c>
      <c r="DR16" s="116">
        <v>0</v>
      </c>
      <c r="DS16" s="116">
        <v>0</v>
      </c>
      <c r="DT16" s="98">
        <v>44615</v>
      </c>
      <c r="DU16" s="156"/>
      <c r="DV16" s="104"/>
      <c r="DW16" s="104"/>
      <c r="DX16" s="126">
        <f t="shared" si="11"/>
        <v>63.492133026285856</v>
      </c>
      <c r="DY16" s="127">
        <f t="shared" si="12"/>
        <v>8</v>
      </c>
      <c r="DZ16" s="128" t="str">
        <f t="shared" si="13"/>
        <v>NA</v>
      </c>
      <c r="EA16" s="128" t="str">
        <f t="shared" si="14"/>
        <v>NA</v>
      </c>
      <c r="EB16" s="129" t="str">
        <f t="shared" si="15"/>
        <v>NA</v>
      </c>
      <c r="EC16" s="128" t="str">
        <f t="shared" si="16"/>
        <v>NA</v>
      </c>
      <c r="ED16" s="128" t="str">
        <f t="shared" si="17"/>
        <v>NA</v>
      </c>
      <c r="EE16" s="129" t="str">
        <f t="shared" si="18"/>
        <v>NA</v>
      </c>
      <c r="EF16" s="128">
        <f t="shared" si="19"/>
        <v>7.2916666671517305E-2</v>
      </c>
      <c r="EG16" s="128">
        <f t="shared" si="20"/>
        <v>1.7500000001164153</v>
      </c>
      <c r="EH16" s="129">
        <f t="shared" si="21"/>
        <v>105.00000000698492</v>
      </c>
      <c r="EI16" s="128">
        <f t="shared" si="22"/>
        <v>7.2222222217533272E-2</v>
      </c>
      <c r="EJ16" s="128">
        <f t="shared" si="23"/>
        <v>1.7333333332207985</v>
      </c>
      <c r="EK16" s="129">
        <f t="shared" si="24"/>
        <v>103.99999999324791</v>
      </c>
      <c r="EL16" s="128">
        <f t="shared" si="25"/>
        <v>0.74236111110803904</v>
      </c>
      <c r="EM16" s="128">
        <f t="shared" si="26"/>
        <v>17.816666666592937</v>
      </c>
      <c r="EN16" s="129">
        <f t="shared" si="27"/>
        <v>1068.9999999955762</v>
      </c>
    </row>
    <row r="17" spans="1:144" s="92" customFormat="1" ht="15" customHeight="1" x14ac:dyDescent="0.2">
      <c r="A17" s="93">
        <v>1</v>
      </c>
      <c r="B17" s="92">
        <v>1</v>
      </c>
      <c r="C17" s="152" t="s">
        <v>182</v>
      </c>
      <c r="D17" s="152" t="s">
        <v>183</v>
      </c>
      <c r="E17" s="95">
        <v>681576</v>
      </c>
      <c r="F17" s="131">
        <v>10106</v>
      </c>
      <c r="G17" s="97">
        <v>0</v>
      </c>
      <c r="H17" s="98">
        <v>44607</v>
      </c>
      <c r="I17" s="99">
        <v>0.87847222222222221</v>
      </c>
      <c r="J17" s="100">
        <v>0</v>
      </c>
      <c r="K17" s="98">
        <v>44607</v>
      </c>
      <c r="L17" s="99">
        <v>0.75</v>
      </c>
      <c r="M17" s="101">
        <v>0</v>
      </c>
      <c r="N17" s="101">
        <v>1</v>
      </c>
      <c r="O17" s="103">
        <v>2</v>
      </c>
      <c r="P17" s="101">
        <v>0</v>
      </c>
      <c r="Q17" s="101">
        <v>0</v>
      </c>
      <c r="R17" s="101">
        <v>0</v>
      </c>
      <c r="S17" s="104">
        <v>3</v>
      </c>
      <c r="T17" s="105">
        <v>24</v>
      </c>
      <c r="U17" s="104">
        <v>0</v>
      </c>
      <c r="V17" s="104">
        <v>0</v>
      </c>
      <c r="W17" s="104">
        <v>0</v>
      </c>
      <c r="X17" s="104">
        <v>0</v>
      </c>
      <c r="Y17" s="104">
        <v>1</v>
      </c>
      <c r="Z17" s="104">
        <v>0</v>
      </c>
      <c r="AA17" s="106" t="s">
        <v>306</v>
      </c>
      <c r="AB17" s="106" t="s">
        <v>303</v>
      </c>
      <c r="AC17" s="106">
        <v>0</v>
      </c>
      <c r="AD17" s="98">
        <v>44607</v>
      </c>
      <c r="AE17" s="99">
        <v>0.89513888888888893</v>
      </c>
      <c r="AF17" s="187"/>
      <c r="AG17" s="187"/>
      <c r="AH17" s="190"/>
      <c r="AI17" s="98">
        <v>44608</v>
      </c>
      <c r="AJ17" s="184">
        <v>1</v>
      </c>
      <c r="AK17" s="107">
        <v>1</v>
      </c>
      <c r="AL17" s="107">
        <v>0</v>
      </c>
      <c r="AM17" s="108">
        <v>0</v>
      </c>
      <c r="AN17" s="107">
        <v>0</v>
      </c>
      <c r="AO17" s="109">
        <v>1</v>
      </c>
      <c r="AP17" s="109">
        <v>0</v>
      </c>
      <c r="AQ17" s="109">
        <v>0</v>
      </c>
      <c r="AR17" s="109">
        <v>0</v>
      </c>
      <c r="AS17" s="109">
        <v>0</v>
      </c>
      <c r="AT17" s="109">
        <v>0</v>
      </c>
      <c r="AU17" s="109">
        <v>0</v>
      </c>
      <c r="AV17" s="110">
        <v>0</v>
      </c>
      <c r="AW17" s="110">
        <v>0</v>
      </c>
      <c r="AX17" s="111">
        <v>0</v>
      </c>
      <c r="AY17" s="98" t="s">
        <v>146</v>
      </c>
      <c r="AZ17" s="99" t="s">
        <v>146</v>
      </c>
      <c r="BA17" s="112" t="s">
        <v>146</v>
      </c>
      <c r="BB17" s="98">
        <v>44607</v>
      </c>
      <c r="BC17" s="99">
        <v>0.98263888888888884</v>
      </c>
      <c r="BD17" s="42" t="s">
        <v>254</v>
      </c>
      <c r="BE17" s="114">
        <v>0</v>
      </c>
      <c r="BF17" s="114">
        <v>1</v>
      </c>
      <c r="BG17" s="115" t="s">
        <v>368</v>
      </c>
      <c r="BH17" s="115">
        <v>0</v>
      </c>
      <c r="BI17" s="115">
        <v>0</v>
      </c>
      <c r="BJ17" s="98">
        <v>44608</v>
      </c>
      <c r="BK17" s="99">
        <v>6.9444444444444447E-4</v>
      </c>
      <c r="BL17" s="116">
        <v>3</v>
      </c>
      <c r="BM17" s="116">
        <v>0</v>
      </c>
      <c r="BN17" s="116">
        <v>0</v>
      </c>
      <c r="BO17" s="116">
        <v>0</v>
      </c>
      <c r="BP17" s="113"/>
      <c r="BQ17" s="113"/>
      <c r="BR17" s="117"/>
      <c r="BS17" s="117"/>
      <c r="BT17" s="117"/>
      <c r="BU17" s="117"/>
      <c r="BV17" s="117"/>
      <c r="BW17" s="117"/>
      <c r="BX17" s="105" t="s">
        <v>404</v>
      </c>
      <c r="BY17" s="104">
        <v>0</v>
      </c>
      <c r="BZ17" s="104">
        <v>0</v>
      </c>
      <c r="CA17" s="104">
        <v>0</v>
      </c>
      <c r="CB17" s="104">
        <v>0</v>
      </c>
      <c r="CC17" s="104">
        <v>0</v>
      </c>
      <c r="CD17" s="104">
        <v>0</v>
      </c>
      <c r="CE17" s="104">
        <v>1</v>
      </c>
      <c r="CF17" s="105" t="s">
        <v>404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1</v>
      </c>
      <c r="CN17" s="119">
        <v>0</v>
      </c>
      <c r="CO17" s="113">
        <v>0</v>
      </c>
      <c r="CP17" s="113">
        <v>0</v>
      </c>
      <c r="CQ17" s="113">
        <v>0</v>
      </c>
      <c r="CR17" s="113">
        <v>0</v>
      </c>
      <c r="CS17" s="113">
        <v>0</v>
      </c>
      <c r="CT17" s="113">
        <v>0</v>
      </c>
      <c r="CU17" s="115">
        <v>0</v>
      </c>
      <c r="CV17" s="115" t="s">
        <v>146</v>
      </c>
      <c r="CW17" s="115">
        <v>0</v>
      </c>
      <c r="CX17" s="115">
        <v>0</v>
      </c>
      <c r="CY17" s="115">
        <v>0</v>
      </c>
      <c r="CZ17" s="130">
        <v>0</v>
      </c>
      <c r="DA17" s="130">
        <v>0</v>
      </c>
      <c r="DB17" s="130">
        <v>0</v>
      </c>
      <c r="DC17" s="107">
        <v>1</v>
      </c>
      <c r="DD17" s="107">
        <v>0</v>
      </c>
      <c r="DE17" s="107">
        <v>0</v>
      </c>
      <c r="DF17" s="123" t="s">
        <v>344</v>
      </c>
      <c r="DG17" s="123">
        <v>0</v>
      </c>
      <c r="DH17" s="123">
        <v>0</v>
      </c>
      <c r="DI17" s="123">
        <v>0</v>
      </c>
      <c r="DJ17" s="123">
        <v>0</v>
      </c>
      <c r="DK17" s="123">
        <v>0</v>
      </c>
      <c r="DL17" s="123">
        <v>0</v>
      </c>
      <c r="DM17" s="123">
        <v>1</v>
      </c>
      <c r="DN17" s="116">
        <v>6</v>
      </c>
      <c r="DO17" s="116" t="s">
        <v>146</v>
      </c>
      <c r="DP17" s="116" t="s">
        <v>146</v>
      </c>
      <c r="DQ17" s="116" t="s">
        <v>146</v>
      </c>
      <c r="DR17" s="116" t="s">
        <v>146</v>
      </c>
      <c r="DS17" s="116" t="s">
        <v>146</v>
      </c>
      <c r="DT17" s="98">
        <v>44609</v>
      </c>
      <c r="DU17" s="156" t="s">
        <v>146</v>
      </c>
      <c r="DV17" s="104">
        <v>6</v>
      </c>
      <c r="DW17" s="104" t="s">
        <v>146</v>
      </c>
      <c r="DX17" s="126">
        <f t="shared" si="11"/>
        <v>94.460633097882194</v>
      </c>
      <c r="DY17" s="127">
        <f t="shared" si="12"/>
        <v>2</v>
      </c>
      <c r="DZ17" s="128">
        <f t="shared" si="13"/>
        <v>1.6666666670062114E-2</v>
      </c>
      <c r="EA17" s="128">
        <f t="shared" si="14"/>
        <v>0.40000000008149073</v>
      </c>
      <c r="EB17" s="129">
        <f t="shared" si="15"/>
        <v>24.000000004889444</v>
      </c>
      <c r="EC17" s="128" t="str">
        <f t="shared" si="16"/>
        <v>NA</v>
      </c>
      <c r="ED17" s="128" t="str">
        <f t="shared" si="17"/>
        <v>NA</v>
      </c>
      <c r="EE17" s="129" t="str">
        <f t="shared" si="18"/>
        <v>NA</v>
      </c>
      <c r="EF17" s="128">
        <f t="shared" si="19"/>
        <v>0.10416666667151731</v>
      </c>
      <c r="EG17" s="128">
        <f t="shared" si="20"/>
        <v>2.5000000001164153</v>
      </c>
      <c r="EH17" s="129">
        <f t="shared" si="21"/>
        <v>150.00000000698492</v>
      </c>
      <c r="EI17" s="128">
        <f t="shared" si="22"/>
        <v>1.8055555556202307E-2</v>
      </c>
      <c r="EJ17" s="128">
        <f t="shared" si="23"/>
        <v>0.43333333334885538</v>
      </c>
      <c r="EK17" s="129">
        <f t="shared" si="24"/>
        <v>26.000000000931323</v>
      </c>
      <c r="EL17" s="128">
        <f t="shared" si="25"/>
        <v>0.25069444444670808</v>
      </c>
      <c r="EM17" s="128">
        <f t="shared" si="26"/>
        <v>6.0166666667209938</v>
      </c>
      <c r="EN17" s="129">
        <f t="shared" si="27"/>
        <v>361.00000000325963</v>
      </c>
    </row>
    <row r="18" spans="1:144" s="92" customFormat="1" ht="15" customHeight="1" x14ac:dyDescent="0.2">
      <c r="A18" s="93">
        <v>1</v>
      </c>
      <c r="B18" s="92">
        <v>1</v>
      </c>
      <c r="C18" s="152" t="s">
        <v>184</v>
      </c>
      <c r="D18" s="152" t="s">
        <v>185</v>
      </c>
      <c r="E18" s="95">
        <v>2535894</v>
      </c>
      <c r="F18" s="131">
        <v>17821</v>
      </c>
      <c r="G18" s="97">
        <v>0</v>
      </c>
      <c r="H18" s="98">
        <v>44609</v>
      </c>
      <c r="I18" s="99">
        <v>0.87916666666666676</v>
      </c>
      <c r="J18" s="100">
        <v>0</v>
      </c>
      <c r="K18" s="98">
        <v>44609</v>
      </c>
      <c r="L18" s="99">
        <v>0.66666666666666663</v>
      </c>
      <c r="M18" s="101">
        <v>0</v>
      </c>
      <c r="N18" s="102">
        <v>0</v>
      </c>
      <c r="O18" s="103">
        <v>2</v>
      </c>
      <c r="P18" s="102">
        <v>0</v>
      </c>
      <c r="Q18" s="102">
        <v>1</v>
      </c>
      <c r="R18" s="101" t="s">
        <v>161</v>
      </c>
      <c r="S18" s="104">
        <v>3</v>
      </c>
      <c r="T18" s="105">
        <v>9</v>
      </c>
      <c r="U18" s="104">
        <v>0</v>
      </c>
      <c r="V18" s="104">
        <v>1</v>
      </c>
      <c r="W18" s="104">
        <v>0</v>
      </c>
      <c r="X18" s="104">
        <v>0</v>
      </c>
      <c r="Y18" s="104">
        <v>0</v>
      </c>
      <c r="Z18" s="104">
        <v>0</v>
      </c>
      <c r="AA18" s="106" t="s">
        <v>349</v>
      </c>
      <c r="AB18" s="106" t="s">
        <v>303</v>
      </c>
      <c r="AC18" s="106">
        <v>0</v>
      </c>
      <c r="AD18" s="98" t="s">
        <v>146</v>
      </c>
      <c r="AE18" s="99" t="s">
        <v>146</v>
      </c>
      <c r="AF18" s="187" t="s">
        <v>146</v>
      </c>
      <c r="AG18" s="187" t="s">
        <v>146</v>
      </c>
      <c r="AH18" s="190" t="s">
        <v>146</v>
      </c>
      <c r="AI18" s="98">
        <v>44610</v>
      </c>
      <c r="AJ18" s="184">
        <v>1</v>
      </c>
      <c r="AK18" s="107">
        <v>1</v>
      </c>
      <c r="AL18" s="107">
        <v>0</v>
      </c>
      <c r="AM18" s="108">
        <v>0</v>
      </c>
      <c r="AN18" s="107">
        <v>0</v>
      </c>
      <c r="AO18" s="109">
        <v>1</v>
      </c>
      <c r="AP18" s="109">
        <v>0</v>
      </c>
      <c r="AQ18" s="109">
        <v>0</v>
      </c>
      <c r="AR18" s="109">
        <v>0</v>
      </c>
      <c r="AS18" s="109">
        <v>0</v>
      </c>
      <c r="AT18" s="109">
        <v>0</v>
      </c>
      <c r="AU18" s="109">
        <v>0</v>
      </c>
      <c r="AV18" s="110">
        <v>0</v>
      </c>
      <c r="AW18" s="110">
        <v>0</v>
      </c>
      <c r="AX18" s="111">
        <v>0</v>
      </c>
      <c r="AY18" s="98" t="s">
        <v>146</v>
      </c>
      <c r="AZ18" s="99" t="s">
        <v>146</v>
      </c>
      <c r="BA18" s="112" t="s">
        <v>146</v>
      </c>
      <c r="BB18" s="98">
        <v>44609</v>
      </c>
      <c r="BC18" s="99">
        <v>0.93055555555555547</v>
      </c>
      <c r="BD18" s="42" t="s">
        <v>386</v>
      </c>
      <c r="BE18" s="114">
        <v>0</v>
      </c>
      <c r="BF18" s="114">
        <v>1</v>
      </c>
      <c r="BG18" s="115" t="s">
        <v>350</v>
      </c>
      <c r="BH18" s="115">
        <v>1</v>
      </c>
      <c r="BI18" s="115">
        <v>0</v>
      </c>
      <c r="BJ18" s="98">
        <v>44609</v>
      </c>
      <c r="BK18" s="99">
        <v>0.96944444444444444</v>
      </c>
      <c r="BL18" s="116">
        <v>3</v>
      </c>
      <c r="BM18" s="116">
        <v>0</v>
      </c>
      <c r="BN18" s="116">
        <v>0</v>
      </c>
      <c r="BO18" s="116">
        <v>0</v>
      </c>
      <c r="BP18" s="113"/>
      <c r="BQ18" s="113"/>
      <c r="BR18" s="117"/>
      <c r="BS18" s="117"/>
      <c r="BT18" s="117" t="s">
        <v>405</v>
      </c>
      <c r="BU18" s="117"/>
      <c r="BV18" s="117"/>
      <c r="BW18" s="117"/>
      <c r="BX18" s="105" t="s">
        <v>306</v>
      </c>
      <c r="BY18" s="104">
        <v>0</v>
      </c>
      <c r="BZ18" s="104">
        <v>0</v>
      </c>
      <c r="CA18" s="104">
        <v>0</v>
      </c>
      <c r="CB18" s="104">
        <v>0</v>
      </c>
      <c r="CC18" s="104">
        <v>0</v>
      </c>
      <c r="CD18" s="104">
        <v>1</v>
      </c>
      <c r="CE18" s="104">
        <v>0</v>
      </c>
      <c r="CF18" s="105" t="s">
        <v>306</v>
      </c>
      <c r="CG18" s="104">
        <v>0</v>
      </c>
      <c r="CH18" s="104">
        <v>0</v>
      </c>
      <c r="CI18" s="104">
        <v>0</v>
      </c>
      <c r="CJ18" s="104">
        <v>0</v>
      </c>
      <c r="CK18" s="104">
        <v>0</v>
      </c>
      <c r="CL18" s="104">
        <v>1</v>
      </c>
      <c r="CM18" s="104">
        <v>0</v>
      </c>
      <c r="CN18" s="119">
        <v>1</v>
      </c>
      <c r="CO18" s="113">
        <v>1</v>
      </c>
      <c r="CP18" s="113">
        <v>0</v>
      </c>
      <c r="CQ18" s="113">
        <v>0</v>
      </c>
      <c r="CR18" s="113">
        <v>0</v>
      </c>
      <c r="CS18" s="113">
        <v>0</v>
      </c>
      <c r="CT18" s="113">
        <v>0</v>
      </c>
      <c r="CU18" s="115">
        <v>0</v>
      </c>
      <c r="CV18" s="115">
        <v>0</v>
      </c>
      <c r="CW18" s="115">
        <v>0</v>
      </c>
      <c r="CX18" s="115">
        <v>0</v>
      </c>
      <c r="CY18" s="115">
        <v>0</v>
      </c>
      <c r="CZ18" s="130">
        <v>0</v>
      </c>
      <c r="DA18" s="130">
        <v>1</v>
      </c>
      <c r="DB18" s="130">
        <v>0</v>
      </c>
      <c r="DC18" s="107">
        <v>1</v>
      </c>
      <c r="DD18" s="107">
        <v>0</v>
      </c>
      <c r="DE18" s="107">
        <v>0</v>
      </c>
      <c r="DF18" s="123" t="s">
        <v>406</v>
      </c>
      <c r="DG18" s="123">
        <v>0</v>
      </c>
      <c r="DH18" s="123">
        <v>0</v>
      </c>
      <c r="DI18" s="123">
        <v>0</v>
      </c>
      <c r="DJ18" s="123">
        <v>0</v>
      </c>
      <c r="DK18" s="123">
        <v>1</v>
      </c>
      <c r="DL18" s="123">
        <v>0</v>
      </c>
      <c r="DM18" s="123">
        <v>0</v>
      </c>
      <c r="DN18" s="116">
        <v>5</v>
      </c>
      <c r="DO18" s="116">
        <v>0</v>
      </c>
      <c r="DP18" s="116">
        <v>0</v>
      </c>
      <c r="DQ18" s="116">
        <v>0</v>
      </c>
      <c r="DR18" s="116">
        <v>0</v>
      </c>
      <c r="DS18" s="116">
        <v>1</v>
      </c>
      <c r="DT18" s="98">
        <v>44610</v>
      </c>
      <c r="DU18" s="156"/>
      <c r="DV18" s="104"/>
      <c r="DW18" s="104"/>
      <c r="DX18" s="126">
        <f t="shared" si="11"/>
        <v>73.343133225879498</v>
      </c>
      <c r="DY18" s="127">
        <f t="shared" si="12"/>
        <v>1</v>
      </c>
      <c r="DZ18" s="128" t="str">
        <f t="shared" si="13"/>
        <v>NA</v>
      </c>
      <c r="EA18" s="128" t="str">
        <f t="shared" si="14"/>
        <v>NA</v>
      </c>
      <c r="EB18" s="129" t="str">
        <f t="shared" si="15"/>
        <v>NA</v>
      </c>
      <c r="EC18" s="128" t="str">
        <f t="shared" si="16"/>
        <v>NA</v>
      </c>
      <c r="ED18" s="128" t="str">
        <f t="shared" si="17"/>
        <v>NA</v>
      </c>
      <c r="EE18" s="129" t="str">
        <f t="shared" si="18"/>
        <v>NA</v>
      </c>
      <c r="EF18" s="128">
        <f t="shared" si="19"/>
        <v>5.1388888889050577E-2</v>
      </c>
      <c r="EG18" s="128">
        <f t="shared" si="20"/>
        <v>1.2333333333372138</v>
      </c>
      <c r="EH18" s="129">
        <f t="shared" si="21"/>
        <v>74.000000000232831</v>
      </c>
      <c r="EI18" s="128">
        <f t="shared" si="22"/>
        <v>3.888888889196096E-2</v>
      </c>
      <c r="EJ18" s="128">
        <f t="shared" si="23"/>
        <v>0.93333333340706304</v>
      </c>
      <c r="EK18" s="129">
        <f t="shared" si="24"/>
        <v>56.000000004423782</v>
      </c>
      <c r="EL18" s="128">
        <f t="shared" si="25"/>
        <v>0.30277777778246673</v>
      </c>
      <c r="EM18" s="128">
        <f t="shared" si="26"/>
        <v>7.2666666667792015</v>
      </c>
      <c r="EN18" s="129">
        <f t="shared" si="27"/>
        <v>436.00000000675209</v>
      </c>
    </row>
    <row r="19" spans="1:144" s="92" customFormat="1" ht="15" customHeight="1" x14ac:dyDescent="0.2">
      <c r="A19" s="93">
        <v>1</v>
      </c>
      <c r="B19" s="92">
        <v>1</v>
      </c>
      <c r="C19" s="152" t="s">
        <v>186</v>
      </c>
      <c r="D19" s="152" t="s">
        <v>187</v>
      </c>
      <c r="E19" s="95">
        <v>329515</v>
      </c>
      <c r="F19" s="131">
        <v>13830</v>
      </c>
      <c r="G19" s="97">
        <v>0</v>
      </c>
      <c r="H19" s="98">
        <v>44611</v>
      </c>
      <c r="I19" s="99">
        <v>2.1527777777777781E-2</v>
      </c>
      <c r="J19" s="100">
        <v>0</v>
      </c>
      <c r="K19" s="98">
        <v>44610</v>
      </c>
      <c r="L19" s="99">
        <v>0.83333333333333337</v>
      </c>
      <c r="M19" s="101">
        <v>0</v>
      </c>
      <c r="N19" s="102">
        <v>0</v>
      </c>
      <c r="O19" s="103">
        <v>1</v>
      </c>
      <c r="P19" s="102">
        <v>0</v>
      </c>
      <c r="Q19" s="102">
        <v>1</v>
      </c>
      <c r="R19" s="101" t="s">
        <v>113</v>
      </c>
      <c r="S19" s="104">
        <v>1</v>
      </c>
      <c r="T19" s="105">
        <v>18</v>
      </c>
      <c r="U19" s="104">
        <v>0</v>
      </c>
      <c r="V19" s="104">
        <v>0</v>
      </c>
      <c r="W19" s="104">
        <v>0</v>
      </c>
      <c r="X19" s="104">
        <v>1</v>
      </c>
      <c r="Y19" s="104">
        <v>0</v>
      </c>
      <c r="Z19" s="104">
        <v>0</v>
      </c>
      <c r="AA19" s="106" t="s">
        <v>349</v>
      </c>
      <c r="AB19" s="106" t="s">
        <v>303</v>
      </c>
      <c r="AC19" s="106">
        <v>0</v>
      </c>
      <c r="AD19" s="98" t="s">
        <v>146</v>
      </c>
      <c r="AE19" s="99" t="s">
        <v>146</v>
      </c>
      <c r="AF19" s="187" t="s">
        <v>146</v>
      </c>
      <c r="AG19" s="187" t="s">
        <v>146</v>
      </c>
      <c r="AH19" s="190" t="s">
        <v>146</v>
      </c>
      <c r="AI19" s="98">
        <v>44611</v>
      </c>
      <c r="AJ19" s="184">
        <v>1</v>
      </c>
      <c r="AK19" s="107">
        <v>1</v>
      </c>
      <c r="AL19" s="107">
        <v>0</v>
      </c>
      <c r="AM19" s="108">
        <v>0</v>
      </c>
      <c r="AN19" s="107">
        <v>0</v>
      </c>
      <c r="AO19" s="109">
        <v>1</v>
      </c>
      <c r="AP19" s="109">
        <v>0</v>
      </c>
      <c r="AQ19" s="109">
        <v>0</v>
      </c>
      <c r="AR19" s="109">
        <v>0</v>
      </c>
      <c r="AS19" s="109">
        <v>0</v>
      </c>
      <c r="AT19" s="109">
        <v>0</v>
      </c>
      <c r="AU19" s="109">
        <v>0</v>
      </c>
      <c r="AV19" s="110">
        <v>0</v>
      </c>
      <c r="AW19" s="110">
        <v>0</v>
      </c>
      <c r="AX19" s="111">
        <v>0</v>
      </c>
      <c r="AY19" s="98" t="s">
        <v>146</v>
      </c>
      <c r="AZ19" s="99" t="s">
        <v>146</v>
      </c>
      <c r="BA19" s="112" t="s">
        <v>146</v>
      </c>
      <c r="BB19" s="98">
        <v>44611</v>
      </c>
      <c r="BC19" s="99">
        <v>6.25E-2</v>
      </c>
      <c r="BD19" s="42" t="s">
        <v>333</v>
      </c>
      <c r="BE19" s="114">
        <v>0</v>
      </c>
      <c r="BF19" s="114">
        <v>1</v>
      </c>
      <c r="BG19" s="115" t="s">
        <v>302</v>
      </c>
      <c r="BH19" s="115">
        <v>1</v>
      </c>
      <c r="BI19" s="115">
        <v>0</v>
      </c>
      <c r="BJ19" s="98">
        <v>44611</v>
      </c>
      <c r="BK19" s="99">
        <v>0.10208333333333335</v>
      </c>
      <c r="BL19" s="116">
        <v>3</v>
      </c>
      <c r="BM19" s="116">
        <v>0</v>
      </c>
      <c r="BN19" s="116">
        <v>0</v>
      </c>
      <c r="BO19" s="116">
        <v>0</v>
      </c>
      <c r="BP19" s="113"/>
      <c r="BQ19" s="113"/>
      <c r="BR19" s="117"/>
      <c r="BS19" s="117"/>
      <c r="BT19" s="117"/>
      <c r="BU19" s="117"/>
      <c r="BV19" s="117"/>
      <c r="BW19" s="117"/>
      <c r="BX19" s="105" t="s">
        <v>306</v>
      </c>
      <c r="BY19" s="104">
        <v>0</v>
      </c>
      <c r="BZ19" s="104">
        <v>0</v>
      </c>
      <c r="CA19" s="104">
        <v>0</v>
      </c>
      <c r="CB19" s="104">
        <v>0</v>
      </c>
      <c r="CC19" s="104">
        <v>0</v>
      </c>
      <c r="CD19" s="104">
        <v>1</v>
      </c>
      <c r="CE19" s="104">
        <v>0</v>
      </c>
      <c r="CF19" s="105" t="s">
        <v>306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1</v>
      </c>
      <c r="CM19" s="104">
        <v>0</v>
      </c>
      <c r="CN19" s="119">
        <v>0</v>
      </c>
      <c r="CO19" s="113">
        <v>0</v>
      </c>
      <c r="CP19" s="113">
        <v>0</v>
      </c>
      <c r="CQ19" s="113">
        <v>0</v>
      </c>
      <c r="CR19" s="113">
        <v>0</v>
      </c>
      <c r="CS19" s="113">
        <v>0</v>
      </c>
      <c r="CT19" s="113">
        <v>0</v>
      </c>
      <c r="CU19" s="115">
        <v>0</v>
      </c>
      <c r="CV19" s="115" t="s">
        <v>146</v>
      </c>
      <c r="CW19" s="115">
        <v>0</v>
      </c>
      <c r="CX19" s="115">
        <v>0</v>
      </c>
      <c r="CY19" s="115">
        <v>0</v>
      </c>
      <c r="CZ19" s="130">
        <v>0</v>
      </c>
      <c r="DA19" s="130">
        <v>0</v>
      </c>
      <c r="DB19" s="130">
        <v>0</v>
      </c>
      <c r="DC19" s="107">
        <v>1</v>
      </c>
      <c r="DD19" s="107">
        <v>0</v>
      </c>
      <c r="DE19" s="107">
        <v>0</v>
      </c>
      <c r="DF19" s="123" t="s">
        <v>231</v>
      </c>
      <c r="DG19" s="123">
        <v>1</v>
      </c>
      <c r="DH19" s="123">
        <v>0</v>
      </c>
      <c r="DI19" s="123">
        <v>0</v>
      </c>
      <c r="DJ19" s="123">
        <v>0</v>
      </c>
      <c r="DK19" s="123">
        <v>0</v>
      </c>
      <c r="DL19" s="123">
        <v>0</v>
      </c>
      <c r="DM19" s="123">
        <v>0</v>
      </c>
      <c r="DN19" s="116">
        <v>3</v>
      </c>
      <c r="DO19" s="116">
        <v>0</v>
      </c>
      <c r="DP19" s="116">
        <v>1</v>
      </c>
      <c r="DQ19" s="116">
        <v>0</v>
      </c>
      <c r="DR19" s="116">
        <v>0</v>
      </c>
      <c r="DS19" s="116">
        <v>0</v>
      </c>
      <c r="DT19" s="98">
        <v>44613</v>
      </c>
      <c r="DU19" s="156"/>
      <c r="DV19" s="104"/>
      <c r="DW19" s="104"/>
      <c r="DX19" s="126">
        <f t="shared" si="11"/>
        <v>84.275607877624182</v>
      </c>
      <c r="DY19" s="127">
        <f t="shared" si="12"/>
        <v>2</v>
      </c>
      <c r="DZ19" s="128" t="str">
        <f t="shared" si="13"/>
        <v>NA</v>
      </c>
      <c r="EA19" s="128" t="str">
        <f t="shared" si="14"/>
        <v>NA</v>
      </c>
      <c r="EB19" s="129" t="str">
        <f t="shared" si="15"/>
        <v>NA</v>
      </c>
      <c r="EC19" s="128" t="str">
        <f t="shared" si="16"/>
        <v>NA</v>
      </c>
      <c r="ED19" s="128" t="str">
        <f t="shared" si="17"/>
        <v>NA</v>
      </c>
      <c r="EE19" s="129" t="str">
        <f t="shared" si="18"/>
        <v>NA</v>
      </c>
      <c r="EF19" s="128">
        <f t="shared" si="19"/>
        <v>4.0972222224809229E-2</v>
      </c>
      <c r="EG19" s="128">
        <f t="shared" si="20"/>
        <v>0.9833333333954215</v>
      </c>
      <c r="EH19" s="129">
        <f t="shared" si="21"/>
        <v>59.00000000372529</v>
      </c>
      <c r="EI19" s="128">
        <f t="shared" si="22"/>
        <v>3.9583333331393078E-2</v>
      </c>
      <c r="EJ19" s="128">
        <f t="shared" si="23"/>
        <v>0.94999999995343387</v>
      </c>
      <c r="EK19" s="129">
        <f t="shared" si="24"/>
        <v>56.999999997206032</v>
      </c>
      <c r="EL19" s="128">
        <f t="shared" si="25"/>
        <v>0.26874999999563443</v>
      </c>
      <c r="EM19" s="128">
        <f t="shared" si="26"/>
        <v>6.4499999998952262</v>
      </c>
      <c r="EN19" s="129">
        <f t="shared" si="27"/>
        <v>386.99999999371357</v>
      </c>
    </row>
    <row r="20" spans="1:144" s="92" customFormat="1" ht="15" customHeight="1" x14ac:dyDescent="0.2">
      <c r="A20" s="93">
        <v>1</v>
      </c>
      <c r="B20" s="92">
        <v>1</v>
      </c>
      <c r="C20" s="152" t="s">
        <v>176</v>
      </c>
      <c r="D20" s="152" t="s">
        <v>177</v>
      </c>
      <c r="E20" s="95">
        <v>879117</v>
      </c>
      <c r="F20" s="131">
        <v>11169</v>
      </c>
      <c r="G20" s="97">
        <v>1</v>
      </c>
      <c r="H20" s="98">
        <v>44620</v>
      </c>
      <c r="I20" s="99">
        <v>0.77847222222222223</v>
      </c>
      <c r="J20" s="100">
        <v>0</v>
      </c>
      <c r="K20" s="98">
        <v>44620</v>
      </c>
      <c r="L20" s="99">
        <v>0.70833333333333337</v>
      </c>
      <c r="M20" s="101">
        <v>0</v>
      </c>
      <c r="N20" s="101">
        <v>1</v>
      </c>
      <c r="O20" s="103">
        <v>2</v>
      </c>
      <c r="P20" s="101">
        <v>0</v>
      </c>
      <c r="Q20" s="101">
        <v>0</v>
      </c>
      <c r="R20" s="101">
        <v>0</v>
      </c>
      <c r="S20" s="104">
        <v>1</v>
      </c>
      <c r="T20" s="105">
        <v>17</v>
      </c>
      <c r="U20" s="104">
        <v>0</v>
      </c>
      <c r="V20" s="104">
        <v>0</v>
      </c>
      <c r="W20" s="104">
        <v>0</v>
      </c>
      <c r="X20" s="104">
        <v>1</v>
      </c>
      <c r="Y20" s="104">
        <v>0</v>
      </c>
      <c r="Z20" s="104">
        <v>0</v>
      </c>
      <c r="AA20" s="106" t="s">
        <v>306</v>
      </c>
      <c r="AB20" s="106" t="s">
        <v>303</v>
      </c>
      <c r="AC20" s="106">
        <v>0</v>
      </c>
      <c r="AD20" s="98">
        <v>44620</v>
      </c>
      <c r="AE20" s="99">
        <v>0.79652777777777783</v>
      </c>
      <c r="AF20" s="187"/>
      <c r="AG20" s="187"/>
      <c r="AH20" s="190"/>
      <c r="AI20" s="98">
        <v>44621</v>
      </c>
      <c r="AJ20" s="184">
        <v>1</v>
      </c>
      <c r="AK20" s="107">
        <v>1</v>
      </c>
      <c r="AL20" s="107">
        <v>0</v>
      </c>
      <c r="AM20" s="108">
        <v>0</v>
      </c>
      <c r="AN20" s="107">
        <v>0</v>
      </c>
      <c r="AO20" s="109">
        <v>1</v>
      </c>
      <c r="AP20" s="109">
        <v>0</v>
      </c>
      <c r="AQ20" s="109">
        <v>0</v>
      </c>
      <c r="AR20" s="109">
        <v>0</v>
      </c>
      <c r="AS20" s="109">
        <v>0</v>
      </c>
      <c r="AT20" s="109">
        <v>0</v>
      </c>
      <c r="AU20" s="109">
        <v>0</v>
      </c>
      <c r="AV20" s="110">
        <v>0</v>
      </c>
      <c r="AW20" s="110">
        <v>0</v>
      </c>
      <c r="AX20" s="111">
        <v>0</v>
      </c>
      <c r="AY20" s="98" t="s">
        <v>146</v>
      </c>
      <c r="AZ20" s="99" t="s">
        <v>146</v>
      </c>
      <c r="BA20" s="112" t="s">
        <v>146</v>
      </c>
      <c r="BB20" s="98">
        <v>44620</v>
      </c>
      <c r="BC20" s="99">
        <v>0.86805555555555547</v>
      </c>
      <c r="BD20" s="42" t="s">
        <v>396</v>
      </c>
      <c r="BE20" s="114">
        <v>0</v>
      </c>
      <c r="BF20" s="114">
        <v>1</v>
      </c>
      <c r="BG20" s="115" t="s">
        <v>302</v>
      </c>
      <c r="BH20" s="115">
        <v>1</v>
      </c>
      <c r="BI20" s="115">
        <v>0</v>
      </c>
      <c r="BJ20" s="98">
        <v>44620</v>
      </c>
      <c r="BK20" s="99">
        <v>0.89930555555555547</v>
      </c>
      <c r="BL20" s="116">
        <v>3</v>
      </c>
      <c r="BM20" s="116">
        <v>0</v>
      </c>
      <c r="BN20" s="116">
        <v>0</v>
      </c>
      <c r="BO20" s="116">
        <v>0</v>
      </c>
      <c r="BP20" s="113"/>
      <c r="BQ20" s="113"/>
      <c r="BR20" s="117" t="s">
        <v>552</v>
      </c>
      <c r="BS20" s="117"/>
      <c r="BT20" s="117" t="s">
        <v>397</v>
      </c>
      <c r="BU20" s="117"/>
      <c r="BV20" s="117"/>
      <c r="BW20" s="117"/>
      <c r="BX20" s="105">
        <v>1</v>
      </c>
      <c r="BY20" s="104">
        <v>1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5">
        <v>1</v>
      </c>
      <c r="CG20" s="104">
        <v>1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19">
        <v>0</v>
      </c>
      <c r="CO20" s="113">
        <v>0</v>
      </c>
      <c r="CP20" s="113">
        <v>0</v>
      </c>
      <c r="CQ20" s="113">
        <v>0</v>
      </c>
      <c r="CR20" s="113">
        <v>0</v>
      </c>
      <c r="CS20" s="113">
        <v>0</v>
      </c>
      <c r="CT20" s="113">
        <v>0</v>
      </c>
      <c r="CU20" s="115">
        <v>0</v>
      </c>
      <c r="CV20" s="115" t="s">
        <v>146</v>
      </c>
      <c r="CW20" s="115">
        <v>0</v>
      </c>
      <c r="CX20" s="115">
        <v>0</v>
      </c>
      <c r="CY20" s="115">
        <v>0</v>
      </c>
      <c r="CZ20" s="130">
        <v>0</v>
      </c>
      <c r="DA20" s="130">
        <v>0</v>
      </c>
      <c r="DB20" s="130">
        <v>1</v>
      </c>
      <c r="DC20" s="107">
        <v>1</v>
      </c>
      <c r="DD20" s="107">
        <v>0</v>
      </c>
      <c r="DE20" s="107">
        <v>0</v>
      </c>
      <c r="DF20" s="123" t="s">
        <v>398</v>
      </c>
      <c r="DG20" s="123">
        <v>1</v>
      </c>
      <c r="DH20" s="123">
        <v>0</v>
      </c>
      <c r="DI20" s="123">
        <v>0</v>
      </c>
      <c r="DJ20" s="123">
        <v>0</v>
      </c>
      <c r="DK20" s="123">
        <v>0</v>
      </c>
      <c r="DL20" s="123">
        <v>0</v>
      </c>
      <c r="DM20" s="123">
        <v>0</v>
      </c>
      <c r="DN20" s="116">
        <v>2</v>
      </c>
      <c r="DO20" s="116">
        <v>1</v>
      </c>
      <c r="DP20" s="116">
        <v>0</v>
      </c>
      <c r="DQ20" s="116">
        <v>0</v>
      </c>
      <c r="DR20" s="116">
        <v>0</v>
      </c>
      <c r="DS20" s="116">
        <v>0</v>
      </c>
      <c r="DT20" s="98">
        <v>44623</v>
      </c>
      <c r="DU20" s="156"/>
      <c r="DV20" s="104">
        <v>2</v>
      </c>
      <c r="DW20" s="104"/>
      <c r="DX20" s="126">
        <f t="shared" si="11"/>
        <v>91.585827592164208</v>
      </c>
      <c r="DY20" s="127">
        <f t="shared" si="12"/>
        <v>3</v>
      </c>
      <c r="DZ20" s="128">
        <f t="shared" si="13"/>
        <v>1.8055555556202307E-2</v>
      </c>
      <c r="EA20" s="128">
        <f t="shared" si="14"/>
        <v>0.43333333334885538</v>
      </c>
      <c r="EB20" s="129">
        <f t="shared" si="15"/>
        <v>26.000000000931323</v>
      </c>
      <c r="EC20" s="128" t="str">
        <f t="shared" si="16"/>
        <v>NA</v>
      </c>
      <c r="ED20" s="128" t="str">
        <f t="shared" si="17"/>
        <v>NA</v>
      </c>
      <c r="EE20" s="129" t="str">
        <f t="shared" si="18"/>
        <v>NA</v>
      </c>
      <c r="EF20" s="128">
        <f t="shared" si="19"/>
        <v>8.9583333334303461E-2</v>
      </c>
      <c r="EG20" s="128">
        <f t="shared" si="20"/>
        <v>2.1500000000232831</v>
      </c>
      <c r="EH20" s="129">
        <f t="shared" si="21"/>
        <v>129.00000000139698</v>
      </c>
      <c r="EI20" s="128">
        <f t="shared" si="22"/>
        <v>3.125E-2</v>
      </c>
      <c r="EJ20" s="128">
        <f t="shared" si="23"/>
        <v>0.75</v>
      </c>
      <c r="EK20" s="129">
        <f t="shared" si="24"/>
        <v>45</v>
      </c>
      <c r="EL20" s="128">
        <f t="shared" si="25"/>
        <v>0.19097222221898846</v>
      </c>
      <c r="EM20" s="128">
        <f t="shared" si="26"/>
        <v>4.5833333332557231</v>
      </c>
      <c r="EN20" s="129">
        <f t="shared" si="27"/>
        <v>274.99999999534339</v>
      </c>
    </row>
  </sheetData>
  <autoFilter ref="A10:EN10" xr:uid="{BA4C6D0A-2923-444C-8D6B-A06BCCCCFBB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E3A-3258-4AC7-83CE-7CFA99B88684}">
  <dimension ref="A1:EN27"/>
  <sheetViews>
    <sheetView workbookViewId="0">
      <pane ySplit="10" topLeftCell="A11" activePane="bottomLeft" state="frozen"/>
      <selection pane="bottomLeft" activeCell="J30" sqref="J30"/>
    </sheetView>
  </sheetViews>
  <sheetFormatPr baseColWidth="10" defaultColWidth="8.83203125" defaultRowHeight="15" customHeight="1" x14ac:dyDescent="0.2"/>
  <cols>
    <col min="1" max="1" width="6.33203125" bestFit="1" customWidth="1"/>
    <col min="2" max="2" width="9.83203125" customWidth="1"/>
    <col min="3" max="3" width="10.5" bestFit="1" customWidth="1"/>
    <col min="4" max="4" width="12.83203125" bestFit="1" customWidth="1"/>
    <col min="5" max="5" width="8.33203125" bestFit="1" customWidth="1"/>
    <col min="6" max="6" width="18.5" bestFit="1" customWidth="1"/>
    <col min="7" max="7" width="7.6640625" bestFit="1" customWidth="1"/>
    <col min="8" max="9" width="13.6640625" bestFit="1" customWidth="1"/>
    <col min="10" max="10" width="12.1640625" bestFit="1" customWidth="1"/>
    <col min="11" max="11" width="10.5" bestFit="1" customWidth="1"/>
    <col min="12" max="12" width="11.5" bestFit="1" customWidth="1"/>
    <col min="15" max="15" width="8.83203125" bestFit="1" customWidth="1"/>
    <col min="17" max="17" width="11.33203125" bestFit="1" customWidth="1"/>
    <col min="18" max="18" width="9.6640625" bestFit="1" customWidth="1"/>
    <col min="19" max="19" width="8.6640625" bestFit="1" customWidth="1"/>
    <col min="20" max="26" width="8.5" bestFit="1" customWidth="1"/>
    <col min="27" max="27" width="16.5" bestFit="1" customWidth="1"/>
    <col min="28" max="28" width="12.5" bestFit="1" customWidth="1"/>
    <col min="29" max="29" width="3.5" bestFit="1" customWidth="1"/>
    <col min="30" max="30" width="9.83203125" bestFit="1" customWidth="1"/>
    <col min="31" max="31" width="11.5" bestFit="1" customWidth="1"/>
    <col min="32" max="32" width="10.5" bestFit="1" customWidth="1"/>
    <col min="33" max="33" width="16.33203125" bestFit="1" customWidth="1"/>
    <col min="34" max="34" width="8.5" bestFit="1" customWidth="1"/>
    <col min="35" max="35" width="9.83203125" bestFit="1" customWidth="1"/>
    <col min="36" max="36" width="8.1640625" bestFit="1" customWidth="1"/>
    <col min="37" max="37" width="13.6640625" bestFit="1" customWidth="1"/>
    <col min="38" max="38" width="5.1640625" bestFit="1" customWidth="1"/>
    <col min="39" max="39" width="5.6640625" bestFit="1" customWidth="1"/>
    <col min="40" max="40" width="13.33203125" bestFit="1" customWidth="1"/>
    <col min="42" max="42" width="9" bestFit="1" customWidth="1"/>
    <col min="43" max="43" width="8" bestFit="1" customWidth="1"/>
    <col min="44" max="45" width="10.6640625" bestFit="1" customWidth="1"/>
    <col min="46" max="46" width="8.33203125" bestFit="1" customWidth="1"/>
    <col min="47" max="47" width="14.6640625" bestFit="1" customWidth="1"/>
    <col min="49" max="49" width="8.6640625" bestFit="1" customWidth="1"/>
    <col min="50" max="50" width="10" bestFit="1" customWidth="1"/>
    <col min="51" max="51" width="9.83203125" bestFit="1" customWidth="1"/>
    <col min="52" max="52" width="11.5" bestFit="1" customWidth="1"/>
    <col min="53" max="54" width="9.83203125" bestFit="1" customWidth="1"/>
    <col min="55" max="55" width="11.5" bestFit="1" customWidth="1"/>
    <col min="56" max="56" width="39.5" bestFit="1" customWidth="1"/>
    <col min="57" max="57" width="8.1640625" bestFit="1" customWidth="1"/>
    <col min="58" max="58" width="6.6640625" bestFit="1" customWidth="1"/>
    <col min="59" max="59" width="23.83203125" bestFit="1" customWidth="1"/>
    <col min="60" max="60" width="4.5" bestFit="1" customWidth="1"/>
    <col min="61" max="61" width="6.83203125" bestFit="1" customWidth="1"/>
    <col min="62" max="62" width="9.83203125" bestFit="1" customWidth="1"/>
    <col min="63" max="63" width="11.5" bestFit="1" customWidth="1"/>
    <col min="64" max="64" width="9" bestFit="1" customWidth="1"/>
    <col min="65" max="65" width="27.5" bestFit="1" customWidth="1"/>
    <col min="66" max="66" width="26.6640625" bestFit="1" customWidth="1"/>
    <col min="67" max="67" width="15" bestFit="1" customWidth="1"/>
    <col min="68" max="69" width="14.6640625" bestFit="1" customWidth="1"/>
    <col min="70" max="70" width="94.5" bestFit="1" customWidth="1"/>
    <col min="71" max="71" width="63.5" bestFit="1" customWidth="1"/>
    <col min="72" max="72" width="49.5" bestFit="1" customWidth="1"/>
    <col min="73" max="73" width="6" bestFit="1" customWidth="1"/>
    <col min="74" max="74" width="41" bestFit="1" customWidth="1"/>
    <col min="75" max="75" width="50.5" bestFit="1" customWidth="1"/>
    <col min="76" max="76" width="18.5" bestFit="1" customWidth="1"/>
    <col min="77" max="77" width="7.5" bestFit="1" customWidth="1"/>
    <col min="78" max="78" width="8.5" bestFit="1" customWidth="1"/>
    <col min="79" max="80" width="7.5" bestFit="1" customWidth="1"/>
    <col min="81" max="82" width="7.6640625" bestFit="1" customWidth="1"/>
    <col min="83" max="83" width="9.5" bestFit="1" customWidth="1"/>
    <col min="84" max="84" width="9.6640625" bestFit="1" customWidth="1"/>
    <col min="85" max="86" width="8.5" bestFit="1" customWidth="1"/>
    <col min="87" max="89" width="7.1640625" bestFit="1" customWidth="1"/>
    <col min="90" max="90" width="7.5" bestFit="1" customWidth="1"/>
    <col min="91" max="91" width="9.5" bestFit="1" customWidth="1"/>
    <col min="92" max="92" width="10" bestFit="1" customWidth="1"/>
    <col min="93" max="94" width="4.33203125" bestFit="1" customWidth="1"/>
    <col min="95" max="96" width="4.83203125" bestFit="1" customWidth="1"/>
    <col min="97" max="98" width="5.5" bestFit="1" customWidth="1"/>
    <col min="99" max="99" width="8.6640625" bestFit="1" customWidth="1"/>
    <col min="100" max="100" width="8.5" bestFit="1" customWidth="1"/>
    <col min="101" max="101" width="8.6640625" bestFit="1" customWidth="1"/>
    <col min="102" max="102" width="12.5" bestFit="1" customWidth="1"/>
    <col min="103" max="103" width="6.1640625" bestFit="1" customWidth="1"/>
    <col min="104" max="104" width="4.6640625" bestFit="1" customWidth="1"/>
    <col min="105" max="105" width="4.83203125" bestFit="1" customWidth="1"/>
    <col min="106" max="106" width="5.5" bestFit="1" customWidth="1"/>
    <col min="107" max="107" width="6.6640625" bestFit="1" customWidth="1"/>
    <col min="108" max="109" width="6.5" bestFit="1" customWidth="1"/>
    <col min="110" max="110" width="14.5" bestFit="1" customWidth="1"/>
    <col min="112" max="112" width="8.6640625" bestFit="1" customWidth="1"/>
    <col min="113" max="113" width="6.6640625" bestFit="1" customWidth="1"/>
    <col min="114" max="114" width="7.5" bestFit="1" customWidth="1"/>
    <col min="115" max="115" width="9" bestFit="1" customWidth="1"/>
    <col min="116" max="116" width="7.5" bestFit="1" customWidth="1"/>
    <col min="117" max="117" width="8.33203125" bestFit="1" customWidth="1"/>
    <col min="118" max="118" width="7.6640625" bestFit="1" customWidth="1"/>
    <col min="119" max="119" width="9" bestFit="1" customWidth="1"/>
    <col min="120" max="120" width="10.5" bestFit="1" customWidth="1"/>
    <col min="121" max="121" width="8.5" bestFit="1" customWidth="1"/>
    <col min="122" max="122" width="8" bestFit="1" customWidth="1"/>
    <col min="123" max="123" width="9" bestFit="1" customWidth="1"/>
    <col min="124" max="124" width="9.83203125" bestFit="1" customWidth="1"/>
    <col min="125" max="125" width="9.5" bestFit="1" customWidth="1"/>
    <col min="126" max="127" width="8.5" bestFit="1" customWidth="1"/>
    <col min="128" max="128" width="4.5" bestFit="1" customWidth="1"/>
    <col min="129" max="129" width="6.6640625" bestFit="1" customWidth="1"/>
    <col min="130" max="131" width="8.83203125" hidden="1" customWidth="1"/>
    <col min="133" max="133" width="9.5" hidden="1" customWidth="1"/>
    <col min="134" max="134" width="9.6640625" hidden="1" customWidth="1"/>
    <col min="135" max="135" width="8.83203125" bestFit="1" customWidth="1"/>
    <col min="136" max="136" width="8.83203125" hidden="1" customWidth="1"/>
    <col min="137" max="137" width="9.33203125" hidden="1" customWidth="1"/>
    <col min="138" max="138" width="8.83203125" bestFit="1" customWidth="1"/>
    <col min="139" max="139" width="0" hidden="1" customWidth="1"/>
    <col min="140" max="140" width="9.5" hidden="1" customWidth="1"/>
    <col min="141" max="141" width="8.83203125" bestFit="1" customWidth="1"/>
    <col min="142" max="142" width="9.5" hidden="1" customWidth="1"/>
    <col min="143" max="143" width="9.83203125" hidden="1" customWidth="1"/>
  </cols>
  <sheetData>
    <row r="1" spans="1:144" s="57" customFormat="1" ht="15" customHeight="1" x14ac:dyDescent="0.2">
      <c r="A1" s="56">
        <f>SUM(A11:A725)</f>
        <v>12</v>
      </c>
      <c r="B1" s="57" t="s">
        <v>445</v>
      </c>
      <c r="C1" s="58"/>
      <c r="D1" s="59"/>
      <c r="E1" s="59"/>
      <c r="F1" s="60"/>
      <c r="G1" s="56">
        <f>SUM(G11:G725)</f>
        <v>7</v>
      </c>
      <c r="H1" s="61"/>
      <c r="I1" s="62"/>
      <c r="J1" s="56">
        <f>SUM(J11:J725)</f>
        <v>6</v>
      </c>
      <c r="K1" s="61"/>
      <c r="L1" s="63"/>
      <c r="M1" s="56">
        <f t="shared" ref="M1:N1" si="0">SUM(M11:M725)</f>
        <v>0</v>
      </c>
      <c r="N1" s="56">
        <f t="shared" si="0"/>
        <v>8</v>
      </c>
      <c r="O1" s="58"/>
      <c r="P1" s="56">
        <f t="shared" ref="P1:Q1" si="1">SUM(P11:P725)</f>
        <v>1</v>
      </c>
      <c r="Q1" s="56">
        <f t="shared" si="1"/>
        <v>3</v>
      </c>
      <c r="R1" s="56"/>
      <c r="S1" s="58"/>
      <c r="T1" s="58"/>
      <c r="U1" s="56">
        <f t="shared" ref="U1:Z1" si="2">SUM(U11:U725)</f>
        <v>2</v>
      </c>
      <c r="V1" s="56">
        <f t="shared" si="2"/>
        <v>3</v>
      </c>
      <c r="W1" s="56">
        <f t="shared" si="2"/>
        <v>4</v>
      </c>
      <c r="X1" s="56">
        <f t="shared" si="2"/>
        <v>1</v>
      </c>
      <c r="Y1" s="56">
        <f t="shared" si="2"/>
        <v>2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11</v>
      </c>
      <c r="AK1" s="56">
        <f t="shared" si="4"/>
        <v>7</v>
      </c>
      <c r="AL1" s="56">
        <f t="shared" si="4"/>
        <v>7</v>
      </c>
      <c r="AM1" s="56">
        <f t="shared" si="4"/>
        <v>3</v>
      </c>
      <c r="AN1" s="56">
        <f t="shared" si="4"/>
        <v>2</v>
      </c>
      <c r="AO1" s="56">
        <f t="shared" si="4"/>
        <v>2</v>
      </c>
      <c r="AP1" s="56">
        <f t="shared" si="4"/>
        <v>1</v>
      </c>
      <c r="AQ1" s="56">
        <f t="shared" si="4"/>
        <v>4</v>
      </c>
      <c r="AR1" s="56">
        <f t="shared" si="4"/>
        <v>2</v>
      </c>
      <c r="AS1" s="56">
        <f t="shared" si="4"/>
        <v>1</v>
      </c>
      <c r="AT1" s="56">
        <f t="shared" si="4"/>
        <v>1</v>
      </c>
      <c r="AU1" s="56">
        <f t="shared" si="4"/>
        <v>1</v>
      </c>
      <c r="AV1" s="56">
        <f t="shared" si="4"/>
        <v>0</v>
      </c>
      <c r="AW1" s="56">
        <f t="shared" si="4"/>
        <v>2</v>
      </c>
      <c r="AX1" s="56">
        <f t="shared" si="4"/>
        <v>4</v>
      </c>
      <c r="AY1" s="61"/>
      <c r="AZ1" s="63"/>
      <c r="BA1" s="62"/>
      <c r="BB1" s="61"/>
      <c r="BC1" s="63"/>
      <c r="BD1" s="165"/>
      <c r="BE1" s="56">
        <f t="shared" ref="BE1:BF1" si="5">SUM(BE11:BE725)</f>
        <v>1</v>
      </c>
      <c r="BF1" s="56">
        <f t="shared" si="5"/>
        <v>9</v>
      </c>
      <c r="BG1" s="58"/>
      <c r="BH1" s="58">
        <f>SUM(BH11:BH725)</f>
        <v>7</v>
      </c>
      <c r="BI1" s="58">
        <f>SUM(BI11:BI725)</f>
        <v>2</v>
      </c>
      <c r="BJ1" s="61"/>
      <c r="BK1" s="63"/>
      <c r="BL1" s="58"/>
      <c r="BM1" s="56">
        <f t="shared" ref="BM1:BQ1" si="6">SUM(BM11:BM725)</f>
        <v>0</v>
      </c>
      <c r="BN1" s="56">
        <f t="shared" si="6"/>
        <v>2</v>
      </c>
      <c r="BO1" s="56">
        <f t="shared" si="6"/>
        <v>1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6</v>
      </c>
      <c r="BZ1" s="56">
        <f t="shared" si="7"/>
        <v>3</v>
      </c>
      <c r="CA1" s="56">
        <f t="shared" si="7"/>
        <v>1</v>
      </c>
      <c r="CB1" s="56">
        <f t="shared" si="7"/>
        <v>1</v>
      </c>
      <c r="CC1" s="56">
        <f t="shared" si="7"/>
        <v>1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5</v>
      </c>
      <c r="CH1" s="56">
        <f t="shared" si="8"/>
        <v>1</v>
      </c>
      <c r="CI1" s="56">
        <f t="shared" si="8"/>
        <v>1</v>
      </c>
      <c r="CJ1" s="56">
        <f t="shared" si="8"/>
        <v>0</v>
      </c>
      <c r="CK1" s="56">
        <f t="shared" si="8"/>
        <v>0</v>
      </c>
      <c r="CL1" s="56">
        <f t="shared" si="8"/>
        <v>4</v>
      </c>
      <c r="CM1" s="56">
        <f t="shared" si="8"/>
        <v>1</v>
      </c>
      <c r="CN1" s="56">
        <f t="shared" si="8"/>
        <v>2</v>
      </c>
      <c r="CO1" s="56">
        <f t="shared" si="8"/>
        <v>1</v>
      </c>
      <c r="CP1" s="56">
        <f t="shared" si="8"/>
        <v>1</v>
      </c>
      <c r="CQ1" s="56">
        <f t="shared" si="8"/>
        <v>0</v>
      </c>
      <c r="CR1" s="56">
        <f t="shared" si="8"/>
        <v>1</v>
      </c>
      <c r="CS1" s="56">
        <f t="shared" si="8"/>
        <v>1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1</v>
      </c>
      <c r="CZ1" s="56">
        <f t="shared" si="8"/>
        <v>3</v>
      </c>
      <c r="DA1" s="56">
        <f t="shared" si="8"/>
        <v>1</v>
      </c>
      <c r="DB1" s="56">
        <f t="shared" si="8"/>
        <v>0</v>
      </c>
      <c r="DC1" s="56">
        <f t="shared" si="8"/>
        <v>12</v>
      </c>
      <c r="DD1" s="56">
        <f t="shared" si="8"/>
        <v>0</v>
      </c>
      <c r="DE1" s="56">
        <f t="shared" si="8"/>
        <v>0</v>
      </c>
      <c r="DF1" s="58"/>
      <c r="DG1" s="56">
        <f t="shared" si="8"/>
        <v>5</v>
      </c>
      <c r="DH1" s="56">
        <f t="shared" si="8"/>
        <v>2</v>
      </c>
      <c r="DI1" s="56">
        <f t="shared" si="8"/>
        <v>2</v>
      </c>
      <c r="DJ1" s="56">
        <f t="shared" si="8"/>
        <v>0</v>
      </c>
      <c r="DK1" s="56">
        <f t="shared" si="8"/>
        <v>2</v>
      </c>
      <c r="DL1" s="56">
        <f t="shared" si="8"/>
        <v>0</v>
      </c>
      <c r="DM1" s="56">
        <f t="shared" si="8"/>
        <v>1</v>
      </c>
      <c r="DN1" s="58"/>
      <c r="DO1" s="56">
        <f t="shared" si="8"/>
        <v>6</v>
      </c>
      <c r="DP1" s="56">
        <f t="shared" si="8"/>
        <v>2</v>
      </c>
      <c r="DQ1" s="56">
        <f t="shared" si="8"/>
        <v>2</v>
      </c>
      <c r="DR1" s="56">
        <f t="shared" si="8"/>
        <v>1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4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6</v>
      </c>
      <c r="DW3" s="58">
        <f t="shared" si="10"/>
        <v>0</v>
      </c>
      <c r="DX3" s="58">
        <f t="shared" si="10"/>
        <v>48.135195805740906</v>
      </c>
      <c r="DY3" s="58">
        <f t="shared" si="10"/>
        <v>0</v>
      </c>
      <c r="DZ3" s="58">
        <f t="shared" si="10"/>
        <v>-7.6388888919609599E-3</v>
      </c>
      <c r="EA3" s="58">
        <f t="shared" si="10"/>
        <v>-0.18333333340706304</v>
      </c>
      <c r="EB3" s="58">
        <f t="shared" si="10"/>
        <v>-11.000000004423782</v>
      </c>
      <c r="EC3" s="58">
        <f t="shared" si="10"/>
        <v>3.7499999998544808E-2</v>
      </c>
      <c r="ED3" s="58">
        <f t="shared" si="10"/>
        <v>0.8999999999650754</v>
      </c>
      <c r="EE3" s="58">
        <f t="shared" si="10"/>
        <v>53.999999997904524</v>
      </c>
      <c r="EF3" s="58">
        <f t="shared" si="10"/>
        <v>2.2222222221898846E-2</v>
      </c>
      <c r="EG3" s="58">
        <f t="shared" si="10"/>
        <v>0.53333333332557231</v>
      </c>
      <c r="EH3" s="58">
        <f t="shared" si="10"/>
        <v>31.999999999534339</v>
      </c>
      <c r="EI3" s="58">
        <f t="shared" si="10"/>
        <v>2.0833333335758653E-2</v>
      </c>
      <c r="EJ3" s="58">
        <f t="shared" si="10"/>
        <v>0.50000000005820766</v>
      </c>
      <c r="EK3" s="58">
        <f t="shared" si="10"/>
        <v>30.00000000349246</v>
      </c>
      <c r="EL3" s="58">
        <f t="shared" si="10"/>
        <v>0.125</v>
      </c>
      <c r="EM3" s="58">
        <f t="shared" si="10"/>
        <v>3</v>
      </c>
      <c r="EN3" s="58">
        <f t="shared" si="10"/>
        <v>180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23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16</v>
      </c>
      <c r="CF4" s="58">
        <f>MAX(CF11:CF755)</f>
        <v>13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6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6</v>
      </c>
      <c r="DW4" s="58">
        <f t="shared" si="12"/>
        <v>0</v>
      </c>
      <c r="DX4" s="58">
        <f t="shared" si="12"/>
        <v>87.7992980546328</v>
      </c>
      <c r="DY4" s="58">
        <f t="shared" si="12"/>
        <v>8</v>
      </c>
      <c r="DZ4" s="58">
        <f t="shared" si="12"/>
        <v>2.0833333328482695E-2</v>
      </c>
      <c r="EA4" s="58">
        <f t="shared" si="12"/>
        <v>0.49999999988358468</v>
      </c>
      <c r="EB4" s="58">
        <f t="shared" si="12"/>
        <v>29.999999993015081</v>
      </c>
      <c r="EC4" s="58">
        <f t="shared" si="12"/>
        <v>6.1805555553291924E-2</v>
      </c>
      <c r="ED4" s="58">
        <f t="shared" si="12"/>
        <v>1.4833333332790062</v>
      </c>
      <c r="EE4" s="58">
        <f t="shared" si="12"/>
        <v>88.999999996740371</v>
      </c>
      <c r="EF4" s="58">
        <f t="shared" si="12"/>
        <v>0.11597222222189885</v>
      </c>
      <c r="EG4" s="58">
        <f t="shared" si="12"/>
        <v>2.7833333333255723</v>
      </c>
      <c r="EH4" s="58">
        <f t="shared" si="12"/>
        <v>166.99999999953434</v>
      </c>
      <c r="EI4" s="58">
        <f t="shared" si="12"/>
        <v>0.13680555555038154</v>
      </c>
      <c r="EJ4" s="58">
        <f t="shared" si="12"/>
        <v>3.283333333209157</v>
      </c>
      <c r="EK4" s="58">
        <f t="shared" si="12"/>
        <v>196.99999999254942</v>
      </c>
      <c r="EL4" s="58">
        <f t="shared" si="12"/>
        <v>0.77083333332848269</v>
      </c>
      <c r="EM4" s="58">
        <f t="shared" si="12"/>
        <v>18.499999999883585</v>
      </c>
      <c r="EN4" s="58">
        <f t="shared" si="12"/>
        <v>1109.9999999930151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AVERAGE(T11:T755)</f>
        <v>12.083333333333334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AVERAGE(BX11:BX755)</f>
        <v>5.5454545454545459</v>
      </c>
      <c r="CF5" s="58">
        <f>AVERAGE(CF11:CF755)</f>
        <v>3.5714285714285716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 t="shared" ref="DN5" si="13">AVERAGE(DN11:DN755)</f>
        <v>2.5</v>
      </c>
      <c r="DO5" s="58"/>
      <c r="DP5" s="58"/>
      <c r="DQ5" s="58"/>
      <c r="DR5" s="58"/>
      <c r="DS5" s="58"/>
      <c r="DT5" s="61"/>
      <c r="DU5" s="58"/>
      <c r="DV5" s="58">
        <f t="shared" ref="DV5:EN5" si="14">AVERAGE(DV11:DV755)</f>
        <v>6</v>
      </c>
      <c r="DW5" s="58" t="e">
        <f t="shared" si="14"/>
        <v>#DIV/0!</v>
      </c>
      <c r="DX5" s="58">
        <f t="shared" si="14"/>
        <v>73.533189812090853</v>
      </c>
      <c r="DY5" s="58">
        <f t="shared" si="14"/>
        <v>3.9166666666666665</v>
      </c>
      <c r="DZ5" s="58">
        <f t="shared" si="14"/>
        <v>1.0208333332411713E-2</v>
      </c>
      <c r="EA5" s="58">
        <f t="shared" si="14"/>
        <v>0.24499999997788108</v>
      </c>
      <c r="EB5" s="58">
        <f t="shared" si="14"/>
        <v>14.699999998672865</v>
      </c>
      <c r="EC5" s="58">
        <f t="shared" si="14"/>
        <v>4.4166666668024844E-2</v>
      </c>
      <c r="ED5" s="58">
        <f t="shared" si="14"/>
        <v>1.0600000000325962</v>
      </c>
      <c r="EE5" s="58">
        <f t="shared" si="14"/>
        <v>63.600000001955777</v>
      </c>
      <c r="EF5" s="58">
        <f t="shared" si="14"/>
        <v>6.1111111111214006E-2</v>
      </c>
      <c r="EG5" s="58">
        <f t="shared" si="14"/>
        <v>1.4666666666691361</v>
      </c>
      <c r="EH5" s="58">
        <f t="shared" si="14"/>
        <v>88.000000000148162</v>
      </c>
      <c r="EI5" s="58">
        <f t="shared" si="14"/>
        <v>5.2291666666133094E-2</v>
      </c>
      <c r="EJ5" s="58">
        <f t="shared" si="14"/>
        <v>1.2549999999871944</v>
      </c>
      <c r="EK5" s="58">
        <f t="shared" si="14"/>
        <v>75.299999999231659</v>
      </c>
      <c r="EL5" s="58">
        <f t="shared" si="14"/>
        <v>0.33131944444394323</v>
      </c>
      <c r="EM5" s="58">
        <f t="shared" si="14"/>
        <v>7.9516666666546367</v>
      </c>
      <c r="EN5" s="58">
        <f t="shared" si="14"/>
        <v>477.09999999927823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QUARTILE(T11:T776,1)</f>
        <v>8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QUARTILE(BX11:BX776,1)</f>
        <v>0</v>
      </c>
      <c r="CF7" s="58">
        <f>QUARTILE(CF11:CF776,1)</f>
        <v>0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 t="shared" ref="DN7" si="15">QUARTILE(DN11:DN776,1)</f>
        <v>1.5</v>
      </c>
      <c r="DO7" s="58"/>
      <c r="DP7" s="58"/>
      <c r="DQ7" s="58"/>
      <c r="DR7" s="58"/>
      <c r="DS7" s="58"/>
      <c r="DT7" s="61"/>
      <c r="DU7" s="58"/>
      <c r="DV7" s="58">
        <f t="shared" ref="DV7:EN7" si="16">QUARTILE(DV11:DV776,1)</f>
        <v>6</v>
      </c>
      <c r="DW7" s="58" t="e">
        <f t="shared" si="16"/>
        <v>#NUM!</v>
      </c>
      <c r="DX7" s="58">
        <f t="shared" si="16"/>
        <v>70.078175544385488</v>
      </c>
      <c r="DY7" s="58">
        <f t="shared" si="16"/>
        <v>2</v>
      </c>
      <c r="DZ7" s="58">
        <f t="shared" si="16"/>
        <v>9.2013888897781726E-3</v>
      </c>
      <c r="EA7" s="58">
        <f t="shared" si="16"/>
        <v>0.22083333335467614</v>
      </c>
      <c r="EB7" s="58">
        <f t="shared" si="16"/>
        <v>13.250000001280569</v>
      </c>
      <c r="EC7" s="58">
        <f t="shared" si="16"/>
        <v>3.8194444445252884E-2</v>
      </c>
      <c r="ED7" s="58">
        <f t="shared" si="16"/>
        <v>0.91666666668606922</v>
      </c>
      <c r="EE7" s="58">
        <f t="shared" si="16"/>
        <v>55.000000001164153</v>
      </c>
      <c r="EF7" s="58">
        <f t="shared" si="16"/>
        <v>3.5416666669334518E-2</v>
      </c>
      <c r="EG7" s="58">
        <f t="shared" si="16"/>
        <v>0.85000000006402843</v>
      </c>
      <c r="EH7" s="58">
        <f t="shared" si="16"/>
        <v>51.000000003841706</v>
      </c>
      <c r="EI7" s="58">
        <f t="shared" si="16"/>
        <v>2.5868055554383318E-2</v>
      </c>
      <c r="EJ7" s="58">
        <f t="shared" si="16"/>
        <v>0.62083333330519963</v>
      </c>
      <c r="EK7" s="58">
        <f t="shared" si="16"/>
        <v>37.249999998311978</v>
      </c>
      <c r="EL7" s="58">
        <f t="shared" si="16"/>
        <v>0.1743055555580213</v>
      </c>
      <c r="EM7" s="58">
        <f t="shared" si="16"/>
        <v>4.1833333333925111</v>
      </c>
      <c r="EN7" s="58">
        <f t="shared" si="16"/>
        <v>251.00000000355067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QUARTILE(T11:T775,3)</f>
        <v>14.25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QUARTILE(BX11:BX775,3)</f>
        <v>9.5</v>
      </c>
      <c r="CF8" s="58">
        <f>QUARTILE(CF11:CF775,3)</f>
        <v>6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 t="shared" ref="DN8" si="17">QUARTILE(DN11:DN775,3)</f>
        <v>4</v>
      </c>
      <c r="DO8" s="58"/>
      <c r="DP8" s="58"/>
      <c r="DQ8" s="58"/>
      <c r="DR8" s="58"/>
      <c r="DS8" s="58"/>
      <c r="DT8" s="61"/>
      <c r="DU8" s="58"/>
      <c r="DV8" s="58">
        <f t="shared" ref="DV8:EN8" si="18">QUARTILE(DV11:DV775,3)</f>
        <v>6</v>
      </c>
      <c r="DW8" s="58" t="e">
        <f t="shared" si="18"/>
        <v>#NUM!</v>
      </c>
      <c r="DX8" s="58">
        <f t="shared" si="18"/>
        <v>80.464437150043764</v>
      </c>
      <c r="DY8" s="58">
        <f t="shared" si="18"/>
        <v>6.25</v>
      </c>
      <c r="DZ8" s="58">
        <f t="shared" si="18"/>
        <v>1.5625E-2</v>
      </c>
      <c r="EA8" s="58">
        <f t="shared" si="18"/>
        <v>0.375</v>
      </c>
      <c r="EB8" s="58">
        <f t="shared" si="18"/>
        <v>22.5</v>
      </c>
      <c r="EC8" s="58">
        <f t="shared" si="18"/>
        <v>4.1666666671517305E-2</v>
      </c>
      <c r="ED8" s="58">
        <f t="shared" si="18"/>
        <v>1.0000000001164153</v>
      </c>
      <c r="EE8" s="58">
        <f t="shared" si="18"/>
        <v>60.000000006984919</v>
      </c>
      <c r="EF8" s="58">
        <f t="shared" si="18"/>
        <v>6.9097222221898846E-2</v>
      </c>
      <c r="EG8" s="58">
        <f t="shared" si="18"/>
        <v>1.6583333333255723</v>
      </c>
      <c r="EH8" s="58">
        <f t="shared" si="18"/>
        <v>99.499999999534339</v>
      </c>
      <c r="EI8" s="58">
        <f t="shared" si="18"/>
        <v>6.0763888888686779E-2</v>
      </c>
      <c r="EJ8" s="58">
        <f t="shared" si="18"/>
        <v>1.4583333333284827</v>
      </c>
      <c r="EK8" s="58">
        <f t="shared" si="18"/>
        <v>87.499999999708962</v>
      </c>
      <c r="EL8" s="58">
        <f t="shared" si="18"/>
        <v>0.46527777777919255</v>
      </c>
      <c r="EM8" s="58">
        <f t="shared" si="18"/>
        <v>11.166666666700621</v>
      </c>
      <c r="EN8" s="58">
        <f t="shared" si="18"/>
        <v>670.00000000203727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MEDIAN(T11:T740)</f>
        <v>11.5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MEDIAN(BX11:BX740)</f>
        <v>5</v>
      </c>
      <c r="CF9" s="58">
        <f>MEDIAN(CF11:CF740)</f>
        <v>0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 t="shared" ref="DN9" si="19">MEDIAN(DN11:DN740)</f>
        <v>2</v>
      </c>
      <c r="DO9" s="58"/>
      <c r="DP9" s="58"/>
      <c r="DQ9" s="58"/>
      <c r="DR9" s="58"/>
      <c r="DS9" s="58"/>
      <c r="DT9" s="61"/>
      <c r="DU9" s="58"/>
      <c r="DV9" s="58">
        <f t="shared" ref="DV9:EN9" si="20">MEDIAN(DV11:DV740)</f>
        <v>6</v>
      </c>
      <c r="DW9" s="58" t="e">
        <f t="shared" si="20"/>
        <v>#NUM!</v>
      </c>
      <c r="DX9" s="58">
        <f t="shared" si="20"/>
        <v>72.457419339117806</v>
      </c>
      <c r="DY9" s="58">
        <f t="shared" si="20"/>
        <v>3</v>
      </c>
      <c r="DZ9" s="58">
        <f t="shared" si="20"/>
        <v>1.0763888887595385E-2</v>
      </c>
      <c r="EA9" s="58">
        <f t="shared" si="20"/>
        <v>0.25833333330228925</v>
      </c>
      <c r="EB9" s="58">
        <f t="shared" si="20"/>
        <v>15.499999998137355</v>
      </c>
      <c r="EC9" s="58">
        <f t="shared" si="20"/>
        <v>4.1666666671517305E-2</v>
      </c>
      <c r="ED9" s="58">
        <f t="shared" si="20"/>
        <v>1.0000000001164153</v>
      </c>
      <c r="EE9" s="58">
        <f t="shared" si="20"/>
        <v>60.000000006984919</v>
      </c>
      <c r="EF9" s="58">
        <f t="shared" si="20"/>
        <v>5.8333333334303461E-2</v>
      </c>
      <c r="EG9" s="58">
        <f t="shared" si="20"/>
        <v>1.4000000000232831</v>
      </c>
      <c r="EH9" s="58">
        <f t="shared" si="20"/>
        <v>84.000000001396984</v>
      </c>
      <c r="EI9" s="58">
        <f t="shared" si="20"/>
        <v>4.2708333334303461E-2</v>
      </c>
      <c r="EJ9" s="58">
        <f t="shared" si="20"/>
        <v>1.0250000000232831</v>
      </c>
      <c r="EK9" s="58">
        <f t="shared" si="20"/>
        <v>61.500000001396984</v>
      </c>
      <c r="EL9" s="58">
        <f t="shared" si="20"/>
        <v>0.20972222222189885</v>
      </c>
      <c r="EM9" s="58">
        <f t="shared" si="20"/>
        <v>5.0333333333255723</v>
      </c>
      <c r="EN9" s="58">
        <f t="shared" si="20"/>
        <v>301.99999999953434</v>
      </c>
    </row>
    <row r="10" spans="1:144" s="92" customFormat="1" ht="45.7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152" t="s">
        <v>188</v>
      </c>
      <c r="D11" s="152" t="s">
        <v>189</v>
      </c>
      <c r="E11" s="95">
        <v>2464030</v>
      </c>
      <c r="F11" s="131">
        <v>18641</v>
      </c>
      <c r="G11" s="97">
        <v>1</v>
      </c>
      <c r="H11" s="98">
        <v>44627</v>
      </c>
      <c r="I11" s="99">
        <v>0.44166666666666665</v>
      </c>
      <c r="J11" s="100">
        <v>0</v>
      </c>
      <c r="K11" s="98">
        <v>44626</v>
      </c>
      <c r="L11" s="99">
        <v>0.77083333333333337</v>
      </c>
      <c r="M11" s="101">
        <v>0</v>
      </c>
      <c r="N11" s="102">
        <v>1</v>
      </c>
      <c r="O11" s="103">
        <v>2</v>
      </c>
      <c r="P11" s="102">
        <v>0</v>
      </c>
      <c r="Q11" s="102">
        <v>0</v>
      </c>
      <c r="R11" s="101">
        <v>0</v>
      </c>
      <c r="S11" s="104">
        <v>0</v>
      </c>
      <c r="T11" s="105">
        <v>8</v>
      </c>
      <c r="U11" s="104">
        <v>0</v>
      </c>
      <c r="V11" s="104">
        <v>1</v>
      </c>
      <c r="W11" s="104">
        <v>0</v>
      </c>
      <c r="X11" s="104">
        <v>0</v>
      </c>
      <c r="Y11" s="104">
        <v>0</v>
      </c>
      <c r="Z11" s="104">
        <v>0</v>
      </c>
      <c r="AA11" s="106" t="s">
        <v>306</v>
      </c>
      <c r="AB11" s="106" t="s">
        <v>331</v>
      </c>
      <c r="AC11" s="106">
        <v>0</v>
      </c>
      <c r="AD11" s="98">
        <v>44627</v>
      </c>
      <c r="AE11" s="99">
        <v>0.45763888888888887</v>
      </c>
      <c r="AF11" s="187"/>
      <c r="AG11" s="187"/>
      <c r="AH11" s="190"/>
      <c r="AI11" s="98">
        <v>44628</v>
      </c>
      <c r="AJ11" s="184">
        <v>1</v>
      </c>
      <c r="AK11" s="107">
        <v>1</v>
      </c>
      <c r="AL11" s="107">
        <v>0</v>
      </c>
      <c r="AM11" s="108">
        <v>0</v>
      </c>
      <c r="AN11" s="107">
        <v>0</v>
      </c>
      <c r="AO11" s="109">
        <v>1</v>
      </c>
      <c r="AP11" s="109">
        <v>0</v>
      </c>
      <c r="AQ11" s="109">
        <v>0</v>
      </c>
      <c r="AR11" s="109">
        <v>0</v>
      </c>
      <c r="AS11" s="109">
        <v>0</v>
      </c>
      <c r="AT11" s="109">
        <v>0</v>
      </c>
      <c r="AU11" s="109">
        <v>0</v>
      </c>
      <c r="AV11" s="110">
        <v>0</v>
      </c>
      <c r="AW11" s="110">
        <v>0</v>
      </c>
      <c r="AX11" s="111">
        <v>0</v>
      </c>
      <c r="AY11" s="98" t="s">
        <v>146</v>
      </c>
      <c r="AZ11" s="99" t="s">
        <v>146</v>
      </c>
      <c r="BA11" s="112" t="s">
        <v>146</v>
      </c>
      <c r="BB11" s="98">
        <v>44627</v>
      </c>
      <c r="BC11" s="99">
        <v>0.50347222222222221</v>
      </c>
      <c r="BD11" s="42" t="s">
        <v>334</v>
      </c>
      <c r="BE11" s="114">
        <v>0</v>
      </c>
      <c r="BF11" s="114">
        <v>0</v>
      </c>
      <c r="BG11" s="115" t="s">
        <v>474</v>
      </c>
      <c r="BH11" s="115">
        <v>1</v>
      </c>
      <c r="BI11" s="115">
        <v>0</v>
      </c>
      <c r="BJ11" s="98">
        <v>44627</v>
      </c>
      <c r="BK11" s="99">
        <v>0.54166666666666663</v>
      </c>
      <c r="BL11" s="116">
        <v>3</v>
      </c>
      <c r="BM11" s="116">
        <v>0</v>
      </c>
      <c r="BN11" s="116">
        <v>0</v>
      </c>
      <c r="BO11" s="116">
        <v>0</v>
      </c>
      <c r="BP11" s="113"/>
      <c r="BQ11" s="113"/>
      <c r="BR11" s="117" t="s">
        <v>19</v>
      </c>
      <c r="BS11" s="117"/>
      <c r="BT11" s="117"/>
      <c r="BU11" s="117"/>
      <c r="BV11" s="117"/>
      <c r="BW11" s="117" t="s">
        <v>190</v>
      </c>
      <c r="BX11" s="105">
        <v>2</v>
      </c>
      <c r="BY11" s="104">
        <v>1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5">
        <v>2</v>
      </c>
      <c r="CG11" s="104">
        <v>1</v>
      </c>
      <c r="CH11" s="104">
        <v>0</v>
      </c>
      <c r="CI11" s="104">
        <v>0</v>
      </c>
      <c r="CJ11" s="104">
        <v>0</v>
      </c>
      <c r="CK11" s="104">
        <v>0</v>
      </c>
      <c r="CL11" s="104">
        <v>1</v>
      </c>
      <c r="CM11" s="104">
        <v>0</v>
      </c>
      <c r="CN11" s="119">
        <v>0</v>
      </c>
      <c r="CO11" s="113">
        <v>0</v>
      </c>
      <c r="CP11" s="113">
        <v>0</v>
      </c>
      <c r="CQ11" s="113">
        <v>0</v>
      </c>
      <c r="CR11" s="113">
        <v>0</v>
      </c>
      <c r="CS11" s="113">
        <v>0</v>
      </c>
      <c r="CT11" s="113">
        <v>0</v>
      </c>
      <c r="CU11" s="115">
        <v>0</v>
      </c>
      <c r="CV11" s="115" t="s">
        <v>146</v>
      </c>
      <c r="CW11" s="115">
        <v>0</v>
      </c>
      <c r="CX11" s="115">
        <v>0</v>
      </c>
      <c r="CY11" s="115">
        <v>0</v>
      </c>
      <c r="CZ11" s="130">
        <v>0</v>
      </c>
      <c r="DA11" s="130">
        <v>0</v>
      </c>
      <c r="DB11" s="130">
        <v>0</v>
      </c>
      <c r="DC11" s="107">
        <v>1</v>
      </c>
      <c r="DD11" s="107">
        <v>0</v>
      </c>
      <c r="DE11" s="107">
        <v>0</v>
      </c>
      <c r="DF11" s="123" t="s">
        <v>437</v>
      </c>
      <c r="DG11" s="123">
        <v>0</v>
      </c>
      <c r="DH11" s="123">
        <v>1</v>
      </c>
      <c r="DI11" s="123">
        <v>0</v>
      </c>
      <c r="DJ11" s="123">
        <v>0</v>
      </c>
      <c r="DK11" s="123">
        <v>0</v>
      </c>
      <c r="DL11" s="123">
        <v>0</v>
      </c>
      <c r="DM11" s="123">
        <v>0</v>
      </c>
      <c r="DN11" s="116">
        <v>2</v>
      </c>
      <c r="DO11" s="116">
        <v>0</v>
      </c>
      <c r="DP11" s="116">
        <v>1</v>
      </c>
      <c r="DQ11" s="116">
        <v>0</v>
      </c>
      <c r="DR11" s="116">
        <v>0</v>
      </c>
      <c r="DS11" s="116">
        <v>0</v>
      </c>
      <c r="DT11" s="98">
        <v>44630</v>
      </c>
      <c r="DU11" s="156"/>
      <c r="DV11" s="104"/>
      <c r="DW11" s="104"/>
      <c r="DX11" s="126">
        <f t="shared" ref="DX11:DX22" si="21">IFERROR((H11-F11)/365.2421,"")</f>
        <v>71.147329401512039</v>
      </c>
      <c r="DY11" s="127">
        <f t="shared" ref="DY11:DY22" si="22">IFERROR((DT11-H11),"")</f>
        <v>3</v>
      </c>
      <c r="DZ11" s="128">
        <f t="shared" ref="DZ11:DZ22" si="23">IFERROR((AD11+AE11)-(H11+I11),"NA")</f>
        <v>1.5972222223354038E-2</v>
      </c>
      <c r="EA11" s="128">
        <f t="shared" ref="EA11:EA22" si="24">IFERROR((DZ11*24),"NA")</f>
        <v>0.38333333336049691</v>
      </c>
      <c r="EB11" s="129">
        <f t="shared" ref="EB11:EB22" si="25">IFERROR((EA11*60),"NA")</f>
        <v>23.000000001629815</v>
      </c>
      <c r="EC11" s="128" t="str">
        <f t="shared" ref="EC11:EC22" si="26">IFERROR((AY11+AZ11)-(H11+I11),"NA")</f>
        <v>NA</v>
      </c>
      <c r="ED11" s="128" t="str">
        <f t="shared" ref="ED11:ED22" si="27">IFERROR((EC11*24),"NA")</f>
        <v>NA</v>
      </c>
      <c r="EE11" s="129" t="str">
        <f t="shared" ref="EE11:EE22" si="28">IFERROR((ED11*60),"NA")</f>
        <v>NA</v>
      </c>
      <c r="EF11" s="128">
        <f t="shared" ref="EF11:EF22" si="29">IFERROR((BB11+BC11)-(H11+I11),"NA")</f>
        <v>6.1805555553291924E-2</v>
      </c>
      <c r="EG11" s="128">
        <f t="shared" ref="EG11:EG22" si="30">IFERROR((EF11*24),"NA")</f>
        <v>1.4833333332790062</v>
      </c>
      <c r="EH11" s="129">
        <f t="shared" ref="EH11:EH22" si="31">IFERROR((EG11*60),"NA")</f>
        <v>88.999999996740371</v>
      </c>
      <c r="EI11" s="128">
        <f t="shared" ref="EI11:EI22" si="32">IFERROR((BJ11+BK11)-(BB11+BC11),"NA")</f>
        <v>3.8194444445252884E-2</v>
      </c>
      <c r="EJ11" s="128">
        <f t="shared" ref="EJ11:EJ22" si="33">IFERROR((EI11*24),"NA")</f>
        <v>0.91666666668606922</v>
      </c>
      <c r="EK11" s="129">
        <f t="shared" ref="EK11:EK22" si="34">IFERROR((EJ11*60),"NA")</f>
        <v>55.000000001164153</v>
      </c>
      <c r="EL11" s="128">
        <f t="shared" ref="EL11:EL22" si="35">IFERROR((BJ11+BK11)-(K11+L11),"NA")</f>
        <v>0.77083333332848269</v>
      </c>
      <c r="EM11" s="128">
        <f t="shared" ref="EM11:EM22" si="36">IFERROR((EL11*24),"NA")</f>
        <v>18.499999999883585</v>
      </c>
      <c r="EN11" s="129">
        <f t="shared" ref="EN11:EN22" si="37">IFERROR((EM11*60),"NA")</f>
        <v>1109.9999999930151</v>
      </c>
    </row>
    <row r="12" spans="1:144" s="92" customFormat="1" ht="15" customHeight="1" x14ac:dyDescent="0.2">
      <c r="A12" s="93">
        <v>1</v>
      </c>
      <c r="B12" s="92">
        <v>1</v>
      </c>
      <c r="C12" s="94" t="s">
        <v>191</v>
      </c>
      <c r="D12" s="94" t="s">
        <v>192</v>
      </c>
      <c r="E12" s="95" t="s">
        <v>193</v>
      </c>
      <c r="F12" s="131">
        <v>12998</v>
      </c>
      <c r="G12" s="97">
        <v>0</v>
      </c>
      <c r="H12" s="98">
        <v>44635</v>
      </c>
      <c r="I12" s="99">
        <v>0.74375000000000002</v>
      </c>
      <c r="J12" s="100">
        <v>0</v>
      </c>
      <c r="K12" s="98">
        <v>44635</v>
      </c>
      <c r="L12" s="99">
        <v>0.64583333333333337</v>
      </c>
      <c r="M12" s="101">
        <v>0</v>
      </c>
      <c r="N12" s="102">
        <v>0</v>
      </c>
      <c r="O12" s="103" t="s">
        <v>146</v>
      </c>
      <c r="P12" s="102">
        <v>1</v>
      </c>
      <c r="Q12" s="102">
        <v>0</v>
      </c>
      <c r="R12" s="101">
        <v>0</v>
      </c>
      <c r="S12" s="104">
        <v>1</v>
      </c>
      <c r="T12" s="105">
        <v>13</v>
      </c>
      <c r="U12" s="104">
        <v>0</v>
      </c>
      <c r="V12" s="104">
        <v>0</v>
      </c>
      <c r="W12" s="104">
        <v>1</v>
      </c>
      <c r="X12" s="104">
        <v>0</v>
      </c>
      <c r="Y12" s="104">
        <v>0</v>
      </c>
      <c r="Z12" s="104">
        <v>0</v>
      </c>
      <c r="AA12" s="106" t="s">
        <v>306</v>
      </c>
      <c r="AB12" s="106" t="s">
        <v>303</v>
      </c>
      <c r="AC12" s="106">
        <v>0</v>
      </c>
      <c r="AD12" s="98">
        <v>44635</v>
      </c>
      <c r="AE12" s="99">
        <v>0.75416666666666676</v>
      </c>
      <c r="AF12" s="187"/>
      <c r="AG12" s="187"/>
      <c r="AH12" s="190"/>
      <c r="AI12" s="98">
        <v>44636</v>
      </c>
      <c r="AJ12" s="184">
        <v>1</v>
      </c>
      <c r="AK12" s="107">
        <v>0</v>
      </c>
      <c r="AL12" s="107">
        <v>0</v>
      </c>
      <c r="AM12" s="108">
        <v>0</v>
      </c>
      <c r="AN12" s="107">
        <v>1</v>
      </c>
      <c r="AO12" s="109">
        <v>0</v>
      </c>
      <c r="AP12" s="109">
        <v>0</v>
      </c>
      <c r="AQ12" s="109">
        <v>0</v>
      </c>
      <c r="AR12" s="109">
        <v>0</v>
      </c>
      <c r="AS12" s="109">
        <v>0</v>
      </c>
      <c r="AT12" s="109">
        <v>0</v>
      </c>
      <c r="AU12" s="109">
        <v>1</v>
      </c>
      <c r="AV12" s="110">
        <v>0</v>
      </c>
      <c r="AW12" s="110">
        <v>0</v>
      </c>
      <c r="AX12" s="111">
        <v>0</v>
      </c>
      <c r="AY12" s="98" t="s">
        <v>146</v>
      </c>
      <c r="AZ12" s="99" t="s">
        <v>146</v>
      </c>
      <c r="BA12" s="112" t="s">
        <v>146</v>
      </c>
      <c r="BB12" s="98">
        <v>44635</v>
      </c>
      <c r="BC12" s="99">
        <v>0.85972222222222217</v>
      </c>
      <c r="BD12" s="42" t="s">
        <v>146</v>
      </c>
      <c r="BE12" s="114" t="s">
        <v>146</v>
      </c>
      <c r="BF12" s="114">
        <v>1</v>
      </c>
      <c r="BG12" s="115" t="s">
        <v>475</v>
      </c>
      <c r="BH12" s="115">
        <v>1</v>
      </c>
      <c r="BI12" s="115">
        <v>0</v>
      </c>
      <c r="BJ12" s="98" t="s">
        <v>146</v>
      </c>
      <c r="BK12" s="99" t="s">
        <v>146</v>
      </c>
      <c r="BL12" s="116" t="s">
        <v>146</v>
      </c>
      <c r="BM12" s="116" t="s">
        <v>146</v>
      </c>
      <c r="BN12" s="116" t="s">
        <v>146</v>
      </c>
      <c r="BO12" s="116" t="s">
        <v>146</v>
      </c>
      <c r="BP12" s="113"/>
      <c r="BQ12" s="113"/>
      <c r="BR12" s="117" t="s">
        <v>477</v>
      </c>
      <c r="BS12" s="117" t="s">
        <v>583</v>
      </c>
      <c r="BT12" s="117" t="s">
        <v>146</v>
      </c>
      <c r="BU12" s="117" t="s">
        <v>146</v>
      </c>
      <c r="BV12" s="117" t="s">
        <v>146</v>
      </c>
      <c r="BW12" s="117" t="s">
        <v>146</v>
      </c>
      <c r="BX12" s="105">
        <v>5</v>
      </c>
      <c r="BY12" s="104">
        <v>1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5"/>
      <c r="CG12" s="104"/>
      <c r="CH12" s="104"/>
      <c r="CI12" s="104"/>
      <c r="CJ12" s="104"/>
      <c r="CK12" s="104"/>
      <c r="CL12" s="104"/>
      <c r="CM12" s="104"/>
      <c r="CN12" s="119">
        <v>0</v>
      </c>
      <c r="CO12" s="113">
        <v>0</v>
      </c>
      <c r="CP12" s="113">
        <v>0</v>
      </c>
      <c r="CQ12" s="113">
        <v>0</v>
      </c>
      <c r="CR12" s="113">
        <v>0</v>
      </c>
      <c r="CS12" s="113">
        <v>0</v>
      </c>
      <c r="CT12" s="113">
        <v>0</v>
      </c>
      <c r="CU12" s="115">
        <v>0</v>
      </c>
      <c r="CV12" s="115" t="s">
        <v>146</v>
      </c>
      <c r="CW12" s="115" t="s">
        <v>146</v>
      </c>
      <c r="CX12" s="115">
        <v>0</v>
      </c>
      <c r="CY12" s="115">
        <v>0</v>
      </c>
      <c r="CZ12" s="130">
        <v>1</v>
      </c>
      <c r="DA12" s="130">
        <v>0</v>
      </c>
      <c r="DB12" s="130">
        <v>0</v>
      </c>
      <c r="DC12" s="107">
        <v>1</v>
      </c>
      <c r="DD12" s="107">
        <v>0</v>
      </c>
      <c r="DE12" s="107">
        <v>0</v>
      </c>
      <c r="DF12" s="123" t="s">
        <v>231</v>
      </c>
      <c r="DG12" s="123">
        <v>1</v>
      </c>
      <c r="DH12" s="123">
        <v>0</v>
      </c>
      <c r="DI12" s="123">
        <v>0</v>
      </c>
      <c r="DJ12" s="123">
        <v>0</v>
      </c>
      <c r="DK12" s="123">
        <v>0</v>
      </c>
      <c r="DL12" s="123">
        <v>0</v>
      </c>
      <c r="DM12" s="123">
        <v>0</v>
      </c>
      <c r="DN12" s="116">
        <v>3</v>
      </c>
      <c r="DO12" s="116">
        <v>0</v>
      </c>
      <c r="DP12" s="116">
        <v>1</v>
      </c>
      <c r="DQ12" s="116">
        <v>0</v>
      </c>
      <c r="DR12" s="116">
        <v>0</v>
      </c>
      <c r="DS12" s="116">
        <v>0</v>
      </c>
      <c r="DT12" s="98">
        <v>44638</v>
      </c>
      <c r="DU12" s="156"/>
      <c r="DV12" s="104"/>
      <c r="DW12" s="104"/>
      <c r="DX12" s="126">
        <f t="shared" si="21"/>
        <v>86.619258842285703</v>
      </c>
      <c r="DY12" s="127">
        <f t="shared" si="22"/>
        <v>3</v>
      </c>
      <c r="DZ12" s="128">
        <f t="shared" si="23"/>
        <v>1.0416666664241347E-2</v>
      </c>
      <c r="EA12" s="128">
        <f t="shared" si="24"/>
        <v>0.24999999994179234</v>
      </c>
      <c r="EB12" s="129">
        <f t="shared" si="25"/>
        <v>14.99999999650754</v>
      </c>
      <c r="EC12" s="128" t="str">
        <f t="shared" si="26"/>
        <v>NA</v>
      </c>
      <c r="ED12" s="128" t="str">
        <f t="shared" si="27"/>
        <v>NA</v>
      </c>
      <c r="EE12" s="129" t="str">
        <f t="shared" si="28"/>
        <v>NA</v>
      </c>
      <c r="EF12" s="128">
        <f t="shared" si="29"/>
        <v>0.11597222222189885</v>
      </c>
      <c r="EG12" s="128">
        <f t="shared" si="30"/>
        <v>2.7833333333255723</v>
      </c>
      <c r="EH12" s="129">
        <f t="shared" si="31"/>
        <v>166.99999999953434</v>
      </c>
      <c r="EI12" s="128" t="str">
        <f t="shared" si="32"/>
        <v>NA</v>
      </c>
      <c r="EJ12" s="128" t="str">
        <f t="shared" si="33"/>
        <v>NA</v>
      </c>
      <c r="EK12" s="129" t="str">
        <f t="shared" si="34"/>
        <v>NA</v>
      </c>
      <c r="EL12" s="128" t="str">
        <f t="shared" si="35"/>
        <v>NA</v>
      </c>
      <c r="EM12" s="128" t="str">
        <f t="shared" si="36"/>
        <v>NA</v>
      </c>
      <c r="EN12" s="129" t="str">
        <f t="shared" si="37"/>
        <v>NA</v>
      </c>
    </row>
    <row r="13" spans="1:144" s="92" customFormat="1" ht="15" customHeight="1" x14ac:dyDescent="0.2">
      <c r="A13" s="93">
        <v>1</v>
      </c>
      <c r="B13" s="92">
        <v>1</v>
      </c>
      <c r="C13" s="152" t="s">
        <v>194</v>
      </c>
      <c r="D13" s="152" t="s">
        <v>195</v>
      </c>
      <c r="E13" s="95">
        <v>2163641</v>
      </c>
      <c r="F13" s="131">
        <v>27054</v>
      </c>
      <c r="G13" s="97">
        <v>1</v>
      </c>
      <c r="H13" s="98">
        <v>44635</v>
      </c>
      <c r="I13" s="99">
        <v>0.22430555555555556</v>
      </c>
      <c r="J13" s="100">
        <v>0</v>
      </c>
      <c r="K13" s="98">
        <v>44634</v>
      </c>
      <c r="L13" s="99">
        <v>0.91666666666666663</v>
      </c>
      <c r="M13" s="101">
        <v>0</v>
      </c>
      <c r="N13" s="102">
        <v>1</v>
      </c>
      <c r="O13" s="103">
        <v>2</v>
      </c>
      <c r="P13" s="102">
        <v>0</v>
      </c>
      <c r="Q13" s="102">
        <v>0</v>
      </c>
      <c r="R13" s="101">
        <v>0</v>
      </c>
      <c r="S13" s="104">
        <v>0</v>
      </c>
      <c r="T13" s="105">
        <v>4</v>
      </c>
      <c r="U13" s="104">
        <v>1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6" t="s">
        <v>306</v>
      </c>
      <c r="AB13" s="106" t="s">
        <v>407</v>
      </c>
      <c r="AC13" s="106">
        <v>0</v>
      </c>
      <c r="AD13" s="98">
        <v>44635</v>
      </c>
      <c r="AE13" s="99">
        <v>0.24097222222222223</v>
      </c>
      <c r="AF13" s="187"/>
      <c r="AG13" s="187"/>
      <c r="AH13" s="190"/>
      <c r="AI13" s="98">
        <v>44636</v>
      </c>
      <c r="AJ13" s="184">
        <v>1</v>
      </c>
      <c r="AK13" s="107">
        <v>1</v>
      </c>
      <c r="AL13" s="107">
        <v>0</v>
      </c>
      <c r="AM13" s="108">
        <v>0</v>
      </c>
      <c r="AN13" s="107">
        <v>0</v>
      </c>
      <c r="AO13" s="109">
        <v>1</v>
      </c>
      <c r="AP13" s="109">
        <v>0</v>
      </c>
      <c r="AQ13" s="109">
        <v>0</v>
      </c>
      <c r="AR13" s="109">
        <v>0</v>
      </c>
      <c r="AS13" s="109">
        <v>0</v>
      </c>
      <c r="AT13" s="109">
        <v>0</v>
      </c>
      <c r="AU13" s="109">
        <v>0</v>
      </c>
      <c r="AV13" s="110">
        <v>0</v>
      </c>
      <c r="AW13" s="110">
        <v>0</v>
      </c>
      <c r="AX13" s="111">
        <v>0</v>
      </c>
      <c r="AY13" s="98" t="s">
        <v>146</v>
      </c>
      <c r="AZ13" s="99" t="s">
        <v>146</v>
      </c>
      <c r="BA13" s="112" t="s">
        <v>146</v>
      </c>
      <c r="BB13" s="98">
        <v>44635</v>
      </c>
      <c r="BC13" s="99">
        <v>0.34027777777777773</v>
      </c>
      <c r="BD13" s="42" t="s">
        <v>254</v>
      </c>
      <c r="BE13" s="114">
        <v>0</v>
      </c>
      <c r="BF13" s="114">
        <v>1</v>
      </c>
      <c r="BG13" s="115" t="s">
        <v>351</v>
      </c>
      <c r="BH13" s="115">
        <v>1</v>
      </c>
      <c r="BI13" s="115">
        <v>0</v>
      </c>
      <c r="BJ13" s="98">
        <v>44635</v>
      </c>
      <c r="BK13" s="99">
        <v>0.42430555555555555</v>
      </c>
      <c r="BL13" s="116" t="s">
        <v>101</v>
      </c>
      <c r="BM13" s="116">
        <v>0</v>
      </c>
      <c r="BN13" s="116">
        <v>1</v>
      </c>
      <c r="BO13" s="162" t="s">
        <v>29</v>
      </c>
      <c r="BP13" s="113"/>
      <c r="BQ13" s="113"/>
      <c r="BR13" s="117" t="s">
        <v>566</v>
      </c>
      <c r="BS13" s="117"/>
      <c r="BT13" s="117"/>
      <c r="BU13" s="117"/>
      <c r="BV13" s="117"/>
      <c r="BW13" s="117" t="s">
        <v>408</v>
      </c>
      <c r="BX13" s="105">
        <v>0</v>
      </c>
      <c r="BY13" s="104">
        <v>1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5">
        <v>0</v>
      </c>
      <c r="CG13" s="104">
        <v>1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19">
        <v>0</v>
      </c>
      <c r="CO13" s="113">
        <v>0</v>
      </c>
      <c r="CP13" s="113">
        <v>0</v>
      </c>
      <c r="CQ13" s="113">
        <v>0</v>
      </c>
      <c r="CR13" s="113">
        <v>0</v>
      </c>
      <c r="CS13" s="113">
        <v>0</v>
      </c>
      <c r="CT13" s="113">
        <v>0</v>
      </c>
      <c r="CU13" s="115">
        <v>0</v>
      </c>
      <c r="CV13" s="115" t="s">
        <v>146</v>
      </c>
      <c r="CW13" s="115">
        <v>0</v>
      </c>
      <c r="CX13" s="115">
        <v>0</v>
      </c>
      <c r="CY13" s="115">
        <v>0</v>
      </c>
      <c r="CZ13" s="130">
        <v>0</v>
      </c>
      <c r="DA13" s="130">
        <v>0</v>
      </c>
      <c r="DB13" s="130">
        <v>0</v>
      </c>
      <c r="DC13" s="107">
        <v>1</v>
      </c>
      <c r="DD13" s="107">
        <v>0</v>
      </c>
      <c r="DE13" s="107">
        <v>0</v>
      </c>
      <c r="DF13" s="123" t="s">
        <v>196</v>
      </c>
      <c r="DG13" s="123">
        <v>1</v>
      </c>
      <c r="DH13" s="123">
        <v>0</v>
      </c>
      <c r="DI13" s="123">
        <v>0</v>
      </c>
      <c r="DJ13" s="123">
        <v>0</v>
      </c>
      <c r="DK13" s="123">
        <v>0</v>
      </c>
      <c r="DL13" s="123">
        <v>0</v>
      </c>
      <c r="DM13" s="123">
        <v>0</v>
      </c>
      <c r="DN13" s="116">
        <v>2</v>
      </c>
      <c r="DO13" s="116">
        <v>1</v>
      </c>
      <c r="DP13" s="116">
        <v>0</v>
      </c>
      <c r="DQ13" s="116">
        <v>0</v>
      </c>
      <c r="DR13" s="116">
        <v>0</v>
      </c>
      <c r="DS13" s="116">
        <v>0</v>
      </c>
      <c r="DT13" s="98">
        <v>44642</v>
      </c>
      <c r="DU13" s="156"/>
      <c r="DV13" s="104"/>
      <c r="DW13" s="104"/>
      <c r="DX13" s="126">
        <f t="shared" si="21"/>
        <v>48.135195805740906</v>
      </c>
      <c r="DY13" s="127">
        <f t="shared" si="22"/>
        <v>7</v>
      </c>
      <c r="DZ13" s="128">
        <f t="shared" si="23"/>
        <v>1.6666666662786156E-2</v>
      </c>
      <c r="EA13" s="128">
        <f t="shared" si="24"/>
        <v>0.39999999990686774</v>
      </c>
      <c r="EB13" s="129">
        <f t="shared" si="25"/>
        <v>23.999999994412065</v>
      </c>
      <c r="EC13" s="128" t="str">
        <f t="shared" si="26"/>
        <v>NA</v>
      </c>
      <c r="ED13" s="128" t="str">
        <f t="shared" si="27"/>
        <v>NA</v>
      </c>
      <c r="EE13" s="129" t="str">
        <f t="shared" si="28"/>
        <v>NA</v>
      </c>
      <c r="EF13" s="128">
        <f t="shared" si="29"/>
        <v>0.11597222222189885</v>
      </c>
      <c r="EG13" s="128">
        <f t="shared" si="30"/>
        <v>2.7833333333255723</v>
      </c>
      <c r="EH13" s="129">
        <f t="shared" si="31"/>
        <v>166.99999999953434</v>
      </c>
      <c r="EI13" s="128">
        <f t="shared" si="32"/>
        <v>8.4027777775190771E-2</v>
      </c>
      <c r="EJ13" s="128">
        <f t="shared" si="33"/>
        <v>2.0166666666045785</v>
      </c>
      <c r="EK13" s="129">
        <f t="shared" si="34"/>
        <v>120.99999999627471</v>
      </c>
      <c r="EL13" s="128">
        <f t="shared" si="35"/>
        <v>0.50763888889196096</v>
      </c>
      <c r="EM13" s="128">
        <f t="shared" si="36"/>
        <v>12.183333333407063</v>
      </c>
      <c r="EN13" s="129">
        <f t="shared" si="37"/>
        <v>731.00000000442378</v>
      </c>
    </row>
    <row r="14" spans="1:144" s="92" customFormat="1" ht="15" customHeight="1" x14ac:dyDescent="0.2">
      <c r="A14" s="93">
        <v>1</v>
      </c>
      <c r="B14" s="92">
        <v>1</v>
      </c>
      <c r="C14" s="94" t="s">
        <v>197</v>
      </c>
      <c r="D14" s="94" t="s">
        <v>198</v>
      </c>
      <c r="E14" s="95">
        <v>2540221</v>
      </c>
      <c r="F14" s="131">
        <v>16311</v>
      </c>
      <c r="G14" s="97">
        <v>1</v>
      </c>
      <c r="H14" s="98">
        <v>44635</v>
      </c>
      <c r="I14" s="99">
        <v>4.1666666666666664E-2</v>
      </c>
      <c r="J14" s="100">
        <v>0</v>
      </c>
      <c r="K14" s="98">
        <v>44634</v>
      </c>
      <c r="L14" s="99">
        <v>0.91666666666666663</v>
      </c>
      <c r="M14" s="101">
        <v>0</v>
      </c>
      <c r="N14" s="102">
        <v>1</v>
      </c>
      <c r="O14" s="103">
        <v>2</v>
      </c>
      <c r="P14" s="102">
        <v>0</v>
      </c>
      <c r="Q14" s="102">
        <v>0</v>
      </c>
      <c r="R14" s="101">
        <v>0</v>
      </c>
      <c r="S14" s="104">
        <v>0</v>
      </c>
      <c r="T14" s="105">
        <v>8</v>
      </c>
      <c r="U14" s="104">
        <v>0</v>
      </c>
      <c r="V14" s="104">
        <v>1</v>
      </c>
      <c r="W14" s="104">
        <v>0</v>
      </c>
      <c r="X14" s="104">
        <v>0</v>
      </c>
      <c r="Y14" s="104">
        <v>0</v>
      </c>
      <c r="Z14" s="104">
        <v>0</v>
      </c>
      <c r="AA14" s="106" t="s">
        <v>409</v>
      </c>
      <c r="AB14" s="106" t="s">
        <v>407</v>
      </c>
      <c r="AC14" s="106">
        <v>0</v>
      </c>
      <c r="AD14" s="98">
        <v>44635</v>
      </c>
      <c r="AE14" s="99">
        <v>5.2777777777777778E-2</v>
      </c>
      <c r="AF14" s="187"/>
      <c r="AG14" s="187"/>
      <c r="AH14" s="190"/>
      <c r="AI14" s="98">
        <v>44636</v>
      </c>
      <c r="AJ14" s="184">
        <v>0</v>
      </c>
      <c r="AK14" s="107">
        <v>0</v>
      </c>
      <c r="AL14" s="107">
        <v>1</v>
      </c>
      <c r="AM14" s="108">
        <v>0</v>
      </c>
      <c r="AN14" s="107">
        <v>0</v>
      </c>
      <c r="AO14" s="109">
        <v>0</v>
      </c>
      <c r="AP14" s="109">
        <v>1</v>
      </c>
      <c r="AQ14" s="109">
        <v>0</v>
      </c>
      <c r="AR14" s="109">
        <v>0</v>
      </c>
      <c r="AS14" s="109">
        <v>0</v>
      </c>
      <c r="AT14" s="109">
        <v>0</v>
      </c>
      <c r="AU14" s="109">
        <v>0</v>
      </c>
      <c r="AV14" s="110">
        <v>0</v>
      </c>
      <c r="AW14" s="110">
        <v>0</v>
      </c>
      <c r="AX14" s="111">
        <v>0</v>
      </c>
      <c r="AY14" s="98">
        <v>44635</v>
      </c>
      <c r="AZ14" s="99">
        <v>8.3333333333333329E-2</v>
      </c>
      <c r="BA14" s="112" t="s">
        <v>199</v>
      </c>
      <c r="BB14" s="98" t="s">
        <v>146</v>
      </c>
      <c r="BC14" s="99" t="s">
        <v>146</v>
      </c>
      <c r="BD14" s="42" t="s">
        <v>146</v>
      </c>
      <c r="BE14" s="114" t="s">
        <v>146</v>
      </c>
      <c r="BF14" s="114" t="s">
        <v>146</v>
      </c>
      <c r="BG14" s="115" t="s">
        <v>146</v>
      </c>
      <c r="BH14" s="115" t="s">
        <v>146</v>
      </c>
      <c r="BI14" s="115" t="s">
        <v>146</v>
      </c>
      <c r="BJ14" s="98" t="s">
        <v>146</v>
      </c>
      <c r="BK14" s="99" t="s">
        <v>146</v>
      </c>
      <c r="BL14" s="116" t="s">
        <v>146</v>
      </c>
      <c r="BM14" s="116" t="s">
        <v>146</v>
      </c>
      <c r="BN14" s="116" t="s">
        <v>146</v>
      </c>
      <c r="BO14" s="116" t="s">
        <v>146</v>
      </c>
      <c r="BP14" s="113"/>
      <c r="BQ14" s="113"/>
      <c r="BR14" s="117" t="s">
        <v>410</v>
      </c>
      <c r="BS14" s="117"/>
      <c r="BT14" s="150"/>
      <c r="BU14" s="118"/>
      <c r="BV14" s="117" t="s">
        <v>200</v>
      </c>
      <c r="BW14" s="117"/>
      <c r="BX14" s="105">
        <v>6</v>
      </c>
      <c r="BY14" s="104">
        <v>0</v>
      </c>
      <c r="BZ14" s="104">
        <v>1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5" t="s">
        <v>306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1</v>
      </c>
      <c r="CM14" s="104">
        <v>0</v>
      </c>
      <c r="CN14" s="119">
        <v>0</v>
      </c>
      <c r="CO14" s="113">
        <v>0</v>
      </c>
      <c r="CP14" s="113">
        <v>0</v>
      </c>
      <c r="CQ14" s="113">
        <v>0</v>
      </c>
      <c r="CR14" s="113">
        <v>0</v>
      </c>
      <c r="CS14" s="113">
        <v>0</v>
      </c>
      <c r="CT14" s="113">
        <v>0</v>
      </c>
      <c r="CU14" s="115">
        <v>0</v>
      </c>
      <c r="CV14" s="115">
        <v>0</v>
      </c>
      <c r="CW14" s="115" t="s">
        <v>146</v>
      </c>
      <c r="CX14" s="115">
        <v>0</v>
      </c>
      <c r="CY14" s="115">
        <v>0</v>
      </c>
      <c r="CZ14" s="130">
        <v>0</v>
      </c>
      <c r="DA14" s="130">
        <v>0</v>
      </c>
      <c r="DB14" s="130">
        <v>0</v>
      </c>
      <c r="DC14" s="107">
        <v>1</v>
      </c>
      <c r="DD14" s="107">
        <v>0</v>
      </c>
      <c r="DE14" s="107">
        <v>0</v>
      </c>
      <c r="DF14" s="123" t="s">
        <v>437</v>
      </c>
      <c r="DG14" s="123">
        <v>0</v>
      </c>
      <c r="DH14" s="123">
        <v>1</v>
      </c>
      <c r="DI14" s="123">
        <v>0</v>
      </c>
      <c r="DJ14" s="123">
        <v>0</v>
      </c>
      <c r="DK14" s="123">
        <v>0</v>
      </c>
      <c r="DL14" s="123">
        <v>0</v>
      </c>
      <c r="DM14" s="123">
        <v>0</v>
      </c>
      <c r="DN14" s="116">
        <v>2</v>
      </c>
      <c r="DO14" s="116">
        <v>1</v>
      </c>
      <c r="DP14" s="116">
        <v>0</v>
      </c>
      <c r="DQ14" s="116">
        <v>0</v>
      </c>
      <c r="DR14" s="116">
        <v>0</v>
      </c>
      <c r="DS14" s="116">
        <v>0</v>
      </c>
      <c r="DT14" s="98">
        <v>44637</v>
      </c>
      <c r="DU14" s="156"/>
      <c r="DV14" s="104"/>
      <c r="DW14" s="104"/>
      <c r="DX14" s="126">
        <f t="shared" si="21"/>
        <v>77.548562994244094</v>
      </c>
      <c r="DY14" s="127">
        <f t="shared" si="22"/>
        <v>2</v>
      </c>
      <c r="DZ14" s="128">
        <f t="shared" si="23"/>
        <v>1.1111111110949423E-2</v>
      </c>
      <c r="EA14" s="128">
        <f t="shared" si="24"/>
        <v>0.26666666666278616</v>
      </c>
      <c r="EB14" s="129">
        <f t="shared" si="25"/>
        <v>15.999999999767169</v>
      </c>
      <c r="EC14" s="128">
        <f t="shared" si="26"/>
        <v>4.1666666671517305E-2</v>
      </c>
      <c r="ED14" s="128">
        <f t="shared" si="27"/>
        <v>1.0000000001164153</v>
      </c>
      <c r="EE14" s="129">
        <f t="shared" si="28"/>
        <v>60.000000006984919</v>
      </c>
      <c r="EF14" s="128" t="str">
        <f t="shared" si="29"/>
        <v>NA</v>
      </c>
      <c r="EG14" s="128" t="str">
        <f t="shared" si="30"/>
        <v>NA</v>
      </c>
      <c r="EH14" s="129" t="str">
        <f t="shared" si="31"/>
        <v>NA</v>
      </c>
      <c r="EI14" s="128" t="str">
        <f t="shared" si="32"/>
        <v>NA</v>
      </c>
      <c r="EJ14" s="128" t="str">
        <f t="shared" si="33"/>
        <v>NA</v>
      </c>
      <c r="EK14" s="129" t="str">
        <f t="shared" si="34"/>
        <v>NA</v>
      </c>
      <c r="EL14" s="128" t="str">
        <f t="shared" si="35"/>
        <v>NA</v>
      </c>
      <c r="EM14" s="128" t="str">
        <f t="shared" si="36"/>
        <v>NA</v>
      </c>
      <c r="EN14" s="129" t="str">
        <f t="shared" si="37"/>
        <v>NA</v>
      </c>
    </row>
    <row r="15" spans="1:144" s="92" customFormat="1" ht="15" customHeight="1" x14ac:dyDescent="0.2">
      <c r="A15" s="93">
        <v>1</v>
      </c>
      <c r="B15" s="92">
        <v>1</v>
      </c>
      <c r="C15" s="152" t="s">
        <v>201</v>
      </c>
      <c r="D15" s="152" t="s">
        <v>202</v>
      </c>
      <c r="E15" s="95">
        <v>1000418</v>
      </c>
      <c r="F15" s="131">
        <v>18663</v>
      </c>
      <c r="G15" s="97">
        <v>1</v>
      </c>
      <c r="H15" s="98">
        <v>44637</v>
      </c>
      <c r="I15" s="99">
        <v>3.8194444444444441E-2</v>
      </c>
      <c r="J15" s="100">
        <v>0</v>
      </c>
      <c r="K15" s="98">
        <v>44636</v>
      </c>
      <c r="L15" s="99">
        <v>0.89583333333333337</v>
      </c>
      <c r="M15" s="101">
        <v>0</v>
      </c>
      <c r="N15" s="102">
        <v>1</v>
      </c>
      <c r="O15" s="103">
        <v>2</v>
      </c>
      <c r="P15" s="102">
        <v>0</v>
      </c>
      <c r="Q15" s="102">
        <v>0</v>
      </c>
      <c r="R15" s="101" t="s">
        <v>145</v>
      </c>
      <c r="S15" s="104">
        <v>0</v>
      </c>
      <c r="T15" s="105">
        <v>12</v>
      </c>
      <c r="U15" s="104">
        <v>0</v>
      </c>
      <c r="V15" s="104">
        <v>0</v>
      </c>
      <c r="W15" s="104">
        <v>1</v>
      </c>
      <c r="X15" s="104">
        <v>0</v>
      </c>
      <c r="Y15" s="104">
        <v>0</v>
      </c>
      <c r="Z15" s="104">
        <v>0</v>
      </c>
      <c r="AA15" s="106" t="s">
        <v>306</v>
      </c>
      <c r="AB15" s="106" t="s">
        <v>407</v>
      </c>
      <c r="AC15" s="106">
        <v>0</v>
      </c>
      <c r="AD15" s="98" t="s">
        <v>146</v>
      </c>
      <c r="AE15" s="99" t="s">
        <v>146</v>
      </c>
      <c r="AF15" s="187" t="s">
        <v>146</v>
      </c>
      <c r="AG15" s="187" t="s">
        <v>146</v>
      </c>
      <c r="AH15" s="190" t="s">
        <v>146</v>
      </c>
      <c r="AI15" s="98">
        <v>44637</v>
      </c>
      <c r="AJ15" s="184">
        <v>1</v>
      </c>
      <c r="AK15" s="107">
        <v>1</v>
      </c>
      <c r="AL15" s="107">
        <v>1</v>
      </c>
      <c r="AM15" s="108">
        <v>0</v>
      </c>
      <c r="AN15" s="107">
        <v>0</v>
      </c>
      <c r="AO15" s="109">
        <v>0</v>
      </c>
      <c r="AP15" s="109">
        <v>0</v>
      </c>
      <c r="AQ15" s="109">
        <v>1</v>
      </c>
      <c r="AR15" s="109">
        <v>0</v>
      </c>
      <c r="AS15" s="109">
        <v>0</v>
      </c>
      <c r="AT15" s="109">
        <v>0</v>
      </c>
      <c r="AU15" s="109">
        <v>0</v>
      </c>
      <c r="AV15" s="110">
        <v>0</v>
      </c>
      <c r="AW15" s="110">
        <v>0</v>
      </c>
      <c r="AX15" s="111">
        <v>1</v>
      </c>
      <c r="AY15" s="98" t="s">
        <v>145</v>
      </c>
      <c r="AZ15" s="99" t="s">
        <v>145</v>
      </c>
      <c r="BA15" s="112" t="s">
        <v>199</v>
      </c>
      <c r="BB15" s="98">
        <v>44637</v>
      </c>
      <c r="BC15" s="99">
        <v>6.9444444444444434E-2</v>
      </c>
      <c r="BD15" s="42" t="s">
        <v>254</v>
      </c>
      <c r="BE15" s="114">
        <v>0</v>
      </c>
      <c r="BF15" s="114">
        <v>1</v>
      </c>
      <c r="BG15" s="115" t="s">
        <v>474</v>
      </c>
      <c r="BH15" s="115">
        <v>1</v>
      </c>
      <c r="BI15" s="115">
        <v>0</v>
      </c>
      <c r="BJ15" s="98">
        <v>44637</v>
      </c>
      <c r="BK15" s="99">
        <v>0.13194444444444445</v>
      </c>
      <c r="BL15" s="116">
        <v>3</v>
      </c>
      <c r="BM15" s="116">
        <v>0</v>
      </c>
      <c r="BN15" s="116">
        <v>0</v>
      </c>
      <c r="BO15" s="116">
        <v>0</v>
      </c>
      <c r="BP15" s="113"/>
      <c r="BQ15" s="113"/>
      <c r="BR15" s="117" t="s">
        <v>411</v>
      </c>
      <c r="BS15" s="117"/>
      <c r="BT15" s="117"/>
      <c r="BU15" s="117"/>
      <c r="BV15" s="117"/>
      <c r="BW15" s="117" t="s">
        <v>203</v>
      </c>
      <c r="BX15" s="105">
        <v>9</v>
      </c>
      <c r="BY15" s="104">
        <v>0</v>
      </c>
      <c r="BZ15" s="104">
        <v>1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5" t="s">
        <v>306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1</v>
      </c>
      <c r="CM15" s="104">
        <v>0</v>
      </c>
      <c r="CN15" s="119">
        <v>0</v>
      </c>
      <c r="CO15" s="113">
        <v>0</v>
      </c>
      <c r="CP15" s="113">
        <v>0</v>
      </c>
      <c r="CQ15" s="113">
        <v>0</v>
      </c>
      <c r="CR15" s="113">
        <v>0</v>
      </c>
      <c r="CS15" s="113">
        <v>0</v>
      </c>
      <c r="CT15" s="113">
        <v>0</v>
      </c>
      <c r="CU15" s="115">
        <v>0</v>
      </c>
      <c r="CV15" s="115">
        <v>0</v>
      </c>
      <c r="CW15" s="115">
        <v>0</v>
      </c>
      <c r="CX15" s="115">
        <v>0</v>
      </c>
      <c r="CY15" s="115">
        <v>0</v>
      </c>
      <c r="CZ15" s="130">
        <v>0</v>
      </c>
      <c r="DA15" s="130">
        <v>0</v>
      </c>
      <c r="DB15" s="130">
        <v>0</v>
      </c>
      <c r="DC15" s="107">
        <v>1</v>
      </c>
      <c r="DD15" s="107">
        <v>0</v>
      </c>
      <c r="DE15" s="107">
        <v>0</v>
      </c>
      <c r="DF15" s="123" t="s">
        <v>304</v>
      </c>
      <c r="DG15" s="123">
        <v>0</v>
      </c>
      <c r="DH15" s="123">
        <v>0</v>
      </c>
      <c r="DI15" s="123">
        <v>1</v>
      </c>
      <c r="DJ15" s="123">
        <v>0</v>
      </c>
      <c r="DK15" s="123">
        <v>0</v>
      </c>
      <c r="DL15" s="123">
        <v>0</v>
      </c>
      <c r="DM15" s="123">
        <v>0</v>
      </c>
      <c r="DN15" s="116">
        <v>2</v>
      </c>
      <c r="DO15" s="116">
        <v>1</v>
      </c>
      <c r="DP15" s="116">
        <v>0</v>
      </c>
      <c r="DQ15" s="116">
        <v>0</v>
      </c>
      <c r="DR15" s="116">
        <v>0</v>
      </c>
      <c r="DS15" s="116">
        <v>0</v>
      </c>
      <c r="DT15" s="98">
        <v>44643</v>
      </c>
      <c r="DU15" s="156"/>
      <c r="DV15" s="104"/>
      <c r="DW15" s="104"/>
      <c r="DX15" s="126">
        <f t="shared" si="21"/>
        <v>71.114474481446692</v>
      </c>
      <c r="DY15" s="127">
        <f t="shared" si="22"/>
        <v>6</v>
      </c>
      <c r="DZ15" s="128" t="str">
        <f t="shared" si="23"/>
        <v>NA</v>
      </c>
      <c r="EA15" s="128" t="str">
        <f t="shared" si="24"/>
        <v>NA</v>
      </c>
      <c r="EB15" s="129" t="str">
        <f t="shared" si="25"/>
        <v>NA</v>
      </c>
      <c r="EC15" s="128" t="str">
        <f t="shared" si="26"/>
        <v>NA</v>
      </c>
      <c r="ED15" s="128" t="str">
        <f t="shared" si="27"/>
        <v>NA</v>
      </c>
      <c r="EE15" s="129" t="str">
        <f t="shared" si="28"/>
        <v>NA</v>
      </c>
      <c r="EF15" s="128">
        <f t="shared" si="29"/>
        <v>3.125E-2</v>
      </c>
      <c r="EG15" s="128">
        <f t="shared" si="30"/>
        <v>0.75</v>
      </c>
      <c r="EH15" s="129">
        <f t="shared" si="31"/>
        <v>45</v>
      </c>
      <c r="EI15" s="128">
        <f t="shared" si="32"/>
        <v>6.25E-2</v>
      </c>
      <c r="EJ15" s="128">
        <f t="shared" si="33"/>
        <v>1.5</v>
      </c>
      <c r="EK15" s="129">
        <f t="shared" si="34"/>
        <v>90</v>
      </c>
      <c r="EL15" s="128">
        <f t="shared" si="35"/>
        <v>0.23611111110949423</v>
      </c>
      <c r="EM15" s="128">
        <f t="shared" si="36"/>
        <v>5.6666666666278616</v>
      </c>
      <c r="EN15" s="129">
        <f t="shared" si="37"/>
        <v>339.99999999767169</v>
      </c>
    </row>
    <row r="16" spans="1:144" s="92" customFormat="1" ht="15" customHeight="1" x14ac:dyDescent="0.2">
      <c r="A16" s="93">
        <v>1</v>
      </c>
      <c r="B16" s="92">
        <v>1</v>
      </c>
      <c r="C16" s="152" t="s">
        <v>204</v>
      </c>
      <c r="D16" s="152" t="s">
        <v>205</v>
      </c>
      <c r="E16" s="95">
        <v>603524</v>
      </c>
      <c r="F16" s="131">
        <v>18893</v>
      </c>
      <c r="G16" s="97">
        <v>0</v>
      </c>
      <c r="H16" s="98">
        <v>44638</v>
      </c>
      <c r="I16" s="99">
        <v>0.57916666666666672</v>
      </c>
      <c r="J16" s="100">
        <v>1</v>
      </c>
      <c r="K16" s="98">
        <v>44638</v>
      </c>
      <c r="L16" s="99">
        <v>0.52083333333333337</v>
      </c>
      <c r="M16" s="101">
        <v>0</v>
      </c>
      <c r="N16" s="102">
        <v>1</v>
      </c>
      <c r="O16" s="103">
        <v>2</v>
      </c>
      <c r="P16" s="102">
        <v>0</v>
      </c>
      <c r="Q16" s="102">
        <v>0</v>
      </c>
      <c r="R16" s="101">
        <v>0</v>
      </c>
      <c r="S16" s="104">
        <v>0</v>
      </c>
      <c r="T16" s="105">
        <v>4</v>
      </c>
      <c r="U16" s="104">
        <v>1</v>
      </c>
      <c r="V16" s="104">
        <v>0</v>
      </c>
      <c r="W16" s="104">
        <v>0</v>
      </c>
      <c r="X16" s="104">
        <v>0</v>
      </c>
      <c r="Y16" s="104">
        <v>0</v>
      </c>
      <c r="Z16" s="104">
        <v>0</v>
      </c>
      <c r="AA16" s="106" t="s">
        <v>306</v>
      </c>
      <c r="AB16" s="106" t="s">
        <v>303</v>
      </c>
      <c r="AC16" s="106">
        <v>0</v>
      </c>
      <c r="AD16" s="98">
        <v>44638</v>
      </c>
      <c r="AE16" s="99">
        <v>0.6</v>
      </c>
      <c r="AF16" s="187"/>
      <c r="AG16" s="187"/>
      <c r="AH16" s="190"/>
      <c r="AI16" s="98">
        <v>44639</v>
      </c>
      <c r="AJ16" s="184">
        <v>1</v>
      </c>
      <c r="AK16" s="107">
        <v>1</v>
      </c>
      <c r="AL16" s="107">
        <v>1</v>
      </c>
      <c r="AM16" s="108">
        <v>0</v>
      </c>
      <c r="AN16" s="107">
        <v>0</v>
      </c>
      <c r="AO16" s="109">
        <v>0</v>
      </c>
      <c r="AP16" s="109">
        <v>0</v>
      </c>
      <c r="AQ16" s="109">
        <v>1</v>
      </c>
      <c r="AR16" s="109">
        <v>0</v>
      </c>
      <c r="AS16" s="109">
        <v>0</v>
      </c>
      <c r="AT16" s="109">
        <v>0</v>
      </c>
      <c r="AU16" s="109">
        <v>0</v>
      </c>
      <c r="AV16" s="110">
        <v>0</v>
      </c>
      <c r="AW16" s="110">
        <v>0</v>
      </c>
      <c r="AX16" s="111"/>
      <c r="AY16" s="98">
        <v>44638</v>
      </c>
      <c r="AZ16" s="99">
        <v>0.64097222222222217</v>
      </c>
      <c r="BA16" s="112" t="s">
        <v>199</v>
      </c>
      <c r="BB16" s="98">
        <v>44638</v>
      </c>
      <c r="BC16" s="99">
        <v>0.65416666666666667</v>
      </c>
      <c r="BD16" s="42" t="s">
        <v>228</v>
      </c>
      <c r="BE16" s="114">
        <v>0</v>
      </c>
      <c r="BF16" s="114">
        <v>1</v>
      </c>
      <c r="BG16" s="115" t="s">
        <v>475</v>
      </c>
      <c r="BH16" s="115">
        <v>0</v>
      </c>
      <c r="BI16" s="115">
        <v>0</v>
      </c>
      <c r="BJ16" s="98">
        <v>44638</v>
      </c>
      <c r="BK16" s="99">
        <v>0.67569444444444438</v>
      </c>
      <c r="BL16" s="116">
        <v>3</v>
      </c>
      <c r="BM16" s="116" t="s">
        <v>19</v>
      </c>
      <c r="BN16" s="116" t="s">
        <v>19</v>
      </c>
      <c r="BO16" s="116" t="s">
        <v>19</v>
      </c>
      <c r="BP16" s="113"/>
      <c r="BQ16" s="113"/>
      <c r="BR16" s="117"/>
      <c r="BS16" s="117"/>
      <c r="BT16" s="117" t="s">
        <v>412</v>
      </c>
      <c r="BU16" s="117"/>
      <c r="BV16" s="117"/>
      <c r="BW16" s="117" t="s">
        <v>206</v>
      </c>
      <c r="BX16" s="105">
        <v>0</v>
      </c>
      <c r="BY16" s="104">
        <v>1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0</v>
      </c>
      <c r="CF16" s="105">
        <v>0</v>
      </c>
      <c r="CG16" s="104">
        <v>1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19">
        <v>0</v>
      </c>
      <c r="CO16" s="113">
        <v>0</v>
      </c>
      <c r="CP16" s="113">
        <v>0</v>
      </c>
      <c r="CQ16" s="113">
        <v>0</v>
      </c>
      <c r="CR16" s="113">
        <v>0</v>
      </c>
      <c r="CS16" s="113">
        <v>0</v>
      </c>
      <c r="CT16" s="113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30">
        <v>1</v>
      </c>
      <c r="DA16" s="130">
        <v>1</v>
      </c>
      <c r="DB16" s="130">
        <v>0</v>
      </c>
      <c r="DC16" s="107">
        <v>1</v>
      </c>
      <c r="DD16" s="107">
        <v>0</v>
      </c>
      <c r="DE16" s="107">
        <v>0</v>
      </c>
      <c r="DF16" s="123" t="s">
        <v>196</v>
      </c>
      <c r="DG16" s="123">
        <v>1</v>
      </c>
      <c r="DH16" s="123">
        <v>0</v>
      </c>
      <c r="DI16" s="123">
        <v>0</v>
      </c>
      <c r="DJ16" s="123">
        <v>0</v>
      </c>
      <c r="DK16" s="123">
        <v>0</v>
      </c>
      <c r="DL16" s="123">
        <v>0</v>
      </c>
      <c r="DM16" s="123">
        <v>0</v>
      </c>
      <c r="DN16" s="116">
        <v>0</v>
      </c>
      <c r="DO16" s="116">
        <v>1</v>
      </c>
      <c r="DP16" s="116">
        <v>0</v>
      </c>
      <c r="DQ16" s="116">
        <v>0</v>
      </c>
      <c r="DR16" s="116">
        <v>0</v>
      </c>
      <c r="DS16" s="116">
        <v>0</v>
      </c>
      <c r="DT16" s="98">
        <v>44645</v>
      </c>
      <c r="DU16" s="156"/>
      <c r="DV16" s="104"/>
      <c r="DW16" s="104"/>
      <c r="DX16" s="126">
        <f t="shared" si="21"/>
        <v>70.487493090199621</v>
      </c>
      <c r="DY16" s="127">
        <f t="shared" si="22"/>
        <v>7</v>
      </c>
      <c r="DZ16" s="128">
        <f t="shared" si="23"/>
        <v>2.0833333328482695E-2</v>
      </c>
      <c r="EA16" s="128">
        <f t="shared" si="24"/>
        <v>0.49999999988358468</v>
      </c>
      <c r="EB16" s="129">
        <f t="shared" si="25"/>
        <v>29.999999993015081</v>
      </c>
      <c r="EC16" s="128">
        <f t="shared" si="26"/>
        <v>6.1805555553291924E-2</v>
      </c>
      <c r="ED16" s="128">
        <f t="shared" si="27"/>
        <v>1.4833333332790062</v>
      </c>
      <c r="EE16" s="129">
        <f t="shared" si="28"/>
        <v>88.999999996740371</v>
      </c>
      <c r="EF16" s="128">
        <f t="shared" si="29"/>
        <v>7.4999999997089617E-2</v>
      </c>
      <c r="EG16" s="128">
        <f t="shared" si="30"/>
        <v>1.7999999999301508</v>
      </c>
      <c r="EH16" s="129">
        <f t="shared" si="31"/>
        <v>107.99999999580905</v>
      </c>
      <c r="EI16" s="128">
        <f t="shared" si="32"/>
        <v>2.1527777775190771E-2</v>
      </c>
      <c r="EJ16" s="128">
        <f t="shared" si="33"/>
        <v>0.5166666666045785</v>
      </c>
      <c r="EK16" s="129">
        <f t="shared" si="34"/>
        <v>30.99999999627471</v>
      </c>
      <c r="EL16" s="128">
        <f t="shared" si="35"/>
        <v>0.15486111110658385</v>
      </c>
      <c r="EM16" s="128">
        <f t="shared" si="36"/>
        <v>3.7166666665580124</v>
      </c>
      <c r="EN16" s="129">
        <f t="shared" si="37"/>
        <v>222.99999999348074</v>
      </c>
    </row>
    <row r="17" spans="1:144" s="92" customFormat="1" ht="15" customHeight="1" x14ac:dyDescent="0.2">
      <c r="A17" s="93">
        <v>1</v>
      </c>
      <c r="B17" s="92">
        <v>1</v>
      </c>
      <c r="C17" s="94" t="s">
        <v>211</v>
      </c>
      <c r="D17" s="94" t="s">
        <v>212</v>
      </c>
      <c r="E17" s="95">
        <v>2360677</v>
      </c>
      <c r="F17" s="131">
        <v>20622</v>
      </c>
      <c r="G17" s="97">
        <v>0</v>
      </c>
      <c r="H17" s="98">
        <v>44642</v>
      </c>
      <c r="I17" s="99">
        <v>0.69236111111111109</v>
      </c>
      <c r="J17" s="100">
        <v>1</v>
      </c>
      <c r="K17" s="98">
        <v>44642</v>
      </c>
      <c r="L17" s="99">
        <v>0.64583333333333337</v>
      </c>
      <c r="M17" s="101">
        <v>0</v>
      </c>
      <c r="N17" s="102">
        <v>1</v>
      </c>
      <c r="O17" s="103">
        <v>2</v>
      </c>
      <c r="P17" s="102">
        <v>0</v>
      </c>
      <c r="Q17" s="102">
        <v>0</v>
      </c>
      <c r="R17" s="101">
        <v>0</v>
      </c>
      <c r="S17" s="104">
        <v>0</v>
      </c>
      <c r="T17" s="105">
        <v>13</v>
      </c>
      <c r="U17" s="104">
        <v>0</v>
      </c>
      <c r="V17" s="104">
        <v>0</v>
      </c>
      <c r="W17" s="104">
        <v>1</v>
      </c>
      <c r="X17" s="104">
        <v>0</v>
      </c>
      <c r="Y17" s="104">
        <v>0</v>
      </c>
      <c r="Z17" s="104">
        <v>0</v>
      </c>
      <c r="AA17" s="106" t="s">
        <v>306</v>
      </c>
      <c r="AB17" s="106" t="s">
        <v>331</v>
      </c>
      <c r="AC17" s="106">
        <v>0</v>
      </c>
      <c r="AD17" s="98">
        <v>44642</v>
      </c>
      <c r="AE17" s="99">
        <v>0.70694444444444438</v>
      </c>
      <c r="AF17" s="187"/>
      <c r="AG17" s="187"/>
      <c r="AH17" s="190"/>
      <c r="AI17" s="98">
        <v>44643</v>
      </c>
      <c r="AJ17" s="184">
        <v>1</v>
      </c>
      <c r="AK17" s="107">
        <v>0</v>
      </c>
      <c r="AL17" s="107">
        <v>1</v>
      </c>
      <c r="AM17" s="108">
        <v>0</v>
      </c>
      <c r="AN17" s="107">
        <v>1</v>
      </c>
      <c r="AO17" s="109">
        <v>0</v>
      </c>
      <c r="AP17" s="109">
        <v>0</v>
      </c>
      <c r="AQ17" s="109">
        <v>0</v>
      </c>
      <c r="AR17" s="109">
        <v>0</v>
      </c>
      <c r="AS17" s="109">
        <v>0</v>
      </c>
      <c r="AT17" s="109">
        <v>1</v>
      </c>
      <c r="AU17" s="109">
        <v>0</v>
      </c>
      <c r="AV17" s="110">
        <v>0</v>
      </c>
      <c r="AW17" s="110">
        <v>0</v>
      </c>
      <c r="AX17" s="111">
        <v>1</v>
      </c>
      <c r="AY17" s="98">
        <v>44642</v>
      </c>
      <c r="AZ17" s="99">
        <v>0.72986111111111107</v>
      </c>
      <c r="BA17" s="112" t="s">
        <v>199</v>
      </c>
      <c r="BB17" s="98">
        <v>44642</v>
      </c>
      <c r="BC17" s="99">
        <v>0.75</v>
      </c>
      <c r="BD17" s="42" t="s">
        <v>228</v>
      </c>
      <c r="BE17" s="114">
        <v>0</v>
      </c>
      <c r="BF17" s="114">
        <v>1</v>
      </c>
      <c r="BG17" s="115" t="s">
        <v>452</v>
      </c>
      <c r="BH17" s="115">
        <v>0</v>
      </c>
      <c r="BI17" s="115">
        <v>0</v>
      </c>
      <c r="BJ17" s="98">
        <v>44642</v>
      </c>
      <c r="BK17" s="99">
        <v>0.77083333333333337</v>
      </c>
      <c r="BL17" s="116">
        <v>3</v>
      </c>
      <c r="BM17" s="116">
        <v>0</v>
      </c>
      <c r="BN17" s="116">
        <v>0</v>
      </c>
      <c r="BO17" s="116">
        <v>0</v>
      </c>
      <c r="BP17" s="113"/>
      <c r="BQ17" s="113"/>
      <c r="BR17" s="117" t="s">
        <v>413</v>
      </c>
      <c r="BS17" s="117"/>
      <c r="BT17" s="117"/>
      <c r="BU17" s="117"/>
      <c r="BV17" s="117"/>
      <c r="BW17" s="117" t="s">
        <v>213</v>
      </c>
      <c r="BX17" s="105">
        <v>0</v>
      </c>
      <c r="BY17" s="104">
        <v>1</v>
      </c>
      <c r="BZ17" s="104">
        <v>0</v>
      </c>
      <c r="CA17" s="104">
        <v>0</v>
      </c>
      <c r="CB17" s="104">
        <v>0</v>
      </c>
      <c r="CC17" s="104">
        <v>0</v>
      </c>
      <c r="CD17" s="104">
        <v>0</v>
      </c>
      <c r="CE17" s="104">
        <v>0</v>
      </c>
      <c r="CF17" s="105">
        <v>0</v>
      </c>
      <c r="CG17" s="104">
        <v>1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0</v>
      </c>
      <c r="CN17" s="119">
        <v>0</v>
      </c>
      <c r="CO17" s="113">
        <v>0</v>
      </c>
      <c r="CP17" s="113">
        <v>0</v>
      </c>
      <c r="CQ17" s="113">
        <v>0</v>
      </c>
      <c r="CR17" s="113">
        <v>0</v>
      </c>
      <c r="CS17" s="113">
        <v>0</v>
      </c>
      <c r="CT17" s="113">
        <v>0</v>
      </c>
      <c r="CU17" s="115">
        <v>0</v>
      </c>
      <c r="CV17" s="115">
        <v>0</v>
      </c>
      <c r="CW17" s="115" t="s">
        <v>146</v>
      </c>
      <c r="CX17" s="115">
        <v>0</v>
      </c>
      <c r="CY17" s="115">
        <v>0</v>
      </c>
      <c r="CZ17" s="130">
        <v>1</v>
      </c>
      <c r="DA17" s="130">
        <v>0</v>
      </c>
      <c r="DB17" s="130">
        <v>0</v>
      </c>
      <c r="DC17" s="107">
        <v>1</v>
      </c>
      <c r="DD17" s="107">
        <v>0</v>
      </c>
      <c r="DE17" s="107">
        <v>0</v>
      </c>
      <c r="DF17" s="123" t="s">
        <v>196</v>
      </c>
      <c r="DG17" s="123">
        <v>1</v>
      </c>
      <c r="DH17" s="123">
        <v>0</v>
      </c>
      <c r="DI17" s="123">
        <v>0</v>
      </c>
      <c r="DJ17" s="123">
        <v>0</v>
      </c>
      <c r="DK17" s="123">
        <v>0</v>
      </c>
      <c r="DL17" s="123">
        <v>0</v>
      </c>
      <c r="DM17" s="123">
        <v>0</v>
      </c>
      <c r="DN17" s="116">
        <v>0</v>
      </c>
      <c r="DO17" s="116">
        <v>1</v>
      </c>
      <c r="DP17" s="116">
        <v>0</v>
      </c>
      <c r="DQ17" s="116">
        <v>0</v>
      </c>
      <c r="DR17" s="116">
        <v>0</v>
      </c>
      <c r="DS17" s="116">
        <v>0</v>
      </c>
      <c r="DT17" s="98">
        <v>44644</v>
      </c>
      <c r="DU17" s="156"/>
      <c r="DV17" s="104"/>
      <c r="DW17" s="104"/>
      <c r="DX17" s="126">
        <f t="shared" si="21"/>
        <v>65.764598330805782</v>
      </c>
      <c r="DY17" s="127">
        <f t="shared" si="22"/>
        <v>2</v>
      </c>
      <c r="DZ17" s="128">
        <f t="shared" si="23"/>
        <v>1.4583333329937886E-2</v>
      </c>
      <c r="EA17" s="128">
        <f t="shared" si="24"/>
        <v>0.34999999991850927</v>
      </c>
      <c r="EB17" s="129">
        <f t="shared" si="25"/>
        <v>20.999999995110556</v>
      </c>
      <c r="EC17" s="128">
        <f t="shared" si="26"/>
        <v>3.7499999998544808E-2</v>
      </c>
      <c r="ED17" s="128">
        <f t="shared" si="27"/>
        <v>0.8999999999650754</v>
      </c>
      <c r="EE17" s="129">
        <f t="shared" si="28"/>
        <v>53.999999997904524</v>
      </c>
      <c r="EF17" s="128">
        <f t="shared" si="29"/>
        <v>5.7638888887595385E-2</v>
      </c>
      <c r="EG17" s="128">
        <f t="shared" si="30"/>
        <v>1.3833333333022892</v>
      </c>
      <c r="EH17" s="129">
        <f t="shared" si="31"/>
        <v>82.999999998137355</v>
      </c>
      <c r="EI17" s="128">
        <f t="shared" si="32"/>
        <v>2.0833333335758653E-2</v>
      </c>
      <c r="EJ17" s="128">
        <f t="shared" si="33"/>
        <v>0.50000000005820766</v>
      </c>
      <c r="EK17" s="129">
        <f t="shared" si="34"/>
        <v>30.00000000349246</v>
      </c>
      <c r="EL17" s="128">
        <f t="shared" si="35"/>
        <v>0.125</v>
      </c>
      <c r="EM17" s="128">
        <f t="shared" si="36"/>
        <v>3</v>
      </c>
      <c r="EN17" s="129">
        <f t="shared" si="37"/>
        <v>180</v>
      </c>
    </row>
    <row r="18" spans="1:144" s="92" customFormat="1" ht="15" customHeight="1" x14ac:dyDescent="0.2">
      <c r="A18" s="93">
        <v>1</v>
      </c>
      <c r="B18" s="92">
        <v>1</v>
      </c>
      <c r="C18" s="94" t="s">
        <v>207</v>
      </c>
      <c r="D18" s="94" t="s">
        <v>208</v>
      </c>
      <c r="E18" s="95">
        <v>2055465</v>
      </c>
      <c r="F18" s="131">
        <v>17699</v>
      </c>
      <c r="G18" s="97">
        <v>1</v>
      </c>
      <c r="H18" s="98">
        <v>44642</v>
      </c>
      <c r="I18" s="99">
        <v>0.48472222222222222</v>
      </c>
      <c r="J18" s="100">
        <v>1</v>
      </c>
      <c r="K18" s="98">
        <v>44641</v>
      </c>
      <c r="L18" s="99">
        <v>0.91666666666666663</v>
      </c>
      <c r="M18" s="101">
        <v>0</v>
      </c>
      <c r="N18" s="102">
        <v>0</v>
      </c>
      <c r="O18" s="103">
        <v>2</v>
      </c>
      <c r="P18" s="102">
        <v>0</v>
      </c>
      <c r="Q18" s="102">
        <v>1</v>
      </c>
      <c r="R18" s="101" t="s">
        <v>113</v>
      </c>
      <c r="S18" s="104">
        <v>0</v>
      </c>
      <c r="T18" s="105">
        <v>22</v>
      </c>
      <c r="U18" s="104">
        <v>0</v>
      </c>
      <c r="V18" s="104">
        <v>0</v>
      </c>
      <c r="W18" s="104">
        <v>0</v>
      </c>
      <c r="X18" s="104">
        <v>0</v>
      </c>
      <c r="Y18" s="104">
        <v>1</v>
      </c>
      <c r="Z18" s="104">
        <v>0</v>
      </c>
      <c r="AA18" s="106" t="s">
        <v>306</v>
      </c>
      <c r="AB18" s="106" t="s">
        <v>303</v>
      </c>
      <c r="AC18" s="106">
        <v>0</v>
      </c>
      <c r="AD18" s="98" t="s">
        <v>146</v>
      </c>
      <c r="AE18" s="99" t="s">
        <v>146</v>
      </c>
      <c r="AF18" s="187" t="s">
        <v>146</v>
      </c>
      <c r="AG18" s="187" t="s">
        <v>146</v>
      </c>
      <c r="AH18" s="190" t="s">
        <v>146</v>
      </c>
      <c r="AI18" s="98">
        <v>44642</v>
      </c>
      <c r="AJ18" s="184">
        <v>1</v>
      </c>
      <c r="AK18" s="107">
        <v>0</v>
      </c>
      <c r="AL18" s="107">
        <v>0</v>
      </c>
      <c r="AM18" s="108">
        <v>1</v>
      </c>
      <c r="AN18" s="107">
        <v>0</v>
      </c>
      <c r="AO18" s="109">
        <v>0</v>
      </c>
      <c r="AP18" s="109">
        <v>0</v>
      </c>
      <c r="AQ18" s="109">
        <v>0</v>
      </c>
      <c r="AR18" s="109">
        <v>1</v>
      </c>
      <c r="AS18" s="109">
        <v>0</v>
      </c>
      <c r="AT18" s="109">
        <v>0</v>
      </c>
      <c r="AU18" s="109">
        <v>0</v>
      </c>
      <c r="AV18" s="110">
        <v>0</v>
      </c>
      <c r="AW18" s="110">
        <v>1</v>
      </c>
      <c r="AX18" s="111">
        <v>0</v>
      </c>
      <c r="AY18" s="98" t="s">
        <v>146</v>
      </c>
      <c r="AZ18" s="99" t="s">
        <v>146</v>
      </c>
      <c r="BA18" s="112" t="s">
        <v>146</v>
      </c>
      <c r="BB18" s="98">
        <v>44642</v>
      </c>
      <c r="BC18" s="99">
        <v>0.50694444444444442</v>
      </c>
      <c r="BD18" s="42" t="s">
        <v>333</v>
      </c>
      <c r="BE18" s="114">
        <v>0</v>
      </c>
      <c r="BF18" s="114">
        <v>1</v>
      </c>
      <c r="BG18" s="115" t="s">
        <v>368</v>
      </c>
      <c r="BH18" s="115">
        <v>1</v>
      </c>
      <c r="BI18" s="115">
        <v>0</v>
      </c>
      <c r="BJ18" s="98">
        <v>44642</v>
      </c>
      <c r="BK18" s="99">
        <v>0.5625</v>
      </c>
      <c r="BL18" s="116">
        <v>3</v>
      </c>
      <c r="BM18" s="116">
        <v>0</v>
      </c>
      <c r="BN18" s="116">
        <v>0</v>
      </c>
      <c r="BO18" s="116">
        <v>0</v>
      </c>
      <c r="BP18" s="113"/>
      <c r="BQ18" s="113"/>
      <c r="BR18" s="117"/>
      <c r="BS18" s="117"/>
      <c r="BT18" s="117" t="s">
        <v>209</v>
      </c>
      <c r="BU18" s="117"/>
      <c r="BV18" s="117"/>
      <c r="BW18" s="117" t="s">
        <v>210</v>
      </c>
      <c r="BX18" s="105">
        <v>13</v>
      </c>
      <c r="BY18" s="104">
        <v>0</v>
      </c>
      <c r="BZ18" s="104">
        <v>0</v>
      </c>
      <c r="CA18" s="104">
        <v>1</v>
      </c>
      <c r="CB18" s="104">
        <v>0</v>
      </c>
      <c r="CC18" s="104">
        <v>0</v>
      </c>
      <c r="CD18" s="104">
        <v>0</v>
      </c>
      <c r="CE18" s="104">
        <v>0</v>
      </c>
      <c r="CF18" s="105">
        <v>13</v>
      </c>
      <c r="CG18" s="104">
        <v>0</v>
      </c>
      <c r="CH18" s="104">
        <v>0</v>
      </c>
      <c r="CI18" s="104">
        <v>1</v>
      </c>
      <c r="CJ18" s="104">
        <v>0</v>
      </c>
      <c r="CK18" s="104">
        <v>0</v>
      </c>
      <c r="CL18" s="104">
        <v>0</v>
      </c>
      <c r="CM18" s="104">
        <v>0</v>
      </c>
      <c r="CN18" s="119">
        <v>0</v>
      </c>
      <c r="CO18" s="113">
        <v>0</v>
      </c>
      <c r="CP18" s="113">
        <v>0</v>
      </c>
      <c r="CQ18" s="113">
        <v>0</v>
      </c>
      <c r="CR18" s="113">
        <v>0</v>
      </c>
      <c r="CS18" s="113">
        <v>0</v>
      </c>
      <c r="CT18" s="113">
        <v>0</v>
      </c>
      <c r="CU18" s="115">
        <v>0</v>
      </c>
      <c r="CV18" s="115" t="s">
        <v>146</v>
      </c>
      <c r="CW18" s="115">
        <v>0</v>
      </c>
      <c r="CX18" s="115">
        <v>0</v>
      </c>
      <c r="CY18" s="115">
        <v>0</v>
      </c>
      <c r="CZ18" s="130">
        <v>0</v>
      </c>
      <c r="DA18" s="130">
        <v>0</v>
      </c>
      <c r="DB18" s="130">
        <v>0</v>
      </c>
      <c r="DC18" s="107">
        <v>1</v>
      </c>
      <c r="DD18" s="107">
        <v>0</v>
      </c>
      <c r="DE18" s="107">
        <v>0</v>
      </c>
      <c r="DF18" s="123" t="s">
        <v>113</v>
      </c>
      <c r="DG18" s="123">
        <v>0</v>
      </c>
      <c r="DH18" s="123">
        <v>0</v>
      </c>
      <c r="DI18" s="123">
        <v>0</v>
      </c>
      <c r="DJ18" s="123">
        <v>0</v>
      </c>
      <c r="DK18" s="123">
        <v>1</v>
      </c>
      <c r="DL18" s="123">
        <v>0</v>
      </c>
      <c r="DM18" s="123">
        <v>0</v>
      </c>
      <c r="DN18" s="116">
        <v>5</v>
      </c>
      <c r="DO18" s="116">
        <v>0</v>
      </c>
      <c r="DP18" s="116">
        <v>0</v>
      </c>
      <c r="DQ18" s="116">
        <v>0</v>
      </c>
      <c r="DR18" s="116">
        <v>1</v>
      </c>
      <c r="DS18" s="116">
        <v>0</v>
      </c>
      <c r="DT18" s="98">
        <v>44642</v>
      </c>
      <c r="DU18" s="156"/>
      <c r="DV18" s="104"/>
      <c r="DW18" s="104"/>
      <c r="DX18" s="126">
        <f t="shared" si="21"/>
        <v>73.767509276723572</v>
      </c>
      <c r="DY18" s="127">
        <f t="shared" si="22"/>
        <v>0</v>
      </c>
      <c r="DZ18" s="128" t="str">
        <f t="shared" si="23"/>
        <v>NA</v>
      </c>
      <c r="EA18" s="128" t="str">
        <f t="shared" si="24"/>
        <v>NA</v>
      </c>
      <c r="EB18" s="129" t="str">
        <f t="shared" si="25"/>
        <v>NA</v>
      </c>
      <c r="EC18" s="128" t="str">
        <f t="shared" si="26"/>
        <v>NA</v>
      </c>
      <c r="ED18" s="128" t="str">
        <f t="shared" si="27"/>
        <v>NA</v>
      </c>
      <c r="EE18" s="129" t="str">
        <f t="shared" si="28"/>
        <v>NA</v>
      </c>
      <c r="EF18" s="128">
        <f t="shared" si="29"/>
        <v>2.2222222221898846E-2</v>
      </c>
      <c r="EG18" s="128">
        <f t="shared" si="30"/>
        <v>0.53333333332557231</v>
      </c>
      <c r="EH18" s="129">
        <f t="shared" si="31"/>
        <v>31.999999999534339</v>
      </c>
      <c r="EI18" s="128">
        <f t="shared" si="32"/>
        <v>5.5555555554747116E-2</v>
      </c>
      <c r="EJ18" s="128">
        <f t="shared" si="33"/>
        <v>1.3333333333139308</v>
      </c>
      <c r="EK18" s="129">
        <f t="shared" si="34"/>
        <v>79.999999998835847</v>
      </c>
      <c r="EL18" s="128">
        <f t="shared" si="35"/>
        <v>0.64583333333575865</v>
      </c>
      <c r="EM18" s="128">
        <f t="shared" si="36"/>
        <v>15.500000000058208</v>
      </c>
      <c r="EN18" s="129">
        <f t="shared" si="37"/>
        <v>930.00000000349246</v>
      </c>
    </row>
    <row r="19" spans="1:144" s="92" customFormat="1" ht="15" customHeight="1" x14ac:dyDescent="0.2">
      <c r="A19" s="93">
        <v>1</v>
      </c>
      <c r="B19" s="92">
        <v>1</v>
      </c>
      <c r="C19" s="94" t="s">
        <v>485</v>
      </c>
      <c r="D19" s="162" t="s">
        <v>486</v>
      </c>
      <c r="E19" s="95" t="s">
        <v>487</v>
      </c>
      <c r="F19" s="131">
        <v>12576</v>
      </c>
      <c r="G19" s="97">
        <v>1</v>
      </c>
      <c r="H19" s="98">
        <v>44644</v>
      </c>
      <c r="I19" s="99">
        <v>0.66875000000000007</v>
      </c>
      <c r="J19" s="100">
        <v>1</v>
      </c>
      <c r="K19" s="98">
        <v>44644</v>
      </c>
      <c r="L19" s="99">
        <v>0.54166666666666663</v>
      </c>
      <c r="M19" s="101">
        <v>0</v>
      </c>
      <c r="N19" s="102">
        <v>0</v>
      </c>
      <c r="O19" s="103">
        <v>1</v>
      </c>
      <c r="P19" s="102">
        <v>0</v>
      </c>
      <c r="Q19" s="102">
        <v>1</v>
      </c>
      <c r="R19" s="101" t="s">
        <v>145</v>
      </c>
      <c r="S19" s="104">
        <v>2</v>
      </c>
      <c r="T19" s="105">
        <v>9</v>
      </c>
      <c r="U19" s="104">
        <v>0</v>
      </c>
      <c r="V19" s="104">
        <v>1</v>
      </c>
      <c r="W19" s="104">
        <v>0</v>
      </c>
      <c r="X19" s="104">
        <v>0</v>
      </c>
      <c r="Y19" s="104">
        <v>0</v>
      </c>
      <c r="Z19" s="104">
        <v>0</v>
      </c>
      <c r="AA19" s="106" t="s">
        <v>409</v>
      </c>
      <c r="AB19" s="106" t="s">
        <v>303</v>
      </c>
      <c r="AC19" s="106">
        <v>0</v>
      </c>
      <c r="AD19" s="98">
        <v>44644</v>
      </c>
      <c r="AE19" s="99">
        <v>0.67847222222222225</v>
      </c>
      <c r="AF19" s="187"/>
      <c r="AG19" s="187"/>
      <c r="AH19" s="190"/>
      <c r="AI19" s="98">
        <v>44645</v>
      </c>
      <c r="AJ19" s="184">
        <v>1</v>
      </c>
      <c r="AK19" s="107">
        <v>0</v>
      </c>
      <c r="AL19" s="107">
        <v>1</v>
      </c>
      <c r="AM19" s="108">
        <v>1</v>
      </c>
      <c r="AN19" s="107">
        <v>0</v>
      </c>
      <c r="AO19" s="109">
        <v>0</v>
      </c>
      <c r="AP19" s="109">
        <v>0</v>
      </c>
      <c r="AQ19" s="109">
        <v>0</v>
      </c>
      <c r="AR19" s="109">
        <v>0</v>
      </c>
      <c r="AS19" s="109">
        <v>1</v>
      </c>
      <c r="AT19" s="109">
        <v>0</v>
      </c>
      <c r="AU19" s="109">
        <v>0</v>
      </c>
      <c r="AV19" s="168" t="s">
        <v>29</v>
      </c>
      <c r="AW19" s="168" t="s">
        <v>29</v>
      </c>
      <c r="AX19" s="111">
        <v>1</v>
      </c>
      <c r="AY19" s="98" t="s">
        <v>145</v>
      </c>
      <c r="AZ19" s="99" t="s">
        <v>145</v>
      </c>
      <c r="BA19" s="112" t="s">
        <v>311</v>
      </c>
      <c r="BB19" s="98">
        <v>44644</v>
      </c>
      <c r="BC19" s="99">
        <v>0.70138888888888884</v>
      </c>
      <c r="BD19" s="169" t="s">
        <v>543</v>
      </c>
      <c r="BE19" s="168" t="s">
        <v>29</v>
      </c>
      <c r="BF19" s="114">
        <v>1</v>
      </c>
      <c r="BG19" s="115" t="s">
        <v>453</v>
      </c>
      <c r="BH19" s="115">
        <v>0</v>
      </c>
      <c r="BI19" s="115">
        <v>1</v>
      </c>
      <c r="BJ19" s="98">
        <v>44644</v>
      </c>
      <c r="BK19" s="99">
        <v>0.72499999999999998</v>
      </c>
      <c r="BL19" s="116" t="s">
        <v>101</v>
      </c>
      <c r="BM19" s="116">
        <v>0</v>
      </c>
      <c r="BN19" s="116">
        <v>0</v>
      </c>
      <c r="BO19" s="116">
        <v>0</v>
      </c>
      <c r="BP19" s="113"/>
      <c r="BQ19" s="113"/>
      <c r="BR19" s="117" t="s">
        <v>615</v>
      </c>
      <c r="BS19" s="117"/>
      <c r="BT19" s="117"/>
      <c r="BU19" s="117"/>
      <c r="BV19" s="117"/>
      <c r="BW19" s="117"/>
      <c r="BX19" s="105">
        <v>10</v>
      </c>
      <c r="BY19" s="104">
        <v>0</v>
      </c>
      <c r="BZ19" s="104">
        <v>1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5">
        <v>10</v>
      </c>
      <c r="CG19" s="104">
        <v>0</v>
      </c>
      <c r="CH19" s="104">
        <v>1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19">
        <v>0</v>
      </c>
      <c r="CO19" s="113">
        <v>0</v>
      </c>
      <c r="CP19" s="113">
        <v>0</v>
      </c>
      <c r="CQ19" s="113">
        <v>0</v>
      </c>
      <c r="CR19" s="113">
        <v>0</v>
      </c>
      <c r="CS19" s="113">
        <v>0</v>
      </c>
      <c r="CT19" s="113">
        <v>0</v>
      </c>
      <c r="CU19" s="115">
        <v>0</v>
      </c>
      <c r="CV19" s="115">
        <v>0</v>
      </c>
      <c r="CW19" s="115">
        <v>0</v>
      </c>
      <c r="CX19" s="115">
        <v>0</v>
      </c>
      <c r="CY19" s="115">
        <v>0</v>
      </c>
      <c r="CZ19" s="130">
        <v>0</v>
      </c>
      <c r="DA19" s="130">
        <v>0</v>
      </c>
      <c r="DB19" s="130">
        <v>0</v>
      </c>
      <c r="DC19" s="107">
        <v>1</v>
      </c>
      <c r="DD19" s="107">
        <v>0</v>
      </c>
      <c r="DE19" s="107">
        <v>0</v>
      </c>
      <c r="DF19" s="123" t="s">
        <v>145</v>
      </c>
      <c r="DG19" s="123">
        <v>0</v>
      </c>
      <c r="DH19" s="123">
        <v>0</v>
      </c>
      <c r="DI19" s="123">
        <v>0</v>
      </c>
      <c r="DJ19" s="123">
        <v>0</v>
      </c>
      <c r="DK19" s="123">
        <v>1</v>
      </c>
      <c r="DL19" s="123">
        <v>0</v>
      </c>
      <c r="DM19" s="123">
        <v>0</v>
      </c>
      <c r="DN19" s="116">
        <v>4</v>
      </c>
      <c r="DO19" s="125">
        <v>0</v>
      </c>
      <c r="DP19" s="125">
        <v>0</v>
      </c>
      <c r="DQ19" s="125">
        <v>1</v>
      </c>
      <c r="DR19" s="125">
        <v>0</v>
      </c>
      <c r="DS19" s="125">
        <v>0</v>
      </c>
      <c r="DT19" s="134">
        <v>44649</v>
      </c>
      <c r="DU19" s="139"/>
      <c r="DV19" s="104"/>
      <c r="DW19" s="104"/>
      <c r="DX19" s="126">
        <v>87.7992980546328</v>
      </c>
      <c r="DY19" s="127">
        <v>5</v>
      </c>
      <c r="DZ19" s="128">
        <v>9.7222222248092294E-3</v>
      </c>
      <c r="EA19" s="128">
        <v>0.2333333333954215</v>
      </c>
      <c r="EB19" s="129">
        <v>14.00000000372529</v>
      </c>
      <c r="EC19" s="128" t="s">
        <v>19</v>
      </c>
      <c r="ED19" s="128" t="s">
        <v>19</v>
      </c>
      <c r="EE19" s="129" t="s">
        <v>19</v>
      </c>
      <c r="EF19" s="128">
        <v>3.2638888893416151E-2</v>
      </c>
      <c r="EG19" s="128">
        <v>0.78333333344198763</v>
      </c>
      <c r="EH19" s="129">
        <v>47.000000006519258</v>
      </c>
      <c r="EI19" s="128">
        <v>2.361111110803904E-2</v>
      </c>
      <c r="EJ19" s="128">
        <v>0.56666666659293696</v>
      </c>
      <c r="EK19" s="129">
        <v>33.999999995576218</v>
      </c>
      <c r="EL19" s="128">
        <v>0.18333333333430346</v>
      </c>
      <c r="EM19" s="128">
        <v>4.4000000000232831</v>
      </c>
      <c r="EN19" s="129">
        <v>264.00000000139698</v>
      </c>
    </row>
    <row r="20" spans="1:144" s="92" customFormat="1" ht="15" customHeight="1" x14ac:dyDescent="0.2">
      <c r="A20" s="93">
        <v>1</v>
      </c>
      <c r="B20" s="92">
        <v>1</v>
      </c>
      <c r="C20" s="152" t="s">
        <v>214</v>
      </c>
      <c r="D20" s="152" t="s">
        <v>215</v>
      </c>
      <c r="E20" s="153" t="s">
        <v>216</v>
      </c>
      <c r="F20" s="154">
        <v>19498</v>
      </c>
      <c r="G20" s="155">
        <v>0</v>
      </c>
      <c r="H20" s="98">
        <v>44645</v>
      </c>
      <c r="I20" s="99">
        <v>0.45208333333333334</v>
      </c>
      <c r="J20" s="100">
        <v>1</v>
      </c>
      <c r="K20" s="98">
        <v>44645</v>
      </c>
      <c r="L20" s="99">
        <v>0.36458333333333331</v>
      </c>
      <c r="M20" s="101">
        <v>0</v>
      </c>
      <c r="N20" s="102">
        <v>1</v>
      </c>
      <c r="O20" s="156">
        <v>1</v>
      </c>
      <c r="P20" s="102">
        <v>0</v>
      </c>
      <c r="Q20" s="102">
        <v>0</v>
      </c>
      <c r="R20" s="101">
        <v>0</v>
      </c>
      <c r="S20" s="104">
        <v>0</v>
      </c>
      <c r="T20" s="105">
        <v>11</v>
      </c>
      <c r="U20" s="104">
        <v>0</v>
      </c>
      <c r="V20" s="104">
        <v>0</v>
      </c>
      <c r="W20" s="104">
        <v>1</v>
      </c>
      <c r="X20" s="104">
        <v>0</v>
      </c>
      <c r="Y20" s="104">
        <v>0</v>
      </c>
      <c r="Z20" s="104">
        <v>0</v>
      </c>
      <c r="AA20" s="106" t="s">
        <v>306</v>
      </c>
      <c r="AB20" s="106" t="s">
        <v>303</v>
      </c>
      <c r="AC20" s="106">
        <v>0</v>
      </c>
      <c r="AD20" s="98">
        <v>44645</v>
      </c>
      <c r="AE20" s="99">
        <v>0.45347222222222222</v>
      </c>
      <c r="AF20" s="187"/>
      <c r="AG20" s="187"/>
      <c r="AH20" s="190"/>
      <c r="AI20" s="98">
        <v>44646</v>
      </c>
      <c r="AJ20" s="184">
        <v>1</v>
      </c>
      <c r="AK20" s="107">
        <v>1</v>
      </c>
      <c r="AL20" s="107">
        <v>1</v>
      </c>
      <c r="AM20" s="108">
        <v>0</v>
      </c>
      <c r="AN20" s="107">
        <v>0</v>
      </c>
      <c r="AO20" s="109">
        <v>0</v>
      </c>
      <c r="AP20" s="109">
        <v>0</v>
      </c>
      <c r="AQ20" s="109">
        <v>1</v>
      </c>
      <c r="AR20" s="109">
        <v>0</v>
      </c>
      <c r="AS20" s="109">
        <v>0</v>
      </c>
      <c r="AT20" s="109">
        <v>0</v>
      </c>
      <c r="AU20" s="109">
        <v>0</v>
      </c>
      <c r="AV20" s="110">
        <v>0</v>
      </c>
      <c r="AW20" s="110">
        <v>0</v>
      </c>
      <c r="AX20" s="111">
        <v>1</v>
      </c>
      <c r="AY20" s="98">
        <v>44645</v>
      </c>
      <c r="AZ20" s="99">
        <v>0.49374999999999997</v>
      </c>
      <c r="BA20" s="112" t="s">
        <v>311</v>
      </c>
      <c r="BB20" s="98">
        <v>44645</v>
      </c>
      <c r="BC20" s="99">
        <v>0.51041666666666663</v>
      </c>
      <c r="BD20" s="42" t="s">
        <v>386</v>
      </c>
      <c r="BE20" s="114">
        <v>0</v>
      </c>
      <c r="BF20" s="114">
        <v>0</v>
      </c>
      <c r="BG20" s="115" t="s">
        <v>351</v>
      </c>
      <c r="BH20" s="115">
        <v>1</v>
      </c>
      <c r="BI20" s="115">
        <v>0</v>
      </c>
      <c r="BJ20" s="98">
        <v>44645</v>
      </c>
      <c r="BK20" s="99">
        <v>0.54305555555555551</v>
      </c>
      <c r="BL20" s="116" t="s">
        <v>326</v>
      </c>
      <c r="BM20" s="116">
        <v>0</v>
      </c>
      <c r="BN20" s="116">
        <v>0</v>
      </c>
      <c r="BO20" s="116">
        <v>0</v>
      </c>
      <c r="BP20" s="113"/>
      <c r="BQ20" s="113"/>
      <c r="BR20" s="157" t="s">
        <v>478</v>
      </c>
      <c r="BS20" s="157"/>
      <c r="BT20" s="157"/>
      <c r="BU20" s="157"/>
      <c r="BV20" s="157"/>
      <c r="BW20" s="157"/>
      <c r="BX20" s="105">
        <v>0</v>
      </c>
      <c r="BY20" s="104">
        <v>1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5">
        <v>0</v>
      </c>
      <c r="CG20" s="104">
        <v>1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19">
        <v>0</v>
      </c>
      <c r="CO20" s="113">
        <v>0</v>
      </c>
      <c r="CP20" s="113">
        <v>0</v>
      </c>
      <c r="CQ20" s="113">
        <v>0</v>
      </c>
      <c r="CR20" s="113">
        <v>0</v>
      </c>
      <c r="CS20" s="113">
        <v>0</v>
      </c>
      <c r="CT20" s="113">
        <v>0</v>
      </c>
      <c r="CU20" s="115">
        <v>0</v>
      </c>
      <c r="CV20" s="115">
        <v>0</v>
      </c>
      <c r="CW20" s="115">
        <v>0</v>
      </c>
      <c r="CX20" s="115">
        <v>0</v>
      </c>
      <c r="CY20" s="115">
        <v>0</v>
      </c>
      <c r="CZ20" s="130">
        <v>0</v>
      </c>
      <c r="DA20" s="130">
        <v>0</v>
      </c>
      <c r="DB20" s="130">
        <v>0</v>
      </c>
      <c r="DC20" s="107">
        <v>1</v>
      </c>
      <c r="DD20" s="107">
        <v>0</v>
      </c>
      <c r="DE20" s="107">
        <v>0</v>
      </c>
      <c r="DF20" s="123" t="s">
        <v>231</v>
      </c>
      <c r="DG20" s="123">
        <v>1</v>
      </c>
      <c r="DH20" s="123">
        <v>0</v>
      </c>
      <c r="DI20" s="123">
        <v>0</v>
      </c>
      <c r="DJ20" s="123">
        <v>0</v>
      </c>
      <c r="DK20" s="123">
        <v>0</v>
      </c>
      <c r="DL20" s="123">
        <v>0</v>
      </c>
      <c r="DM20" s="123">
        <v>0</v>
      </c>
      <c r="DN20" s="116">
        <v>0</v>
      </c>
      <c r="DO20" s="116">
        <v>1</v>
      </c>
      <c r="DP20" s="116">
        <v>0</v>
      </c>
      <c r="DQ20" s="116">
        <v>0</v>
      </c>
      <c r="DR20" s="116">
        <v>0</v>
      </c>
      <c r="DS20" s="116">
        <v>0</v>
      </c>
      <c r="DT20" s="98">
        <v>44647</v>
      </c>
      <c r="DU20" s="156"/>
      <c r="DV20" s="104"/>
      <c r="DW20" s="104"/>
      <c r="DX20" s="126">
        <f t="shared" si="21"/>
        <v>68.850222906943088</v>
      </c>
      <c r="DY20" s="127">
        <f t="shared" si="22"/>
        <v>2</v>
      </c>
      <c r="DZ20" s="128">
        <f t="shared" si="23"/>
        <v>1.3888888934161514E-3</v>
      </c>
      <c r="EA20" s="128">
        <f t="shared" si="24"/>
        <v>3.3333333441987634E-2</v>
      </c>
      <c r="EB20" s="129">
        <f t="shared" si="25"/>
        <v>2.000000006519258</v>
      </c>
      <c r="EC20" s="128">
        <f t="shared" si="26"/>
        <v>4.1666666671517305E-2</v>
      </c>
      <c r="ED20" s="128">
        <f t="shared" si="27"/>
        <v>1.0000000001164153</v>
      </c>
      <c r="EE20" s="129">
        <f t="shared" si="28"/>
        <v>60.000000006984919</v>
      </c>
      <c r="EF20" s="128">
        <f t="shared" si="29"/>
        <v>5.8333333334303461E-2</v>
      </c>
      <c r="EG20" s="128">
        <f t="shared" si="30"/>
        <v>1.4000000000232831</v>
      </c>
      <c r="EH20" s="129">
        <f t="shared" si="31"/>
        <v>84.000000001396984</v>
      </c>
      <c r="EI20" s="128">
        <f t="shared" si="32"/>
        <v>3.2638888893416151E-2</v>
      </c>
      <c r="EJ20" s="128">
        <f t="shared" si="33"/>
        <v>0.78333333344198763</v>
      </c>
      <c r="EK20" s="129">
        <f t="shared" si="34"/>
        <v>47.000000006519258</v>
      </c>
      <c r="EL20" s="128">
        <f t="shared" si="35"/>
        <v>0.17847222222189885</v>
      </c>
      <c r="EM20" s="128">
        <f t="shared" si="36"/>
        <v>4.2833333333255723</v>
      </c>
      <c r="EN20" s="129">
        <f t="shared" si="37"/>
        <v>256.99999999953434</v>
      </c>
    </row>
    <row r="21" spans="1:144" s="92" customFormat="1" ht="15" customHeight="1" x14ac:dyDescent="0.2">
      <c r="A21" s="93">
        <v>1</v>
      </c>
      <c r="B21" s="92">
        <v>1</v>
      </c>
      <c r="C21" s="152" t="s">
        <v>217</v>
      </c>
      <c r="D21" s="152" t="s">
        <v>218</v>
      </c>
      <c r="E21" s="95">
        <v>239536</v>
      </c>
      <c r="F21" s="131">
        <v>15130</v>
      </c>
      <c r="G21" s="97">
        <v>0</v>
      </c>
      <c r="H21" s="98">
        <v>44648</v>
      </c>
      <c r="I21" s="99">
        <v>0.9375</v>
      </c>
      <c r="J21" s="100">
        <v>0</v>
      </c>
      <c r="K21" s="98">
        <v>44648</v>
      </c>
      <c r="L21" s="99">
        <v>0.875</v>
      </c>
      <c r="M21" s="101">
        <v>0</v>
      </c>
      <c r="N21" s="102">
        <v>1</v>
      </c>
      <c r="O21" s="103">
        <v>2</v>
      </c>
      <c r="P21" s="102">
        <v>0</v>
      </c>
      <c r="Q21" s="102">
        <v>0</v>
      </c>
      <c r="R21" s="101">
        <v>0</v>
      </c>
      <c r="S21" s="104">
        <v>0</v>
      </c>
      <c r="T21" s="105">
        <v>18</v>
      </c>
      <c r="U21" s="104">
        <v>0</v>
      </c>
      <c r="V21" s="104">
        <v>0</v>
      </c>
      <c r="W21" s="104">
        <v>0</v>
      </c>
      <c r="X21" s="104">
        <v>1</v>
      </c>
      <c r="Y21" s="104">
        <v>0</v>
      </c>
      <c r="Z21" s="104">
        <v>0</v>
      </c>
      <c r="AA21" s="106" t="s">
        <v>306</v>
      </c>
      <c r="AB21" s="106" t="s">
        <v>315</v>
      </c>
      <c r="AC21" s="106">
        <v>0</v>
      </c>
      <c r="AD21" s="98">
        <v>44648</v>
      </c>
      <c r="AE21" s="99">
        <v>0.94652777777777775</v>
      </c>
      <c r="AF21" s="187"/>
      <c r="AG21" s="187"/>
      <c r="AH21" s="190"/>
      <c r="AI21" s="98">
        <v>44649</v>
      </c>
      <c r="AJ21" s="184">
        <v>1</v>
      </c>
      <c r="AK21" s="107">
        <v>1</v>
      </c>
      <c r="AL21" s="107">
        <v>1</v>
      </c>
      <c r="AM21" s="108">
        <v>0</v>
      </c>
      <c r="AN21" s="107">
        <v>0</v>
      </c>
      <c r="AO21" s="109">
        <v>0</v>
      </c>
      <c r="AP21" s="109">
        <v>0</v>
      </c>
      <c r="AQ21" s="109">
        <v>1</v>
      </c>
      <c r="AR21" s="109">
        <v>0</v>
      </c>
      <c r="AS21" s="109">
        <v>0</v>
      </c>
      <c r="AT21" s="109">
        <v>0</v>
      </c>
      <c r="AU21" s="109">
        <v>0</v>
      </c>
      <c r="AV21" s="110">
        <v>0</v>
      </c>
      <c r="AW21" s="110">
        <v>0</v>
      </c>
      <c r="AX21" s="111">
        <v>0</v>
      </c>
      <c r="AY21" s="98">
        <v>44648</v>
      </c>
      <c r="AZ21" s="99">
        <v>0.97569444444444453</v>
      </c>
      <c r="BA21" s="112" t="s">
        <v>380</v>
      </c>
      <c r="BB21" s="98">
        <v>44649</v>
      </c>
      <c r="BC21" s="99">
        <v>6.9444444444444447E-4</v>
      </c>
      <c r="BD21" s="42" t="s">
        <v>228</v>
      </c>
      <c r="BE21" s="114">
        <v>0</v>
      </c>
      <c r="BF21" s="114">
        <v>1</v>
      </c>
      <c r="BG21" s="115" t="s">
        <v>302</v>
      </c>
      <c r="BH21" s="115">
        <v>0</v>
      </c>
      <c r="BI21" s="115">
        <v>0</v>
      </c>
      <c r="BJ21" s="98">
        <v>44649</v>
      </c>
      <c r="BK21" s="99">
        <v>4.7916666666666663E-2</v>
      </c>
      <c r="BL21" s="116" t="s">
        <v>219</v>
      </c>
      <c r="BM21" s="116">
        <v>0</v>
      </c>
      <c r="BN21" s="116">
        <v>0</v>
      </c>
      <c r="BO21" s="116">
        <v>0</v>
      </c>
      <c r="BP21" s="113"/>
      <c r="BQ21" s="113"/>
      <c r="BR21" s="117" t="s">
        <v>479</v>
      </c>
      <c r="BS21" s="117"/>
      <c r="BT21" s="117"/>
      <c r="BU21" s="117"/>
      <c r="BV21" s="117"/>
      <c r="BW21" s="117" t="s">
        <v>220</v>
      </c>
      <c r="BX21" s="105">
        <v>16</v>
      </c>
      <c r="BY21" s="104">
        <v>0</v>
      </c>
      <c r="BZ21" s="104">
        <v>0</v>
      </c>
      <c r="CA21" s="104">
        <v>0</v>
      </c>
      <c r="CB21" s="104">
        <v>1</v>
      </c>
      <c r="CC21" s="104">
        <v>0</v>
      </c>
      <c r="CD21" s="104">
        <v>0</v>
      </c>
      <c r="CE21" s="104">
        <v>0</v>
      </c>
      <c r="CF21" s="105" t="s">
        <v>306</v>
      </c>
      <c r="CG21" s="104">
        <v>0</v>
      </c>
      <c r="CH21" s="104">
        <v>0</v>
      </c>
      <c r="CI21" s="104">
        <v>0</v>
      </c>
      <c r="CJ21" s="104">
        <v>0</v>
      </c>
      <c r="CK21" s="104">
        <v>0</v>
      </c>
      <c r="CL21" s="104">
        <v>1</v>
      </c>
      <c r="CM21" s="104">
        <v>0</v>
      </c>
      <c r="CN21" s="119">
        <v>1</v>
      </c>
      <c r="CO21" s="113">
        <v>0</v>
      </c>
      <c r="CP21" s="113">
        <v>1</v>
      </c>
      <c r="CQ21" s="113">
        <v>0</v>
      </c>
      <c r="CR21" s="113">
        <v>1</v>
      </c>
      <c r="CS21" s="113">
        <v>1</v>
      </c>
      <c r="CT21" s="113">
        <v>0</v>
      </c>
      <c r="CU21" s="115">
        <v>0</v>
      </c>
      <c r="CV21" s="115">
        <v>0</v>
      </c>
      <c r="CW21" s="115">
        <v>0</v>
      </c>
      <c r="CX21" s="115">
        <v>0</v>
      </c>
      <c r="CY21" s="115">
        <v>0</v>
      </c>
      <c r="CZ21" s="130">
        <v>0</v>
      </c>
      <c r="DA21" s="130">
        <v>0</v>
      </c>
      <c r="DB21" s="130">
        <v>0</v>
      </c>
      <c r="DC21" s="107">
        <v>1</v>
      </c>
      <c r="DD21" s="107">
        <v>0</v>
      </c>
      <c r="DE21" s="107">
        <v>0</v>
      </c>
      <c r="DF21" s="123" t="s">
        <v>438</v>
      </c>
      <c r="DG21" s="123">
        <v>0</v>
      </c>
      <c r="DH21" s="123">
        <v>0</v>
      </c>
      <c r="DI21" s="123">
        <v>1</v>
      </c>
      <c r="DJ21" s="123">
        <v>0</v>
      </c>
      <c r="DK21" s="123">
        <v>0</v>
      </c>
      <c r="DL21" s="123">
        <v>0</v>
      </c>
      <c r="DM21" s="123">
        <v>0</v>
      </c>
      <c r="DN21" s="116">
        <v>4</v>
      </c>
      <c r="DO21" s="116">
        <v>0</v>
      </c>
      <c r="DP21" s="116">
        <v>0</v>
      </c>
      <c r="DQ21" s="116">
        <v>1</v>
      </c>
      <c r="DR21" s="116">
        <v>0</v>
      </c>
      <c r="DS21" s="116">
        <v>0</v>
      </c>
      <c r="DT21" s="98">
        <v>44656</v>
      </c>
      <c r="DU21" s="156"/>
      <c r="DV21" s="104"/>
      <c r="DW21" s="104"/>
      <c r="DX21" s="126">
        <f t="shared" si="21"/>
        <v>80.817627540746258</v>
      </c>
      <c r="DY21" s="127">
        <f t="shared" si="22"/>
        <v>8</v>
      </c>
      <c r="DZ21" s="128">
        <f t="shared" si="23"/>
        <v>9.0277777781011537E-3</v>
      </c>
      <c r="EA21" s="128">
        <f t="shared" si="24"/>
        <v>0.21666666667442769</v>
      </c>
      <c r="EB21" s="129">
        <f t="shared" si="25"/>
        <v>13.000000000465661</v>
      </c>
      <c r="EC21" s="128">
        <f t="shared" si="26"/>
        <v>3.8194444445252884E-2</v>
      </c>
      <c r="ED21" s="128">
        <f t="shared" si="27"/>
        <v>0.91666666668606922</v>
      </c>
      <c r="EE21" s="129">
        <f t="shared" si="28"/>
        <v>55.000000001164153</v>
      </c>
      <c r="EF21" s="128">
        <f t="shared" si="29"/>
        <v>6.3194444446708076E-2</v>
      </c>
      <c r="EG21" s="128">
        <f t="shared" si="30"/>
        <v>1.5166666667209938</v>
      </c>
      <c r="EH21" s="129">
        <f t="shared" si="31"/>
        <v>91.000000003259629</v>
      </c>
      <c r="EI21" s="128">
        <f t="shared" si="32"/>
        <v>4.7222222223354038E-2</v>
      </c>
      <c r="EJ21" s="128">
        <f t="shared" si="33"/>
        <v>1.1333333333604969</v>
      </c>
      <c r="EK21" s="129">
        <f t="shared" si="34"/>
        <v>68.000000001629815</v>
      </c>
      <c r="EL21" s="128">
        <f t="shared" si="35"/>
        <v>0.17291666667006211</v>
      </c>
      <c r="EM21" s="128">
        <f t="shared" si="36"/>
        <v>4.1500000000814907</v>
      </c>
      <c r="EN21" s="129">
        <f t="shared" si="37"/>
        <v>249.00000000488944</v>
      </c>
    </row>
    <row r="22" spans="1:144" s="92" customFormat="1" ht="15" customHeight="1" x14ac:dyDescent="0.2">
      <c r="A22" s="93">
        <v>1</v>
      </c>
      <c r="B22" s="92">
        <v>1</v>
      </c>
      <c r="C22" s="152" t="s">
        <v>221</v>
      </c>
      <c r="D22" s="152" t="s">
        <v>222</v>
      </c>
      <c r="E22" s="95">
        <v>2074438</v>
      </c>
      <c r="F22" s="131">
        <v>15303</v>
      </c>
      <c r="G22" s="97">
        <v>1</v>
      </c>
      <c r="H22" s="98">
        <v>44649</v>
      </c>
      <c r="I22" s="99">
        <v>0.35069444444444442</v>
      </c>
      <c r="J22" s="100">
        <v>1</v>
      </c>
      <c r="K22" s="98">
        <v>44649</v>
      </c>
      <c r="L22" s="99">
        <v>0.1875</v>
      </c>
      <c r="M22" s="101">
        <v>0</v>
      </c>
      <c r="N22" s="102">
        <v>0</v>
      </c>
      <c r="O22" s="103">
        <v>2</v>
      </c>
      <c r="P22" s="102">
        <v>0</v>
      </c>
      <c r="Q22" s="102">
        <v>1</v>
      </c>
      <c r="R22" s="101" t="s">
        <v>223</v>
      </c>
      <c r="S22" s="104">
        <v>0</v>
      </c>
      <c r="T22" s="105">
        <v>23</v>
      </c>
      <c r="U22" s="104">
        <v>0</v>
      </c>
      <c r="V22" s="104">
        <v>0</v>
      </c>
      <c r="W22" s="104">
        <v>0</v>
      </c>
      <c r="X22" s="104">
        <v>0</v>
      </c>
      <c r="Y22" s="104">
        <v>1</v>
      </c>
      <c r="Z22" s="104">
        <v>0</v>
      </c>
      <c r="AA22" s="106" t="s">
        <v>306</v>
      </c>
      <c r="AB22" s="106" t="s">
        <v>399</v>
      </c>
      <c r="AC22" s="106">
        <v>0</v>
      </c>
      <c r="AD22" s="98">
        <v>44649</v>
      </c>
      <c r="AE22" s="99">
        <v>0.3430555555555555</v>
      </c>
      <c r="AF22" s="187"/>
      <c r="AG22" s="187"/>
      <c r="AH22" s="190"/>
      <c r="AI22" s="98">
        <v>44650</v>
      </c>
      <c r="AJ22" s="184">
        <v>1</v>
      </c>
      <c r="AK22" s="107">
        <v>1</v>
      </c>
      <c r="AL22" s="107">
        <v>0</v>
      </c>
      <c r="AM22" s="108">
        <v>1</v>
      </c>
      <c r="AN22" s="107">
        <v>0</v>
      </c>
      <c r="AO22" s="109">
        <v>0</v>
      </c>
      <c r="AP22" s="109">
        <v>0</v>
      </c>
      <c r="AQ22" s="109">
        <v>0</v>
      </c>
      <c r="AR22" s="109">
        <v>1</v>
      </c>
      <c r="AS22" s="109">
        <v>0</v>
      </c>
      <c r="AT22" s="109">
        <v>0</v>
      </c>
      <c r="AU22" s="109">
        <v>0</v>
      </c>
      <c r="AV22" s="110">
        <v>0</v>
      </c>
      <c r="AW22" s="110">
        <v>1</v>
      </c>
      <c r="AX22" s="111">
        <v>0</v>
      </c>
      <c r="AY22" s="98" t="s">
        <v>146</v>
      </c>
      <c r="AZ22" s="99" t="s">
        <v>146</v>
      </c>
      <c r="BA22" s="112" t="s">
        <v>146</v>
      </c>
      <c r="BB22" s="98">
        <v>44649</v>
      </c>
      <c r="BC22" s="99">
        <v>0.3888888888888889</v>
      </c>
      <c r="BD22" s="171" t="s">
        <v>548</v>
      </c>
      <c r="BE22" s="170">
        <v>1</v>
      </c>
      <c r="BF22" s="170">
        <v>1</v>
      </c>
      <c r="BG22" s="115" t="s">
        <v>475</v>
      </c>
      <c r="BH22" s="115">
        <v>1</v>
      </c>
      <c r="BI22" s="115">
        <v>1</v>
      </c>
      <c r="BJ22" s="98">
        <v>44649</v>
      </c>
      <c r="BK22" s="99">
        <v>0.52569444444444446</v>
      </c>
      <c r="BL22" s="116" t="s">
        <v>101</v>
      </c>
      <c r="BM22" s="116">
        <v>0</v>
      </c>
      <c r="BN22" s="116">
        <v>1</v>
      </c>
      <c r="BO22" s="116">
        <v>1</v>
      </c>
      <c r="BP22" s="113"/>
      <c r="BQ22" s="113"/>
      <c r="BR22" s="152" t="s">
        <v>567</v>
      </c>
      <c r="BS22" s="152"/>
      <c r="BT22" s="117" t="s">
        <v>414</v>
      </c>
      <c r="BU22" s="117"/>
      <c r="BV22" s="117"/>
      <c r="BW22" s="117" t="s">
        <v>225</v>
      </c>
      <c r="BX22" s="105" t="s">
        <v>224</v>
      </c>
      <c r="BY22" s="104">
        <v>0</v>
      </c>
      <c r="BZ22" s="104">
        <v>0</v>
      </c>
      <c r="CA22" s="104">
        <v>0</v>
      </c>
      <c r="CB22" s="104">
        <v>0</v>
      </c>
      <c r="CC22" s="104">
        <v>1</v>
      </c>
      <c r="CD22" s="104">
        <v>0</v>
      </c>
      <c r="CE22" s="104">
        <v>0</v>
      </c>
      <c r="CF22" s="105" t="s">
        <v>404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1</v>
      </c>
      <c r="CN22" s="119">
        <v>1</v>
      </c>
      <c r="CO22" s="113">
        <v>1</v>
      </c>
      <c r="CP22" s="113">
        <v>0</v>
      </c>
      <c r="CQ22" s="113">
        <v>0</v>
      </c>
      <c r="CR22" s="113">
        <v>0</v>
      </c>
      <c r="CS22" s="113">
        <v>0</v>
      </c>
      <c r="CT22" s="113">
        <v>0</v>
      </c>
      <c r="CU22" s="115">
        <v>0</v>
      </c>
      <c r="CV22" s="115" t="s">
        <v>146</v>
      </c>
      <c r="CW22" s="115">
        <v>0</v>
      </c>
      <c r="CX22" s="115">
        <v>0</v>
      </c>
      <c r="CY22" s="115">
        <v>1</v>
      </c>
      <c r="CZ22" s="130">
        <v>0</v>
      </c>
      <c r="DA22" s="130">
        <v>0</v>
      </c>
      <c r="DB22" s="130">
        <v>0</v>
      </c>
      <c r="DC22" s="107">
        <v>1</v>
      </c>
      <c r="DD22" s="107">
        <v>0</v>
      </c>
      <c r="DE22" s="107">
        <v>0</v>
      </c>
      <c r="DF22" s="123" t="s">
        <v>344</v>
      </c>
      <c r="DG22" s="123">
        <v>0</v>
      </c>
      <c r="DH22" s="123">
        <v>0</v>
      </c>
      <c r="DI22" s="123">
        <v>0</v>
      </c>
      <c r="DJ22" s="123">
        <v>0</v>
      </c>
      <c r="DK22" s="123">
        <v>0</v>
      </c>
      <c r="DL22" s="123">
        <v>0</v>
      </c>
      <c r="DM22" s="123">
        <v>1</v>
      </c>
      <c r="DN22" s="116">
        <v>6</v>
      </c>
      <c r="DO22" s="125" t="s">
        <v>146</v>
      </c>
      <c r="DP22" s="125" t="s">
        <v>146</v>
      </c>
      <c r="DQ22" s="125" t="s">
        <v>146</v>
      </c>
      <c r="DR22" s="125" t="s">
        <v>146</v>
      </c>
      <c r="DS22" s="125" t="s">
        <v>146</v>
      </c>
      <c r="DT22" s="134">
        <v>44651</v>
      </c>
      <c r="DU22" s="156" t="s">
        <v>146</v>
      </c>
      <c r="DV22" s="104">
        <v>6</v>
      </c>
      <c r="DW22" s="104" t="s">
        <v>146</v>
      </c>
      <c r="DX22" s="126">
        <f t="shared" si="21"/>
        <v>80.3467070198096</v>
      </c>
      <c r="DY22" s="127">
        <f t="shared" si="22"/>
        <v>2</v>
      </c>
      <c r="DZ22" s="128">
        <f t="shared" si="23"/>
        <v>-7.6388888919609599E-3</v>
      </c>
      <c r="EA22" s="128">
        <f t="shared" si="24"/>
        <v>-0.18333333340706304</v>
      </c>
      <c r="EB22" s="129">
        <f t="shared" si="25"/>
        <v>-11.000000004423782</v>
      </c>
      <c r="EC22" s="128" t="str">
        <f t="shared" si="26"/>
        <v>NA</v>
      </c>
      <c r="ED22" s="128" t="str">
        <f t="shared" si="27"/>
        <v>NA</v>
      </c>
      <c r="EE22" s="129" t="str">
        <f t="shared" si="28"/>
        <v>NA</v>
      </c>
      <c r="EF22" s="128">
        <f t="shared" si="29"/>
        <v>3.8194444445252884E-2</v>
      </c>
      <c r="EG22" s="128">
        <f t="shared" si="30"/>
        <v>0.91666666668606922</v>
      </c>
      <c r="EH22" s="129">
        <f t="shared" si="31"/>
        <v>55.000000001164153</v>
      </c>
      <c r="EI22" s="128">
        <f t="shared" si="32"/>
        <v>0.13680555555038154</v>
      </c>
      <c r="EJ22" s="128">
        <f t="shared" si="33"/>
        <v>3.283333333209157</v>
      </c>
      <c r="EK22" s="129">
        <f t="shared" si="34"/>
        <v>196.99999999254942</v>
      </c>
      <c r="EL22" s="128">
        <f t="shared" si="35"/>
        <v>0.33819444444088731</v>
      </c>
      <c r="EM22" s="128">
        <f t="shared" si="36"/>
        <v>8.1166666665812954</v>
      </c>
      <c r="EN22" s="129">
        <f t="shared" si="37"/>
        <v>486.99999999487773</v>
      </c>
    </row>
    <row r="27" spans="1:144" ht="15" customHeight="1" x14ac:dyDescent="0.2">
      <c r="N27" s="193"/>
    </row>
  </sheetData>
  <autoFilter ref="A10:EN10" xr:uid="{8F373E3A-3258-4AC7-83CE-7CFA99B886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0E80-7C69-4F0C-8F66-DE44D75EC17D}">
  <dimension ref="A1:EN25"/>
  <sheetViews>
    <sheetView topLeftCell="CX1" workbookViewId="0">
      <pane ySplit="10" topLeftCell="A11" activePane="bottomLeft" state="frozen"/>
      <selection pane="bottomLeft" activeCell="A10" sqref="A10:XFD10"/>
    </sheetView>
  </sheetViews>
  <sheetFormatPr baseColWidth="10" defaultColWidth="8.83203125" defaultRowHeight="15" customHeight="1" x14ac:dyDescent="0.2"/>
  <cols>
    <col min="1" max="1" width="6.33203125" bestFit="1" customWidth="1"/>
    <col min="2" max="3" width="9.6640625" bestFit="1" customWidth="1"/>
    <col min="4" max="4" width="13.5" bestFit="1" customWidth="1"/>
    <col min="5" max="5" width="8" bestFit="1" customWidth="1"/>
    <col min="6" max="6" width="27.6640625" bestFit="1" customWidth="1"/>
    <col min="7" max="7" width="7.6640625" bestFit="1" customWidth="1"/>
    <col min="8" max="9" width="13.6640625" bestFit="1" customWidth="1"/>
    <col min="10" max="10" width="12.1640625" bestFit="1" customWidth="1"/>
    <col min="11" max="11" width="10.5" bestFit="1" customWidth="1"/>
    <col min="12" max="12" width="11.5" bestFit="1" customWidth="1"/>
    <col min="15" max="15" width="8.83203125" bestFit="1" customWidth="1"/>
    <col min="17" max="17" width="11.33203125" bestFit="1" customWidth="1"/>
    <col min="18" max="18" width="9.6640625" bestFit="1" customWidth="1"/>
    <col min="19" max="19" width="8.6640625" bestFit="1" customWidth="1"/>
    <col min="20" max="26" width="8.5" bestFit="1" customWidth="1"/>
    <col min="27" max="27" width="11.83203125" bestFit="1" customWidth="1"/>
    <col min="28" max="28" width="12.5" bestFit="1" customWidth="1"/>
    <col min="29" max="29" width="3.5" style="24" bestFit="1" customWidth="1"/>
    <col min="30" max="30" width="9.5" bestFit="1" customWidth="1"/>
    <col min="31" max="31" width="11.5" bestFit="1" customWidth="1"/>
    <col min="32" max="32" width="10.5" bestFit="1" customWidth="1"/>
    <col min="33" max="33" width="16.33203125" bestFit="1" customWidth="1"/>
    <col min="34" max="34" width="8.5" bestFit="1" customWidth="1"/>
    <col min="35" max="35" width="10.1640625" bestFit="1" customWidth="1"/>
    <col min="36" max="36" width="8.1640625" bestFit="1" customWidth="1"/>
    <col min="37" max="37" width="13.6640625" bestFit="1" customWidth="1"/>
    <col min="38" max="38" width="5.1640625" bestFit="1" customWidth="1"/>
    <col min="39" max="39" width="5.6640625" bestFit="1" customWidth="1"/>
    <col min="40" max="40" width="13.33203125" bestFit="1" customWidth="1"/>
    <col min="42" max="42" width="9" bestFit="1" customWidth="1"/>
    <col min="43" max="43" width="8" bestFit="1" customWidth="1"/>
    <col min="44" max="45" width="10.6640625" bestFit="1" customWidth="1"/>
    <col min="46" max="46" width="8.33203125" bestFit="1" customWidth="1"/>
    <col min="47" max="47" width="14.6640625" bestFit="1" customWidth="1"/>
    <col min="49" max="49" width="8.6640625" bestFit="1" customWidth="1"/>
    <col min="50" max="50" width="10" bestFit="1" customWidth="1"/>
    <col min="51" max="51" width="9.5" bestFit="1" customWidth="1"/>
    <col min="52" max="52" width="10.5" bestFit="1" customWidth="1"/>
    <col min="53" max="53" width="9.83203125" bestFit="1" customWidth="1"/>
    <col min="54" max="54" width="9.5" bestFit="1" customWidth="1"/>
    <col min="55" max="55" width="11.5" bestFit="1" customWidth="1"/>
    <col min="56" max="56" width="18" bestFit="1" customWidth="1"/>
    <col min="57" max="57" width="8.1640625" bestFit="1" customWidth="1"/>
    <col min="58" max="58" width="10.33203125" bestFit="1" customWidth="1"/>
    <col min="59" max="59" width="20.33203125" bestFit="1" customWidth="1"/>
    <col min="60" max="60" width="4.5" bestFit="1" customWidth="1"/>
    <col min="61" max="61" width="6.83203125" bestFit="1" customWidth="1"/>
    <col min="62" max="63" width="13.33203125" bestFit="1" customWidth="1"/>
    <col min="64" max="64" width="9" bestFit="1" customWidth="1"/>
    <col min="65" max="65" width="27.5" bestFit="1" customWidth="1"/>
    <col min="66" max="66" width="26.6640625" bestFit="1" customWidth="1"/>
    <col min="67" max="67" width="15" bestFit="1" customWidth="1"/>
    <col min="68" max="69" width="14.6640625" bestFit="1" customWidth="1"/>
    <col min="70" max="70" width="111.5" bestFit="1" customWidth="1"/>
    <col min="71" max="71" width="14.33203125" bestFit="1" customWidth="1"/>
    <col min="72" max="72" width="134.33203125" bestFit="1" customWidth="1"/>
    <col min="73" max="73" width="89.83203125" bestFit="1" customWidth="1"/>
    <col min="74" max="74" width="43.5" bestFit="1" customWidth="1"/>
    <col min="75" max="75" width="38.5" bestFit="1" customWidth="1"/>
    <col min="76" max="76" width="8.33203125" bestFit="1" customWidth="1"/>
    <col min="77" max="77" width="7.5" bestFit="1" customWidth="1"/>
    <col min="78" max="78" width="8.5" bestFit="1" customWidth="1"/>
    <col min="79" max="80" width="7.5" bestFit="1" customWidth="1"/>
    <col min="81" max="82" width="7.6640625" bestFit="1" customWidth="1"/>
    <col min="83" max="83" width="9.5" bestFit="1" customWidth="1"/>
    <col min="84" max="84" width="8.33203125" bestFit="1" customWidth="1"/>
    <col min="85" max="86" width="8.5" bestFit="1" customWidth="1"/>
    <col min="87" max="89" width="7.1640625" bestFit="1" customWidth="1"/>
    <col min="90" max="90" width="7.5" bestFit="1" customWidth="1"/>
    <col min="91" max="91" width="9.5" bestFit="1" customWidth="1"/>
    <col min="92" max="92" width="10" bestFit="1" customWidth="1"/>
    <col min="93" max="94" width="4.33203125" bestFit="1" customWidth="1"/>
    <col min="95" max="96" width="4.83203125" bestFit="1" customWidth="1"/>
    <col min="97" max="98" width="5.5" bestFit="1" customWidth="1"/>
    <col min="99" max="99" width="8.6640625" bestFit="1" customWidth="1"/>
    <col min="100" max="100" width="8.5" bestFit="1" customWidth="1"/>
    <col min="101" max="101" width="21.5" bestFit="1" customWidth="1"/>
    <col min="102" max="102" width="12.5" bestFit="1" customWidth="1"/>
    <col min="103" max="103" width="6.1640625" bestFit="1" customWidth="1"/>
    <col min="104" max="104" width="4.6640625" bestFit="1" customWidth="1"/>
    <col min="105" max="105" width="4.83203125" bestFit="1" customWidth="1"/>
    <col min="106" max="106" width="5.5" bestFit="1" customWidth="1"/>
    <col min="107" max="107" width="6.6640625" bestFit="1" customWidth="1"/>
    <col min="108" max="109" width="6.5" bestFit="1" customWidth="1"/>
    <col min="110" max="110" width="10" bestFit="1" customWidth="1"/>
    <col min="112" max="112" width="8.6640625" bestFit="1" customWidth="1"/>
    <col min="113" max="113" width="6.6640625" bestFit="1" customWidth="1"/>
    <col min="114" max="114" width="7.5" bestFit="1" customWidth="1"/>
    <col min="115" max="115" width="9" bestFit="1" customWidth="1"/>
    <col min="116" max="116" width="7.5" bestFit="1" customWidth="1"/>
    <col min="117" max="117" width="8.33203125" bestFit="1" customWidth="1"/>
    <col min="118" max="118" width="7.6640625" bestFit="1" customWidth="1"/>
    <col min="119" max="119" width="9" bestFit="1" customWidth="1"/>
    <col min="120" max="120" width="10.5" bestFit="1" customWidth="1"/>
    <col min="121" max="121" width="8.5" bestFit="1" customWidth="1"/>
    <col min="122" max="122" width="8" bestFit="1" customWidth="1"/>
    <col min="123" max="123" width="9" bestFit="1" customWidth="1"/>
    <col min="124" max="124" width="10.1640625" bestFit="1" customWidth="1"/>
    <col min="125" max="125" width="9.5" bestFit="1" customWidth="1"/>
    <col min="126" max="127" width="8.5" bestFit="1" customWidth="1"/>
    <col min="128" max="128" width="4.5" bestFit="1" customWidth="1"/>
    <col min="129" max="129" width="6.5" customWidth="1"/>
    <col min="130" max="131" width="0.33203125" hidden="1" customWidth="1"/>
    <col min="133" max="134" width="0.33203125" hidden="1" customWidth="1"/>
    <col min="135" max="135" width="8.83203125" bestFit="1" customWidth="1"/>
    <col min="136" max="137" width="0.33203125" hidden="1" customWidth="1"/>
    <col min="138" max="138" width="8.83203125" bestFit="1" customWidth="1"/>
    <col min="139" max="140" width="0.33203125" hidden="1" customWidth="1"/>
    <col min="141" max="141" width="8.83203125" bestFit="1" customWidth="1"/>
    <col min="142" max="143" width="0.33203125" hidden="1" customWidth="1"/>
  </cols>
  <sheetData>
    <row r="1" spans="1:144" s="57" customFormat="1" ht="15" customHeight="1" x14ac:dyDescent="0.2">
      <c r="A1" s="56">
        <f>SUM(A11:A725)</f>
        <v>15</v>
      </c>
      <c r="B1" s="57" t="s">
        <v>445</v>
      </c>
      <c r="C1" s="58"/>
      <c r="D1" s="59"/>
      <c r="E1" s="59"/>
      <c r="F1" s="60"/>
      <c r="G1" s="56">
        <f>SUM(G11:G725)</f>
        <v>9</v>
      </c>
      <c r="H1" s="61"/>
      <c r="I1" s="62"/>
      <c r="J1" s="56">
        <f>SUM(J11:J725)</f>
        <v>6</v>
      </c>
      <c r="K1" s="61"/>
      <c r="L1" s="63"/>
      <c r="M1" s="56">
        <f t="shared" ref="M1:N1" si="0">SUM(M11:M725)</f>
        <v>3</v>
      </c>
      <c r="N1" s="56">
        <f t="shared" si="0"/>
        <v>9</v>
      </c>
      <c r="O1" s="58"/>
      <c r="P1" s="56">
        <f t="shared" ref="P1:Q1" si="1">SUM(P11:P725)</f>
        <v>1</v>
      </c>
      <c r="Q1" s="56">
        <f t="shared" si="1"/>
        <v>2</v>
      </c>
      <c r="R1" s="56"/>
      <c r="S1" s="58"/>
      <c r="T1" s="58"/>
      <c r="U1" s="56">
        <f t="shared" ref="U1:Z1" si="2">SUM(U11:U725)</f>
        <v>3</v>
      </c>
      <c r="V1" s="56">
        <f t="shared" si="2"/>
        <v>5</v>
      </c>
      <c r="W1" s="56">
        <f t="shared" si="2"/>
        <v>1</v>
      </c>
      <c r="X1" s="56">
        <f t="shared" si="2"/>
        <v>3</v>
      </c>
      <c r="Y1" s="56">
        <f t="shared" si="2"/>
        <v>3</v>
      </c>
      <c r="Z1" s="56">
        <f t="shared" si="2"/>
        <v>0</v>
      </c>
      <c r="AA1" s="58"/>
      <c r="AC1" s="56">
        <f t="shared" ref="AC1" si="3">SUM(AC11:AC725)</f>
        <v>3</v>
      </c>
      <c r="AD1" s="61"/>
      <c r="AE1" s="63"/>
      <c r="AF1" s="58"/>
      <c r="AG1" s="58"/>
      <c r="AH1" s="59"/>
      <c r="AI1" s="61"/>
      <c r="AJ1" s="56">
        <f t="shared" ref="AJ1:AX1" si="4">SUM(AJ11:AJ725)</f>
        <v>11</v>
      </c>
      <c r="AK1" s="56">
        <f t="shared" si="4"/>
        <v>11</v>
      </c>
      <c r="AL1" s="56">
        <f t="shared" si="4"/>
        <v>9</v>
      </c>
      <c r="AM1" s="56">
        <f t="shared" si="4"/>
        <v>4</v>
      </c>
      <c r="AN1" s="56">
        <f t="shared" si="4"/>
        <v>0</v>
      </c>
      <c r="AO1" s="56">
        <f t="shared" si="4"/>
        <v>4</v>
      </c>
      <c r="AP1" s="56">
        <f t="shared" si="4"/>
        <v>4</v>
      </c>
      <c r="AQ1" s="56">
        <f t="shared" si="4"/>
        <v>3</v>
      </c>
      <c r="AR1" s="56">
        <f t="shared" si="4"/>
        <v>2</v>
      </c>
      <c r="AS1" s="56">
        <f t="shared" si="4"/>
        <v>2</v>
      </c>
      <c r="AT1" s="56">
        <f t="shared" si="4"/>
        <v>0</v>
      </c>
      <c r="AU1" s="56">
        <f t="shared" si="4"/>
        <v>0</v>
      </c>
      <c r="AV1" s="56">
        <f t="shared" si="4"/>
        <v>1</v>
      </c>
      <c r="AW1" s="56">
        <f t="shared" si="4"/>
        <v>3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3</v>
      </c>
      <c r="BF1" s="56">
        <f t="shared" si="5"/>
        <v>9</v>
      </c>
      <c r="BG1" s="58"/>
      <c r="BH1" s="58">
        <f>SUM(BH11:BH725)</f>
        <v>11</v>
      </c>
      <c r="BI1" s="58">
        <f>SUM(BI11:BI725)</f>
        <v>4</v>
      </c>
      <c r="BJ1" s="61"/>
      <c r="BK1" s="63"/>
      <c r="BL1" s="58"/>
      <c r="BM1" s="56">
        <f t="shared" ref="BM1:BQ1" si="6">SUM(BM11:BM725)</f>
        <v>1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4</v>
      </c>
      <c r="BZ1" s="56">
        <f t="shared" si="7"/>
        <v>2</v>
      </c>
      <c r="CA1" s="56">
        <f t="shared" si="7"/>
        <v>2</v>
      </c>
      <c r="CB1" s="56">
        <f t="shared" si="7"/>
        <v>0</v>
      </c>
      <c r="CC1" s="56">
        <f t="shared" si="7"/>
        <v>1</v>
      </c>
      <c r="CD1" s="56">
        <f t="shared" si="7"/>
        <v>6</v>
      </c>
      <c r="CE1" s="56">
        <f t="shared" si="7"/>
        <v>0</v>
      </c>
      <c r="CF1" s="58"/>
      <c r="CG1" s="56">
        <f t="shared" ref="CG1:DU1" si="8">SUM(CG11:CG725)</f>
        <v>3</v>
      </c>
      <c r="CH1" s="56">
        <f t="shared" si="8"/>
        <v>1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8</v>
      </c>
      <c r="CM1" s="56">
        <f t="shared" si="8"/>
        <v>0</v>
      </c>
      <c r="CN1" s="56">
        <f t="shared" si="8"/>
        <v>3</v>
      </c>
      <c r="CO1" s="56">
        <f t="shared" si="8"/>
        <v>3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3</v>
      </c>
      <c r="DA1" s="56">
        <f t="shared" si="8"/>
        <v>6</v>
      </c>
      <c r="DB1" s="56">
        <f t="shared" si="8"/>
        <v>0</v>
      </c>
      <c r="DC1" s="56">
        <f t="shared" si="8"/>
        <v>14</v>
      </c>
      <c r="DD1" s="56">
        <f t="shared" si="8"/>
        <v>0</v>
      </c>
      <c r="DE1" s="56">
        <f t="shared" si="8"/>
        <v>1</v>
      </c>
      <c r="DF1" s="58"/>
      <c r="DG1" s="56">
        <f t="shared" si="8"/>
        <v>5</v>
      </c>
      <c r="DH1" s="56">
        <f t="shared" si="8"/>
        <v>0</v>
      </c>
      <c r="DI1" s="56">
        <f t="shared" si="8"/>
        <v>8</v>
      </c>
      <c r="DJ1" s="56">
        <f t="shared" si="8"/>
        <v>0</v>
      </c>
      <c r="DK1" s="56">
        <f t="shared" si="8"/>
        <v>2</v>
      </c>
      <c r="DL1" s="56">
        <f t="shared" si="8"/>
        <v>0</v>
      </c>
      <c r="DM1" s="56">
        <f t="shared" si="8"/>
        <v>0</v>
      </c>
      <c r="DN1" s="58"/>
      <c r="DO1" s="56">
        <f t="shared" si="8"/>
        <v>8</v>
      </c>
      <c r="DP1" s="56">
        <f t="shared" si="8"/>
        <v>4</v>
      </c>
      <c r="DQ1" s="56">
        <f t="shared" si="8"/>
        <v>1</v>
      </c>
      <c r="DR1" s="56">
        <f t="shared" si="8"/>
        <v>1</v>
      </c>
      <c r="DS1" s="56">
        <f t="shared" si="8"/>
        <v>1</v>
      </c>
      <c r="DT1" s="61"/>
      <c r="DU1" s="56">
        <f t="shared" si="8"/>
        <v>2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1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1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6</v>
      </c>
      <c r="DW3" s="58">
        <f t="shared" si="10"/>
        <v>0</v>
      </c>
      <c r="DX3" s="58">
        <f t="shared" si="10"/>
        <v>32.096518993839979</v>
      </c>
      <c r="DY3" s="58">
        <f t="shared" si="10"/>
        <v>1</v>
      </c>
      <c r="DZ3" s="58">
        <f t="shared" si="10"/>
        <v>-2.7083333334303461E-2</v>
      </c>
      <c r="EA3" s="58">
        <f t="shared" si="10"/>
        <v>-0.65000000002328306</v>
      </c>
      <c r="EB3" s="58">
        <f t="shared" si="10"/>
        <v>-39.000000001396984</v>
      </c>
      <c r="EC3" s="58">
        <f t="shared" si="10"/>
        <v>-0.46458333333430346</v>
      </c>
      <c r="ED3" s="58">
        <f t="shared" si="10"/>
        <v>-11.150000000023283</v>
      </c>
      <c r="EE3" s="58">
        <f t="shared" si="10"/>
        <v>-669.00000000139698</v>
      </c>
      <c r="EF3" s="58">
        <f t="shared" si="10"/>
        <v>2.8472222227719612E-2</v>
      </c>
      <c r="EG3" s="58">
        <f t="shared" si="10"/>
        <v>0.6833333334652707</v>
      </c>
      <c r="EH3" s="58">
        <f t="shared" si="10"/>
        <v>41.000000007916242</v>
      </c>
      <c r="EI3" s="58">
        <f t="shared" si="10"/>
        <v>2.1527777775190771E-2</v>
      </c>
      <c r="EJ3" s="58">
        <f t="shared" si="10"/>
        <v>0.5166666666045785</v>
      </c>
      <c r="EK3" s="58">
        <f t="shared" si="10"/>
        <v>30.99999999627471</v>
      </c>
      <c r="EL3" s="58">
        <f t="shared" si="10"/>
        <v>0.17708333333575865</v>
      </c>
      <c r="EM3" s="58">
        <f t="shared" si="10"/>
        <v>4.2500000000582077</v>
      </c>
      <c r="EN3" s="58">
        <f t="shared" si="10"/>
        <v>255.00000000349246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24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24</v>
      </c>
      <c r="CF4" s="58">
        <f>MAX(CF11:CF755)</f>
        <v>6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5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6</v>
      </c>
      <c r="DW4" s="58">
        <f t="shared" si="12"/>
        <v>0</v>
      </c>
      <c r="DX4" s="58">
        <f t="shared" si="12"/>
        <v>96.01850389098081</v>
      </c>
      <c r="DY4" s="58">
        <f t="shared" si="12"/>
        <v>18</v>
      </c>
      <c r="DZ4" s="58">
        <f t="shared" si="12"/>
        <v>1.8750000002910383E-2</v>
      </c>
      <c r="EA4" s="58">
        <f t="shared" si="12"/>
        <v>0.45000000006984919</v>
      </c>
      <c r="EB4" s="58">
        <f t="shared" si="12"/>
        <v>27.000000004190952</v>
      </c>
      <c r="EC4" s="58">
        <f t="shared" si="12"/>
        <v>7.2222222224809229E-2</v>
      </c>
      <c r="ED4" s="58">
        <f t="shared" si="12"/>
        <v>1.7333333333954215</v>
      </c>
      <c r="EE4" s="58">
        <f t="shared" si="12"/>
        <v>104.00000000372529</v>
      </c>
      <c r="EF4" s="58">
        <f t="shared" si="12"/>
        <v>0.15902777777955635</v>
      </c>
      <c r="EG4" s="58">
        <f t="shared" si="12"/>
        <v>3.8166666667093523</v>
      </c>
      <c r="EH4" s="58">
        <f t="shared" si="12"/>
        <v>229.00000000256114</v>
      </c>
      <c r="EI4" s="58">
        <f t="shared" si="12"/>
        <v>0.14375000000291038</v>
      </c>
      <c r="EJ4" s="58">
        <f t="shared" si="12"/>
        <v>3.4500000000698492</v>
      </c>
      <c r="EK4" s="58">
        <f t="shared" si="12"/>
        <v>207.00000000419095</v>
      </c>
      <c r="EL4" s="58">
        <f t="shared" si="12"/>
        <v>1.0298611111065838</v>
      </c>
      <c r="EM4" s="58">
        <f t="shared" si="12"/>
        <v>24.716666666558012</v>
      </c>
      <c r="EN4" s="58">
        <f t="shared" si="12"/>
        <v>1482.9999999934807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AVERAGE(T11:T755)</f>
        <v>12.533333333333333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AVERAGE(BX11:BX755)</f>
        <v>8.3333333333333339</v>
      </c>
      <c r="CF5" s="58">
        <f>AVERAGE(CF11:CF755)</f>
        <v>3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 t="shared" ref="DN5" si="13">AVERAGE(DN11:DN755)</f>
        <v>2.9285714285714284</v>
      </c>
      <c r="DO5" s="58"/>
      <c r="DP5" s="58"/>
      <c r="DQ5" s="58"/>
      <c r="DR5" s="58"/>
      <c r="DS5" s="58"/>
      <c r="DT5" s="61"/>
      <c r="DU5" s="58"/>
      <c r="DV5" s="58">
        <f t="shared" ref="DV5:EN5" si="14">AVERAGE(DV11:DV755)</f>
        <v>6</v>
      </c>
      <c r="DW5" s="58" t="e">
        <f t="shared" si="14"/>
        <v>#DIV/0!</v>
      </c>
      <c r="DX5" s="58">
        <f t="shared" si="14"/>
        <v>68.646704929871632</v>
      </c>
      <c r="DY5" s="58">
        <f t="shared" si="14"/>
        <v>7.1333333333333337</v>
      </c>
      <c r="DZ5" s="58">
        <f t="shared" si="14"/>
        <v>7.6967592588819871E-3</v>
      </c>
      <c r="EA5" s="58">
        <f t="shared" si="14"/>
        <v>0.1847222222131677</v>
      </c>
      <c r="EB5" s="58">
        <f t="shared" si="14"/>
        <v>11.083333332790062</v>
      </c>
      <c r="EC5" s="58">
        <f t="shared" si="14"/>
        <v>-5.3194444443215617E-2</v>
      </c>
      <c r="ED5" s="58">
        <f t="shared" si="14"/>
        <v>-1.2766666666371749</v>
      </c>
      <c r="EE5" s="58">
        <f t="shared" si="14"/>
        <v>-76.599999998230487</v>
      </c>
      <c r="EF5" s="58">
        <f t="shared" si="14"/>
        <v>6.6414141414332495E-2</v>
      </c>
      <c r="EG5" s="58">
        <f t="shared" si="14"/>
        <v>1.5939393939439801</v>
      </c>
      <c r="EH5" s="58">
        <f t="shared" si="14"/>
        <v>95.636363636638805</v>
      </c>
      <c r="EI5" s="58">
        <f t="shared" si="14"/>
        <v>7.4166666666860698E-2</v>
      </c>
      <c r="EJ5" s="58">
        <f t="shared" si="14"/>
        <v>1.7800000000046565</v>
      </c>
      <c r="EK5" s="58">
        <f t="shared" si="14"/>
        <v>106.8000000002794</v>
      </c>
      <c r="EL5" s="58">
        <f t="shared" si="14"/>
        <v>0.45680555555591129</v>
      </c>
      <c r="EM5" s="58">
        <f t="shared" si="14"/>
        <v>10.96333333334187</v>
      </c>
      <c r="EN5" s="58">
        <f t="shared" si="14"/>
        <v>657.80000000051223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QUARTILE(T11:T776,1)</f>
        <v>6.5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QUARTILE(BX11:BX776,1)</f>
        <v>3</v>
      </c>
      <c r="CF7" s="58">
        <f>QUARTILE(CF11:CF776,1)</f>
        <v>0.75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 t="shared" ref="DN7" si="15">QUARTILE(DN11:DN776,1)</f>
        <v>2</v>
      </c>
      <c r="DO7" s="58"/>
      <c r="DP7" s="58"/>
      <c r="DQ7" s="58"/>
      <c r="DR7" s="58"/>
      <c r="DS7" s="58"/>
      <c r="DT7" s="61"/>
      <c r="DU7" s="58"/>
      <c r="DV7" s="58">
        <f t="shared" ref="DV7:EN7" si="16">QUARTILE(DV11:DV776,1)</f>
        <v>6</v>
      </c>
      <c r="DW7" s="58" t="e">
        <f t="shared" si="16"/>
        <v>#NUM!</v>
      </c>
      <c r="DX7" s="58">
        <f t="shared" si="16"/>
        <v>61.116996096561707</v>
      </c>
      <c r="DY7" s="58">
        <f t="shared" si="16"/>
        <v>3</v>
      </c>
      <c r="DZ7" s="58">
        <f t="shared" si="16"/>
        <v>7.4652777766459621E-3</v>
      </c>
      <c r="EA7" s="58">
        <f t="shared" si="16"/>
        <v>0.17916666663950309</v>
      </c>
      <c r="EB7" s="58">
        <f t="shared" si="16"/>
        <v>10.749999998370185</v>
      </c>
      <c r="EC7" s="58">
        <f t="shared" si="16"/>
        <v>3.4027777779556345E-2</v>
      </c>
      <c r="ED7" s="58">
        <f t="shared" si="16"/>
        <v>0.81666666670935228</v>
      </c>
      <c r="EE7" s="58">
        <f t="shared" si="16"/>
        <v>49.000000002561137</v>
      </c>
      <c r="EF7" s="58">
        <f t="shared" si="16"/>
        <v>5.2083333332120674E-2</v>
      </c>
      <c r="EG7" s="58">
        <f t="shared" si="16"/>
        <v>1.2499999999708962</v>
      </c>
      <c r="EH7" s="58">
        <f t="shared" si="16"/>
        <v>74.99999999825377</v>
      </c>
      <c r="EI7" s="58">
        <f t="shared" si="16"/>
        <v>5.2951388888686779E-2</v>
      </c>
      <c r="EJ7" s="58">
        <f t="shared" si="16"/>
        <v>1.2708333333284827</v>
      </c>
      <c r="EK7" s="58">
        <f t="shared" si="16"/>
        <v>76.249999999708962</v>
      </c>
      <c r="EL7" s="58">
        <f t="shared" si="16"/>
        <v>0.22517361110840284</v>
      </c>
      <c r="EM7" s="58">
        <f t="shared" si="16"/>
        <v>5.4041666666016681</v>
      </c>
      <c r="EN7" s="58">
        <f t="shared" si="16"/>
        <v>324.24999999610009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QUARTILE(T11:T775,3)</f>
        <v>20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QUARTILE(BX11:BX775,3)</f>
        <v>11</v>
      </c>
      <c r="CF8" s="58">
        <f>QUARTILE(CF11:CF775,3)</f>
        <v>5.25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 t="shared" ref="DN8" si="17">QUARTILE(DN11:DN775,3)</f>
        <v>4</v>
      </c>
      <c r="DO8" s="58"/>
      <c r="DP8" s="58"/>
      <c r="DQ8" s="58"/>
      <c r="DR8" s="58"/>
      <c r="DS8" s="58"/>
      <c r="DT8" s="61"/>
      <c r="DU8" s="58"/>
      <c r="DV8" s="58">
        <f t="shared" ref="DV8:EN8" si="18">QUARTILE(DV11:DV775,3)</f>
        <v>6</v>
      </c>
      <c r="DW8" s="58" t="e">
        <f t="shared" si="18"/>
        <v>#NUM!</v>
      </c>
      <c r="DX8" s="58">
        <f t="shared" si="18"/>
        <v>79.40349702293355</v>
      </c>
      <c r="DY8" s="58">
        <f t="shared" si="18"/>
        <v>8.5</v>
      </c>
      <c r="DZ8" s="58">
        <f t="shared" si="18"/>
        <v>1.3541666665332741E-2</v>
      </c>
      <c r="EA8" s="58">
        <f t="shared" si="18"/>
        <v>0.32499999996798579</v>
      </c>
      <c r="EB8" s="58">
        <f t="shared" si="18"/>
        <v>19.499999998079147</v>
      </c>
      <c r="EC8" s="58">
        <f t="shared" si="18"/>
        <v>5.2083333335758653E-2</v>
      </c>
      <c r="ED8" s="58">
        <f t="shared" si="18"/>
        <v>1.2500000000582077</v>
      </c>
      <c r="EE8" s="58">
        <f t="shared" si="18"/>
        <v>75.00000000349246</v>
      </c>
      <c r="EF8" s="58">
        <f t="shared" si="18"/>
        <v>6.7361111112404615E-2</v>
      </c>
      <c r="EG8" s="58">
        <f t="shared" si="18"/>
        <v>1.6166666666977108</v>
      </c>
      <c r="EH8" s="58">
        <f t="shared" si="18"/>
        <v>97.000000001862645</v>
      </c>
      <c r="EI8" s="58">
        <f t="shared" si="18"/>
        <v>7.8125E-2</v>
      </c>
      <c r="EJ8" s="58">
        <f t="shared" si="18"/>
        <v>1.875</v>
      </c>
      <c r="EK8" s="58">
        <f t="shared" si="18"/>
        <v>112.5</v>
      </c>
      <c r="EL8" s="58">
        <f t="shared" si="18"/>
        <v>0.48923611111240461</v>
      </c>
      <c r="EM8" s="58">
        <f t="shared" si="18"/>
        <v>11.741666666697711</v>
      </c>
      <c r="EN8" s="58">
        <f t="shared" si="18"/>
        <v>704.50000000186265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MEDIAN(T11:T740)</f>
        <v>10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MEDIAN(BX11:BX740)</f>
        <v>6</v>
      </c>
      <c r="CF9" s="58">
        <f>MEDIAN(CF11:CF740)</f>
        <v>3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 t="shared" ref="DN9" si="19">MEDIAN(DN11:DN740)</f>
        <v>3</v>
      </c>
      <c r="DO9" s="58"/>
      <c r="DP9" s="58"/>
      <c r="DQ9" s="58"/>
      <c r="DR9" s="58"/>
      <c r="DS9" s="58"/>
      <c r="DT9" s="61"/>
      <c r="DU9" s="58"/>
      <c r="DV9" s="58">
        <f t="shared" ref="DV9:EN9" si="20">MEDIAN(DV11:DV740)</f>
        <v>6</v>
      </c>
      <c r="DW9" s="58" t="e">
        <f t="shared" si="20"/>
        <v>#NUM!</v>
      </c>
      <c r="DX9" s="58">
        <f t="shared" si="20"/>
        <v>70.553202930330329</v>
      </c>
      <c r="DY9" s="58">
        <f t="shared" si="20"/>
        <v>5</v>
      </c>
      <c r="DZ9" s="58">
        <f t="shared" si="20"/>
        <v>9.3750000014551915E-3</v>
      </c>
      <c r="EA9" s="58">
        <f t="shared" si="20"/>
        <v>0.2250000000349246</v>
      </c>
      <c r="EB9" s="58">
        <f t="shared" si="20"/>
        <v>13.500000002095476</v>
      </c>
      <c r="EC9" s="58">
        <f t="shared" si="20"/>
        <v>4.0277777778101154E-2</v>
      </c>
      <c r="ED9" s="58">
        <f t="shared" si="20"/>
        <v>0.96666666667442769</v>
      </c>
      <c r="EE9" s="58">
        <f t="shared" si="20"/>
        <v>58.000000000465661</v>
      </c>
      <c r="EF9" s="58">
        <f t="shared" si="20"/>
        <v>5.9722222220443655E-2</v>
      </c>
      <c r="EG9" s="58">
        <f t="shared" si="20"/>
        <v>1.4333333332906477</v>
      </c>
      <c r="EH9" s="58">
        <f t="shared" si="20"/>
        <v>85.999999997438863</v>
      </c>
      <c r="EI9" s="58">
        <f t="shared" si="20"/>
        <v>7.4652777777373558E-2</v>
      </c>
      <c r="EJ9" s="58">
        <f t="shared" si="20"/>
        <v>1.7916666666569654</v>
      </c>
      <c r="EK9" s="58">
        <f t="shared" si="20"/>
        <v>107.49999999941792</v>
      </c>
      <c r="EL9" s="58">
        <f t="shared" si="20"/>
        <v>0.35277777777810115</v>
      </c>
      <c r="EM9" s="58">
        <f t="shared" si="20"/>
        <v>8.4666666666744277</v>
      </c>
      <c r="EN9" s="58">
        <f t="shared" si="20"/>
        <v>508.00000000046566</v>
      </c>
    </row>
    <row r="10" spans="1:144" s="92" customFormat="1" ht="47.2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25" t="s">
        <v>229</v>
      </c>
      <c r="D11" s="25" t="s">
        <v>230</v>
      </c>
      <c r="E11" s="26">
        <v>740113</v>
      </c>
      <c r="F11" s="27">
        <v>9588</v>
      </c>
      <c r="G11" s="51">
        <v>1</v>
      </c>
      <c r="H11" s="50">
        <v>44658</v>
      </c>
      <c r="I11" s="28">
        <v>0.50416666666666665</v>
      </c>
      <c r="J11" s="29">
        <v>1</v>
      </c>
      <c r="K11" s="50">
        <v>44658</v>
      </c>
      <c r="L11" s="28">
        <v>0.375</v>
      </c>
      <c r="M11" s="30">
        <v>0</v>
      </c>
      <c r="N11" s="31">
        <v>1</v>
      </c>
      <c r="O11" s="32">
        <v>2</v>
      </c>
      <c r="P11" s="31">
        <v>0</v>
      </c>
      <c r="Q11" s="31">
        <v>0</v>
      </c>
      <c r="R11" s="30">
        <v>0</v>
      </c>
      <c r="S11" s="33">
        <v>3</v>
      </c>
      <c r="T11" s="34">
        <v>7</v>
      </c>
      <c r="U11" s="33">
        <v>0</v>
      </c>
      <c r="V11" s="33">
        <v>1</v>
      </c>
      <c r="W11" s="33">
        <v>0</v>
      </c>
      <c r="X11" s="33">
        <v>0</v>
      </c>
      <c r="Y11" s="33">
        <v>0</v>
      </c>
      <c r="Z11" s="33">
        <v>0</v>
      </c>
      <c r="AA11" s="35" t="s">
        <v>307</v>
      </c>
      <c r="AB11" s="35" t="s">
        <v>303</v>
      </c>
      <c r="AC11" s="35">
        <v>1</v>
      </c>
      <c r="AD11" s="50">
        <v>44658</v>
      </c>
      <c r="AE11" s="28">
        <v>0.5229166666666667</v>
      </c>
      <c r="AF11" s="189"/>
      <c r="AG11" s="189"/>
      <c r="AH11" s="192"/>
      <c r="AI11" s="50">
        <v>44659</v>
      </c>
      <c r="AJ11" s="186">
        <v>0</v>
      </c>
      <c r="AK11" s="36">
        <v>0</v>
      </c>
      <c r="AL11" s="36">
        <v>1</v>
      </c>
      <c r="AM11" s="37">
        <v>0</v>
      </c>
      <c r="AN11" s="36">
        <v>0</v>
      </c>
      <c r="AO11" s="38">
        <v>0</v>
      </c>
      <c r="AP11" s="39">
        <v>1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55">
        <v>0</v>
      </c>
      <c r="AW11" s="55">
        <v>0</v>
      </c>
      <c r="AX11" s="41">
        <v>0</v>
      </c>
      <c r="AY11" s="50">
        <v>44658</v>
      </c>
      <c r="AZ11" s="28">
        <v>0.57638888888888895</v>
      </c>
      <c r="BA11" s="40" t="s">
        <v>199</v>
      </c>
      <c r="BB11" s="50" t="s">
        <v>146</v>
      </c>
      <c r="BC11" s="28" t="s">
        <v>146</v>
      </c>
      <c r="BD11" s="42" t="s">
        <v>146</v>
      </c>
      <c r="BE11" s="52" t="s">
        <v>146</v>
      </c>
      <c r="BF11" s="52" t="s">
        <v>146</v>
      </c>
      <c r="BG11" s="43" t="s">
        <v>146</v>
      </c>
      <c r="BH11" s="43" t="s">
        <v>146</v>
      </c>
      <c r="BI11" s="43" t="s">
        <v>146</v>
      </c>
      <c r="BJ11" s="50" t="s">
        <v>146</v>
      </c>
      <c r="BK11" s="28" t="s">
        <v>146</v>
      </c>
      <c r="BL11" s="44" t="s">
        <v>146</v>
      </c>
      <c r="BM11" s="44" t="s">
        <v>146</v>
      </c>
      <c r="BN11" s="44" t="s">
        <v>146</v>
      </c>
      <c r="BO11" s="44" t="s">
        <v>146</v>
      </c>
      <c r="BP11" s="42"/>
      <c r="BQ11" s="42"/>
      <c r="BR11" s="54"/>
      <c r="BS11" s="54"/>
      <c r="BT11" s="54"/>
      <c r="BU11" s="54"/>
      <c r="BV11" s="54"/>
      <c r="BW11" s="54" t="s">
        <v>309</v>
      </c>
      <c r="BX11" s="34" t="s">
        <v>306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1</v>
      </c>
      <c r="CE11" s="33">
        <v>0</v>
      </c>
      <c r="CF11" s="34" t="s">
        <v>306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1</v>
      </c>
      <c r="CM11" s="33">
        <v>0</v>
      </c>
      <c r="CN11" s="45">
        <v>0</v>
      </c>
      <c r="CO11" s="42">
        <v>0</v>
      </c>
      <c r="CP11" s="42">
        <v>0</v>
      </c>
      <c r="CQ11" s="42">
        <v>0</v>
      </c>
      <c r="CR11" s="42">
        <v>0</v>
      </c>
      <c r="CS11" s="42">
        <v>0</v>
      </c>
      <c r="CT11" s="42">
        <v>0</v>
      </c>
      <c r="CU11" s="43">
        <v>0</v>
      </c>
      <c r="CV11" s="43">
        <v>0</v>
      </c>
      <c r="CW11" s="43" t="s">
        <v>146</v>
      </c>
      <c r="CX11" s="43">
        <v>0</v>
      </c>
      <c r="CY11" s="43">
        <v>0</v>
      </c>
      <c r="CZ11" s="46">
        <v>0</v>
      </c>
      <c r="DA11" s="46">
        <v>0</v>
      </c>
      <c r="DB11" s="46">
        <v>0</v>
      </c>
      <c r="DC11" s="36">
        <v>1</v>
      </c>
      <c r="DD11" s="36">
        <v>0</v>
      </c>
      <c r="DE11" s="36">
        <v>0</v>
      </c>
      <c r="DF11" s="47" t="s">
        <v>231</v>
      </c>
      <c r="DG11" s="47">
        <v>1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4">
        <v>4</v>
      </c>
      <c r="DO11" s="125">
        <v>0</v>
      </c>
      <c r="DP11" s="125">
        <v>1</v>
      </c>
      <c r="DQ11" s="125">
        <v>0</v>
      </c>
      <c r="DR11" s="125">
        <v>0</v>
      </c>
      <c r="DS11" s="125">
        <v>0</v>
      </c>
      <c r="DT11" s="134">
        <v>44659</v>
      </c>
      <c r="DU11" s="139"/>
      <c r="DV11" s="33"/>
      <c r="DW11" s="33"/>
      <c r="DX11" s="126">
        <f t="shared" ref="DX11:DX25" si="21">IFERROR((H11-F11)/365.2421,"")</f>
        <v>96.01850389098081</v>
      </c>
      <c r="DY11" s="127">
        <f t="shared" ref="DY11:DY25" si="22">IFERROR((DT11-H11),"")</f>
        <v>1</v>
      </c>
      <c r="DZ11" s="128">
        <f t="shared" ref="DZ11:DZ25" si="23">IFERROR((AD11+AE11)-(H11+I11),"NA")</f>
        <v>1.8750000002910383E-2</v>
      </c>
      <c r="EA11" s="128">
        <f t="shared" ref="EA11:EA25" si="24">IFERROR((DZ11*24),"NA")</f>
        <v>0.45000000006984919</v>
      </c>
      <c r="EB11" s="129">
        <f t="shared" ref="EB11:EB25" si="25">IFERROR((EA11*60),"NA")</f>
        <v>27.000000004190952</v>
      </c>
      <c r="EC11" s="128">
        <f t="shared" ref="EC11:EC25" si="26">IFERROR((AY11+AZ11)-(H11+I11),"NA")</f>
        <v>7.2222222224809229E-2</v>
      </c>
      <c r="ED11" s="128">
        <f t="shared" ref="ED11:ED25" si="27">IFERROR((EC11*24),"NA")</f>
        <v>1.7333333333954215</v>
      </c>
      <c r="EE11" s="129">
        <f t="shared" ref="EE11:EE25" si="28">IFERROR((ED11*60),"NA")</f>
        <v>104.00000000372529</v>
      </c>
      <c r="EF11" s="128" t="str">
        <f t="shared" ref="EF11:EF25" si="29">IFERROR((BB11+BC11)-(H11+I11),"NA")</f>
        <v>NA</v>
      </c>
      <c r="EG11" s="128" t="str">
        <f t="shared" ref="EG11:EG25" si="30">IFERROR((EF11*24),"NA")</f>
        <v>NA</v>
      </c>
      <c r="EH11" s="129" t="str">
        <f t="shared" ref="EH11:EH25" si="31">IFERROR((EG11*60),"NA")</f>
        <v>NA</v>
      </c>
      <c r="EI11" s="128" t="str">
        <f t="shared" ref="EI11:EI25" si="32">IFERROR((BJ11+BK11)-(BB11+BC11),"NA")</f>
        <v>NA</v>
      </c>
      <c r="EJ11" s="128" t="str">
        <f t="shared" ref="EJ11:EJ25" si="33">IFERROR((EI11*24),"NA")</f>
        <v>NA</v>
      </c>
      <c r="EK11" s="129" t="str">
        <f t="shared" ref="EK11:EK25" si="34">IFERROR((EJ11*60),"NA")</f>
        <v>NA</v>
      </c>
      <c r="EL11" s="128" t="str">
        <f t="shared" ref="EL11:EL25" si="35">IFERROR((BJ11+BK11)-(K11+L11),"NA")</f>
        <v>NA</v>
      </c>
      <c r="EM11" s="128" t="str">
        <f t="shared" ref="EM11:EM25" si="36">IFERROR((EL11*24),"NA")</f>
        <v>NA</v>
      </c>
      <c r="EN11" s="129" t="str">
        <f t="shared" ref="EN11:EN25" si="37">IFERROR((EM11*60),"NA")</f>
        <v>NA</v>
      </c>
    </row>
    <row r="12" spans="1:144" s="92" customFormat="1" ht="15" customHeight="1" x14ac:dyDescent="0.2">
      <c r="A12" s="93">
        <v>1</v>
      </c>
      <c r="B12" s="92">
        <v>1</v>
      </c>
      <c r="C12" s="167" t="s">
        <v>226</v>
      </c>
      <c r="D12" s="167" t="s">
        <v>227</v>
      </c>
      <c r="E12" s="26">
        <v>2544191</v>
      </c>
      <c r="F12" s="27">
        <v>20101</v>
      </c>
      <c r="G12" s="51">
        <v>1</v>
      </c>
      <c r="H12" s="50">
        <v>44658</v>
      </c>
      <c r="I12" s="28">
        <v>0.42291666666666666</v>
      </c>
      <c r="J12" s="29">
        <v>1</v>
      </c>
      <c r="K12" s="50">
        <v>44658</v>
      </c>
      <c r="L12" s="28">
        <v>0.33333333333333331</v>
      </c>
      <c r="M12" s="30">
        <v>0</v>
      </c>
      <c r="N12" s="31">
        <v>1</v>
      </c>
      <c r="O12" s="32">
        <v>2</v>
      </c>
      <c r="P12" s="31">
        <v>0</v>
      </c>
      <c r="Q12" s="31">
        <v>0</v>
      </c>
      <c r="R12" s="30">
        <v>0</v>
      </c>
      <c r="S12" s="33">
        <v>0</v>
      </c>
      <c r="T12" s="34">
        <v>19</v>
      </c>
      <c r="U12" s="33">
        <v>0</v>
      </c>
      <c r="V12" s="33">
        <v>0</v>
      </c>
      <c r="W12" s="33">
        <v>0</v>
      </c>
      <c r="X12" s="33">
        <v>1</v>
      </c>
      <c r="Y12" s="33">
        <v>0</v>
      </c>
      <c r="Z12" s="33">
        <v>0</v>
      </c>
      <c r="AA12" s="35" t="s">
        <v>307</v>
      </c>
      <c r="AB12" s="35" t="s">
        <v>303</v>
      </c>
      <c r="AC12" s="35">
        <v>1</v>
      </c>
      <c r="AD12" s="50">
        <v>44658</v>
      </c>
      <c r="AE12" s="28">
        <v>0.42638888888888887</v>
      </c>
      <c r="AF12" s="189"/>
      <c r="AG12" s="189"/>
      <c r="AH12" s="192"/>
      <c r="AI12" s="50">
        <v>44659</v>
      </c>
      <c r="AJ12" s="186">
        <v>1</v>
      </c>
      <c r="AK12" s="36">
        <v>1</v>
      </c>
      <c r="AL12" s="36">
        <v>0</v>
      </c>
      <c r="AM12" s="37">
        <v>0</v>
      </c>
      <c r="AN12" s="36">
        <v>0</v>
      </c>
      <c r="AO12" s="38">
        <v>1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55">
        <v>0</v>
      </c>
      <c r="AW12" s="55">
        <v>0</v>
      </c>
      <c r="AX12" s="41">
        <v>0</v>
      </c>
      <c r="AY12" s="50" t="s">
        <v>146</v>
      </c>
      <c r="AZ12" s="28" t="s">
        <v>146</v>
      </c>
      <c r="BA12" s="40" t="s">
        <v>146</v>
      </c>
      <c r="BB12" s="50">
        <v>44658</v>
      </c>
      <c r="BC12" s="28">
        <v>0.48055555555555557</v>
      </c>
      <c r="BD12" s="42" t="s">
        <v>228</v>
      </c>
      <c r="BE12" s="52">
        <v>0</v>
      </c>
      <c r="BF12" s="52">
        <v>1</v>
      </c>
      <c r="BG12" s="43" t="s">
        <v>453</v>
      </c>
      <c r="BH12" s="43">
        <v>1</v>
      </c>
      <c r="BI12" s="43">
        <v>0</v>
      </c>
      <c r="BJ12" s="50">
        <v>44658</v>
      </c>
      <c r="BK12" s="28">
        <v>0.5444444444444444</v>
      </c>
      <c r="BL12" s="44" t="s">
        <v>101</v>
      </c>
      <c r="BM12" s="44">
        <v>0</v>
      </c>
      <c r="BN12" s="44">
        <v>0</v>
      </c>
      <c r="BO12" s="44">
        <v>0</v>
      </c>
      <c r="BP12" s="42"/>
      <c r="BQ12" s="42"/>
      <c r="BR12" s="54" t="s">
        <v>308</v>
      </c>
      <c r="BS12" s="54" t="s">
        <v>582</v>
      </c>
      <c r="BT12" s="54" t="s">
        <v>305</v>
      </c>
      <c r="BU12" s="54" t="s">
        <v>146</v>
      </c>
      <c r="BV12" s="54" t="s">
        <v>146</v>
      </c>
      <c r="BW12" s="54" t="s">
        <v>146</v>
      </c>
      <c r="BX12" s="34" t="s">
        <v>306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1</v>
      </c>
      <c r="CE12" s="33">
        <v>0</v>
      </c>
      <c r="CF12" s="34" t="s">
        <v>306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1</v>
      </c>
      <c r="CM12" s="33">
        <v>0</v>
      </c>
      <c r="CN12" s="45">
        <v>0</v>
      </c>
      <c r="CO12" s="42">
        <v>0</v>
      </c>
      <c r="CP12" s="42">
        <v>0</v>
      </c>
      <c r="CQ12" s="42">
        <v>0</v>
      </c>
      <c r="CR12" s="42">
        <v>0</v>
      </c>
      <c r="CS12" s="42">
        <v>0</v>
      </c>
      <c r="CT12" s="42">
        <v>0</v>
      </c>
      <c r="CU12" s="43">
        <v>0</v>
      </c>
      <c r="CV12" s="43" t="s">
        <v>146</v>
      </c>
      <c r="CW12" s="43">
        <v>0</v>
      </c>
      <c r="CX12" s="43">
        <v>0</v>
      </c>
      <c r="CY12" s="43">
        <v>0</v>
      </c>
      <c r="CZ12" s="46">
        <v>0</v>
      </c>
      <c r="DA12" s="46">
        <v>0</v>
      </c>
      <c r="DB12" s="46">
        <v>0</v>
      </c>
      <c r="DC12" s="36">
        <v>1</v>
      </c>
      <c r="DD12" s="36">
        <v>0</v>
      </c>
      <c r="DE12" s="36">
        <v>0</v>
      </c>
      <c r="DF12" s="47" t="s">
        <v>304</v>
      </c>
      <c r="DG12" s="47">
        <v>0</v>
      </c>
      <c r="DH12" s="47">
        <v>0</v>
      </c>
      <c r="DI12" s="47">
        <v>1</v>
      </c>
      <c r="DJ12" s="47">
        <v>0</v>
      </c>
      <c r="DK12" s="47">
        <v>0</v>
      </c>
      <c r="DL12" s="47">
        <v>0</v>
      </c>
      <c r="DM12" s="47">
        <v>0</v>
      </c>
      <c r="DN12" s="44">
        <v>4</v>
      </c>
      <c r="DO12" s="125">
        <v>0</v>
      </c>
      <c r="DP12" s="125">
        <v>1</v>
      </c>
      <c r="DQ12" s="125">
        <v>0</v>
      </c>
      <c r="DR12" s="125">
        <v>0</v>
      </c>
      <c r="DS12" s="125">
        <v>0</v>
      </c>
      <c r="DT12" s="134">
        <v>44665</v>
      </c>
      <c r="DU12" s="139">
        <v>1</v>
      </c>
      <c r="DV12" s="33">
        <v>6</v>
      </c>
      <c r="DW12" s="33" t="s">
        <v>146</v>
      </c>
      <c r="DX12" s="126">
        <f t="shared" si="21"/>
        <v>67.23485600373013</v>
      </c>
      <c r="DY12" s="127">
        <f t="shared" si="22"/>
        <v>7</v>
      </c>
      <c r="DZ12" s="128">
        <f t="shared" si="23"/>
        <v>3.4722222189884633E-3</v>
      </c>
      <c r="EA12" s="128">
        <f t="shared" si="24"/>
        <v>8.3333333255723119E-2</v>
      </c>
      <c r="EB12" s="129">
        <f t="shared" si="25"/>
        <v>4.9999999953433871</v>
      </c>
      <c r="EC12" s="128" t="str">
        <f t="shared" si="26"/>
        <v>NA</v>
      </c>
      <c r="ED12" s="128" t="str">
        <f t="shared" si="27"/>
        <v>NA</v>
      </c>
      <c r="EE12" s="129" t="str">
        <f t="shared" si="28"/>
        <v>NA</v>
      </c>
      <c r="EF12" s="128">
        <f t="shared" si="29"/>
        <v>5.7638888887595385E-2</v>
      </c>
      <c r="EG12" s="128">
        <f t="shared" si="30"/>
        <v>1.3833333333022892</v>
      </c>
      <c r="EH12" s="129">
        <f t="shared" si="31"/>
        <v>82.999999998137355</v>
      </c>
      <c r="EI12" s="128">
        <f t="shared" si="32"/>
        <v>6.3888888886140194E-2</v>
      </c>
      <c r="EJ12" s="128">
        <f t="shared" si="33"/>
        <v>1.5333333332673647</v>
      </c>
      <c r="EK12" s="129">
        <f t="shared" si="34"/>
        <v>91.999999996041879</v>
      </c>
      <c r="EL12" s="128">
        <f t="shared" si="35"/>
        <v>0.21111111110803904</v>
      </c>
      <c r="EM12" s="128">
        <f t="shared" si="36"/>
        <v>5.066666666592937</v>
      </c>
      <c r="EN12" s="129">
        <f t="shared" si="37"/>
        <v>303.99999999557622</v>
      </c>
    </row>
    <row r="13" spans="1:144" s="92" customFormat="1" ht="15" customHeight="1" x14ac:dyDescent="0.2">
      <c r="A13" s="93">
        <v>1</v>
      </c>
      <c r="B13" s="92">
        <v>1</v>
      </c>
      <c r="C13" s="167" t="s">
        <v>232</v>
      </c>
      <c r="D13" s="167" t="s">
        <v>233</v>
      </c>
      <c r="E13" s="26">
        <v>611179</v>
      </c>
      <c r="F13" s="27">
        <v>20057</v>
      </c>
      <c r="G13" s="51">
        <v>1</v>
      </c>
      <c r="H13" s="50">
        <v>44659</v>
      </c>
      <c r="I13" s="28">
        <v>0.33680555555555558</v>
      </c>
      <c r="J13" s="29">
        <v>1</v>
      </c>
      <c r="K13" s="50">
        <v>44659</v>
      </c>
      <c r="L13" s="28">
        <v>4.1666666666666664E-2</v>
      </c>
      <c r="M13" s="30">
        <v>0</v>
      </c>
      <c r="N13" s="31">
        <v>1</v>
      </c>
      <c r="O13" s="32">
        <v>2</v>
      </c>
      <c r="P13" s="31">
        <v>0</v>
      </c>
      <c r="Q13" s="31">
        <v>0</v>
      </c>
      <c r="R13" s="30">
        <v>0</v>
      </c>
      <c r="S13" s="33">
        <v>0</v>
      </c>
      <c r="T13" s="34">
        <v>22</v>
      </c>
      <c r="U13" s="33">
        <v>0</v>
      </c>
      <c r="V13" s="33">
        <v>0</v>
      </c>
      <c r="W13" s="33">
        <v>0</v>
      </c>
      <c r="X13" s="33">
        <v>0</v>
      </c>
      <c r="Y13" s="33">
        <v>1</v>
      </c>
      <c r="Z13" s="33">
        <v>0</v>
      </c>
      <c r="AA13" s="35" t="s">
        <v>307</v>
      </c>
      <c r="AB13" s="35" t="s">
        <v>303</v>
      </c>
      <c r="AC13" s="35">
        <v>0</v>
      </c>
      <c r="AD13" s="50">
        <v>44659</v>
      </c>
      <c r="AE13" s="28">
        <v>0.34722222222222227</v>
      </c>
      <c r="AF13" s="189"/>
      <c r="AG13" s="189"/>
      <c r="AH13" s="192"/>
      <c r="AI13" s="50">
        <v>44660</v>
      </c>
      <c r="AJ13" s="186">
        <v>1</v>
      </c>
      <c r="AK13" s="36">
        <v>1</v>
      </c>
      <c r="AL13" s="36">
        <v>1</v>
      </c>
      <c r="AM13" s="37">
        <v>0</v>
      </c>
      <c r="AN13" s="36">
        <v>0</v>
      </c>
      <c r="AO13" s="38">
        <v>0</v>
      </c>
      <c r="AP13" s="39">
        <v>0</v>
      </c>
      <c r="AQ13" s="39">
        <v>1</v>
      </c>
      <c r="AR13" s="39">
        <v>0</v>
      </c>
      <c r="AS13" s="39">
        <v>0</v>
      </c>
      <c r="AT13" s="39">
        <v>0</v>
      </c>
      <c r="AU13" s="39">
        <v>0</v>
      </c>
      <c r="AV13" s="55">
        <v>0</v>
      </c>
      <c r="AW13" s="55">
        <v>0</v>
      </c>
      <c r="AX13" s="41">
        <v>0</v>
      </c>
      <c r="AY13" s="50">
        <v>44659</v>
      </c>
      <c r="AZ13" s="28">
        <v>0.37083333333333335</v>
      </c>
      <c r="BA13" s="40" t="s">
        <v>311</v>
      </c>
      <c r="BB13" s="50">
        <v>44659</v>
      </c>
      <c r="BC13" s="28">
        <v>0.40902777777777777</v>
      </c>
      <c r="BD13" s="42" t="s">
        <v>228</v>
      </c>
      <c r="BE13" s="52">
        <v>0</v>
      </c>
      <c r="BF13" s="52">
        <v>1</v>
      </c>
      <c r="BG13" s="43" t="s">
        <v>351</v>
      </c>
      <c r="BH13" s="43">
        <v>1</v>
      </c>
      <c r="BI13" s="43">
        <v>0</v>
      </c>
      <c r="BJ13" s="50">
        <v>44659</v>
      </c>
      <c r="BK13" s="28">
        <v>0.43055555555555558</v>
      </c>
      <c r="BL13" s="44" t="s">
        <v>101</v>
      </c>
      <c r="BM13" s="44">
        <v>0</v>
      </c>
      <c r="BN13" s="44">
        <v>0</v>
      </c>
      <c r="BO13" s="44" t="s">
        <v>234</v>
      </c>
      <c r="BP13" s="42"/>
      <c r="BQ13" s="42"/>
      <c r="BR13" s="54" t="s">
        <v>313</v>
      </c>
      <c r="BS13" s="54"/>
      <c r="BT13" s="54"/>
      <c r="BU13" s="54"/>
      <c r="BV13" s="54"/>
      <c r="BW13" s="54"/>
      <c r="BX13" s="34">
        <v>24</v>
      </c>
      <c r="BY13" s="33">
        <v>0</v>
      </c>
      <c r="BZ13" s="33">
        <v>0</v>
      </c>
      <c r="CA13" s="33">
        <v>0</v>
      </c>
      <c r="CB13" s="33">
        <v>0</v>
      </c>
      <c r="CC13" s="33">
        <v>1</v>
      </c>
      <c r="CD13" s="33">
        <v>0</v>
      </c>
      <c r="CE13" s="33">
        <v>0</v>
      </c>
      <c r="CF13" s="34"/>
      <c r="CG13" s="33"/>
      <c r="CH13" s="33"/>
      <c r="CI13" s="33"/>
      <c r="CJ13" s="33"/>
      <c r="CK13" s="33"/>
      <c r="CL13" s="33"/>
      <c r="CM13" s="33"/>
      <c r="CN13" s="45">
        <v>1</v>
      </c>
      <c r="CO13" s="42">
        <v>1</v>
      </c>
      <c r="CP13" s="42">
        <v>0</v>
      </c>
      <c r="CQ13" s="42">
        <v>0</v>
      </c>
      <c r="CR13" s="42">
        <v>0</v>
      </c>
      <c r="CS13" s="42">
        <v>0</v>
      </c>
      <c r="CT13" s="42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6">
        <v>1</v>
      </c>
      <c r="DA13" s="46">
        <v>1</v>
      </c>
      <c r="DB13" s="46">
        <v>0</v>
      </c>
      <c r="DC13" s="36">
        <v>1</v>
      </c>
      <c r="DD13" s="36">
        <v>0</v>
      </c>
      <c r="DE13" s="36">
        <v>0</v>
      </c>
      <c r="DF13" s="47" t="s">
        <v>304</v>
      </c>
      <c r="DG13" s="47">
        <v>0</v>
      </c>
      <c r="DH13" s="47">
        <v>0</v>
      </c>
      <c r="DI13" s="47">
        <v>1</v>
      </c>
      <c r="DJ13" s="47">
        <v>0</v>
      </c>
      <c r="DK13" s="47">
        <v>0</v>
      </c>
      <c r="DL13" s="47">
        <v>0</v>
      </c>
      <c r="DM13" s="47">
        <v>0</v>
      </c>
      <c r="DN13" s="44">
        <v>4</v>
      </c>
      <c r="DO13" s="125">
        <v>0</v>
      </c>
      <c r="DP13" s="125">
        <v>1</v>
      </c>
      <c r="DQ13" s="125">
        <v>0</v>
      </c>
      <c r="DR13" s="125">
        <v>0</v>
      </c>
      <c r="DS13" s="125">
        <v>0</v>
      </c>
      <c r="DT13" s="134">
        <v>44677</v>
      </c>
      <c r="DU13" s="139"/>
      <c r="DV13" s="33"/>
      <c r="DW13" s="33"/>
      <c r="DX13" s="126">
        <f t="shared" si="21"/>
        <v>67.358061953975181</v>
      </c>
      <c r="DY13" s="127">
        <f t="shared" si="22"/>
        <v>18</v>
      </c>
      <c r="DZ13" s="128">
        <f t="shared" si="23"/>
        <v>1.0416666664241347E-2</v>
      </c>
      <c r="EA13" s="128">
        <f t="shared" si="24"/>
        <v>0.24999999994179234</v>
      </c>
      <c r="EB13" s="129">
        <f t="shared" si="25"/>
        <v>14.99999999650754</v>
      </c>
      <c r="EC13" s="128">
        <f t="shared" si="26"/>
        <v>3.4027777779556345E-2</v>
      </c>
      <c r="ED13" s="128">
        <f t="shared" si="27"/>
        <v>0.81666666670935228</v>
      </c>
      <c r="EE13" s="129">
        <f t="shared" si="28"/>
        <v>49.000000002561137</v>
      </c>
      <c r="EF13" s="128">
        <f t="shared" si="29"/>
        <v>7.2222222224809229E-2</v>
      </c>
      <c r="EG13" s="128">
        <f t="shared" si="30"/>
        <v>1.7333333333954215</v>
      </c>
      <c r="EH13" s="129">
        <f t="shared" si="31"/>
        <v>104.00000000372529</v>
      </c>
      <c r="EI13" s="128">
        <f t="shared" si="32"/>
        <v>2.1527777775190771E-2</v>
      </c>
      <c r="EJ13" s="128">
        <f t="shared" si="33"/>
        <v>0.5166666666045785</v>
      </c>
      <c r="EK13" s="129">
        <f t="shared" si="34"/>
        <v>30.99999999627471</v>
      </c>
      <c r="EL13" s="128">
        <f t="shared" si="35"/>
        <v>0.38888888889050577</v>
      </c>
      <c r="EM13" s="128">
        <f t="shared" si="36"/>
        <v>9.3333333333721384</v>
      </c>
      <c r="EN13" s="129">
        <f t="shared" si="37"/>
        <v>560.00000000232831</v>
      </c>
    </row>
    <row r="14" spans="1:144" s="92" customFormat="1" ht="15" customHeight="1" x14ac:dyDescent="0.2">
      <c r="A14" s="93">
        <v>1</v>
      </c>
      <c r="B14" s="92">
        <v>1</v>
      </c>
      <c r="C14" s="167" t="s">
        <v>235</v>
      </c>
      <c r="D14" s="167" t="s">
        <v>236</v>
      </c>
      <c r="E14" s="26">
        <v>495967</v>
      </c>
      <c r="F14" s="27">
        <v>23620</v>
      </c>
      <c r="G14" s="51">
        <v>1</v>
      </c>
      <c r="H14" s="50">
        <v>44660</v>
      </c>
      <c r="I14" s="28">
        <v>0.9375</v>
      </c>
      <c r="J14" s="29">
        <v>0</v>
      </c>
      <c r="K14" s="50">
        <v>44660</v>
      </c>
      <c r="L14" s="28">
        <v>4.1666666666666664E-2</v>
      </c>
      <c r="M14" s="30">
        <v>0</v>
      </c>
      <c r="N14" s="31">
        <v>0</v>
      </c>
      <c r="O14" s="32" t="s">
        <v>146</v>
      </c>
      <c r="P14" s="31">
        <v>1</v>
      </c>
      <c r="Q14" s="31">
        <v>0</v>
      </c>
      <c r="R14" s="30">
        <v>0</v>
      </c>
      <c r="S14" s="33">
        <v>2</v>
      </c>
      <c r="T14" s="34">
        <v>4</v>
      </c>
      <c r="U14" s="33">
        <v>1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5" t="s">
        <v>314</v>
      </c>
      <c r="AB14" s="35" t="s">
        <v>315</v>
      </c>
      <c r="AC14" s="35">
        <v>0</v>
      </c>
      <c r="AD14" s="50">
        <v>44660</v>
      </c>
      <c r="AE14" s="28">
        <v>0.91041666666666676</v>
      </c>
      <c r="AF14" s="189"/>
      <c r="AG14" s="189"/>
      <c r="AH14" s="192"/>
      <c r="AI14" s="50">
        <v>44661</v>
      </c>
      <c r="AJ14" s="186">
        <v>1</v>
      </c>
      <c r="AK14" s="36">
        <v>1</v>
      </c>
      <c r="AL14" s="36">
        <v>0</v>
      </c>
      <c r="AM14" s="37">
        <v>1</v>
      </c>
      <c r="AN14" s="36">
        <v>0</v>
      </c>
      <c r="AO14" s="38">
        <v>0</v>
      </c>
      <c r="AP14" s="39">
        <v>0</v>
      </c>
      <c r="AQ14" s="39">
        <v>0</v>
      </c>
      <c r="AR14" s="39">
        <v>1</v>
      </c>
      <c r="AS14" s="39">
        <v>0</v>
      </c>
      <c r="AT14" s="39">
        <v>0</v>
      </c>
      <c r="AU14" s="39">
        <v>0</v>
      </c>
      <c r="AV14" s="55">
        <v>1</v>
      </c>
      <c r="AW14" s="55">
        <v>0</v>
      </c>
      <c r="AX14" s="41">
        <v>0</v>
      </c>
      <c r="AY14" s="50" t="s">
        <v>146</v>
      </c>
      <c r="AZ14" s="28" t="s">
        <v>146</v>
      </c>
      <c r="BA14" s="40" t="s">
        <v>146</v>
      </c>
      <c r="BB14" s="50">
        <v>44660</v>
      </c>
      <c r="BC14" s="28">
        <v>0.99722222222222223</v>
      </c>
      <c r="BD14" s="42" t="s">
        <v>342</v>
      </c>
      <c r="BE14" s="52">
        <v>0</v>
      </c>
      <c r="BF14" s="52">
        <v>1</v>
      </c>
      <c r="BG14" s="43" t="s">
        <v>350</v>
      </c>
      <c r="BH14" s="43">
        <v>1</v>
      </c>
      <c r="BI14" s="43">
        <v>1</v>
      </c>
      <c r="BJ14" s="50">
        <v>44661</v>
      </c>
      <c r="BK14" s="28">
        <v>6.9444444444444434E-2</v>
      </c>
      <c r="BL14" s="44" t="s">
        <v>306</v>
      </c>
      <c r="BM14" s="44">
        <v>0</v>
      </c>
      <c r="BN14" s="44">
        <v>0</v>
      </c>
      <c r="BO14" s="44">
        <v>0</v>
      </c>
      <c r="BP14" s="42"/>
      <c r="BQ14" s="42"/>
      <c r="BR14" s="54" t="s">
        <v>316</v>
      </c>
      <c r="BS14" s="54"/>
      <c r="BT14" s="54"/>
      <c r="BU14" s="54" t="s">
        <v>316</v>
      </c>
      <c r="BV14" s="54"/>
      <c r="BW14" s="54"/>
      <c r="BX14" s="34">
        <v>0</v>
      </c>
      <c r="BY14" s="33">
        <v>1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4">
        <v>0</v>
      </c>
      <c r="CG14" s="33">
        <v>1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45" t="s">
        <v>146</v>
      </c>
      <c r="CO14" s="42">
        <v>0</v>
      </c>
      <c r="CP14" s="42">
        <v>0</v>
      </c>
      <c r="CQ14" s="42">
        <v>0</v>
      </c>
      <c r="CR14" s="42">
        <v>0</v>
      </c>
      <c r="CS14" s="42">
        <v>0</v>
      </c>
      <c r="CT14" s="42">
        <v>0</v>
      </c>
      <c r="CU14" s="43">
        <v>0</v>
      </c>
      <c r="CV14" s="43" t="s">
        <v>146</v>
      </c>
      <c r="CW14" s="43">
        <v>0</v>
      </c>
      <c r="CX14" s="43">
        <v>0</v>
      </c>
      <c r="CY14" s="43">
        <v>0</v>
      </c>
      <c r="CZ14" s="46">
        <v>0</v>
      </c>
      <c r="DA14" s="46">
        <v>0</v>
      </c>
      <c r="DB14" s="46">
        <v>0</v>
      </c>
      <c r="DC14" s="36">
        <v>1</v>
      </c>
      <c r="DD14" s="36">
        <v>0</v>
      </c>
      <c r="DE14" s="36">
        <v>0</v>
      </c>
      <c r="DF14" s="48" t="s">
        <v>304</v>
      </c>
      <c r="DG14" s="47">
        <v>0</v>
      </c>
      <c r="DH14" s="47">
        <v>0</v>
      </c>
      <c r="DI14" s="47">
        <v>1</v>
      </c>
      <c r="DJ14" s="47">
        <v>0</v>
      </c>
      <c r="DK14" s="47">
        <v>0</v>
      </c>
      <c r="DL14" s="47">
        <v>0</v>
      </c>
      <c r="DM14" s="47">
        <v>0</v>
      </c>
      <c r="DN14" s="44">
        <v>3</v>
      </c>
      <c r="DO14" s="125">
        <v>1</v>
      </c>
      <c r="DP14" s="125">
        <v>0</v>
      </c>
      <c r="DQ14" s="125">
        <v>0</v>
      </c>
      <c r="DR14" s="125">
        <v>0</v>
      </c>
      <c r="DS14" s="125">
        <v>0</v>
      </c>
      <c r="DT14" s="134">
        <v>44663</v>
      </c>
      <c r="DU14" s="139"/>
      <c r="DV14" s="33"/>
      <c r="DW14" s="33"/>
      <c r="DX14" s="126">
        <f t="shared" si="21"/>
        <v>57.605626514577594</v>
      </c>
      <c r="DY14" s="127">
        <f t="shared" si="22"/>
        <v>3</v>
      </c>
      <c r="DZ14" s="128">
        <f t="shared" si="23"/>
        <v>-2.7083333334303461E-2</v>
      </c>
      <c r="EA14" s="128">
        <f t="shared" si="24"/>
        <v>-0.65000000002328306</v>
      </c>
      <c r="EB14" s="129">
        <f t="shared" si="25"/>
        <v>-39.000000001396984</v>
      </c>
      <c r="EC14" s="128" t="str">
        <f t="shared" si="26"/>
        <v>NA</v>
      </c>
      <c r="ED14" s="128" t="str">
        <f t="shared" si="27"/>
        <v>NA</v>
      </c>
      <c r="EE14" s="129" t="str">
        <f t="shared" si="28"/>
        <v>NA</v>
      </c>
      <c r="EF14" s="128">
        <f t="shared" si="29"/>
        <v>5.9722222220443655E-2</v>
      </c>
      <c r="EG14" s="128">
        <f t="shared" si="30"/>
        <v>1.4333333332906477</v>
      </c>
      <c r="EH14" s="129">
        <f t="shared" si="31"/>
        <v>85.999999997438863</v>
      </c>
      <c r="EI14" s="128">
        <f t="shared" si="32"/>
        <v>7.2222222224809229E-2</v>
      </c>
      <c r="EJ14" s="128">
        <f t="shared" si="33"/>
        <v>1.7333333333954215</v>
      </c>
      <c r="EK14" s="129">
        <f t="shared" si="34"/>
        <v>104.00000000372529</v>
      </c>
      <c r="EL14" s="128">
        <f t="shared" si="35"/>
        <v>1.0277777777810115</v>
      </c>
      <c r="EM14" s="128">
        <f t="shared" si="36"/>
        <v>24.666666666744277</v>
      </c>
      <c r="EN14" s="129">
        <f t="shared" si="37"/>
        <v>1480.0000000046566</v>
      </c>
    </row>
    <row r="15" spans="1:144" s="92" customFormat="1" ht="15" customHeight="1" x14ac:dyDescent="0.2">
      <c r="A15" s="93">
        <v>1</v>
      </c>
      <c r="B15" s="92">
        <v>1</v>
      </c>
      <c r="C15" s="25" t="s">
        <v>237</v>
      </c>
      <c r="D15" s="25" t="s">
        <v>238</v>
      </c>
      <c r="E15" s="26">
        <v>2285567</v>
      </c>
      <c r="F15" s="27">
        <v>24410</v>
      </c>
      <c r="G15" s="51">
        <v>1</v>
      </c>
      <c r="H15" s="50">
        <v>44664</v>
      </c>
      <c r="I15" s="28">
        <v>0.41597222222222219</v>
      </c>
      <c r="J15" s="29">
        <v>1</v>
      </c>
      <c r="K15" s="50">
        <v>44664</v>
      </c>
      <c r="L15" s="28">
        <v>0.34722222222222227</v>
      </c>
      <c r="M15" s="30">
        <v>1</v>
      </c>
      <c r="N15" s="31">
        <v>0</v>
      </c>
      <c r="O15" s="32">
        <v>2</v>
      </c>
      <c r="P15" s="31">
        <v>0</v>
      </c>
      <c r="Q15" s="31">
        <v>0</v>
      </c>
      <c r="R15" s="30">
        <v>0</v>
      </c>
      <c r="S15" s="33">
        <v>0</v>
      </c>
      <c r="T15" s="34">
        <v>7</v>
      </c>
      <c r="U15" s="33">
        <v>0</v>
      </c>
      <c r="V15" s="33">
        <v>1</v>
      </c>
      <c r="W15" s="33">
        <v>0</v>
      </c>
      <c r="X15" s="33">
        <v>0</v>
      </c>
      <c r="Y15" s="33">
        <v>0</v>
      </c>
      <c r="Z15" s="33">
        <v>0</v>
      </c>
      <c r="AA15" s="35" t="s">
        <v>307</v>
      </c>
      <c r="AB15" s="35" t="s">
        <v>303</v>
      </c>
      <c r="AC15" s="35">
        <v>1</v>
      </c>
      <c r="AD15" s="50">
        <v>44664</v>
      </c>
      <c r="AE15" s="28">
        <v>0.42430555555555555</v>
      </c>
      <c r="AF15" s="189"/>
      <c r="AG15" s="189"/>
      <c r="AH15" s="192"/>
      <c r="AI15" s="50">
        <v>44665</v>
      </c>
      <c r="AJ15" s="186">
        <v>0</v>
      </c>
      <c r="AK15" s="36">
        <v>0</v>
      </c>
      <c r="AL15" s="36">
        <v>1</v>
      </c>
      <c r="AM15" s="37">
        <v>0</v>
      </c>
      <c r="AN15" s="36">
        <v>0</v>
      </c>
      <c r="AO15" s="38">
        <v>0</v>
      </c>
      <c r="AP15" s="39">
        <v>1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55">
        <v>0</v>
      </c>
      <c r="AW15" s="55">
        <v>0</v>
      </c>
      <c r="AX15" s="41">
        <v>0</v>
      </c>
      <c r="AY15" s="50" t="s">
        <v>317</v>
      </c>
      <c r="AZ15" s="28" t="s">
        <v>317</v>
      </c>
      <c r="BA15" s="40" t="s">
        <v>199</v>
      </c>
      <c r="BB15" s="50" t="s">
        <v>146</v>
      </c>
      <c r="BC15" s="28" t="s">
        <v>146</v>
      </c>
      <c r="BD15" s="42" t="s">
        <v>146</v>
      </c>
      <c r="BE15" s="52" t="s">
        <v>146</v>
      </c>
      <c r="BF15" s="52" t="s">
        <v>146</v>
      </c>
      <c r="BG15" s="43" t="s">
        <v>146</v>
      </c>
      <c r="BH15" s="43" t="s">
        <v>146</v>
      </c>
      <c r="BI15" s="43" t="s">
        <v>146</v>
      </c>
      <c r="BJ15" s="50" t="s">
        <v>146</v>
      </c>
      <c r="BK15" s="28" t="s">
        <v>146</v>
      </c>
      <c r="BL15" s="44" t="s">
        <v>146</v>
      </c>
      <c r="BM15" s="44" t="s">
        <v>146</v>
      </c>
      <c r="BN15" s="44" t="s">
        <v>146</v>
      </c>
      <c r="BO15" s="44" t="s">
        <v>146</v>
      </c>
      <c r="BP15" s="42"/>
      <c r="BQ15" s="42"/>
      <c r="BR15" s="54"/>
      <c r="BS15" s="54"/>
      <c r="BT15" s="54" t="s">
        <v>318</v>
      </c>
      <c r="BU15" s="54"/>
      <c r="BV15" s="54"/>
      <c r="BW15" s="54"/>
      <c r="BX15" s="34">
        <v>5</v>
      </c>
      <c r="BY15" s="33">
        <v>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4">
        <v>5</v>
      </c>
      <c r="CG15" s="33">
        <v>1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45">
        <v>0</v>
      </c>
      <c r="CO15" s="42">
        <v>0</v>
      </c>
      <c r="CP15" s="42">
        <v>0</v>
      </c>
      <c r="CQ15" s="42">
        <v>0</v>
      </c>
      <c r="CR15" s="42">
        <v>0</v>
      </c>
      <c r="CS15" s="42">
        <v>0</v>
      </c>
      <c r="CT15" s="42">
        <v>0</v>
      </c>
      <c r="CU15" s="43">
        <v>0</v>
      </c>
      <c r="CV15" s="43">
        <v>0</v>
      </c>
      <c r="CW15" s="43" t="s">
        <v>146</v>
      </c>
      <c r="CX15" s="43">
        <v>0</v>
      </c>
      <c r="CY15" s="43">
        <v>0</v>
      </c>
      <c r="CZ15" s="46">
        <v>1</v>
      </c>
      <c r="DA15" s="46">
        <v>0</v>
      </c>
      <c r="DB15" s="46">
        <v>0</v>
      </c>
      <c r="DC15" s="36">
        <v>1</v>
      </c>
      <c r="DD15" s="36">
        <v>0</v>
      </c>
      <c r="DE15" s="36">
        <v>0</v>
      </c>
      <c r="DF15" s="47" t="s">
        <v>231</v>
      </c>
      <c r="DG15" s="47">
        <v>1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4">
        <v>2</v>
      </c>
      <c r="DO15" s="125">
        <v>1</v>
      </c>
      <c r="DP15" s="125">
        <v>0</v>
      </c>
      <c r="DQ15" s="125">
        <v>0</v>
      </c>
      <c r="DR15" s="125">
        <v>0</v>
      </c>
      <c r="DS15" s="125">
        <v>0</v>
      </c>
      <c r="DT15" s="134">
        <v>44668</v>
      </c>
      <c r="DU15" s="139"/>
      <c r="DV15" s="33"/>
      <c r="DW15" s="33"/>
      <c r="DX15" s="126">
        <f t="shared" si="21"/>
        <v>55.453629250297269</v>
      </c>
      <c r="DY15" s="127">
        <f t="shared" si="22"/>
        <v>4</v>
      </c>
      <c r="DZ15" s="128">
        <f t="shared" si="23"/>
        <v>8.333333331393078E-3</v>
      </c>
      <c r="EA15" s="128">
        <f t="shared" si="24"/>
        <v>0.19999999995343387</v>
      </c>
      <c r="EB15" s="129">
        <f t="shared" si="25"/>
        <v>11.999999997206032</v>
      </c>
      <c r="EC15" s="128" t="str">
        <f t="shared" si="26"/>
        <v>NA</v>
      </c>
      <c r="ED15" s="128" t="str">
        <f t="shared" si="27"/>
        <v>NA</v>
      </c>
      <c r="EE15" s="129" t="str">
        <f t="shared" si="28"/>
        <v>NA</v>
      </c>
      <c r="EF15" s="128" t="str">
        <f t="shared" si="29"/>
        <v>NA</v>
      </c>
      <c r="EG15" s="128" t="str">
        <f t="shared" si="30"/>
        <v>NA</v>
      </c>
      <c r="EH15" s="129" t="str">
        <f t="shared" si="31"/>
        <v>NA</v>
      </c>
      <c r="EI15" s="128" t="str">
        <f t="shared" si="32"/>
        <v>NA</v>
      </c>
      <c r="EJ15" s="128" t="str">
        <f t="shared" si="33"/>
        <v>NA</v>
      </c>
      <c r="EK15" s="129" t="str">
        <f t="shared" si="34"/>
        <v>NA</v>
      </c>
      <c r="EL15" s="128" t="str">
        <f t="shared" si="35"/>
        <v>NA</v>
      </c>
      <c r="EM15" s="128" t="str">
        <f t="shared" si="36"/>
        <v>NA</v>
      </c>
      <c r="EN15" s="129" t="str">
        <f t="shared" si="37"/>
        <v>NA</v>
      </c>
    </row>
    <row r="16" spans="1:144" s="92" customFormat="1" ht="15" customHeight="1" x14ac:dyDescent="0.2">
      <c r="A16" s="93">
        <v>1</v>
      </c>
      <c r="B16" s="92">
        <v>1</v>
      </c>
      <c r="C16" s="167" t="s">
        <v>239</v>
      </c>
      <c r="D16" s="167" t="s">
        <v>240</v>
      </c>
      <c r="E16" s="26">
        <v>2545613</v>
      </c>
      <c r="F16" s="27">
        <v>32943</v>
      </c>
      <c r="G16" s="51">
        <v>0</v>
      </c>
      <c r="H16" s="50">
        <v>44666</v>
      </c>
      <c r="I16" s="28">
        <v>0.60833333333333328</v>
      </c>
      <c r="J16" s="29">
        <v>0</v>
      </c>
      <c r="K16" s="50">
        <v>44666</v>
      </c>
      <c r="L16" s="28">
        <v>0.58680555555555558</v>
      </c>
      <c r="M16" s="30">
        <v>0</v>
      </c>
      <c r="N16" s="31">
        <v>1</v>
      </c>
      <c r="O16" s="32">
        <v>2</v>
      </c>
      <c r="P16" s="31">
        <v>0</v>
      </c>
      <c r="Q16" s="31">
        <v>0</v>
      </c>
      <c r="R16" s="30">
        <v>0</v>
      </c>
      <c r="S16" s="33">
        <v>0</v>
      </c>
      <c r="T16" s="34">
        <v>8</v>
      </c>
      <c r="U16" s="33">
        <v>0</v>
      </c>
      <c r="V16" s="33">
        <v>1</v>
      </c>
      <c r="W16" s="33">
        <v>0</v>
      </c>
      <c r="X16" s="33">
        <v>0</v>
      </c>
      <c r="Y16" s="33">
        <v>0</v>
      </c>
      <c r="Z16" s="33">
        <v>0</v>
      </c>
      <c r="AA16" s="142" t="s">
        <v>306</v>
      </c>
      <c r="AB16" s="35" t="s">
        <v>319</v>
      </c>
      <c r="AC16" s="35">
        <v>0</v>
      </c>
      <c r="AD16" s="50">
        <v>44666</v>
      </c>
      <c r="AE16" s="28">
        <v>0.61805555555555558</v>
      </c>
      <c r="AF16" s="189"/>
      <c r="AG16" s="189"/>
      <c r="AH16" s="192"/>
      <c r="AI16" s="50">
        <v>44666</v>
      </c>
      <c r="AJ16" s="186">
        <v>1</v>
      </c>
      <c r="AK16" s="36">
        <v>1</v>
      </c>
      <c r="AL16" s="36">
        <v>1</v>
      </c>
      <c r="AM16" s="37">
        <v>0</v>
      </c>
      <c r="AN16" s="36">
        <v>0</v>
      </c>
      <c r="AO16" s="38">
        <v>0</v>
      </c>
      <c r="AP16" s="39">
        <v>0</v>
      </c>
      <c r="AQ16" s="39">
        <v>1</v>
      </c>
      <c r="AR16" s="39">
        <v>0</v>
      </c>
      <c r="AS16" s="39">
        <v>0</v>
      </c>
      <c r="AT16" s="39">
        <v>0</v>
      </c>
      <c r="AU16" s="39">
        <v>0</v>
      </c>
      <c r="AV16" s="55">
        <v>0</v>
      </c>
      <c r="AW16" s="55">
        <v>0</v>
      </c>
      <c r="AX16" s="41">
        <v>0</v>
      </c>
      <c r="AY16" s="50">
        <v>44666</v>
      </c>
      <c r="AZ16" s="28">
        <v>0.66041666666666665</v>
      </c>
      <c r="BA16" s="40" t="s">
        <v>199</v>
      </c>
      <c r="BB16" s="50">
        <v>44666</v>
      </c>
      <c r="BC16" s="28">
        <v>0.76736111111111116</v>
      </c>
      <c r="BD16" s="42" t="s">
        <v>321</v>
      </c>
      <c r="BE16" s="52">
        <v>0</v>
      </c>
      <c r="BF16" s="52">
        <v>1</v>
      </c>
      <c r="BG16" s="43" t="s">
        <v>453</v>
      </c>
      <c r="BH16" s="43">
        <v>1</v>
      </c>
      <c r="BI16" s="43">
        <v>0</v>
      </c>
      <c r="BJ16" s="50" t="s">
        <v>343</v>
      </c>
      <c r="BK16" s="28" t="s">
        <v>343</v>
      </c>
      <c r="BL16" s="44" t="s">
        <v>345</v>
      </c>
      <c r="BM16" s="44">
        <v>1</v>
      </c>
      <c r="BN16" s="44">
        <v>0</v>
      </c>
      <c r="BO16" s="44" t="s">
        <v>436</v>
      </c>
      <c r="BP16" s="42"/>
      <c r="BQ16" s="42"/>
      <c r="BR16" s="54" t="s">
        <v>570</v>
      </c>
      <c r="BS16" s="54"/>
      <c r="BT16" s="54"/>
      <c r="BU16" s="54" t="s">
        <v>353</v>
      </c>
      <c r="BV16" s="54" t="s">
        <v>320</v>
      </c>
      <c r="BW16" s="54"/>
      <c r="BX16" s="34">
        <v>15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4" t="s">
        <v>306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1</v>
      </c>
      <c r="CM16" s="33">
        <v>0</v>
      </c>
      <c r="CN16" s="45">
        <v>1</v>
      </c>
      <c r="CO16" s="42">
        <v>1</v>
      </c>
      <c r="CP16" s="42">
        <v>0</v>
      </c>
      <c r="CQ16" s="42">
        <v>0</v>
      </c>
      <c r="CR16" s="42">
        <v>0</v>
      </c>
      <c r="CS16" s="42">
        <v>0</v>
      </c>
      <c r="CT16" s="42">
        <v>0</v>
      </c>
      <c r="CU16" s="43">
        <v>0</v>
      </c>
      <c r="CV16" s="43">
        <v>0</v>
      </c>
      <c r="CW16" s="43">
        <v>0</v>
      </c>
      <c r="CX16" s="43">
        <v>0</v>
      </c>
      <c r="CY16" s="43">
        <v>0</v>
      </c>
      <c r="CZ16" s="46">
        <v>0</v>
      </c>
      <c r="DA16" s="46">
        <v>0</v>
      </c>
      <c r="DB16" s="46">
        <v>0</v>
      </c>
      <c r="DC16" s="36">
        <v>1</v>
      </c>
      <c r="DD16" s="36">
        <v>0</v>
      </c>
      <c r="DE16" s="36">
        <v>0</v>
      </c>
      <c r="DF16" s="47" t="s">
        <v>304</v>
      </c>
      <c r="DG16" s="47">
        <v>0</v>
      </c>
      <c r="DH16" s="47">
        <v>0</v>
      </c>
      <c r="DI16" s="47">
        <v>1</v>
      </c>
      <c r="DJ16" s="47">
        <v>0</v>
      </c>
      <c r="DK16" s="47">
        <v>0</v>
      </c>
      <c r="DL16" s="47">
        <v>0</v>
      </c>
      <c r="DM16" s="47">
        <v>0</v>
      </c>
      <c r="DN16" s="44">
        <v>2</v>
      </c>
      <c r="DO16" s="125">
        <v>1</v>
      </c>
      <c r="DP16" s="125">
        <v>0</v>
      </c>
      <c r="DQ16" s="125">
        <v>0</v>
      </c>
      <c r="DR16" s="125">
        <v>0</v>
      </c>
      <c r="DS16" s="125">
        <v>0</v>
      </c>
      <c r="DT16" s="134">
        <v>44673</v>
      </c>
      <c r="DU16" s="139"/>
      <c r="DV16" s="33"/>
      <c r="DW16" s="33"/>
      <c r="DX16" s="126">
        <f t="shared" si="21"/>
        <v>32.096518993839979</v>
      </c>
      <c r="DY16" s="127">
        <f t="shared" si="22"/>
        <v>7</v>
      </c>
      <c r="DZ16" s="128">
        <f t="shared" si="23"/>
        <v>9.7222222248092294E-3</v>
      </c>
      <c r="EA16" s="128">
        <f t="shared" si="24"/>
        <v>0.2333333333954215</v>
      </c>
      <c r="EB16" s="129">
        <f t="shared" si="25"/>
        <v>14.00000000372529</v>
      </c>
      <c r="EC16" s="128">
        <f t="shared" si="26"/>
        <v>5.2083333335758653E-2</v>
      </c>
      <c r="ED16" s="128">
        <f t="shared" si="27"/>
        <v>1.2500000000582077</v>
      </c>
      <c r="EE16" s="129">
        <f t="shared" si="28"/>
        <v>75.00000000349246</v>
      </c>
      <c r="EF16" s="128">
        <f t="shared" si="29"/>
        <v>0.15902777777955635</v>
      </c>
      <c r="EG16" s="128">
        <f t="shared" si="30"/>
        <v>3.8166666667093523</v>
      </c>
      <c r="EH16" s="129">
        <f t="shared" si="31"/>
        <v>229.00000000256114</v>
      </c>
      <c r="EI16" s="128" t="str">
        <f t="shared" si="32"/>
        <v>NA</v>
      </c>
      <c r="EJ16" s="128" t="str">
        <f t="shared" si="33"/>
        <v>NA</v>
      </c>
      <c r="EK16" s="129" t="str">
        <f t="shared" si="34"/>
        <v>NA</v>
      </c>
      <c r="EL16" s="128" t="str">
        <f t="shared" si="35"/>
        <v>NA</v>
      </c>
      <c r="EM16" s="128" t="str">
        <f t="shared" si="36"/>
        <v>NA</v>
      </c>
      <c r="EN16" s="129" t="str">
        <f t="shared" si="37"/>
        <v>NA</v>
      </c>
    </row>
    <row r="17" spans="1:144" s="92" customFormat="1" ht="15" customHeight="1" x14ac:dyDescent="0.2">
      <c r="A17" s="93">
        <v>1</v>
      </c>
      <c r="B17" s="92">
        <v>1</v>
      </c>
      <c r="C17" s="167" t="s">
        <v>241</v>
      </c>
      <c r="D17" s="167" t="s">
        <v>242</v>
      </c>
      <c r="E17" s="26">
        <v>775498</v>
      </c>
      <c r="F17" s="27">
        <v>14793</v>
      </c>
      <c r="G17" s="51">
        <v>0</v>
      </c>
      <c r="H17" s="50">
        <v>44667</v>
      </c>
      <c r="I17" s="28">
        <v>0.54583333333333328</v>
      </c>
      <c r="J17" s="29">
        <v>0</v>
      </c>
      <c r="K17" s="50">
        <v>44667</v>
      </c>
      <c r="L17" s="28">
        <v>0.35416666666666669</v>
      </c>
      <c r="M17" s="30">
        <v>0</v>
      </c>
      <c r="N17" s="31">
        <v>0</v>
      </c>
      <c r="O17" s="32" t="s">
        <v>146</v>
      </c>
      <c r="P17" s="31">
        <v>0</v>
      </c>
      <c r="Q17" s="31">
        <v>1</v>
      </c>
      <c r="R17" s="30" t="s">
        <v>145</v>
      </c>
      <c r="S17" s="33">
        <v>1</v>
      </c>
      <c r="T17" s="34">
        <v>1</v>
      </c>
      <c r="U17" s="33">
        <v>1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5" t="s">
        <v>306</v>
      </c>
      <c r="AB17" s="35" t="s">
        <v>319</v>
      </c>
      <c r="AC17" s="35">
        <v>0</v>
      </c>
      <c r="AD17" s="50" t="s">
        <v>146</v>
      </c>
      <c r="AE17" s="28" t="s">
        <v>146</v>
      </c>
      <c r="AF17" s="189" t="s">
        <v>146</v>
      </c>
      <c r="AG17" s="189" t="s">
        <v>146</v>
      </c>
      <c r="AH17" s="190" t="s">
        <v>146</v>
      </c>
      <c r="AI17" s="50">
        <v>44668</v>
      </c>
      <c r="AJ17" s="186">
        <v>1</v>
      </c>
      <c r="AK17" s="36">
        <v>1</v>
      </c>
      <c r="AL17" s="36">
        <v>0</v>
      </c>
      <c r="AM17" s="37">
        <v>0</v>
      </c>
      <c r="AN17" s="36">
        <v>0</v>
      </c>
      <c r="AO17" s="38">
        <v>1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55">
        <v>0</v>
      </c>
      <c r="AW17" s="55">
        <v>0</v>
      </c>
      <c r="AX17" s="41">
        <v>0</v>
      </c>
      <c r="AY17" s="50" t="s">
        <v>146</v>
      </c>
      <c r="AZ17" s="28" t="s">
        <v>146</v>
      </c>
      <c r="BA17" s="40" t="s">
        <v>146</v>
      </c>
      <c r="BB17" s="50">
        <v>44667</v>
      </c>
      <c r="BC17" s="28">
        <v>0.59375</v>
      </c>
      <c r="BD17" s="42" t="s">
        <v>228</v>
      </c>
      <c r="BE17" s="52">
        <v>0</v>
      </c>
      <c r="BF17" s="52">
        <v>1</v>
      </c>
      <c r="BG17" s="43" t="s">
        <v>351</v>
      </c>
      <c r="BH17" s="43">
        <v>1</v>
      </c>
      <c r="BI17" s="43">
        <v>0</v>
      </c>
      <c r="BJ17" s="50">
        <v>44667</v>
      </c>
      <c r="BK17" s="28">
        <v>0.67083333333333339</v>
      </c>
      <c r="BL17" s="44">
        <v>3</v>
      </c>
      <c r="BM17" s="44">
        <v>0</v>
      </c>
      <c r="BN17" s="44">
        <v>0</v>
      </c>
      <c r="BO17" s="44">
        <v>0</v>
      </c>
      <c r="BP17" s="42"/>
      <c r="BQ17" s="42"/>
      <c r="BR17" s="54" t="s">
        <v>243</v>
      </c>
      <c r="BS17" s="54"/>
      <c r="BT17" s="54" t="s">
        <v>324</v>
      </c>
      <c r="BU17" s="54"/>
      <c r="BV17" s="54" t="s">
        <v>323</v>
      </c>
      <c r="BW17" s="54"/>
      <c r="BX17" s="34" t="s">
        <v>306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1</v>
      </c>
      <c r="CE17" s="33">
        <v>0</v>
      </c>
      <c r="CF17" s="105" t="s">
        <v>596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1</v>
      </c>
      <c r="CM17" s="104">
        <v>0</v>
      </c>
      <c r="CN17" s="45" t="s">
        <v>146</v>
      </c>
      <c r="CO17" s="42">
        <v>0</v>
      </c>
      <c r="CP17" s="42">
        <v>0</v>
      </c>
      <c r="CQ17" s="42">
        <v>0</v>
      </c>
      <c r="CR17" s="42">
        <v>0</v>
      </c>
      <c r="CS17" s="42">
        <v>0</v>
      </c>
      <c r="CT17" s="42">
        <v>0</v>
      </c>
      <c r="CU17" s="43">
        <v>0</v>
      </c>
      <c r="CV17" s="43" t="s">
        <v>146</v>
      </c>
      <c r="CW17" s="43">
        <v>0</v>
      </c>
      <c r="CX17" s="43">
        <v>0</v>
      </c>
      <c r="CY17" s="43">
        <v>0</v>
      </c>
      <c r="CZ17" s="46">
        <v>0</v>
      </c>
      <c r="DA17" s="46">
        <v>1</v>
      </c>
      <c r="DB17" s="46">
        <v>0</v>
      </c>
      <c r="DC17" s="36">
        <v>1</v>
      </c>
      <c r="DD17" s="36">
        <v>0</v>
      </c>
      <c r="DE17" s="36">
        <v>0</v>
      </c>
      <c r="DF17" s="47" t="s">
        <v>325</v>
      </c>
      <c r="DG17" s="47">
        <v>0</v>
      </c>
      <c r="DH17" s="47">
        <v>0</v>
      </c>
      <c r="DI17" s="47">
        <v>0</v>
      </c>
      <c r="DJ17" s="47">
        <v>0</v>
      </c>
      <c r="DK17" s="47">
        <v>1</v>
      </c>
      <c r="DL17" s="47">
        <v>0</v>
      </c>
      <c r="DM17" s="47">
        <v>0</v>
      </c>
      <c r="DN17" s="44">
        <v>3</v>
      </c>
      <c r="DO17" s="125">
        <v>0</v>
      </c>
      <c r="DP17" s="125">
        <v>1</v>
      </c>
      <c r="DQ17" s="125">
        <v>0</v>
      </c>
      <c r="DR17" s="125">
        <v>0</v>
      </c>
      <c r="DS17" s="125">
        <v>0</v>
      </c>
      <c r="DT17" s="134">
        <v>44677</v>
      </c>
      <c r="DU17" s="139">
        <v>1</v>
      </c>
      <c r="DV17" s="33">
        <v>6</v>
      </c>
      <c r="DW17" s="33" t="s">
        <v>19</v>
      </c>
      <c r="DX17" s="126">
        <f t="shared" si="21"/>
        <v>81.792323502684937</v>
      </c>
      <c r="DY17" s="127">
        <f t="shared" si="22"/>
        <v>10</v>
      </c>
      <c r="DZ17" s="128" t="str">
        <f t="shared" si="23"/>
        <v>NA</v>
      </c>
      <c r="EA17" s="128" t="str">
        <f t="shared" si="24"/>
        <v>NA</v>
      </c>
      <c r="EB17" s="129" t="str">
        <f t="shared" si="25"/>
        <v>NA</v>
      </c>
      <c r="EC17" s="128" t="str">
        <f t="shared" si="26"/>
        <v>NA</v>
      </c>
      <c r="ED17" s="128" t="str">
        <f t="shared" si="27"/>
        <v>NA</v>
      </c>
      <c r="EE17" s="129" t="str">
        <f t="shared" si="28"/>
        <v>NA</v>
      </c>
      <c r="EF17" s="128">
        <f t="shared" si="29"/>
        <v>4.7916666670062114E-2</v>
      </c>
      <c r="EG17" s="128">
        <f t="shared" si="30"/>
        <v>1.1500000000814907</v>
      </c>
      <c r="EH17" s="129">
        <f t="shared" si="31"/>
        <v>69.000000004889444</v>
      </c>
      <c r="EI17" s="128">
        <f t="shared" si="32"/>
        <v>7.7083333329937886E-2</v>
      </c>
      <c r="EJ17" s="128">
        <f t="shared" si="33"/>
        <v>1.8499999999185093</v>
      </c>
      <c r="EK17" s="129">
        <f t="shared" si="34"/>
        <v>110.99999999511056</v>
      </c>
      <c r="EL17" s="128">
        <f t="shared" si="35"/>
        <v>0.31666666666569654</v>
      </c>
      <c r="EM17" s="128">
        <f t="shared" si="36"/>
        <v>7.5999999999767169</v>
      </c>
      <c r="EN17" s="129">
        <f t="shared" si="37"/>
        <v>455.99999999860302</v>
      </c>
    </row>
    <row r="18" spans="1:144" s="92" customFormat="1" ht="15" customHeight="1" x14ac:dyDescent="0.2">
      <c r="A18" s="93">
        <v>1</v>
      </c>
      <c r="B18" s="92">
        <v>1</v>
      </c>
      <c r="C18" s="167" t="s">
        <v>244</v>
      </c>
      <c r="D18" s="167" t="s">
        <v>114</v>
      </c>
      <c r="E18" s="26">
        <v>138048</v>
      </c>
      <c r="F18" s="27">
        <v>18901</v>
      </c>
      <c r="G18" s="51">
        <v>1</v>
      </c>
      <c r="H18" s="50">
        <v>44670</v>
      </c>
      <c r="I18" s="28">
        <v>0.44166666666666665</v>
      </c>
      <c r="J18" s="29">
        <v>1</v>
      </c>
      <c r="K18" s="50">
        <v>44670</v>
      </c>
      <c r="L18" s="28">
        <v>0.38541666666666669</v>
      </c>
      <c r="M18" s="30">
        <v>1</v>
      </c>
      <c r="N18" s="31">
        <v>0</v>
      </c>
      <c r="O18" s="32">
        <v>2</v>
      </c>
      <c r="P18" s="31">
        <v>0</v>
      </c>
      <c r="Q18" s="31">
        <v>0</v>
      </c>
      <c r="R18" s="30" t="s">
        <v>317</v>
      </c>
      <c r="S18" s="33">
        <v>0</v>
      </c>
      <c r="T18" s="34">
        <v>21</v>
      </c>
      <c r="U18" s="33">
        <v>0</v>
      </c>
      <c r="V18" s="33">
        <v>0</v>
      </c>
      <c r="W18" s="33">
        <v>0</v>
      </c>
      <c r="X18" s="33">
        <v>0</v>
      </c>
      <c r="Y18" s="33">
        <v>1</v>
      </c>
      <c r="Z18" s="33">
        <v>0</v>
      </c>
      <c r="AA18" s="35" t="s">
        <v>307</v>
      </c>
      <c r="AB18" s="35" t="s">
        <v>303</v>
      </c>
      <c r="AC18" s="35">
        <v>0</v>
      </c>
      <c r="AD18" s="50" t="s">
        <v>146</v>
      </c>
      <c r="AE18" s="28" t="s">
        <v>146</v>
      </c>
      <c r="AF18" s="189" t="s">
        <v>146</v>
      </c>
      <c r="AG18" s="189" t="s">
        <v>146</v>
      </c>
      <c r="AH18" s="190" t="s">
        <v>146</v>
      </c>
      <c r="AI18" s="50">
        <v>44671</v>
      </c>
      <c r="AJ18" s="186">
        <v>1</v>
      </c>
      <c r="AK18" s="36">
        <v>1</v>
      </c>
      <c r="AL18" s="36">
        <v>1</v>
      </c>
      <c r="AM18" s="37">
        <v>1</v>
      </c>
      <c r="AN18" s="36">
        <v>0</v>
      </c>
      <c r="AO18" s="38">
        <v>0</v>
      </c>
      <c r="AP18" s="39">
        <v>0</v>
      </c>
      <c r="AQ18" s="39">
        <v>0</v>
      </c>
      <c r="AR18" s="39">
        <v>0</v>
      </c>
      <c r="AS18" s="39">
        <v>1</v>
      </c>
      <c r="AT18" s="39">
        <v>0</v>
      </c>
      <c r="AU18" s="39">
        <v>0</v>
      </c>
      <c r="AV18" s="55">
        <v>0</v>
      </c>
      <c r="AW18" s="55">
        <v>1</v>
      </c>
      <c r="AX18" s="41">
        <v>0</v>
      </c>
      <c r="AY18" s="50" t="s">
        <v>317</v>
      </c>
      <c r="AZ18" s="28" t="s">
        <v>317</v>
      </c>
      <c r="BA18" s="40" t="s">
        <v>199</v>
      </c>
      <c r="BB18" s="50">
        <v>44670</v>
      </c>
      <c r="BC18" s="28">
        <v>0.48402777777777778</v>
      </c>
      <c r="BD18" s="42" t="s">
        <v>382</v>
      </c>
      <c r="BE18" s="164">
        <v>1</v>
      </c>
      <c r="BF18" s="52">
        <v>1</v>
      </c>
      <c r="BG18" s="43" t="s">
        <v>302</v>
      </c>
      <c r="BH18" s="43">
        <v>1</v>
      </c>
      <c r="BI18" s="43">
        <v>1</v>
      </c>
      <c r="BJ18" s="50">
        <v>44670</v>
      </c>
      <c r="BK18" s="28">
        <v>0.5625</v>
      </c>
      <c r="BL18" s="44" t="s">
        <v>326</v>
      </c>
      <c r="BM18" s="44">
        <v>0</v>
      </c>
      <c r="BN18" s="44">
        <v>0</v>
      </c>
      <c r="BO18" s="44">
        <v>0</v>
      </c>
      <c r="BP18" s="42"/>
      <c r="BQ18" s="42"/>
      <c r="BR18" s="54" t="s">
        <v>327</v>
      </c>
      <c r="BS18" s="54"/>
      <c r="BT18" s="54"/>
      <c r="BU18" s="54"/>
      <c r="BV18" s="54"/>
      <c r="BW18" s="54"/>
      <c r="BX18" s="34">
        <v>10</v>
      </c>
      <c r="BY18" s="33">
        <v>0</v>
      </c>
      <c r="BZ18" s="33">
        <v>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4"/>
      <c r="CG18" s="33"/>
      <c r="CH18" s="33"/>
      <c r="CI18" s="33"/>
      <c r="CJ18" s="33"/>
      <c r="CK18" s="33"/>
      <c r="CL18" s="33"/>
      <c r="CM18" s="33"/>
      <c r="CN18" s="45">
        <v>0</v>
      </c>
      <c r="CO18" s="42">
        <v>0</v>
      </c>
      <c r="CP18" s="42">
        <v>0</v>
      </c>
      <c r="CQ18" s="42">
        <v>0</v>
      </c>
      <c r="CR18" s="42">
        <v>0</v>
      </c>
      <c r="CS18" s="42">
        <v>0</v>
      </c>
      <c r="CT18" s="42">
        <v>0</v>
      </c>
      <c r="CU18" s="43">
        <v>0</v>
      </c>
      <c r="CV18" s="43" t="s">
        <v>146</v>
      </c>
      <c r="CW18" s="43">
        <v>0</v>
      </c>
      <c r="CX18" s="43">
        <v>0</v>
      </c>
      <c r="CY18" s="43">
        <v>0</v>
      </c>
      <c r="CZ18" s="46"/>
      <c r="DA18" s="46">
        <v>1</v>
      </c>
      <c r="DB18" s="46">
        <v>0</v>
      </c>
      <c r="DC18" s="36">
        <v>1</v>
      </c>
      <c r="DD18" s="36">
        <v>0</v>
      </c>
      <c r="DE18" s="36">
        <v>0</v>
      </c>
      <c r="DF18" s="47" t="s">
        <v>231</v>
      </c>
      <c r="DG18" s="47">
        <v>1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4">
        <v>1</v>
      </c>
      <c r="DO18" s="125">
        <v>1</v>
      </c>
      <c r="DP18" s="125">
        <v>0</v>
      </c>
      <c r="DQ18" s="125">
        <v>0</v>
      </c>
      <c r="DR18" s="125">
        <v>0</v>
      </c>
      <c r="DS18" s="125">
        <v>0</v>
      </c>
      <c r="DT18" s="134">
        <v>44677</v>
      </c>
      <c r="DU18" s="139"/>
      <c r="DV18" s="33"/>
      <c r="DW18" s="33"/>
      <c r="DX18" s="126">
        <f t="shared" si="21"/>
        <v>70.553202930330329</v>
      </c>
      <c r="DY18" s="127">
        <f t="shared" si="22"/>
        <v>7</v>
      </c>
      <c r="DZ18" s="128" t="str">
        <f t="shared" si="23"/>
        <v>NA</v>
      </c>
      <c r="EA18" s="128" t="str">
        <f t="shared" si="24"/>
        <v>NA</v>
      </c>
      <c r="EB18" s="129" t="str">
        <f t="shared" si="25"/>
        <v>NA</v>
      </c>
      <c r="EC18" s="128" t="str">
        <f t="shared" si="26"/>
        <v>NA</v>
      </c>
      <c r="ED18" s="128" t="str">
        <f t="shared" si="27"/>
        <v>NA</v>
      </c>
      <c r="EE18" s="129" t="str">
        <f t="shared" si="28"/>
        <v>NA</v>
      </c>
      <c r="EF18" s="128">
        <f t="shared" si="29"/>
        <v>4.2361111110949423E-2</v>
      </c>
      <c r="EG18" s="128">
        <f t="shared" si="30"/>
        <v>1.0166666666627862</v>
      </c>
      <c r="EH18" s="129">
        <f t="shared" si="31"/>
        <v>60.999999999767169</v>
      </c>
      <c r="EI18" s="128">
        <f t="shared" si="32"/>
        <v>7.8472222223354038E-2</v>
      </c>
      <c r="EJ18" s="128">
        <f t="shared" si="33"/>
        <v>1.8833333333604969</v>
      </c>
      <c r="EK18" s="129">
        <f t="shared" si="34"/>
        <v>113.00000000162981</v>
      </c>
      <c r="EL18" s="128">
        <f t="shared" si="35"/>
        <v>0.17708333333575865</v>
      </c>
      <c r="EM18" s="128">
        <f t="shared" si="36"/>
        <v>4.2500000000582077</v>
      </c>
      <c r="EN18" s="129">
        <f t="shared" si="37"/>
        <v>255.00000000349246</v>
      </c>
    </row>
    <row r="19" spans="1:144" s="92" customFormat="1" ht="15" customHeight="1" x14ac:dyDescent="0.2">
      <c r="A19" s="93">
        <v>1</v>
      </c>
      <c r="B19" s="92">
        <v>1</v>
      </c>
      <c r="C19" s="167" t="s">
        <v>245</v>
      </c>
      <c r="D19" s="167" t="s">
        <v>246</v>
      </c>
      <c r="E19" s="26">
        <v>2010400</v>
      </c>
      <c r="F19" s="27">
        <v>14124</v>
      </c>
      <c r="G19" s="51">
        <v>1</v>
      </c>
      <c r="H19" s="50">
        <v>44670</v>
      </c>
      <c r="I19" s="28">
        <v>0.73819444444444438</v>
      </c>
      <c r="J19" s="29">
        <v>0</v>
      </c>
      <c r="K19" s="50">
        <v>44670</v>
      </c>
      <c r="L19" s="28">
        <v>0.67708333333333337</v>
      </c>
      <c r="M19" s="30">
        <v>0</v>
      </c>
      <c r="N19" s="31">
        <v>1</v>
      </c>
      <c r="O19" s="32">
        <v>2</v>
      </c>
      <c r="P19" s="31">
        <v>0</v>
      </c>
      <c r="Q19" s="31">
        <v>0</v>
      </c>
      <c r="R19" s="30">
        <v>0</v>
      </c>
      <c r="S19" s="33">
        <v>0</v>
      </c>
      <c r="T19" s="34">
        <v>24</v>
      </c>
      <c r="U19" s="33">
        <v>0</v>
      </c>
      <c r="V19" s="33">
        <v>0</v>
      </c>
      <c r="W19" s="33">
        <v>0</v>
      </c>
      <c r="X19" s="33">
        <v>0</v>
      </c>
      <c r="Y19" s="33">
        <v>1</v>
      </c>
      <c r="Z19" s="33">
        <v>0</v>
      </c>
      <c r="AA19" s="35" t="s">
        <v>328</v>
      </c>
      <c r="AB19" s="35" t="s">
        <v>319</v>
      </c>
      <c r="AC19" s="35">
        <v>0</v>
      </c>
      <c r="AD19" s="50">
        <v>44670</v>
      </c>
      <c r="AE19" s="28">
        <v>0.75138888888888899</v>
      </c>
      <c r="AF19" s="189"/>
      <c r="AG19" s="189"/>
      <c r="AH19" s="192"/>
      <c r="AI19" s="50">
        <v>44671</v>
      </c>
      <c r="AJ19" s="186">
        <v>1</v>
      </c>
      <c r="AK19" s="36">
        <v>1</v>
      </c>
      <c r="AL19" s="36">
        <v>0</v>
      </c>
      <c r="AM19" s="37">
        <v>1</v>
      </c>
      <c r="AN19" s="36">
        <v>0</v>
      </c>
      <c r="AO19" s="38">
        <v>0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55">
        <v>0</v>
      </c>
      <c r="AW19" s="55">
        <v>1</v>
      </c>
      <c r="AX19" s="41">
        <v>0</v>
      </c>
      <c r="AY19" s="50" t="s">
        <v>146</v>
      </c>
      <c r="AZ19" s="28" t="s">
        <v>146</v>
      </c>
      <c r="BA19" s="40" t="s">
        <v>146</v>
      </c>
      <c r="BB19" s="50">
        <v>44670</v>
      </c>
      <c r="BC19" s="28">
        <v>0.80069444444444438</v>
      </c>
      <c r="BD19" s="42" t="s">
        <v>519</v>
      </c>
      <c r="BE19" s="164">
        <v>1</v>
      </c>
      <c r="BF19" s="52">
        <v>1</v>
      </c>
      <c r="BG19" s="120" t="s">
        <v>351</v>
      </c>
      <c r="BH19" s="43">
        <v>1</v>
      </c>
      <c r="BI19" s="43">
        <v>1</v>
      </c>
      <c r="BJ19" s="50">
        <v>44670</v>
      </c>
      <c r="BK19" s="28">
        <v>0.94444444444444453</v>
      </c>
      <c r="BL19" s="44">
        <v>3</v>
      </c>
      <c r="BM19" s="44">
        <v>0</v>
      </c>
      <c r="BN19" s="44">
        <v>0</v>
      </c>
      <c r="BO19" s="44">
        <v>0</v>
      </c>
      <c r="BP19" s="42"/>
      <c r="BQ19" s="42"/>
      <c r="BR19" s="54" t="s">
        <v>329</v>
      </c>
      <c r="BS19" s="54"/>
      <c r="BT19" s="54" t="s">
        <v>330</v>
      </c>
      <c r="BU19" s="54"/>
      <c r="BV19" s="54"/>
      <c r="BW19" s="54"/>
      <c r="BX19" s="34" t="s">
        <v>306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1</v>
      </c>
      <c r="CE19" s="33">
        <v>0</v>
      </c>
      <c r="CF19" s="34" t="s">
        <v>306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1</v>
      </c>
      <c r="CM19" s="33">
        <v>0</v>
      </c>
      <c r="CN19" s="45">
        <v>0</v>
      </c>
      <c r="CO19" s="42">
        <v>0</v>
      </c>
      <c r="CP19" s="42">
        <v>0</v>
      </c>
      <c r="CQ19" s="42">
        <v>0</v>
      </c>
      <c r="CR19" s="42">
        <v>0</v>
      </c>
      <c r="CS19" s="42">
        <v>0</v>
      </c>
      <c r="CT19" s="42">
        <v>0</v>
      </c>
      <c r="CU19" s="43">
        <v>0</v>
      </c>
      <c r="CV19" s="43" t="s">
        <v>146</v>
      </c>
      <c r="CW19" s="43">
        <v>0</v>
      </c>
      <c r="CX19" s="43">
        <v>0</v>
      </c>
      <c r="CY19" s="43">
        <v>0</v>
      </c>
      <c r="CZ19" s="46">
        <v>0</v>
      </c>
      <c r="DA19" s="46">
        <v>1</v>
      </c>
      <c r="DB19" s="46">
        <v>0</v>
      </c>
      <c r="DC19" s="36">
        <v>1</v>
      </c>
      <c r="DD19" s="36">
        <v>0</v>
      </c>
      <c r="DE19" s="36">
        <v>0</v>
      </c>
      <c r="DF19" s="47" t="s">
        <v>304</v>
      </c>
      <c r="DG19" s="47">
        <v>0</v>
      </c>
      <c r="DH19" s="47">
        <v>0</v>
      </c>
      <c r="DI19" s="47">
        <v>1</v>
      </c>
      <c r="DJ19" s="47">
        <v>0</v>
      </c>
      <c r="DK19" s="47">
        <v>0</v>
      </c>
      <c r="DL19" s="47">
        <v>0</v>
      </c>
      <c r="DM19" s="47">
        <v>0</v>
      </c>
      <c r="DN19" s="44">
        <v>4</v>
      </c>
      <c r="DO19" s="125">
        <v>0</v>
      </c>
      <c r="DP19" s="125">
        <v>0</v>
      </c>
      <c r="DQ19" s="125">
        <v>1</v>
      </c>
      <c r="DR19" s="125">
        <v>0</v>
      </c>
      <c r="DS19" s="125">
        <v>0</v>
      </c>
      <c r="DT19" s="134">
        <v>44686</v>
      </c>
      <c r="DU19" s="139"/>
      <c r="DV19" s="33"/>
      <c r="DW19" s="33"/>
      <c r="DX19" s="126">
        <f t="shared" si="21"/>
        <v>83.632199026344452</v>
      </c>
      <c r="DY19" s="127">
        <f t="shared" si="22"/>
        <v>16</v>
      </c>
      <c r="DZ19" s="128">
        <f t="shared" si="23"/>
        <v>1.3194444443797693E-2</v>
      </c>
      <c r="EA19" s="128">
        <f t="shared" si="24"/>
        <v>0.31666666665114462</v>
      </c>
      <c r="EB19" s="129">
        <f t="shared" si="25"/>
        <v>18.999999999068677</v>
      </c>
      <c r="EC19" s="128" t="str">
        <f t="shared" si="26"/>
        <v>NA</v>
      </c>
      <c r="ED19" s="128" t="str">
        <f t="shared" si="27"/>
        <v>NA</v>
      </c>
      <c r="EE19" s="129" t="str">
        <f t="shared" si="28"/>
        <v>NA</v>
      </c>
      <c r="EF19" s="128">
        <f t="shared" si="29"/>
        <v>6.25E-2</v>
      </c>
      <c r="EG19" s="128">
        <f t="shared" si="30"/>
        <v>1.5</v>
      </c>
      <c r="EH19" s="129">
        <f t="shared" si="31"/>
        <v>90</v>
      </c>
      <c r="EI19" s="128">
        <f t="shared" si="32"/>
        <v>0.14375000000291038</v>
      </c>
      <c r="EJ19" s="128">
        <f t="shared" si="33"/>
        <v>3.4500000000698492</v>
      </c>
      <c r="EK19" s="129">
        <f t="shared" si="34"/>
        <v>207.00000000419095</v>
      </c>
      <c r="EL19" s="128">
        <f t="shared" si="35"/>
        <v>0.26736111110949423</v>
      </c>
      <c r="EM19" s="128">
        <f t="shared" si="36"/>
        <v>6.4166666666278616</v>
      </c>
      <c r="EN19" s="129">
        <f t="shared" si="37"/>
        <v>384.99999999767169</v>
      </c>
    </row>
    <row r="20" spans="1:144" s="92" customFormat="1" ht="15" customHeight="1" x14ac:dyDescent="0.2">
      <c r="A20" s="93">
        <v>1</v>
      </c>
      <c r="B20" s="92">
        <v>1</v>
      </c>
      <c r="C20" s="167" t="s">
        <v>247</v>
      </c>
      <c r="D20" s="167" t="s">
        <v>248</v>
      </c>
      <c r="E20" s="26" t="s">
        <v>249</v>
      </c>
      <c r="F20" s="27">
        <v>18901</v>
      </c>
      <c r="G20" s="51">
        <v>1</v>
      </c>
      <c r="H20" s="50">
        <v>44672</v>
      </c>
      <c r="I20" s="28">
        <v>0.3298611111111111</v>
      </c>
      <c r="J20" s="29">
        <v>1</v>
      </c>
      <c r="K20" s="50">
        <v>44671</v>
      </c>
      <c r="L20" s="28">
        <v>0.9375</v>
      </c>
      <c r="M20" s="30">
        <v>0</v>
      </c>
      <c r="N20" s="31">
        <v>1</v>
      </c>
      <c r="O20" s="32">
        <v>2</v>
      </c>
      <c r="P20" s="31">
        <v>0</v>
      </c>
      <c r="Q20" s="31">
        <v>0</v>
      </c>
      <c r="R20" s="30">
        <v>0</v>
      </c>
      <c r="S20" s="33">
        <v>0</v>
      </c>
      <c r="T20" s="34">
        <v>10</v>
      </c>
      <c r="U20" s="33">
        <v>0</v>
      </c>
      <c r="V20" s="33">
        <v>1</v>
      </c>
      <c r="W20" s="33">
        <v>0</v>
      </c>
      <c r="X20" s="33">
        <v>0</v>
      </c>
      <c r="Y20" s="33">
        <v>0</v>
      </c>
      <c r="Z20" s="33">
        <v>0</v>
      </c>
      <c r="AA20" s="35" t="s">
        <v>307</v>
      </c>
      <c r="AB20" s="35" t="s">
        <v>303</v>
      </c>
      <c r="AC20" s="35">
        <v>0</v>
      </c>
      <c r="AD20" s="50">
        <v>44672</v>
      </c>
      <c r="AE20" s="28">
        <v>0.33888888888888885</v>
      </c>
      <c r="AF20" s="189"/>
      <c r="AG20" s="189"/>
      <c r="AH20" s="192"/>
      <c r="AI20" s="50">
        <v>44673</v>
      </c>
      <c r="AJ20" s="186">
        <v>1</v>
      </c>
      <c r="AK20" s="36">
        <v>1</v>
      </c>
      <c r="AL20" s="36">
        <v>0</v>
      </c>
      <c r="AM20" s="37">
        <v>0</v>
      </c>
      <c r="AN20" s="36">
        <v>0</v>
      </c>
      <c r="AO20" s="38">
        <v>1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55">
        <v>0</v>
      </c>
      <c r="AW20" s="55">
        <v>0</v>
      </c>
      <c r="AX20" s="41">
        <v>0</v>
      </c>
      <c r="AY20" s="50" t="s">
        <v>146</v>
      </c>
      <c r="AZ20" s="28" t="s">
        <v>146</v>
      </c>
      <c r="BA20" s="40" t="s">
        <v>146</v>
      </c>
      <c r="BB20" s="50">
        <v>44672</v>
      </c>
      <c r="BC20" s="28">
        <v>0.39097222222222222</v>
      </c>
      <c r="BD20" s="42" t="s">
        <v>254</v>
      </c>
      <c r="BE20" s="52">
        <v>0</v>
      </c>
      <c r="BF20" s="52" t="s">
        <v>365</v>
      </c>
      <c r="BG20" s="43" t="s">
        <v>351</v>
      </c>
      <c r="BH20" s="43">
        <v>1</v>
      </c>
      <c r="BI20" s="43">
        <v>0</v>
      </c>
      <c r="BJ20" s="50">
        <v>44672</v>
      </c>
      <c r="BK20" s="28">
        <v>0.44027777777777777</v>
      </c>
      <c r="BL20" s="44" t="s">
        <v>101</v>
      </c>
      <c r="BM20" s="44">
        <v>0</v>
      </c>
      <c r="BN20" s="44">
        <v>0</v>
      </c>
      <c r="BO20" s="44">
        <v>0</v>
      </c>
      <c r="BP20" s="42"/>
      <c r="BQ20" s="42"/>
      <c r="BR20" s="54"/>
      <c r="BS20" s="54"/>
      <c r="BT20" s="54"/>
      <c r="BU20" s="54"/>
      <c r="BV20" s="54"/>
      <c r="BW20" s="54"/>
      <c r="BX20" s="34">
        <v>6</v>
      </c>
      <c r="BY20" s="33">
        <v>0</v>
      </c>
      <c r="BZ20" s="33">
        <v>1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4">
        <v>6</v>
      </c>
      <c r="CG20" s="33">
        <v>0</v>
      </c>
      <c r="CH20" s="33">
        <v>1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45">
        <v>0</v>
      </c>
      <c r="CO20" s="42">
        <v>0</v>
      </c>
      <c r="CP20" s="42">
        <v>0</v>
      </c>
      <c r="CQ20" s="42">
        <v>0</v>
      </c>
      <c r="CR20" s="42">
        <v>0</v>
      </c>
      <c r="CS20" s="42">
        <v>0</v>
      </c>
      <c r="CT20" s="42">
        <v>0</v>
      </c>
      <c r="CU20" s="43">
        <v>0</v>
      </c>
      <c r="CV20" s="43" t="s">
        <v>146</v>
      </c>
      <c r="CW20" s="43">
        <v>0</v>
      </c>
      <c r="CX20" s="43">
        <v>0</v>
      </c>
      <c r="CY20" s="43">
        <v>0</v>
      </c>
      <c r="CZ20" s="46">
        <v>0</v>
      </c>
      <c r="DA20" s="46">
        <v>0</v>
      </c>
      <c r="DB20" s="46">
        <v>0</v>
      </c>
      <c r="DC20" s="36">
        <v>1</v>
      </c>
      <c r="DD20" s="36">
        <v>0</v>
      </c>
      <c r="DE20" s="36">
        <v>0</v>
      </c>
      <c r="DF20" s="47" t="s">
        <v>304</v>
      </c>
      <c r="DG20" s="47">
        <v>0</v>
      </c>
      <c r="DH20" s="47">
        <v>0</v>
      </c>
      <c r="DI20" s="47">
        <v>1</v>
      </c>
      <c r="DJ20" s="47">
        <v>0</v>
      </c>
      <c r="DK20" s="47">
        <v>0</v>
      </c>
      <c r="DL20" s="47">
        <v>0</v>
      </c>
      <c r="DM20" s="47">
        <v>0</v>
      </c>
      <c r="DN20" s="44">
        <v>2</v>
      </c>
      <c r="DO20" s="125">
        <v>1</v>
      </c>
      <c r="DP20" s="125">
        <v>0</v>
      </c>
      <c r="DQ20" s="125">
        <v>0</v>
      </c>
      <c r="DR20" s="125">
        <v>0</v>
      </c>
      <c r="DS20" s="125">
        <v>0</v>
      </c>
      <c r="DT20" s="134">
        <v>44674</v>
      </c>
      <c r="DU20" s="139"/>
      <c r="DV20" s="33"/>
      <c r="DW20" s="33"/>
      <c r="DX20" s="126">
        <f t="shared" si="21"/>
        <v>70.558678750341215</v>
      </c>
      <c r="DY20" s="127">
        <f t="shared" si="22"/>
        <v>2</v>
      </c>
      <c r="DZ20" s="128">
        <f t="shared" si="23"/>
        <v>9.0277777781011537E-3</v>
      </c>
      <c r="EA20" s="128">
        <f t="shared" si="24"/>
        <v>0.21666666667442769</v>
      </c>
      <c r="EB20" s="129">
        <f t="shared" si="25"/>
        <v>13.000000000465661</v>
      </c>
      <c r="EC20" s="128" t="str">
        <f t="shared" si="26"/>
        <v>NA</v>
      </c>
      <c r="ED20" s="128" t="str">
        <f t="shared" si="27"/>
        <v>NA</v>
      </c>
      <c r="EE20" s="129" t="str">
        <f t="shared" si="28"/>
        <v>NA</v>
      </c>
      <c r="EF20" s="128">
        <f t="shared" si="29"/>
        <v>6.1111111113859806E-2</v>
      </c>
      <c r="EG20" s="128">
        <f t="shared" si="30"/>
        <v>1.4666666667326353</v>
      </c>
      <c r="EH20" s="129">
        <f t="shared" si="31"/>
        <v>88.000000003958121</v>
      </c>
      <c r="EI20" s="128">
        <f t="shared" si="32"/>
        <v>4.9305555556202307E-2</v>
      </c>
      <c r="EJ20" s="128">
        <f t="shared" si="33"/>
        <v>1.1833333333488554</v>
      </c>
      <c r="EK20" s="129">
        <f t="shared" si="34"/>
        <v>71.000000000931323</v>
      </c>
      <c r="EL20" s="128">
        <f t="shared" si="35"/>
        <v>0.50277777777955635</v>
      </c>
      <c r="EM20" s="128">
        <f t="shared" si="36"/>
        <v>12.066666666709352</v>
      </c>
      <c r="EN20" s="129">
        <f t="shared" si="37"/>
        <v>724.00000000256114</v>
      </c>
    </row>
    <row r="21" spans="1:144" s="92" customFormat="1" ht="15" customHeight="1" x14ac:dyDescent="0.2">
      <c r="A21" s="93">
        <v>1</v>
      </c>
      <c r="B21" s="92">
        <v>1</v>
      </c>
      <c r="C21" s="167" t="s">
        <v>252</v>
      </c>
      <c r="D21" s="167" t="s">
        <v>253</v>
      </c>
      <c r="E21" s="26">
        <v>332538</v>
      </c>
      <c r="F21" s="27">
        <v>27496</v>
      </c>
      <c r="G21" s="51">
        <v>0</v>
      </c>
      <c r="H21" s="50">
        <v>44673</v>
      </c>
      <c r="I21" s="28">
        <v>0.83750000000000002</v>
      </c>
      <c r="J21" s="29">
        <v>0</v>
      </c>
      <c r="K21" s="50">
        <v>44673</v>
      </c>
      <c r="L21" s="28">
        <v>6.9444444444444447E-4</v>
      </c>
      <c r="M21" s="30">
        <v>0</v>
      </c>
      <c r="N21" s="31">
        <v>1</v>
      </c>
      <c r="O21" s="32">
        <v>2</v>
      </c>
      <c r="P21" s="31">
        <v>0</v>
      </c>
      <c r="Q21" s="31">
        <v>0</v>
      </c>
      <c r="R21" s="30">
        <v>0</v>
      </c>
      <c r="S21" s="33">
        <v>0</v>
      </c>
      <c r="T21" s="34">
        <v>14</v>
      </c>
      <c r="U21" s="33">
        <v>0</v>
      </c>
      <c r="V21" s="33">
        <v>0</v>
      </c>
      <c r="W21" s="33">
        <v>1</v>
      </c>
      <c r="X21" s="33">
        <v>0</v>
      </c>
      <c r="Y21" s="33">
        <v>0</v>
      </c>
      <c r="Z21" s="33">
        <v>0</v>
      </c>
      <c r="AA21" s="35" t="s">
        <v>307</v>
      </c>
      <c r="AB21" s="35" t="s">
        <v>331</v>
      </c>
      <c r="AC21" s="35">
        <v>0</v>
      </c>
      <c r="AD21" s="50">
        <v>44673</v>
      </c>
      <c r="AE21" s="28">
        <v>0.8520833333333333</v>
      </c>
      <c r="AF21" s="189"/>
      <c r="AG21" s="189"/>
      <c r="AH21" s="192"/>
      <c r="AI21" s="50">
        <v>44674</v>
      </c>
      <c r="AJ21" s="186">
        <v>1</v>
      </c>
      <c r="AK21" s="36">
        <v>1</v>
      </c>
      <c r="AL21" s="36">
        <v>0</v>
      </c>
      <c r="AM21" s="37">
        <v>0</v>
      </c>
      <c r="AN21" s="36">
        <v>0</v>
      </c>
      <c r="AO21" s="38">
        <v>1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55">
        <v>0</v>
      </c>
      <c r="AW21" s="55">
        <v>0</v>
      </c>
      <c r="AX21" s="41">
        <v>0</v>
      </c>
      <c r="AY21" s="50" t="s">
        <v>146</v>
      </c>
      <c r="AZ21" s="28" t="s">
        <v>146</v>
      </c>
      <c r="BA21" s="40" t="s">
        <v>146</v>
      </c>
      <c r="BB21" s="50">
        <v>44673</v>
      </c>
      <c r="BC21" s="28">
        <v>0.92083333333333339</v>
      </c>
      <c r="BD21" s="42" t="s">
        <v>254</v>
      </c>
      <c r="BE21" s="52">
        <v>0</v>
      </c>
      <c r="BF21" s="52" t="s">
        <v>365</v>
      </c>
      <c r="BG21" s="43" t="s">
        <v>302</v>
      </c>
      <c r="BH21" s="43">
        <v>1</v>
      </c>
      <c r="BI21" s="43"/>
      <c r="BJ21" s="50">
        <v>44674</v>
      </c>
      <c r="BK21" s="28">
        <v>3.0555555555555555E-2</v>
      </c>
      <c r="BL21" s="44" t="s">
        <v>326</v>
      </c>
      <c r="BM21" s="44">
        <v>0</v>
      </c>
      <c r="BN21" s="44">
        <v>0</v>
      </c>
      <c r="BO21" s="44">
        <v>0</v>
      </c>
      <c r="BP21" s="42"/>
      <c r="BQ21" s="42"/>
      <c r="BR21" s="54" t="s">
        <v>255</v>
      </c>
      <c r="BS21" s="54"/>
      <c r="BT21" s="54" t="s">
        <v>332</v>
      </c>
      <c r="BU21" s="54"/>
      <c r="BV21" s="54"/>
      <c r="BW21" s="54"/>
      <c r="BX21" s="34" t="s">
        <v>306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1</v>
      </c>
      <c r="CE21" s="33">
        <v>0</v>
      </c>
      <c r="CF21" s="34" t="s">
        <v>306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1</v>
      </c>
      <c r="CM21" s="33">
        <v>0</v>
      </c>
      <c r="CN21" s="45">
        <v>0</v>
      </c>
      <c r="CO21" s="42">
        <v>0</v>
      </c>
      <c r="CP21" s="42">
        <v>0</v>
      </c>
      <c r="CQ21" s="42">
        <v>0</v>
      </c>
      <c r="CR21" s="42">
        <v>0</v>
      </c>
      <c r="CS21" s="42">
        <v>0</v>
      </c>
      <c r="CT21" s="42">
        <v>0</v>
      </c>
      <c r="CU21" s="43">
        <v>0</v>
      </c>
      <c r="CV21" s="43" t="s">
        <v>146</v>
      </c>
      <c r="CW21" s="43">
        <v>0</v>
      </c>
      <c r="CX21" s="43">
        <v>0</v>
      </c>
      <c r="CY21" s="43">
        <v>0</v>
      </c>
      <c r="CZ21" s="46">
        <v>0</v>
      </c>
      <c r="DA21" s="46">
        <v>1</v>
      </c>
      <c r="DB21" s="46">
        <v>0</v>
      </c>
      <c r="DC21" s="36">
        <v>1</v>
      </c>
      <c r="DD21" s="36">
        <v>0</v>
      </c>
      <c r="DE21" s="36">
        <v>0</v>
      </c>
      <c r="DF21" s="47" t="s">
        <v>304</v>
      </c>
      <c r="DG21" s="47">
        <v>0</v>
      </c>
      <c r="DH21" s="47">
        <v>0</v>
      </c>
      <c r="DI21" s="47">
        <v>1</v>
      </c>
      <c r="DJ21" s="47">
        <v>0</v>
      </c>
      <c r="DK21" s="47">
        <v>0</v>
      </c>
      <c r="DL21" s="47">
        <v>0</v>
      </c>
      <c r="DM21" s="47">
        <v>0</v>
      </c>
      <c r="DN21" s="44">
        <v>5</v>
      </c>
      <c r="DO21" s="125">
        <v>0</v>
      </c>
      <c r="DP21" s="125">
        <v>0</v>
      </c>
      <c r="DQ21" s="125">
        <v>0</v>
      </c>
      <c r="DR21" s="125">
        <v>1</v>
      </c>
      <c r="DS21" s="125">
        <v>0</v>
      </c>
      <c r="DT21" s="134">
        <v>44691</v>
      </c>
      <c r="DU21" s="139"/>
      <c r="DV21" s="33"/>
      <c r="DW21" s="33"/>
      <c r="DX21" s="126">
        <f t="shared" si="21"/>
        <v>47.02908016354084</v>
      </c>
      <c r="DY21" s="127">
        <f t="shared" si="22"/>
        <v>18</v>
      </c>
      <c r="DZ21" s="128">
        <f t="shared" si="23"/>
        <v>1.4583333329937886E-2</v>
      </c>
      <c r="EA21" s="128">
        <f t="shared" si="24"/>
        <v>0.34999999991850927</v>
      </c>
      <c r="EB21" s="129">
        <f t="shared" si="25"/>
        <v>20.999999995110556</v>
      </c>
      <c r="EC21" s="128" t="str">
        <f t="shared" si="26"/>
        <v>NA</v>
      </c>
      <c r="ED21" s="128" t="str">
        <f t="shared" si="27"/>
        <v>NA</v>
      </c>
      <c r="EE21" s="129" t="str">
        <f t="shared" si="28"/>
        <v>NA</v>
      </c>
      <c r="EF21" s="128">
        <f t="shared" si="29"/>
        <v>8.3333333328482695E-2</v>
      </c>
      <c r="EG21" s="128">
        <f t="shared" si="30"/>
        <v>1.9999999998835847</v>
      </c>
      <c r="EH21" s="129">
        <f t="shared" si="31"/>
        <v>119.99999999301508</v>
      </c>
      <c r="EI21" s="128">
        <f t="shared" si="32"/>
        <v>0.10972222222335404</v>
      </c>
      <c r="EJ21" s="128">
        <f t="shared" si="33"/>
        <v>2.6333333333604969</v>
      </c>
      <c r="EK21" s="129">
        <f t="shared" si="34"/>
        <v>158.00000000162981</v>
      </c>
      <c r="EL21" s="128">
        <f t="shared" si="35"/>
        <v>1.0298611111065838</v>
      </c>
      <c r="EM21" s="128">
        <f t="shared" si="36"/>
        <v>24.716666666558012</v>
      </c>
      <c r="EN21" s="129">
        <f t="shared" si="37"/>
        <v>1482.9999999934807</v>
      </c>
    </row>
    <row r="22" spans="1:144" s="92" customFormat="1" ht="15" customHeight="1" x14ac:dyDescent="0.2">
      <c r="A22" s="93">
        <v>1</v>
      </c>
      <c r="B22" s="92">
        <v>1</v>
      </c>
      <c r="C22" s="25" t="s">
        <v>250</v>
      </c>
      <c r="D22" s="25" t="s">
        <v>251</v>
      </c>
      <c r="E22" s="26">
        <v>586153</v>
      </c>
      <c r="F22" s="27">
        <v>16574</v>
      </c>
      <c r="G22" s="51">
        <v>1</v>
      </c>
      <c r="H22" s="50">
        <v>44673</v>
      </c>
      <c r="I22" s="28">
        <v>0.72361111111111109</v>
      </c>
      <c r="J22" s="29">
        <v>0</v>
      </c>
      <c r="K22" s="50">
        <v>44673</v>
      </c>
      <c r="L22" s="28">
        <v>0.63541666666666663</v>
      </c>
      <c r="M22" s="30">
        <v>1</v>
      </c>
      <c r="N22" s="31">
        <v>0</v>
      </c>
      <c r="O22" s="32">
        <v>2</v>
      </c>
      <c r="P22" s="31">
        <v>0</v>
      </c>
      <c r="Q22" s="31">
        <v>0</v>
      </c>
      <c r="R22" s="30">
        <v>0</v>
      </c>
      <c r="S22" s="33">
        <v>0</v>
      </c>
      <c r="T22" s="34">
        <v>6</v>
      </c>
      <c r="U22" s="33">
        <v>0</v>
      </c>
      <c r="V22" s="33">
        <v>1</v>
      </c>
      <c r="W22" s="33">
        <v>0</v>
      </c>
      <c r="X22" s="33">
        <v>0</v>
      </c>
      <c r="Y22" s="33">
        <v>0</v>
      </c>
      <c r="Z22" s="33">
        <v>0</v>
      </c>
      <c r="AA22" s="142" t="s">
        <v>306</v>
      </c>
      <c r="AB22" s="35" t="s">
        <v>331</v>
      </c>
      <c r="AC22" s="35">
        <v>0</v>
      </c>
      <c r="AD22" s="50">
        <v>44673</v>
      </c>
      <c r="AE22" s="28">
        <v>0.7284722222222223</v>
      </c>
      <c r="AF22" s="189"/>
      <c r="AG22" s="189"/>
      <c r="AH22" s="192"/>
      <c r="AI22" s="50">
        <v>44674</v>
      </c>
      <c r="AJ22" s="186">
        <v>0</v>
      </c>
      <c r="AK22" s="36">
        <v>0</v>
      </c>
      <c r="AL22" s="36">
        <v>1</v>
      </c>
      <c r="AM22" s="37">
        <v>0</v>
      </c>
      <c r="AN22" s="36">
        <v>0</v>
      </c>
      <c r="AO22" s="38">
        <v>0</v>
      </c>
      <c r="AP22" s="39">
        <v>1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55">
        <v>0</v>
      </c>
      <c r="AW22" s="55">
        <v>0</v>
      </c>
      <c r="AX22" s="41">
        <v>0</v>
      </c>
      <c r="AY22" s="50" t="s">
        <v>317</v>
      </c>
      <c r="AZ22" s="28" t="s">
        <v>317</v>
      </c>
      <c r="BA22" s="40" t="s">
        <v>199</v>
      </c>
      <c r="BB22" s="50" t="s">
        <v>146</v>
      </c>
      <c r="BC22" s="28" t="s">
        <v>146</v>
      </c>
      <c r="BD22" s="42" t="s">
        <v>146</v>
      </c>
      <c r="BE22" s="52" t="s">
        <v>146</v>
      </c>
      <c r="BF22" s="52" t="s">
        <v>146</v>
      </c>
      <c r="BG22" s="43" t="s">
        <v>146</v>
      </c>
      <c r="BH22" s="43" t="s">
        <v>146</v>
      </c>
      <c r="BI22" s="43" t="s">
        <v>146</v>
      </c>
      <c r="BJ22" s="50" t="s">
        <v>146</v>
      </c>
      <c r="BK22" s="28" t="s">
        <v>146</v>
      </c>
      <c r="BL22" s="44" t="s">
        <v>146</v>
      </c>
      <c r="BM22" s="44" t="s">
        <v>146</v>
      </c>
      <c r="BN22" s="44" t="s">
        <v>146</v>
      </c>
      <c r="BO22" s="44" t="s">
        <v>146</v>
      </c>
      <c r="BP22" s="42"/>
      <c r="BQ22" s="42"/>
      <c r="BR22" s="54"/>
      <c r="BS22" s="54"/>
      <c r="BT22" s="54"/>
      <c r="BU22" s="54"/>
      <c r="BV22" s="54"/>
      <c r="BW22" s="54"/>
      <c r="BX22" s="34">
        <v>1</v>
      </c>
      <c r="BY22" s="33">
        <v>1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4">
        <v>1</v>
      </c>
      <c r="CG22" s="33">
        <v>1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45">
        <v>0</v>
      </c>
      <c r="CO22" s="42">
        <v>0</v>
      </c>
      <c r="CP22" s="42">
        <v>0</v>
      </c>
      <c r="CQ22" s="42">
        <v>0</v>
      </c>
      <c r="CR22" s="42">
        <v>0</v>
      </c>
      <c r="CS22" s="42">
        <v>0</v>
      </c>
      <c r="CT22" s="42">
        <v>0</v>
      </c>
      <c r="CU22" s="43">
        <v>0</v>
      </c>
      <c r="CV22" s="43">
        <v>0</v>
      </c>
      <c r="CW22" s="43" t="s">
        <v>146</v>
      </c>
      <c r="CX22" s="43">
        <v>0</v>
      </c>
      <c r="CY22" s="43">
        <v>0</v>
      </c>
      <c r="CZ22" s="46">
        <v>0</v>
      </c>
      <c r="DA22" s="46">
        <v>0</v>
      </c>
      <c r="DB22" s="46">
        <v>0</v>
      </c>
      <c r="DC22" s="36">
        <v>1</v>
      </c>
      <c r="DD22" s="36">
        <v>0</v>
      </c>
      <c r="DE22" s="36">
        <v>0</v>
      </c>
      <c r="DF22" s="47" t="s">
        <v>304</v>
      </c>
      <c r="DG22" s="47">
        <v>0</v>
      </c>
      <c r="DH22" s="47">
        <v>0</v>
      </c>
      <c r="DI22" s="47">
        <v>1</v>
      </c>
      <c r="DJ22" s="47">
        <v>0</v>
      </c>
      <c r="DK22" s="47">
        <v>0</v>
      </c>
      <c r="DL22" s="47">
        <v>0</v>
      </c>
      <c r="DM22" s="47">
        <v>0</v>
      </c>
      <c r="DN22" s="44">
        <v>1</v>
      </c>
      <c r="DO22" s="125">
        <v>1</v>
      </c>
      <c r="DP22" s="125">
        <v>0</v>
      </c>
      <c r="DQ22" s="125">
        <v>0</v>
      </c>
      <c r="DR22" s="125">
        <v>0</v>
      </c>
      <c r="DS22" s="125">
        <v>0</v>
      </c>
      <c r="DT22" s="134">
        <v>44677</v>
      </c>
      <c r="DU22" s="139"/>
      <c r="DV22" s="33"/>
      <c r="DW22" s="33"/>
      <c r="DX22" s="126">
        <f t="shared" si="21"/>
        <v>76.93253324301881</v>
      </c>
      <c r="DY22" s="127">
        <f t="shared" si="22"/>
        <v>4</v>
      </c>
      <c r="DZ22" s="128">
        <f t="shared" si="23"/>
        <v>4.8611111124046147E-3</v>
      </c>
      <c r="EA22" s="128">
        <f t="shared" si="24"/>
        <v>0.11666666669771075</v>
      </c>
      <c r="EB22" s="129">
        <f t="shared" si="25"/>
        <v>7.0000000018626451</v>
      </c>
      <c r="EC22" s="128" t="str">
        <f t="shared" si="26"/>
        <v>NA</v>
      </c>
      <c r="ED22" s="128" t="str">
        <f t="shared" si="27"/>
        <v>NA</v>
      </c>
      <c r="EE22" s="129" t="str">
        <f t="shared" si="28"/>
        <v>NA</v>
      </c>
      <c r="EF22" s="128" t="str">
        <f t="shared" si="29"/>
        <v>NA</v>
      </c>
      <c r="EG22" s="128" t="str">
        <f t="shared" si="30"/>
        <v>NA</v>
      </c>
      <c r="EH22" s="129" t="str">
        <f t="shared" si="31"/>
        <v>NA</v>
      </c>
      <c r="EI22" s="128" t="str">
        <f t="shared" si="32"/>
        <v>NA</v>
      </c>
      <c r="EJ22" s="128" t="str">
        <f t="shared" si="33"/>
        <v>NA</v>
      </c>
      <c r="EK22" s="129" t="str">
        <f t="shared" si="34"/>
        <v>NA</v>
      </c>
      <c r="EL22" s="128" t="str">
        <f t="shared" si="35"/>
        <v>NA</v>
      </c>
      <c r="EM22" s="128" t="str">
        <f t="shared" si="36"/>
        <v>NA</v>
      </c>
      <c r="EN22" s="129" t="str">
        <f t="shared" si="37"/>
        <v>NA</v>
      </c>
    </row>
    <row r="23" spans="1:144" s="92" customFormat="1" ht="15" customHeight="1" x14ac:dyDescent="0.2">
      <c r="A23" s="93">
        <v>1</v>
      </c>
      <c r="B23" s="92">
        <v>1</v>
      </c>
      <c r="C23" s="94" t="s">
        <v>256</v>
      </c>
      <c r="D23" s="94" t="s">
        <v>257</v>
      </c>
      <c r="E23" s="95">
        <v>2528068</v>
      </c>
      <c r="F23" s="96">
        <v>21069</v>
      </c>
      <c r="G23" s="97">
        <v>0</v>
      </c>
      <c r="H23" s="98">
        <v>44674</v>
      </c>
      <c r="I23" s="99">
        <v>0.66666666666666663</v>
      </c>
      <c r="J23" s="100">
        <v>0</v>
      </c>
      <c r="K23" s="98">
        <v>44674</v>
      </c>
      <c r="L23" s="99">
        <v>0.63541666666666663</v>
      </c>
      <c r="M23" s="101">
        <v>0</v>
      </c>
      <c r="N23" s="102">
        <v>1</v>
      </c>
      <c r="O23" s="103">
        <v>2</v>
      </c>
      <c r="P23" s="102">
        <v>0</v>
      </c>
      <c r="Q23" s="102">
        <v>0</v>
      </c>
      <c r="R23" s="101">
        <v>0</v>
      </c>
      <c r="S23" s="104">
        <v>0</v>
      </c>
      <c r="T23" s="105">
        <v>5</v>
      </c>
      <c r="U23" s="104">
        <v>1</v>
      </c>
      <c r="V23" s="104">
        <v>0</v>
      </c>
      <c r="W23" s="104">
        <v>0</v>
      </c>
      <c r="X23" s="104">
        <v>0</v>
      </c>
      <c r="Y23" s="104">
        <v>0</v>
      </c>
      <c r="Z23" s="104">
        <v>0</v>
      </c>
      <c r="AA23" s="106" t="s">
        <v>336</v>
      </c>
      <c r="AB23" s="106" t="s">
        <v>337</v>
      </c>
      <c r="AC23" s="106">
        <v>0</v>
      </c>
      <c r="AD23" s="98">
        <v>44674</v>
      </c>
      <c r="AE23" s="99">
        <v>0.68472222222222223</v>
      </c>
      <c r="AF23" s="187"/>
      <c r="AG23" s="187"/>
      <c r="AH23" s="190"/>
      <c r="AI23" s="98">
        <v>44675</v>
      </c>
      <c r="AJ23" s="184">
        <v>0</v>
      </c>
      <c r="AK23" s="107">
        <v>0</v>
      </c>
      <c r="AL23" s="107">
        <v>1</v>
      </c>
      <c r="AM23" s="108">
        <v>0</v>
      </c>
      <c r="AN23" s="107">
        <v>0</v>
      </c>
      <c r="AO23" s="158">
        <v>0</v>
      </c>
      <c r="AP23" s="109">
        <v>1</v>
      </c>
      <c r="AQ23" s="109">
        <v>0</v>
      </c>
      <c r="AR23" s="109">
        <v>0</v>
      </c>
      <c r="AS23" s="109">
        <v>0</v>
      </c>
      <c r="AT23" s="109">
        <v>0</v>
      </c>
      <c r="AU23" s="109">
        <v>0</v>
      </c>
      <c r="AV23" s="110">
        <v>0</v>
      </c>
      <c r="AW23" s="110">
        <v>0</v>
      </c>
      <c r="AX23" s="111">
        <v>0</v>
      </c>
      <c r="AY23" s="98">
        <v>44674</v>
      </c>
      <c r="AZ23" s="99">
        <v>0.70694444444444438</v>
      </c>
      <c r="BA23" s="112" t="s">
        <v>199</v>
      </c>
      <c r="BB23" s="98" t="s">
        <v>146</v>
      </c>
      <c r="BC23" s="99" t="s">
        <v>146</v>
      </c>
      <c r="BD23" s="42" t="s">
        <v>146</v>
      </c>
      <c r="BE23" s="114" t="s">
        <v>146</v>
      </c>
      <c r="BF23" s="114" t="s">
        <v>146</v>
      </c>
      <c r="BG23" s="115" t="s">
        <v>146</v>
      </c>
      <c r="BH23" s="115" t="s">
        <v>146</v>
      </c>
      <c r="BI23" s="115" t="s">
        <v>146</v>
      </c>
      <c r="BJ23" s="98" t="s">
        <v>146</v>
      </c>
      <c r="BK23" s="99" t="s">
        <v>146</v>
      </c>
      <c r="BL23" s="116" t="s">
        <v>146</v>
      </c>
      <c r="BM23" s="116" t="s">
        <v>146</v>
      </c>
      <c r="BN23" s="116" t="s">
        <v>146</v>
      </c>
      <c r="BO23" s="116" t="s">
        <v>146</v>
      </c>
      <c r="BP23" s="113"/>
      <c r="BQ23" s="113"/>
      <c r="BR23" s="117"/>
      <c r="BS23" s="117"/>
      <c r="BT23" s="117"/>
      <c r="BU23" s="117"/>
      <c r="BV23" s="117"/>
      <c r="BW23" s="117"/>
      <c r="BX23" s="105" t="s">
        <v>306</v>
      </c>
      <c r="BY23" s="104">
        <v>0</v>
      </c>
      <c r="BZ23" s="104">
        <v>0</v>
      </c>
      <c r="CA23" s="104">
        <v>0</v>
      </c>
      <c r="CB23" s="104">
        <v>0</v>
      </c>
      <c r="CC23" s="104">
        <v>0</v>
      </c>
      <c r="CD23" s="104">
        <v>1</v>
      </c>
      <c r="CE23" s="104">
        <v>0</v>
      </c>
      <c r="CF23" s="105" t="s">
        <v>306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1</v>
      </c>
      <c r="CM23" s="104">
        <v>0</v>
      </c>
      <c r="CN23" s="119">
        <v>0</v>
      </c>
      <c r="CO23" s="113">
        <v>0</v>
      </c>
      <c r="CP23" s="113">
        <v>0</v>
      </c>
      <c r="CQ23" s="113">
        <v>0</v>
      </c>
      <c r="CR23" s="113">
        <v>0</v>
      </c>
      <c r="CS23" s="113">
        <v>0</v>
      </c>
      <c r="CT23" s="113">
        <v>0</v>
      </c>
      <c r="CU23" s="115">
        <v>0</v>
      </c>
      <c r="CV23" s="115">
        <v>0</v>
      </c>
      <c r="CW23" s="115" t="s">
        <v>146</v>
      </c>
      <c r="CX23" s="115">
        <v>0</v>
      </c>
      <c r="CY23" s="115">
        <v>0</v>
      </c>
      <c r="CZ23" s="130">
        <v>0</v>
      </c>
      <c r="DA23" s="130">
        <v>0</v>
      </c>
      <c r="DB23" s="130">
        <v>0</v>
      </c>
      <c r="DC23" s="107">
        <v>0</v>
      </c>
      <c r="DD23" s="107">
        <v>0</v>
      </c>
      <c r="DE23" s="107">
        <v>1</v>
      </c>
      <c r="DF23" s="123" t="s">
        <v>231</v>
      </c>
      <c r="DG23" s="123">
        <v>1</v>
      </c>
      <c r="DH23" s="123">
        <v>0</v>
      </c>
      <c r="DI23" s="123">
        <v>0</v>
      </c>
      <c r="DJ23" s="123">
        <v>0</v>
      </c>
      <c r="DK23" s="123">
        <v>0</v>
      </c>
      <c r="DL23" s="123">
        <v>0</v>
      </c>
      <c r="DM23" s="123">
        <v>0</v>
      </c>
      <c r="DN23" s="116"/>
      <c r="DO23" s="125">
        <v>1</v>
      </c>
      <c r="DP23" s="125">
        <v>0</v>
      </c>
      <c r="DQ23" s="125">
        <v>0</v>
      </c>
      <c r="DR23" s="125">
        <v>0</v>
      </c>
      <c r="DS23" s="125">
        <v>0</v>
      </c>
      <c r="DT23" s="134">
        <v>44679</v>
      </c>
      <c r="DU23" s="139"/>
      <c r="DV23" s="104"/>
      <c r="DW23" s="104"/>
      <c r="DX23" s="126">
        <f t="shared" si="21"/>
        <v>64.628365678545819</v>
      </c>
      <c r="DY23" s="127">
        <f t="shared" si="22"/>
        <v>5</v>
      </c>
      <c r="DZ23" s="128">
        <f t="shared" si="23"/>
        <v>1.8055555556202307E-2</v>
      </c>
      <c r="EA23" s="128">
        <f t="shared" si="24"/>
        <v>0.43333333334885538</v>
      </c>
      <c r="EB23" s="129">
        <f t="shared" si="25"/>
        <v>26.000000000931323</v>
      </c>
      <c r="EC23" s="128">
        <f t="shared" si="26"/>
        <v>4.0277777778101154E-2</v>
      </c>
      <c r="ED23" s="128">
        <f t="shared" si="27"/>
        <v>0.96666666667442769</v>
      </c>
      <c r="EE23" s="129">
        <f t="shared" si="28"/>
        <v>58.000000000465661</v>
      </c>
      <c r="EF23" s="128" t="str">
        <f t="shared" si="29"/>
        <v>NA</v>
      </c>
      <c r="EG23" s="128" t="str">
        <f t="shared" si="30"/>
        <v>NA</v>
      </c>
      <c r="EH23" s="129" t="str">
        <f t="shared" si="31"/>
        <v>NA</v>
      </c>
      <c r="EI23" s="128" t="str">
        <f t="shared" si="32"/>
        <v>NA</v>
      </c>
      <c r="EJ23" s="128" t="str">
        <f t="shared" si="33"/>
        <v>NA</v>
      </c>
      <c r="EK23" s="129" t="str">
        <f t="shared" si="34"/>
        <v>NA</v>
      </c>
      <c r="EL23" s="128" t="str">
        <f t="shared" si="35"/>
        <v>NA</v>
      </c>
      <c r="EM23" s="128" t="str">
        <f t="shared" si="36"/>
        <v>NA</v>
      </c>
      <c r="EN23" s="129" t="str">
        <f t="shared" si="37"/>
        <v>NA</v>
      </c>
    </row>
    <row r="24" spans="1:144" s="92" customFormat="1" ht="15" customHeight="1" x14ac:dyDescent="0.2">
      <c r="A24" s="93">
        <v>1</v>
      </c>
      <c r="B24" s="92">
        <v>1</v>
      </c>
      <c r="C24" s="152" t="s">
        <v>258</v>
      </c>
      <c r="D24" s="152" t="s">
        <v>259</v>
      </c>
      <c r="E24" s="95">
        <v>2547262</v>
      </c>
      <c r="F24" s="96">
        <v>15237</v>
      </c>
      <c r="G24" s="97">
        <v>0</v>
      </c>
      <c r="H24" s="98">
        <v>44677</v>
      </c>
      <c r="I24" s="99">
        <v>0.84305555555555556</v>
      </c>
      <c r="J24" s="100">
        <v>0</v>
      </c>
      <c r="K24" s="98">
        <v>44677</v>
      </c>
      <c r="L24" s="99">
        <v>0.5</v>
      </c>
      <c r="M24" s="101">
        <v>0</v>
      </c>
      <c r="N24" s="102">
        <v>0</v>
      </c>
      <c r="O24" s="103" t="s">
        <v>146</v>
      </c>
      <c r="P24" s="102">
        <v>0</v>
      </c>
      <c r="Q24" s="102">
        <v>1</v>
      </c>
      <c r="R24" s="101" t="s">
        <v>145</v>
      </c>
      <c r="S24" s="104">
        <v>1</v>
      </c>
      <c r="T24" s="105">
        <v>20</v>
      </c>
      <c r="U24" s="104">
        <v>0</v>
      </c>
      <c r="V24" s="104">
        <v>0</v>
      </c>
      <c r="W24" s="104">
        <v>0</v>
      </c>
      <c r="X24" s="104">
        <v>1</v>
      </c>
      <c r="Y24" s="104">
        <v>0</v>
      </c>
      <c r="Z24" s="104">
        <v>0</v>
      </c>
      <c r="AA24" s="106" t="s">
        <v>339</v>
      </c>
      <c r="AB24" s="106" t="s">
        <v>303</v>
      </c>
      <c r="AC24" s="106">
        <v>0</v>
      </c>
      <c r="AD24" s="98" t="s">
        <v>146</v>
      </c>
      <c r="AE24" s="99" t="s">
        <v>146</v>
      </c>
      <c r="AF24" s="187" t="s">
        <v>146</v>
      </c>
      <c r="AG24" s="187" t="s">
        <v>146</v>
      </c>
      <c r="AH24" s="190" t="s">
        <v>146</v>
      </c>
      <c r="AI24" s="98">
        <v>44678</v>
      </c>
      <c r="AJ24" s="184">
        <v>1</v>
      </c>
      <c r="AK24" s="107">
        <v>1</v>
      </c>
      <c r="AL24" s="107">
        <v>1</v>
      </c>
      <c r="AM24" s="108">
        <v>1</v>
      </c>
      <c r="AN24" s="107">
        <v>0</v>
      </c>
      <c r="AO24" s="158">
        <v>0</v>
      </c>
      <c r="AP24" s="109">
        <v>0</v>
      </c>
      <c r="AQ24" s="109">
        <v>0</v>
      </c>
      <c r="AR24" s="109">
        <v>0</v>
      </c>
      <c r="AS24" s="109">
        <v>1</v>
      </c>
      <c r="AT24" s="109">
        <v>0</v>
      </c>
      <c r="AU24" s="109">
        <v>0</v>
      </c>
      <c r="AV24" s="110">
        <v>0</v>
      </c>
      <c r="AW24" s="110">
        <v>1</v>
      </c>
      <c r="AX24" s="111">
        <v>0</v>
      </c>
      <c r="AY24" s="98" t="s">
        <v>145</v>
      </c>
      <c r="AZ24" s="99" t="s">
        <v>145</v>
      </c>
      <c r="BA24" s="112" t="s">
        <v>146</v>
      </c>
      <c r="BB24" s="98">
        <v>44677</v>
      </c>
      <c r="BC24" s="99">
        <v>0.87152777777777779</v>
      </c>
      <c r="BD24" s="42" t="s">
        <v>382</v>
      </c>
      <c r="BE24" s="163">
        <v>1</v>
      </c>
      <c r="BF24" s="114">
        <v>1</v>
      </c>
      <c r="BG24" s="115" t="s">
        <v>351</v>
      </c>
      <c r="BH24" s="115">
        <v>1</v>
      </c>
      <c r="BI24" s="115">
        <v>1</v>
      </c>
      <c r="BJ24" s="98">
        <v>44677</v>
      </c>
      <c r="BK24" s="99">
        <v>0.94861111111111107</v>
      </c>
      <c r="BL24" s="116" t="s">
        <v>101</v>
      </c>
      <c r="BM24" s="116">
        <v>0</v>
      </c>
      <c r="BN24" s="116">
        <v>0</v>
      </c>
      <c r="BO24" s="116">
        <v>0</v>
      </c>
      <c r="BP24" s="113"/>
      <c r="BQ24" s="113"/>
      <c r="BR24" s="117" t="s">
        <v>338</v>
      </c>
      <c r="BS24" s="117"/>
      <c r="BT24" s="117" t="s">
        <v>340</v>
      </c>
      <c r="BU24" s="117"/>
      <c r="BV24" s="117"/>
      <c r="BW24" s="117"/>
      <c r="BX24" s="105">
        <v>11</v>
      </c>
      <c r="BY24" s="104">
        <v>0</v>
      </c>
      <c r="BZ24" s="104">
        <v>0</v>
      </c>
      <c r="CA24" s="104">
        <v>1</v>
      </c>
      <c r="CB24" s="104">
        <v>0</v>
      </c>
      <c r="CC24" s="104">
        <v>0</v>
      </c>
      <c r="CD24" s="104">
        <v>0</v>
      </c>
      <c r="CE24" s="104">
        <v>0</v>
      </c>
      <c r="CF24" s="105" t="s">
        <v>306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1</v>
      </c>
      <c r="CM24" s="104">
        <v>0</v>
      </c>
      <c r="CN24" s="119">
        <v>1</v>
      </c>
      <c r="CO24" s="113">
        <v>1</v>
      </c>
      <c r="CP24" s="113">
        <v>0</v>
      </c>
      <c r="CQ24" s="113">
        <v>0</v>
      </c>
      <c r="CR24" s="113">
        <v>0</v>
      </c>
      <c r="CS24" s="113">
        <v>0</v>
      </c>
      <c r="CT24" s="113">
        <v>0</v>
      </c>
      <c r="CU24" s="115">
        <v>0</v>
      </c>
      <c r="CV24" s="115" t="s">
        <v>146</v>
      </c>
      <c r="CW24" s="115" t="s">
        <v>260</v>
      </c>
      <c r="CX24" s="115">
        <v>0</v>
      </c>
      <c r="CY24" s="115">
        <v>0</v>
      </c>
      <c r="CZ24" s="130">
        <v>1</v>
      </c>
      <c r="DA24" s="130">
        <v>1</v>
      </c>
      <c r="DB24" s="130">
        <v>0</v>
      </c>
      <c r="DC24" s="107">
        <v>1</v>
      </c>
      <c r="DD24" s="107">
        <v>0</v>
      </c>
      <c r="DE24" s="107">
        <v>0</v>
      </c>
      <c r="DF24" s="123" t="s">
        <v>145</v>
      </c>
      <c r="DG24" s="123">
        <v>0</v>
      </c>
      <c r="DH24" s="123">
        <v>0</v>
      </c>
      <c r="DI24" s="123">
        <v>0</v>
      </c>
      <c r="DJ24" s="123">
        <v>0</v>
      </c>
      <c r="DK24" s="123">
        <v>1</v>
      </c>
      <c r="DL24" s="123">
        <v>0</v>
      </c>
      <c r="DM24" s="123">
        <v>0</v>
      </c>
      <c r="DN24" s="116">
        <v>5</v>
      </c>
      <c r="DO24" s="125">
        <v>0</v>
      </c>
      <c r="DP24" s="125">
        <v>0</v>
      </c>
      <c r="DQ24" s="125">
        <v>0</v>
      </c>
      <c r="DR24" s="125">
        <v>0</v>
      </c>
      <c r="DS24" s="125">
        <v>1</v>
      </c>
      <c r="DT24" s="134">
        <v>44679</v>
      </c>
      <c r="DU24" s="139"/>
      <c r="DV24" s="104"/>
      <c r="DW24" s="104"/>
      <c r="DX24" s="126">
        <f t="shared" si="21"/>
        <v>80.604070560321503</v>
      </c>
      <c r="DY24" s="127">
        <f t="shared" si="22"/>
        <v>2</v>
      </c>
      <c r="DZ24" s="128" t="str">
        <f t="shared" si="23"/>
        <v>NA</v>
      </c>
      <c r="EA24" s="128" t="str">
        <f t="shared" si="24"/>
        <v>NA</v>
      </c>
      <c r="EB24" s="129" t="str">
        <f t="shared" si="25"/>
        <v>NA</v>
      </c>
      <c r="EC24" s="128" t="str">
        <f t="shared" si="26"/>
        <v>NA</v>
      </c>
      <c r="ED24" s="128" t="str">
        <f t="shared" si="27"/>
        <v>NA</v>
      </c>
      <c r="EE24" s="129" t="str">
        <f t="shared" si="28"/>
        <v>NA</v>
      </c>
      <c r="EF24" s="128">
        <f t="shared" si="29"/>
        <v>2.8472222227719612E-2</v>
      </c>
      <c r="EG24" s="128">
        <f t="shared" si="30"/>
        <v>0.6833333334652707</v>
      </c>
      <c r="EH24" s="129">
        <f t="shared" si="31"/>
        <v>41.000000007916242</v>
      </c>
      <c r="EI24" s="128">
        <f t="shared" si="32"/>
        <v>7.7083333329937886E-2</v>
      </c>
      <c r="EJ24" s="128">
        <f t="shared" si="33"/>
        <v>1.8499999999185093</v>
      </c>
      <c r="EK24" s="129">
        <f t="shared" si="34"/>
        <v>110.99999999511056</v>
      </c>
      <c r="EL24" s="128">
        <f t="shared" si="35"/>
        <v>0.44861111111094942</v>
      </c>
      <c r="EM24" s="128">
        <f t="shared" si="36"/>
        <v>10.766666666662786</v>
      </c>
      <c r="EN24" s="129">
        <f t="shared" si="37"/>
        <v>645.99999999976717</v>
      </c>
    </row>
    <row r="25" spans="1:144" s="92" customFormat="1" ht="15" customHeight="1" x14ac:dyDescent="0.2">
      <c r="A25" s="93">
        <v>1</v>
      </c>
      <c r="B25" s="92">
        <v>1</v>
      </c>
      <c r="C25" s="152" t="s">
        <v>261</v>
      </c>
      <c r="D25" s="152" t="s">
        <v>262</v>
      </c>
      <c r="E25" s="95">
        <v>2547827</v>
      </c>
      <c r="F25" s="96">
        <v>16118</v>
      </c>
      <c r="G25" s="97">
        <v>0</v>
      </c>
      <c r="H25" s="98">
        <v>44681</v>
      </c>
      <c r="I25" s="99">
        <v>0.8222222222222223</v>
      </c>
      <c r="J25" s="100">
        <v>0</v>
      </c>
      <c r="K25" s="98">
        <v>44681</v>
      </c>
      <c r="L25" s="99">
        <v>0.72916666666666663</v>
      </c>
      <c r="M25" s="101">
        <v>0</v>
      </c>
      <c r="N25" s="102">
        <v>1</v>
      </c>
      <c r="O25" s="103">
        <v>2</v>
      </c>
      <c r="P25" s="102">
        <v>0</v>
      </c>
      <c r="Q25" s="102">
        <v>0</v>
      </c>
      <c r="R25" s="101">
        <v>0</v>
      </c>
      <c r="S25" s="104">
        <v>0</v>
      </c>
      <c r="T25" s="105">
        <v>20</v>
      </c>
      <c r="U25" s="104">
        <v>0</v>
      </c>
      <c r="V25" s="104">
        <v>0</v>
      </c>
      <c r="W25" s="104">
        <v>0</v>
      </c>
      <c r="X25" s="104">
        <v>1</v>
      </c>
      <c r="Y25" s="104">
        <v>0</v>
      </c>
      <c r="Z25" s="104">
        <v>0</v>
      </c>
      <c r="AA25" s="106" t="s">
        <v>307</v>
      </c>
      <c r="AB25" s="106" t="s">
        <v>331</v>
      </c>
      <c r="AC25" s="106">
        <v>0</v>
      </c>
      <c r="AD25" s="98">
        <v>44681</v>
      </c>
      <c r="AE25" s="99">
        <v>0.83124999999999993</v>
      </c>
      <c r="AF25" s="187"/>
      <c r="AG25" s="187"/>
      <c r="AH25" s="190"/>
      <c r="AI25" s="98">
        <v>44682</v>
      </c>
      <c r="AJ25" s="184">
        <v>1</v>
      </c>
      <c r="AK25" s="107">
        <v>1</v>
      </c>
      <c r="AL25" s="107">
        <v>1</v>
      </c>
      <c r="AM25" s="108">
        <v>0</v>
      </c>
      <c r="AN25" s="107">
        <v>0</v>
      </c>
      <c r="AO25" s="158">
        <v>0</v>
      </c>
      <c r="AP25" s="109">
        <v>0</v>
      </c>
      <c r="AQ25" s="109">
        <v>1</v>
      </c>
      <c r="AR25" s="109">
        <v>0</v>
      </c>
      <c r="AS25" s="109">
        <v>0</v>
      </c>
      <c r="AT25" s="109">
        <v>0</v>
      </c>
      <c r="AU25" s="109">
        <v>0</v>
      </c>
      <c r="AV25" s="110">
        <v>0</v>
      </c>
      <c r="AW25" s="110">
        <v>0</v>
      </c>
      <c r="AX25" s="111">
        <v>0</v>
      </c>
      <c r="AY25" s="98">
        <v>44681</v>
      </c>
      <c r="AZ25" s="99">
        <v>0.3576388888888889</v>
      </c>
      <c r="BA25" s="112" t="s">
        <v>199</v>
      </c>
      <c r="BB25" s="98">
        <v>44681</v>
      </c>
      <c r="BC25" s="99">
        <v>0.87847222222222221</v>
      </c>
      <c r="BD25" s="42" t="s">
        <v>228</v>
      </c>
      <c r="BE25" s="114">
        <v>0</v>
      </c>
      <c r="BF25" s="114">
        <v>1</v>
      </c>
      <c r="BG25" s="115" t="s">
        <v>351</v>
      </c>
      <c r="BH25" s="115">
        <v>1</v>
      </c>
      <c r="BI25" s="115">
        <v>0</v>
      </c>
      <c r="BJ25" s="98">
        <v>44681</v>
      </c>
      <c r="BK25" s="99">
        <v>0.92708333333333337</v>
      </c>
      <c r="BL25" s="116" t="s">
        <v>101</v>
      </c>
      <c r="BM25" s="116">
        <v>0</v>
      </c>
      <c r="BN25" s="116">
        <v>0</v>
      </c>
      <c r="BO25" s="116">
        <v>0</v>
      </c>
      <c r="BP25" s="113"/>
      <c r="BQ25" s="113"/>
      <c r="BR25" s="117" t="s">
        <v>352</v>
      </c>
      <c r="BS25" s="117"/>
      <c r="BT25" s="117"/>
      <c r="BU25" s="117"/>
      <c r="BV25" s="117"/>
      <c r="BW25" s="117"/>
      <c r="BX25" s="105">
        <v>3</v>
      </c>
      <c r="BY25" s="104">
        <v>1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5"/>
      <c r="CG25" s="104"/>
      <c r="CH25" s="104"/>
      <c r="CI25" s="104"/>
      <c r="CJ25" s="104"/>
      <c r="CK25" s="104"/>
      <c r="CL25" s="104"/>
      <c r="CM25" s="104"/>
      <c r="CN25" s="119">
        <v>0</v>
      </c>
      <c r="CO25" s="113">
        <v>0</v>
      </c>
      <c r="CP25" s="113">
        <v>0</v>
      </c>
      <c r="CQ25" s="113">
        <v>0</v>
      </c>
      <c r="CR25" s="113">
        <v>0</v>
      </c>
      <c r="CS25" s="113">
        <v>0</v>
      </c>
      <c r="CT25" s="113">
        <v>0</v>
      </c>
      <c r="CU25" s="115">
        <v>0</v>
      </c>
      <c r="CV25" s="115">
        <v>0</v>
      </c>
      <c r="CW25" s="115">
        <v>0</v>
      </c>
      <c r="CX25" s="115">
        <v>0</v>
      </c>
      <c r="CY25" s="115">
        <v>0</v>
      </c>
      <c r="CZ25" s="130">
        <v>0</v>
      </c>
      <c r="DA25" s="130">
        <v>0</v>
      </c>
      <c r="DB25" s="130">
        <v>0</v>
      </c>
      <c r="DC25" s="107">
        <v>1</v>
      </c>
      <c r="DD25" s="107">
        <v>0</v>
      </c>
      <c r="DE25" s="107">
        <v>0</v>
      </c>
      <c r="DF25" s="123" t="s">
        <v>231</v>
      </c>
      <c r="DG25" s="123">
        <v>1</v>
      </c>
      <c r="DH25" s="123">
        <v>0</v>
      </c>
      <c r="DI25" s="123">
        <v>0</v>
      </c>
      <c r="DJ25" s="123">
        <v>0</v>
      </c>
      <c r="DK25" s="123">
        <v>0</v>
      </c>
      <c r="DL25" s="123">
        <v>0</v>
      </c>
      <c r="DM25" s="123">
        <v>0</v>
      </c>
      <c r="DN25" s="116">
        <v>1</v>
      </c>
      <c r="DO25" s="125">
        <v>1</v>
      </c>
      <c r="DP25" s="125">
        <v>0</v>
      </c>
      <c r="DQ25" s="125">
        <v>0</v>
      </c>
      <c r="DR25" s="125">
        <v>0</v>
      </c>
      <c r="DS25" s="125">
        <v>0</v>
      </c>
      <c r="DT25" s="134">
        <v>44684</v>
      </c>
      <c r="DU25" s="139"/>
      <c r="DV25" s="104"/>
      <c r="DW25" s="104"/>
      <c r="DX25" s="126">
        <f t="shared" si="21"/>
        <v>78.202923485545611</v>
      </c>
      <c r="DY25" s="127">
        <f t="shared" si="22"/>
        <v>3</v>
      </c>
      <c r="DZ25" s="128">
        <f t="shared" si="23"/>
        <v>9.0277777781011537E-3</v>
      </c>
      <c r="EA25" s="128">
        <f t="shared" si="24"/>
        <v>0.21666666667442769</v>
      </c>
      <c r="EB25" s="129">
        <f t="shared" si="25"/>
        <v>13.000000000465661</v>
      </c>
      <c r="EC25" s="128">
        <f t="shared" si="26"/>
        <v>-0.46458333333430346</v>
      </c>
      <c r="ED25" s="128">
        <f t="shared" si="27"/>
        <v>-11.150000000023283</v>
      </c>
      <c r="EE25" s="129">
        <f t="shared" si="28"/>
        <v>-669.00000000139698</v>
      </c>
      <c r="EF25" s="128">
        <f t="shared" si="29"/>
        <v>5.6249999994179234E-2</v>
      </c>
      <c r="EG25" s="128">
        <f t="shared" si="30"/>
        <v>1.3499999998603016</v>
      </c>
      <c r="EH25" s="129">
        <f t="shared" si="31"/>
        <v>80.999999991618097</v>
      </c>
      <c r="EI25" s="128">
        <f t="shared" si="32"/>
        <v>4.8611111116770189E-2</v>
      </c>
      <c r="EJ25" s="128">
        <f t="shared" si="33"/>
        <v>1.1666666668024845</v>
      </c>
      <c r="EK25" s="129">
        <f t="shared" si="34"/>
        <v>70.000000008149073</v>
      </c>
      <c r="EL25" s="128">
        <f t="shared" si="35"/>
        <v>0.19791666667151731</v>
      </c>
      <c r="EM25" s="128">
        <f t="shared" si="36"/>
        <v>4.7500000001164153</v>
      </c>
      <c r="EN25" s="129">
        <f t="shared" si="37"/>
        <v>285.00000000698492</v>
      </c>
    </row>
  </sheetData>
  <autoFilter ref="A10:EN10" xr:uid="{B4D70E80-7C69-4F0C-8F66-DE44D75EC17D}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B340-0A45-475C-9743-632EE4EB8FBC}">
  <dimension ref="A1:EN27"/>
  <sheetViews>
    <sheetView workbookViewId="0">
      <pane ySplit="10" topLeftCell="A17" activePane="bottomLeft" state="frozen"/>
      <selection pane="bottomLeft" activeCell="AF17" sqref="AF17"/>
    </sheetView>
  </sheetViews>
  <sheetFormatPr baseColWidth="10" defaultColWidth="9" defaultRowHeight="15" customHeight="1" x14ac:dyDescent="0.2"/>
  <cols>
    <col min="1" max="1" width="6.33203125" bestFit="1" customWidth="1"/>
    <col min="2" max="2" width="9.5" customWidth="1"/>
    <col min="3" max="3" width="11.83203125" bestFit="1" customWidth="1"/>
    <col min="4" max="4" width="18.5" bestFit="1" customWidth="1"/>
    <col min="5" max="5" width="8.33203125" bestFit="1" customWidth="1"/>
    <col min="6" max="6" width="18.5" bestFit="1" customWidth="1"/>
    <col min="7" max="7" width="7.6640625" bestFit="1" customWidth="1"/>
    <col min="8" max="9" width="13.6640625" bestFit="1" customWidth="1"/>
    <col min="10" max="10" width="12.1640625" bestFit="1" customWidth="1"/>
    <col min="11" max="11" width="10.5" bestFit="1" customWidth="1"/>
    <col min="12" max="12" width="11.5" bestFit="1" customWidth="1"/>
    <col min="13" max="13" width="8.83203125" bestFit="1" customWidth="1"/>
    <col min="14" max="14" width="8.33203125" customWidth="1"/>
    <col min="15" max="15" width="8.83203125" bestFit="1" customWidth="1"/>
    <col min="16" max="16" width="9.1640625" customWidth="1"/>
    <col min="17" max="17" width="10" customWidth="1"/>
    <col min="18" max="18" width="9.6640625" bestFit="1" customWidth="1"/>
    <col min="19" max="19" width="10.5" customWidth="1"/>
    <col min="20" max="26" width="8.5" bestFit="1" customWidth="1"/>
    <col min="28" max="28" width="23.1640625" bestFit="1" customWidth="1"/>
    <col min="29" max="29" width="3.5" bestFit="1" customWidth="1"/>
    <col min="30" max="30" width="10.1640625" bestFit="1" customWidth="1"/>
    <col min="31" max="31" width="11.5" bestFit="1" customWidth="1"/>
    <col min="32" max="32" width="10.5" bestFit="1" customWidth="1"/>
    <col min="33" max="33" width="16.33203125" bestFit="1" customWidth="1"/>
    <col min="34" max="34" width="8.5" bestFit="1" customWidth="1"/>
    <col min="35" max="35" width="10.1640625" bestFit="1" customWidth="1"/>
    <col min="36" max="36" width="8.1640625" bestFit="1" customWidth="1"/>
    <col min="37" max="37" width="13.6640625" bestFit="1" customWidth="1"/>
    <col min="39" max="39" width="5.6640625" bestFit="1" customWidth="1"/>
    <col min="40" max="40" width="15.83203125" bestFit="1" customWidth="1"/>
    <col min="41" max="41" width="9.1640625" customWidth="1"/>
    <col min="42" max="42" width="10" customWidth="1"/>
    <col min="43" max="43" width="9.1640625" customWidth="1"/>
    <col min="44" max="46" width="11.5" customWidth="1"/>
    <col min="47" max="47" width="20" customWidth="1"/>
    <col min="48" max="49" width="8.6640625" bestFit="1" customWidth="1"/>
    <col min="50" max="50" width="10" bestFit="1" customWidth="1"/>
    <col min="51" max="51" width="10.1640625" bestFit="1" customWidth="1"/>
    <col min="52" max="52" width="11.5" bestFit="1" customWidth="1"/>
    <col min="53" max="53" width="9.83203125" bestFit="1" customWidth="1"/>
    <col min="54" max="54" width="10.1640625" bestFit="1" customWidth="1"/>
    <col min="55" max="55" width="11.5" bestFit="1" customWidth="1"/>
    <col min="56" max="56" width="41.5" bestFit="1" customWidth="1"/>
    <col min="57" max="57" width="8.1640625" bestFit="1" customWidth="1"/>
    <col min="58" max="58" width="6.6640625" bestFit="1" customWidth="1"/>
    <col min="59" max="59" width="23.83203125" bestFit="1" customWidth="1"/>
    <col min="60" max="60" width="7.5" bestFit="1" customWidth="1"/>
    <col min="61" max="61" width="14" bestFit="1" customWidth="1"/>
    <col min="62" max="62" width="10.1640625" bestFit="1" customWidth="1"/>
    <col min="63" max="63" width="11.5" bestFit="1" customWidth="1"/>
    <col min="65" max="65" width="27.5" bestFit="1" customWidth="1"/>
    <col min="66" max="66" width="26.6640625" bestFit="1" customWidth="1"/>
    <col min="67" max="67" width="15" bestFit="1" customWidth="1"/>
    <col min="68" max="69" width="14.6640625" bestFit="1" customWidth="1"/>
    <col min="70" max="70" width="50.1640625" bestFit="1" customWidth="1"/>
    <col min="72" max="72" width="89.33203125" bestFit="1" customWidth="1"/>
    <col min="73" max="73" width="77.83203125" bestFit="1" customWidth="1"/>
    <col min="74" max="74" width="8.5" bestFit="1" customWidth="1"/>
    <col min="75" max="75" width="97.83203125" bestFit="1" customWidth="1"/>
    <col min="76" max="76" width="9.6640625" bestFit="1" customWidth="1"/>
    <col min="77" max="77" width="7.5" bestFit="1" customWidth="1"/>
    <col min="78" max="78" width="8.5" bestFit="1" customWidth="1"/>
    <col min="79" max="80" width="7.5" bestFit="1" customWidth="1"/>
    <col min="81" max="82" width="7.6640625" bestFit="1" customWidth="1"/>
    <col min="83" max="83" width="9.5" bestFit="1" customWidth="1"/>
    <col min="84" max="84" width="9.6640625" bestFit="1" customWidth="1"/>
    <col min="85" max="86" width="8.5" bestFit="1" customWidth="1"/>
    <col min="87" max="89" width="7.1640625" bestFit="1" customWidth="1"/>
    <col min="90" max="90" width="7.5" bestFit="1" customWidth="1"/>
    <col min="91" max="91" width="9.5" bestFit="1" customWidth="1"/>
    <col min="92" max="92" width="10" bestFit="1" customWidth="1"/>
    <col min="93" max="94" width="4.33203125" bestFit="1" customWidth="1"/>
    <col min="95" max="96" width="4.83203125" bestFit="1" customWidth="1"/>
    <col min="97" max="98" width="5.5" bestFit="1" customWidth="1"/>
    <col min="99" max="99" width="8.6640625" bestFit="1" customWidth="1"/>
    <col min="100" max="100" width="8.5" bestFit="1" customWidth="1"/>
    <col min="101" max="101" width="8.6640625" bestFit="1" customWidth="1"/>
    <col min="102" max="102" width="12.5" bestFit="1" customWidth="1"/>
    <col min="103" max="103" width="6.1640625" bestFit="1" customWidth="1"/>
    <col min="104" max="104" width="4.6640625" bestFit="1" customWidth="1"/>
    <col min="105" max="105" width="4.83203125" bestFit="1" customWidth="1"/>
    <col min="106" max="106" width="5.5" bestFit="1" customWidth="1"/>
    <col min="107" max="107" width="6.6640625" bestFit="1" customWidth="1"/>
    <col min="108" max="109" width="6.5" bestFit="1" customWidth="1"/>
    <col min="110" max="110" width="29" bestFit="1" customWidth="1"/>
    <col min="111" max="111" width="6.33203125" bestFit="1" customWidth="1"/>
    <col min="112" max="112" width="8.6640625" bestFit="1" customWidth="1"/>
    <col min="113" max="113" width="6.6640625" bestFit="1" customWidth="1"/>
    <col min="114" max="114" width="7.5" bestFit="1" customWidth="1"/>
    <col min="116" max="116" width="7.5" bestFit="1" customWidth="1"/>
    <col min="117" max="117" width="8.33203125" bestFit="1" customWidth="1"/>
    <col min="118" max="118" width="7.6640625" bestFit="1" customWidth="1"/>
    <col min="120" max="120" width="10.5" bestFit="1" customWidth="1"/>
    <col min="121" max="121" width="8.5" bestFit="1" customWidth="1"/>
    <col min="122" max="122" width="8" bestFit="1" customWidth="1"/>
    <col min="124" max="124" width="10.1640625" bestFit="1" customWidth="1"/>
    <col min="125" max="125" width="11.5" customWidth="1"/>
    <col min="126" max="127" width="8.5" bestFit="1" customWidth="1"/>
    <col min="128" max="128" width="4.5" bestFit="1" customWidth="1"/>
    <col min="129" max="129" width="6.5" bestFit="1" customWidth="1"/>
    <col min="130" max="131" width="8.83203125" hidden="1" customWidth="1"/>
    <col min="132" max="132" width="8.83203125" bestFit="1" customWidth="1"/>
    <col min="133" max="133" width="9.5" hidden="1" customWidth="1"/>
    <col min="134" max="134" width="9.6640625" hidden="1" customWidth="1"/>
    <col min="135" max="135" width="8.83203125" bestFit="1" customWidth="1"/>
    <col min="136" max="136" width="8.83203125" hidden="1" customWidth="1"/>
    <col min="137" max="137" width="9.33203125" hidden="1" customWidth="1"/>
    <col min="138" max="138" width="8.83203125" customWidth="1"/>
    <col min="139" max="139" width="9.1640625" hidden="1" customWidth="1"/>
    <col min="140" max="140" width="9.5" hidden="1" customWidth="1"/>
    <col min="141" max="141" width="8.83203125" bestFit="1" customWidth="1"/>
    <col min="142" max="142" width="9.5" hidden="1" customWidth="1"/>
    <col min="143" max="143" width="9.83203125" hidden="1" customWidth="1"/>
    <col min="144" max="144" width="9.1640625" bestFit="1" customWidth="1"/>
  </cols>
  <sheetData>
    <row r="1" spans="1:144" s="57" customFormat="1" ht="15" customHeight="1" x14ac:dyDescent="0.2">
      <c r="A1" s="56">
        <f>SUM(A11:A725)</f>
        <v>17</v>
      </c>
      <c r="B1" s="57" t="s">
        <v>445</v>
      </c>
      <c r="C1" s="58"/>
      <c r="D1" s="59"/>
      <c r="E1" s="59"/>
      <c r="F1" s="60"/>
      <c r="G1" s="56">
        <f>SUM(G11:G725)</f>
        <v>10</v>
      </c>
      <c r="H1" s="61"/>
      <c r="I1" s="62"/>
      <c r="J1" s="56">
        <f>SUM(J11:J725)</f>
        <v>7</v>
      </c>
      <c r="K1" s="61"/>
      <c r="L1" s="63"/>
      <c r="M1" s="56">
        <f t="shared" ref="M1:N1" si="0">SUM(M11:M725)</f>
        <v>1</v>
      </c>
      <c r="N1" s="56">
        <f t="shared" si="0"/>
        <v>10</v>
      </c>
      <c r="O1" s="58"/>
      <c r="P1" s="56">
        <f t="shared" ref="P1:Q1" si="1">SUM(P11:P725)</f>
        <v>0</v>
      </c>
      <c r="Q1" s="56">
        <f t="shared" si="1"/>
        <v>6</v>
      </c>
      <c r="R1" s="56"/>
      <c r="S1" s="58"/>
      <c r="T1" s="58"/>
      <c r="U1" s="56">
        <f t="shared" ref="U1:Z1" si="2">SUM(U11:U725)</f>
        <v>2</v>
      </c>
      <c r="V1" s="56">
        <f t="shared" si="2"/>
        <v>3</v>
      </c>
      <c r="W1" s="56">
        <f t="shared" si="2"/>
        <v>2</v>
      </c>
      <c r="X1" s="56">
        <f t="shared" si="2"/>
        <v>5</v>
      </c>
      <c r="Y1" s="56">
        <f t="shared" si="2"/>
        <v>5</v>
      </c>
      <c r="Z1" s="56">
        <f t="shared" si="2"/>
        <v>0</v>
      </c>
      <c r="AA1" s="58"/>
      <c r="AC1" s="56">
        <f t="shared" ref="AC1" si="3">SUM(AC11:AC725)</f>
        <v>3</v>
      </c>
      <c r="AD1" s="61"/>
      <c r="AE1" s="63"/>
      <c r="AF1" s="58"/>
      <c r="AG1" s="58"/>
      <c r="AH1" s="59"/>
      <c r="AI1" s="61"/>
      <c r="AJ1" s="56">
        <f t="shared" ref="AJ1:AX1" si="4">SUM(AJ11:AJ725)</f>
        <v>14</v>
      </c>
      <c r="AK1" s="56">
        <f t="shared" si="4"/>
        <v>12</v>
      </c>
      <c r="AL1" s="56">
        <f t="shared" si="4"/>
        <v>10</v>
      </c>
      <c r="AM1" s="56">
        <f t="shared" si="4"/>
        <v>3</v>
      </c>
      <c r="AN1" s="56">
        <f t="shared" si="4"/>
        <v>1</v>
      </c>
      <c r="AO1" s="56">
        <f t="shared" si="4"/>
        <v>6</v>
      </c>
      <c r="AP1" s="56">
        <f t="shared" si="4"/>
        <v>3</v>
      </c>
      <c r="AQ1" s="56">
        <f t="shared" si="4"/>
        <v>4</v>
      </c>
      <c r="AR1" s="56">
        <f t="shared" si="4"/>
        <v>1</v>
      </c>
      <c r="AS1" s="56">
        <f t="shared" si="4"/>
        <v>2</v>
      </c>
      <c r="AT1" s="56">
        <f t="shared" si="4"/>
        <v>1</v>
      </c>
      <c r="AU1" s="56">
        <f t="shared" si="4"/>
        <v>0</v>
      </c>
      <c r="AV1" s="56">
        <f t="shared" si="4"/>
        <v>2</v>
      </c>
      <c r="AW1" s="56">
        <f t="shared" si="4"/>
        <v>2</v>
      </c>
      <c r="AX1" s="56">
        <f t="shared" si="4"/>
        <v>1</v>
      </c>
      <c r="AY1" s="61"/>
      <c r="AZ1" s="63"/>
      <c r="BA1" s="62"/>
      <c r="BB1" s="61"/>
      <c r="BC1" s="63"/>
      <c r="BD1" s="165"/>
      <c r="BE1" s="56">
        <f t="shared" ref="BE1:BF1" si="5">SUM(BE11:BE725)</f>
        <v>2</v>
      </c>
      <c r="BF1" s="56">
        <f t="shared" si="5"/>
        <v>10</v>
      </c>
      <c r="BG1" s="58"/>
      <c r="BH1" s="58">
        <f>SUM(BH11:BH725)</f>
        <v>10</v>
      </c>
      <c r="BI1" s="58">
        <f>SUM(BI11:BI725)</f>
        <v>3</v>
      </c>
      <c r="BJ1" s="61"/>
      <c r="BK1" s="63"/>
      <c r="BL1" s="58"/>
      <c r="BM1" s="56">
        <f t="shared" ref="BM1:BQ1" si="6">SUM(BM11:BM725)</f>
        <v>2</v>
      </c>
      <c r="BN1" s="56">
        <f t="shared" si="6"/>
        <v>0</v>
      </c>
      <c r="BO1" s="56">
        <f t="shared" si="6"/>
        <v>0</v>
      </c>
      <c r="BP1" s="56">
        <f t="shared" si="6"/>
        <v>1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7</v>
      </c>
      <c r="BZ1" s="56">
        <f t="shared" si="7"/>
        <v>3</v>
      </c>
      <c r="CA1" s="56">
        <f t="shared" si="7"/>
        <v>1</v>
      </c>
      <c r="CB1" s="56">
        <f t="shared" si="7"/>
        <v>1</v>
      </c>
      <c r="CC1" s="56">
        <f t="shared" si="7"/>
        <v>1</v>
      </c>
      <c r="CD1" s="56">
        <f t="shared" si="7"/>
        <v>2</v>
      </c>
      <c r="CE1" s="56">
        <f t="shared" si="7"/>
        <v>1</v>
      </c>
      <c r="CF1" s="58"/>
      <c r="CG1" s="56">
        <f t="shared" ref="CG1:DU1" si="8">SUM(CG11:CG725)</f>
        <v>6</v>
      </c>
      <c r="CH1" s="56">
        <f t="shared" si="8"/>
        <v>1</v>
      </c>
      <c r="CI1" s="56">
        <f t="shared" si="8"/>
        <v>0</v>
      </c>
      <c r="CJ1" s="56">
        <f t="shared" si="8"/>
        <v>1</v>
      </c>
      <c r="CK1" s="56">
        <f t="shared" si="8"/>
        <v>0</v>
      </c>
      <c r="CL1" s="56">
        <f t="shared" si="8"/>
        <v>2</v>
      </c>
      <c r="CM1" s="56">
        <f t="shared" si="8"/>
        <v>3</v>
      </c>
      <c r="CN1" s="56">
        <f t="shared" si="8"/>
        <v>8</v>
      </c>
      <c r="CO1" s="56">
        <f t="shared" si="8"/>
        <v>3</v>
      </c>
      <c r="CP1" s="56">
        <f t="shared" si="8"/>
        <v>1</v>
      </c>
      <c r="CQ1" s="56">
        <f t="shared" si="8"/>
        <v>0</v>
      </c>
      <c r="CR1" s="56">
        <f t="shared" si="8"/>
        <v>3</v>
      </c>
      <c r="CS1" s="56">
        <f t="shared" si="8"/>
        <v>1</v>
      </c>
      <c r="CT1" s="56">
        <f t="shared" si="8"/>
        <v>0</v>
      </c>
      <c r="CU1" s="56">
        <f t="shared" si="8"/>
        <v>3</v>
      </c>
      <c r="CV1" s="56">
        <f t="shared" si="8"/>
        <v>2</v>
      </c>
      <c r="CW1" s="56">
        <f t="shared" si="8"/>
        <v>3</v>
      </c>
      <c r="CX1" s="56">
        <f t="shared" si="8"/>
        <v>1</v>
      </c>
      <c r="CY1" s="56">
        <f t="shared" si="8"/>
        <v>1</v>
      </c>
      <c r="CZ1" s="56">
        <f t="shared" si="8"/>
        <v>2</v>
      </c>
      <c r="DA1" s="56">
        <f t="shared" si="8"/>
        <v>4</v>
      </c>
      <c r="DB1" s="56">
        <f t="shared" si="8"/>
        <v>0</v>
      </c>
      <c r="DC1" s="56">
        <f t="shared" si="8"/>
        <v>18</v>
      </c>
      <c r="DD1" s="56">
        <f t="shared" si="8"/>
        <v>0</v>
      </c>
      <c r="DE1" s="56">
        <f t="shared" si="8"/>
        <v>0</v>
      </c>
      <c r="DF1" s="58"/>
      <c r="DG1" s="56">
        <f t="shared" si="8"/>
        <v>7</v>
      </c>
      <c r="DH1" s="56">
        <f t="shared" si="8"/>
        <v>1</v>
      </c>
      <c r="DI1" s="56">
        <f t="shared" si="8"/>
        <v>4</v>
      </c>
      <c r="DJ1" s="56">
        <f t="shared" si="8"/>
        <v>0</v>
      </c>
      <c r="DK1" s="56">
        <f t="shared" si="8"/>
        <v>2</v>
      </c>
      <c r="DL1" s="56">
        <f t="shared" si="8"/>
        <v>0</v>
      </c>
      <c r="DM1" s="56">
        <f t="shared" si="8"/>
        <v>3</v>
      </c>
      <c r="DN1" s="58"/>
      <c r="DO1" s="56">
        <f t="shared" si="8"/>
        <v>6</v>
      </c>
      <c r="DP1" s="56">
        <f t="shared" si="8"/>
        <v>4</v>
      </c>
      <c r="DQ1" s="56">
        <f t="shared" si="8"/>
        <v>2</v>
      </c>
      <c r="DR1" s="56">
        <f t="shared" si="8"/>
        <v>0</v>
      </c>
      <c r="DS1" s="56">
        <f t="shared" si="8"/>
        <v>2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2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6</v>
      </c>
      <c r="DW3" s="58">
        <f t="shared" si="10"/>
        <v>0</v>
      </c>
      <c r="DX3" s="58">
        <f t="shared" si="10"/>
        <v>48.381607706231016</v>
      </c>
      <c r="DY3" s="58">
        <f t="shared" si="10"/>
        <v>1</v>
      </c>
      <c r="DZ3" s="58">
        <f t="shared" si="10"/>
        <v>3.4722222262644209E-3</v>
      </c>
      <c r="EA3" s="58">
        <f t="shared" si="10"/>
        <v>8.3333333430346102E-2</v>
      </c>
      <c r="EB3" s="58">
        <f t="shared" si="10"/>
        <v>5.0000000058207661</v>
      </c>
      <c r="EC3" s="58">
        <f t="shared" si="10"/>
        <v>2.4999999994179234E-2</v>
      </c>
      <c r="ED3" s="58">
        <f t="shared" si="10"/>
        <v>0.59999999986030161</v>
      </c>
      <c r="EE3" s="58">
        <f t="shared" si="10"/>
        <v>35.999999991618097</v>
      </c>
      <c r="EF3" s="58">
        <f t="shared" si="10"/>
        <v>1.1111111110949423E-2</v>
      </c>
      <c r="EG3" s="58">
        <f t="shared" si="10"/>
        <v>0.26666666666278616</v>
      </c>
      <c r="EH3" s="58">
        <f t="shared" si="10"/>
        <v>15.999999999767169</v>
      </c>
      <c r="EI3" s="58">
        <f t="shared" si="10"/>
        <v>2.0833333335758653E-2</v>
      </c>
      <c r="EJ3" s="58">
        <f t="shared" si="10"/>
        <v>0.50000000005820766</v>
      </c>
      <c r="EK3" s="58">
        <f t="shared" si="10"/>
        <v>30.00000000349246</v>
      </c>
      <c r="EL3" s="58">
        <f t="shared" si="10"/>
        <v>9.7916666665696539E-2</v>
      </c>
      <c r="EM3" s="58">
        <f t="shared" si="10"/>
        <v>2.3499999999767169</v>
      </c>
      <c r="EN3" s="58">
        <f t="shared" si="10"/>
        <v>140.99999999860302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32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23</v>
      </c>
      <c r="CF4" s="58">
        <f>MAX(CF11:CF755)</f>
        <v>16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6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6</v>
      </c>
      <c r="DW4" s="58">
        <f t="shared" si="12"/>
        <v>0</v>
      </c>
      <c r="DX4" s="58">
        <f t="shared" si="12"/>
        <v>99.599690178103785</v>
      </c>
      <c r="DY4" s="58">
        <f t="shared" si="12"/>
        <v>14</v>
      </c>
      <c r="DZ4" s="58">
        <f t="shared" si="12"/>
        <v>3.6805555551836733E-2</v>
      </c>
      <c r="EA4" s="58">
        <f t="shared" si="12"/>
        <v>0.88333333324408159</v>
      </c>
      <c r="EB4" s="58">
        <f t="shared" si="12"/>
        <v>52.999999994644895</v>
      </c>
      <c r="EC4" s="58">
        <f t="shared" si="12"/>
        <v>7.4999999997089617E-2</v>
      </c>
      <c r="ED4" s="58">
        <f t="shared" si="12"/>
        <v>1.7999999999301508</v>
      </c>
      <c r="EE4" s="58">
        <f t="shared" si="12"/>
        <v>107.99999999580905</v>
      </c>
      <c r="EF4" s="58">
        <f t="shared" si="12"/>
        <v>0.10416666667151731</v>
      </c>
      <c r="EG4" s="58">
        <f t="shared" si="12"/>
        <v>2.5000000001164153</v>
      </c>
      <c r="EH4" s="58">
        <f t="shared" si="12"/>
        <v>150.00000000698492</v>
      </c>
      <c r="EI4" s="58">
        <f t="shared" si="12"/>
        <v>0.11875000000145519</v>
      </c>
      <c r="EJ4" s="58">
        <f t="shared" si="12"/>
        <v>2.8500000000349246</v>
      </c>
      <c r="EK4" s="58">
        <f t="shared" si="12"/>
        <v>171.00000000209548</v>
      </c>
      <c r="EL4" s="58">
        <f t="shared" si="12"/>
        <v>1.0034722222189885</v>
      </c>
      <c r="EM4" s="58">
        <f t="shared" si="12"/>
        <v>24.083333333255723</v>
      </c>
      <c r="EN4" s="58">
        <f t="shared" si="12"/>
        <v>1444.9999999953434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>
        <f>AVERAGE(T11:T755)</f>
        <v>16.117647058823529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>
        <f>AVERAGE(BX11:BX755)</f>
        <v>7.384615384615385</v>
      </c>
      <c r="CF5" s="58">
        <f>AVERAGE(CF11:CF755)</f>
        <v>4.625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>
        <f t="shared" ref="DN5" si="13">AVERAGE(DN11:DN755)</f>
        <v>3.2941176470588234</v>
      </c>
      <c r="DO5" s="58"/>
      <c r="DP5" s="58"/>
      <c r="DQ5" s="58"/>
      <c r="DR5" s="58"/>
      <c r="DS5" s="58"/>
      <c r="DT5" s="61"/>
      <c r="DU5" s="58"/>
      <c r="DV5" s="58">
        <f t="shared" ref="DV5:EN5" si="14">AVERAGE(DV11:DV755)</f>
        <v>6</v>
      </c>
      <c r="DW5" s="58" t="e">
        <f t="shared" si="14"/>
        <v>#DIV/0!</v>
      </c>
      <c r="DX5" s="58">
        <f t="shared" si="14"/>
        <v>74.995542440930834</v>
      </c>
      <c r="DY5" s="58">
        <f t="shared" si="14"/>
        <v>4.4705882352941178</v>
      </c>
      <c r="DZ5" s="58">
        <f t="shared" si="14"/>
        <v>1.1679292930321853E-2</v>
      </c>
      <c r="EA5" s="58">
        <f t="shared" si="14"/>
        <v>0.28030303032772447</v>
      </c>
      <c r="EB5" s="58">
        <f t="shared" si="14"/>
        <v>16.818181819663469</v>
      </c>
      <c r="EC5" s="58">
        <f t="shared" si="14"/>
        <v>3.9384920634412471E-2</v>
      </c>
      <c r="ED5" s="58">
        <f t="shared" si="14"/>
        <v>0.9452380952258993</v>
      </c>
      <c r="EE5" s="58">
        <f t="shared" si="14"/>
        <v>56.714285713553963</v>
      </c>
      <c r="EF5" s="58">
        <f t="shared" si="14"/>
        <v>4.5287698414280646E-2</v>
      </c>
      <c r="EG5" s="58">
        <f t="shared" si="14"/>
        <v>1.0869047619427354</v>
      </c>
      <c r="EH5" s="58">
        <f t="shared" si="14"/>
        <v>65.214285716564135</v>
      </c>
      <c r="EI5" s="58">
        <f t="shared" si="14"/>
        <v>5.7478632477935977E-2</v>
      </c>
      <c r="EJ5" s="58">
        <f t="shared" si="14"/>
        <v>1.3794871794704635</v>
      </c>
      <c r="EK5" s="58">
        <f t="shared" si="14"/>
        <v>82.7692307682278</v>
      </c>
      <c r="EL5" s="58">
        <f t="shared" si="14"/>
        <v>0.30288461538349598</v>
      </c>
      <c r="EM5" s="58">
        <f t="shared" si="14"/>
        <v>7.2692307692039044</v>
      </c>
      <c r="EN5" s="58">
        <f t="shared" si="14"/>
        <v>436.15384615223422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>
        <f>QUARTILE(T11:T776,1)</f>
        <v>10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>
        <f>QUARTILE(BX11:BX776,1)</f>
        <v>3</v>
      </c>
      <c r="CF7" s="58">
        <f>QUARTILE(CF11:CF776,1)</f>
        <v>1.5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>
        <f t="shared" ref="DN7" si="15">QUARTILE(DN11:DN776,1)</f>
        <v>1</v>
      </c>
      <c r="DO7" s="58"/>
      <c r="DP7" s="58"/>
      <c r="DQ7" s="58"/>
      <c r="DR7" s="58"/>
      <c r="DS7" s="58"/>
      <c r="DT7" s="61"/>
      <c r="DU7" s="58"/>
      <c r="DV7" s="58">
        <f t="shared" ref="DV7:EN7" si="16">QUARTILE(DV11:DV776,1)</f>
        <v>6</v>
      </c>
      <c r="DW7" s="58" t="e">
        <f t="shared" si="16"/>
        <v>#NUM!</v>
      </c>
      <c r="DX7" s="58">
        <f t="shared" si="16"/>
        <v>64.718716708725523</v>
      </c>
      <c r="DY7" s="58">
        <f t="shared" si="16"/>
        <v>2</v>
      </c>
      <c r="DZ7" s="58">
        <f t="shared" si="16"/>
        <v>6.2500000021827873E-3</v>
      </c>
      <c r="EA7" s="58">
        <f t="shared" si="16"/>
        <v>0.15000000005238689</v>
      </c>
      <c r="EB7" s="58">
        <f t="shared" si="16"/>
        <v>9.0000000031432137</v>
      </c>
      <c r="EC7" s="58">
        <f t="shared" si="16"/>
        <v>2.7083333334303461E-2</v>
      </c>
      <c r="ED7" s="58">
        <f t="shared" si="16"/>
        <v>0.65000000002328306</v>
      </c>
      <c r="EE7" s="58">
        <f t="shared" si="16"/>
        <v>39.000000001396984</v>
      </c>
      <c r="EF7" s="58">
        <f t="shared" si="16"/>
        <v>2.361111110803904E-2</v>
      </c>
      <c r="EG7" s="58">
        <f t="shared" si="16"/>
        <v>0.56666666659293696</v>
      </c>
      <c r="EH7" s="58">
        <f t="shared" si="16"/>
        <v>33.999999995576218</v>
      </c>
      <c r="EI7" s="58">
        <f t="shared" si="16"/>
        <v>2.8472222220443655E-2</v>
      </c>
      <c r="EJ7" s="58">
        <f t="shared" si="16"/>
        <v>0.68333333329064772</v>
      </c>
      <c r="EK7" s="58">
        <f t="shared" si="16"/>
        <v>40.999999997438863</v>
      </c>
      <c r="EL7" s="58">
        <f t="shared" si="16"/>
        <v>0.15694444444670808</v>
      </c>
      <c r="EM7" s="58">
        <f t="shared" si="16"/>
        <v>3.7666666667209938</v>
      </c>
      <c r="EN7" s="58">
        <f t="shared" si="16"/>
        <v>226.00000000325963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>
        <f>QUARTILE(T11:T775,3)</f>
        <v>22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>
        <f>QUARTILE(BX11:BX775,3)</f>
        <v>9</v>
      </c>
      <c r="CF8" s="58">
        <f>QUARTILE(CF11:CF775,3)</f>
        <v>5.5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>
        <f t="shared" ref="DN8" si="17">QUARTILE(DN11:DN775,3)</f>
        <v>5</v>
      </c>
      <c r="DO8" s="58"/>
      <c r="DP8" s="58"/>
      <c r="DQ8" s="58"/>
      <c r="DR8" s="58"/>
      <c r="DS8" s="58"/>
      <c r="DT8" s="61"/>
      <c r="DU8" s="58"/>
      <c r="DV8" s="58">
        <f t="shared" ref="DV8:EN8" si="18">QUARTILE(DV11:DV775,3)</f>
        <v>6</v>
      </c>
      <c r="DW8" s="58" t="e">
        <f t="shared" si="18"/>
        <v>#NUM!</v>
      </c>
      <c r="DX8" s="58">
        <f t="shared" si="18"/>
        <v>84.355007267782113</v>
      </c>
      <c r="DY8" s="58">
        <f t="shared" si="18"/>
        <v>6</v>
      </c>
      <c r="DZ8" s="58">
        <f t="shared" si="18"/>
        <v>1.4236111113859806E-2</v>
      </c>
      <c r="EA8" s="58">
        <f t="shared" si="18"/>
        <v>0.34166666673263535</v>
      </c>
      <c r="EB8" s="58">
        <f t="shared" si="18"/>
        <v>20.500000003958121</v>
      </c>
      <c r="EC8" s="58">
        <f t="shared" si="18"/>
        <v>4.4097222224081634E-2</v>
      </c>
      <c r="ED8" s="58">
        <f t="shared" si="18"/>
        <v>1.0583333333779592</v>
      </c>
      <c r="EE8" s="58">
        <f t="shared" si="18"/>
        <v>63.500000002677552</v>
      </c>
      <c r="EF8" s="58">
        <f t="shared" si="18"/>
        <v>6.3020833331393078E-2</v>
      </c>
      <c r="EG8" s="58">
        <f t="shared" si="18"/>
        <v>1.5124999999534339</v>
      </c>
      <c r="EH8" s="58">
        <f t="shared" si="18"/>
        <v>90.749999997206032</v>
      </c>
      <c r="EI8" s="58">
        <f t="shared" si="18"/>
        <v>7.6388888883229811E-2</v>
      </c>
      <c r="EJ8" s="58">
        <f t="shared" si="18"/>
        <v>1.8333333331975155</v>
      </c>
      <c r="EK8" s="58">
        <f t="shared" si="18"/>
        <v>109.99999999185093</v>
      </c>
      <c r="EL8" s="58">
        <f t="shared" si="18"/>
        <v>0.34444444443943212</v>
      </c>
      <c r="EM8" s="58">
        <f t="shared" si="18"/>
        <v>8.2666666665463708</v>
      </c>
      <c r="EN8" s="58">
        <f t="shared" si="18"/>
        <v>495.99999999278225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>
        <f>MEDIAN(T11:T740)</f>
        <v>16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>
        <f>MEDIAN(BX11:BX740)</f>
        <v>5</v>
      </c>
      <c r="CF9" s="58">
        <f>MEDIAN(CF11:CF740)</f>
        <v>3.5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>
        <f t="shared" ref="DN9" si="19">MEDIAN(DN11:DN740)</f>
        <v>4</v>
      </c>
      <c r="DO9" s="58"/>
      <c r="DP9" s="58"/>
      <c r="DQ9" s="58"/>
      <c r="DR9" s="58"/>
      <c r="DS9" s="58"/>
      <c r="DT9" s="61"/>
      <c r="DU9" s="58"/>
      <c r="DV9" s="58">
        <f t="shared" ref="DV9:EN9" si="20">MEDIAN(DV11:DV740)</f>
        <v>6</v>
      </c>
      <c r="DW9" s="58" t="e">
        <f t="shared" si="20"/>
        <v>#NUM!</v>
      </c>
      <c r="DX9" s="58">
        <f t="shared" si="20"/>
        <v>79.500692828126873</v>
      </c>
      <c r="DY9" s="58">
        <f t="shared" si="20"/>
        <v>3</v>
      </c>
      <c r="DZ9" s="58">
        <f t="shared" si="20"/>
        <v>7.6388888846850023E-3</v>
      </c>
      <c r="EA9" s="58">
        <f t="shared" si="20"/>
        <v>0.18333333323244005</v>
      </c>
      <c r="EB9" s="58">
        <f t="shared" si="20"/>
        <v>10.999999993946403</v>
      </c>
      <c r="EC9" s="58">
        <f t="shared" si="20"/>
        <v>3.3333333332848269E-2</v>
      </c>
      <c r="ED9" s="58">
        <f t="shared" si="20"/>
        <v>0.79999999998835847</v>
      </c>
      <c r="EE9" s="58">
        <f t="shared" si="20"/>
        <v>47.999999999301508</v>
      </c>
      <c r="EF9" s="58">
        <f t="shared" si="20"/>
        <v>3.6458333335758653E-2</v>
      </c>
      <c r="EG9" s="58">
        <f t="shared" si="20"/>
        <v>0.87500000005820766</v>
      </c>
      <c r="EH9" s="58">
        <f t="shared" si="20"/>
        <v>52.50000000349246</v>
      </c>
      <c r="EI9" s="58">
        <f t="shared" si="20"/>
        <v>6.1805555553291924E-2</v>
      </c>
      <c r="EJ9" s="58">
        <f t="shared" si="20"/>
        <v>1.4833333332790062</v>
      </c>
      <c r="EK9" s="58">
        <f t="shared" si="20"/>
        <v>88.999999996740371</v>
      </c>
      <c r="EL9" s="58">
        <f t="shared" si="20"/>
        <v>0.21458333333430346</v>
      </c>
      <c r="EM9" s="58">
        <f t="shared" si="20"/>
        <v>5.1500000000232831</v>
      </c>
      <c r="EN9" s="58">
        <f t="shared" si="20"/>
        <v>309.00000000139698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611</v>
      </c>
      <c r="AL10" s="79" t="s">
        <v>612</v>
      </c>
      <c r="AM10" s="79" t="s">
        <v>513</v>
      </c>
      <c r="AN10" s="79" t="s">
        <v>613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614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  <row r="11" spans="1:144" s="92" customFormat="1" ht="15" customHeight="1" x14ac:dyDescent="0.2">
      <c r="A11" s="93">
        <v>1</v>
      </c>
      <c r="B11" s="92">
        <v>1</v>
      </c>
      <c r="C11" s="94" t="s">
        <v>263</v>
      </c>
      <c r="D11" s="94" t="s">
        <v>264</v>
      </c>
      <c r="E11" s="95">
        <v>358686</v>
      </c>
      <c r="F11" s="131">
        <v>8304</v>
      </c>
      <c r="G11" s="97">
        <v>0</v>
      </c>
      <c r="H11" s="98">
        <v>44682</v>
      </c>
      <c r="I11" s="99">
        <v>0.42222222222222222</v>
      </c>
      <c r="J11" s="100">
        <v>0</v>
      </c>
      <c r="K11" s="98">
        <v>44682</v>
      </c>
      <c r="L11" s="99">
        <v>0.33333333333333331</v>
      </c>
      <c r="M11" s="101">
        <v>0</v>
      </c>
      <c r="N11" s="102">
        <v>1</v>
      </c>
      <c r="O11" s="103">
        <v>2</v>
      </c>
      <c r="P11" s="102">
        <v>0</v>
      </c>
      <c r="Q11" s="102">
        <v>0</v>
      </c>
      <c r="R11" s="101">
        <v>0</v>
      </c>
      <c r="S11" s="104">
        <v>3</v>
      </c>
      <c r="T11" s="105">
        <v>8</v>
      </c>
      <c r="U11" s="104">
        <v>0</v>
      </c>
      <c r="V11" s="104">
        <v>1</v>
      </c>
      <c r="W11" s="104">
        <v>0</v>
      </c>
      <c r="X11" s="104">
        <v>0</v>
      </c>
      <c r="Y11" s="104">
        <v>0</v>
      </c>
      <c r="Z11" s="104">
        <v>0</v>
      </c>
      <c r="AA11" s="106" t="s">
        <v>339</v>
      </c>
      <c r="AB11" s="106" t="s">
        <v>319</v>
      </c>
      <c r="AC11" s="106">
        <v>0</v>
      </c>
      <c r="AD11" s="98">
        <v>44682</v>
      </c>
      <c r="AE11" s="99">
        <v>0.4381944444444445</v>
      </c>
      <c r="AF11" s="187"/>
      <c r="AG11" s="187"/>
      <c r="AH11" s="190"/>
      <c r="AI11" s="98">
        <v>44683</v>
      </c>
      <c r="AJ11" s="184">
        <v>0</v>
      </c>
      <c r="AK11" s="107">
        <v>0</v>
      </c>
      <c r="AL11" s="107">
        <v>1</v>
      </c>
      <c r="AM11" s="108">
        <v>0</v>
      </c>
      <c r="AN11" s="107">
        <v>0</v>
      </c>
      <c r="AO11" s="109">
        <v>0</v>
      </c>
      <c r="AP11" s="109">
        <v>1</v>
      </c>
      <c r="AQ11" s="109">
        <v>0</v>
      </c>
      <c r="AR11" s="109">
        <v>0</v>
      </c>
      <c r="AS11" s="109">
        <v>0</v>
      </c>
      <c r="AT11" s="109">
        <v>0</v>
      </c>
      <c r="AU11" s="109">
        <v>0</v>
      </c>
      <c r="AV11" s="110">
        <v>0</v>
      </c>
      <c r="AW11" s="110">
        <v>0</v>
      </c>
      <c r="AX11" s="111">
        <v>0</v>
      </c>
      <c r="AY11" s="98">
        <v>44682</v>
      </c>
      <c r="AZ11" s="99">
        <v>0.47430555555555554</v>
      </c>
      <c r="BA11" s="112" t="s">
        <v>199</v>
      </c>
      <c r="BB11" s="98" t="s">
        <v>146</v>
      </c>
      <c r="BC11" s="99" t="s">
        <v>146</v>
      </c>
      <c r="BD11" s="42" t="s">
        <v>146</v>
      </c>
      <c r="BE11" s="114" t="s">
        <v>146</v>
      </c>
      <c r="BF11" s="114" t="s">
        <v>146</v>
      </c>
      <c r="BG11" s="115" t="s">
        <v>146</v>
      </c>
      <c r="BH11" s="115" t="s">
        <v>146</v>
      </c>
      <c r="BI11" s="115" t="s">
        <v>146</v>
      </c>
      <c r="BJ11" s="98" t="s">
        <v>146</v>
      </c>
      <c r="BK11" s="99" t="s">
        <v>146</v>
      </c>
      <c r="BL11" s="116" t="s">
        <v>146</v>
      </c>
      <c r="BM11" s="116" t="s">
        <v>146</v>
      </c>
      <c r="BN11" s="116" t="s">
        <v>146</v>
      </c>
      <c r="BO11" s="116" t="s">
        <v>146</v>
      </c>
      <c r="BP11" s="113"/>
      <c r="BQ11" s="113"/>
      <c r="BR11" s="117" t="s">
        <v>415</v>
      </c>
      <c r="BS11" s="117"/>
      <c r="BT11" s="117" t="s">
        <v>416</v>
      </c>
      <c r="BU11" s="117"/>
      <c r="BV11" s="117"/>
      <c r="BW11" s="117"/>
      <c r="BX11" s="105">
        <v>7</v>
      </c>
      <c r="BY11" s="104">
        <v>0</v>
      </c>
      <c r="BZ11" s="104">
        <v>1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5">
        <v>7</v>
      </c>
      <c r="CG11" s="104">
        <v>0</v>
      </c>
      <c r="CH11" s="104">
        <v>1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19">
        <v>1</v>
      </c>
      <c r="CO11" s="113">
        <v>1</v>
      </c>
      <c r="CP11" s="113">
        <v>0</v>
      </c>
      <c r="CQ11" s="113">
        <v>0</v>
      </c>
      <c r="CR11" s="113">
        <v>0</v>
      </c>
      <c r="CS11" s="113">
        <v>0</v>
      </c>
      <c r="CT11" s="113">
        <v>0</v>
      </c>
      <c r="CU11" s="115">
        <v>0</v>
      </c>
      <c r="CV11" s="115">
        <v>0</v>
      </c>
      <c r="CW11" s="115">
        <v>0</v>
      </c>
      <c r="CX11" s="115">
        <v>0</v>
      </c>
      <c r="CY11" s="115">
        <v>0</v>
      </c>
      <c r="CZ11" s="130">
        <v>0</v>
      </c>
      <c r="DA11" s="130">
        <v>1</v>
      </c>
      <c r="DB11" s="130">
        <v>0</v>
      </c>
      <c r="DC11" s="107">
        <v>1</v>
      </c>
      <c r="DD11" s="107">
        <v>0</v>
      </c>
      <c r="DE11" s="107">
        <v>0</v>
      </c>
      <c r="DF11" s="123" t="s">
        <v>417</v>
      </c>
      <c r="DG11" s="123">
        <v>1</v>
      </c>
      <c r="DH11" s="123">
        <v>0</v>
      </c>
      <c r="DI11" s="123">
        <v>0</v>
      </c>
      <c r="DJ11" s="123">
        <v>0</v>
      </c>
      <c r="DK11" s="123">
        <v>0</v>
      </c>
      <c r="DL11" s="123">
        <v>0</v>
      </c>
      <c r="DM11" s="123">
        <v>0</v>
      </c>
      <c r="DN11" s="116">
        <v>5</v>
      </c>
      <c r="DO11" s="116">
        <v>0</v>
      </c>
      <c r="DP11" s="116">
        <v>0</v>
      </c>
      <c r="DQ11" s="116">
        <v>0</v>
      </c>
      <c r="DR11" s="116">
        <v>0</v>
      </c>
      <c r="DS11" s="116">
        <v>1</v>
      </c>
      <c r="DT11" s="98">
        <v>44685</v>
      </c>
      <c r="DU11" s="156"/>
      <c r="DV11" s="104"/>
      <c r="DW11" s="104"/>
      <c r="DX11" s="126">
        <f t="shared" ref="DX11:DX27" si="21">IFERROR((H11-F11)/365.2421,"")</f>
        <v>99.599690178103785</v>
      </c>
      <c r="DY11" s="127">
        <f t="shared" ref="DY11:DY27" si="22">IFERROR((DT11-H11),"")</f>
        <v>3</v>
      </c>
      <c r="DZ11" s="128">
        <f t="shared" ref="DZ11:DZ27" si="23">IFERROR((AD11+AE11)-(H11+I11),"NA")</f>
        <v>1.5972222223354038E-2</v>
      </c>
      <c r="EA11" s="128">
        <f t="shared" ref="EA11:EA27" si="24">IFERROR((DZ11*24),"NA")</f>
        <v>0.38333333336049691</v>
      </c>
      <c r="EB11" s="129">
        <f t="shared" ref="EB11:EB27" si="25">IFERROR((EA11*60),"NA")</f>
        <v>23.000000001629815</v>
      </c>
      <c r="EC11" s="128">
        <f t="shared" ref="EC11:EC27" si="26">IFERROR((AY11+AZ11)-(H11+I11),"NA")</f>
        <v>5.2083333335758653E-2</v>
      </c>
      <c r="ED11" s="128">
        <f t="shared" ref="ED11:ED27" si="27">IFERROR((EC11*24),"NA")</f>
        <v>1.2500000000582077</v>
      </c>
      <c r="EE11" s="129">
        <f t="shared" ref="EE11:EE27" si="28">IFERROR((ED11*60),"NA")</f>
        <v>75.00000000349246</v>
      </c>
      <c r="EF11" s="128" t="str">
        <f t="shared" ref="EF11:EF27" si="29">IFERROR((BB11+BC11)-(H11+I11),"NA")</f>
        <v>NA</v>
      </c>
      <c r="EG11" s="128" t="str">
        <f t="shared" ref="EG11:EG27" si="30">IFERROR((EF11*24),"NA")</f>
        <v>NA</v>
      </c>
      <c r="EH11" s="129" t="str">
        <f t="shared" ref="EH11:EH27" si="31">IFERROR((EG11*60),"NA")</f>
        <v>NA</v>
      </c>
      <c r="EI11" s="128" t="str">
        <f t="shared" ref="EI11:EI27" si="32">IFERROR((BJ11+BK11)-(BB11+BC11),"NA")</f>
        <v>NA</v>
      </c>
      <c r="EJ11" s="128" t="str">
        <f t="shared" ref="EJ11:EJ27" si="33">IFERROR((EI11*24),"NA")</f>
        <v>NA</v>
      </c>
      <c r="EK11" s="129" t="str">
        <f t="shared" ref="EK11:EK27" si="34">IFERROR((EJ11*60),"NA")</f>
        <v>NA</v>
      </c>
      <c r="EL11" s="128" t="str">
        <f t="shared" ref="EL11:EL27" si="35">IFERROR((BJ11+BK11)-(K11+L11),"NA")</f>
        <v>NA</v>
      </c>
      <c r="EM11" s="128" t="str">
        <f t="shared" ref="EM11:EM27" si="36">IFERROR((EL11*24),"NA")</f>
        <v>NA</v>
      </c>
      <c r="EN11" s="129" t="str">
        <f t="shared" ref="EN11:EN27" si="37">IFERROR((EM11*60),"NA")</f>
        <v>NA</v>
      </c>
    </row>
    <row r="12" spans="1:144" s="92" customFormat="1" ht="15" customHeight="1" x14ac:dyDescent="0.2">
      <c r="A12" s="93">
        <v>1</v>
      </c>
      <c r="B12" s="92">
        <v>1</v>
      </c>
      <c r="C12" s="152" t="s">
        <v>153</v>
      </c>
      <c r="D12" s="152" t="s">
        <v>265</v>
      </c>
      <c r="E12" s="95">
        <v>2548007</v>
      </c>
      <c r="F12" s="131">
        <v>19747</v>
      </c>
      <c r="G12" s="97">
        <v>0</v>
      </c>
      <c r="H12" s="98">
        <v>44683</v>
      </c>
      <c r="I12" s="99">
        <v>0.59097222222222223</v>
      </c>
      <c r="J12" s="100">
        <v>1</v>
      </c>
      <c r="K12" s="98">
        <v>44683</v>
      </c>
      <c r="L12" s="99">
        <v>0.33333333333333331</v>
      </c>
      <c r="M12" s="101">
        <v>0</v>
      </c>
      <c r="N12" s="102">
        <v>0</v>
      </c>
      <c r="O12" s="103">
        <v>2</v>
      </c>
      <c r="P12" s="102">
        <v>0</v>
      </c>
      <c r="Q12" s="102">
        <v>1</v>
      </c>
      <c r="R12" s="101" t="s">
        <v>161</v>
      </c>
      <c r="S12" s="104">
        <v>0</v>
      </c>
      <c r="T12" s="105">
        <v>2</v>
      </c>
      <c r="U12" s="104">
        <v>1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6" t="s">
        <v>306</v>
      </c>
      <c r="AB12" s="106" t="s">
        <v>331</v>
      </c>
      <c r="AC12" s="106">
        <v>0</v>
      </c>
      <c r="AD12" s="98" t="s">
        <v>146</v>
      </c>
      <c r="AE12" s="99" t="s">
        <v>146</v>
      </c>
      <c r="AF12" s="187" t="s">
        <v>146</v>
      </c>
      <c r="AG12" s="187" t="s">
        <v>146</v>
      </c>
      <c r="AH12" s="190" t="s">
        <v>146</v>
      </c>
      <c r="AI12" s="98">
        <v>44684</v>
      </c>
      <c r="AJ12" s="184">
        <v>1</v>
      </c>
      <c r="AK12" s="107">
        <v>1</v>
      </c>
      <c r="AL12" s="107">
        <v>0</v>
      </c>
      <c r="AM12" s="108">
        <v>1</v>
      </c>
      <c r="AN12" s="107">
        <v>0</v>
      </c>
      <c r="AO12" s="109">
        <v>0</v>
      </c>
      <c r="AP12" s="109">
        <v>0</v>
      </c>
      <c r="AQ12" s="109">
        <v>0</v>
      </c>
      <c r="AR12" s="109">
        <v>1</v>
      </c>
      <c r="AS12" s="109">
        <v>0</v>
      </c>
      <c r="AT12" s="109">
        <v>0</v>
      </c>
      <c r="AU12" s="109">
        <v>0</v>
      </c>
      <c r="AV12" s="110">
        <v>1</v>
      </c>
      <c r="AW12" s="110">
        <v>0</v>
      </c>
      <c r="AX12" s="111">
        <v>0</v>
      </c>
      <c r="AY12" s="98" t="s">
        <v>146</v>
      </c>
      <c r="AZ12" s="99" t="s">
        <v>146</v>
      </c>
      <c r="BA12" s="112" t="s">
        <v>146</v>
      </c>
      <c r="BB12" s="98">
        <v>44683</v>
      </c>
      <c r="BC12" s="99">
        <v>0.60763888888888895</v>
      </c>
      <c r="BD12" s="42" t="s">
        <v>334</v>
      </c>
      <c r="BE12" s="114">
        <v>0</v>
      </c>
      <c r="BF12" s="114">
        <v>1</v>
      </c>
      <c r="BG12" s="115" t="s">
        <v>474</v>
      </c>
      <c r="BH12" s="115">
        <v>1</v>
      </c>
      <c r="BI12" s="115">
        <v>1</v>
      </c>
      <c r="BJ12" s="98">
        <v>44683</v>
      </c>
      <c r="BK12" s="99">
        <v>0.6777777777777777</v>
      </c>
      <c r="BL12" s="116">
        <v>3</v>
      </c>
      <c r="BM12" s="172">
        <v>1</v>
      </c>
      <c r="BN12" s="116">
        <v>0</v>
      </c>
      <c r="BO12" s="116">
        <v>0</v>
      </c>
      <c r="BP12" s="113"/>
      <c r="BQ12" s="113"/>
      <c r="BR12" s="117" t="s">
        <v>544</v>
      </c>
      <c r="BS12" s="117"/>
      <c r="BT12" s="117"/>
      <c r="BU12" s="117"/>
      <c r="BV12" s="117"/>
      <c r="BW12" s="117"/>
      <c r="BX12" s="105">
        <v>2</v>
      </c>
      <c r="BY12" s="104">
        <v>1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5">
        <v>2</v>
      </c>
      <c r="CG12" s="104">
        <v>1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19">
        <v>0</v>
      </c>
      <c r="CO12" s="113">
        <v>0</v>
      </c>
      <c r="CP12" s="113">
        <v>0</v>
      </c>
      <c r="CQ12" s="113">
        <v>0</v>
      </c>
      <c r="CR12" s="113">
        <v>0</v>
      </c>
      <c r="CS12" s="113">
        <v>0</v>
      </c>
      <c r="CT12" s="113">
        <v>0</v>
      </c>
      <c r="CU12" s="115">
        <v>0</v>
      </c>
      <c r="CV12" s="115" t="s">
        <v>146</v>
      </c>
      <c r="CW12" s="115">
        <v>0</v>
      </c>
      <c r="CX12" s="115">
        <v>0</v>
      </c>
      <c r="CY12" s="115">
        <v>0</v>
      </c>
      <c r="CZ12" s="130">
        <v>0</v>
      </c>
      <c r="DA12" s="130">
        <v>0</v>
      </c>
      <c r="DB12" s="130">
        <v>0</v>
      </c>
      <c r="DC12" s="107">
        <v>1</v>
      </c>
      <c r="DD12" s="107">
        <v>0</v>
      </c>
      <c r="DE12" s="107">
        <v>0</v>
      </c>
      <c r="DF12" s="123" t="s">
        <v>231</v>
      </c>
      <c r="DG12" s="123">
        <v>1</v>
      </c>
      <c r="DH12" s="123">
        <v>0</v>
      </c>
      <c r="DI12" s="123">
        <v>0</v>
      </c>
      <c r="DJ12" s="123">
        <v>0</v>
      </c>
      <c r="DK12" s="123">
        <v>0</v>
      </c>
      <c r="DL12" s="123">
        <v>0</v>
      </c>
      <c r="DM12" s="123">
        <v>0</v>
      </c>
      <c r="DN12" s="116">
        <v>1</v>
      </c>
      <c r="DO12" s="116">
        <v>1</v>
      </c>
      <c r="DP12" s="116">
        <v>0</v>
      </c>
      <c r="DQ12" s="116">
        <v>0</v>
      </c>
      <c r="DR12" s="116">
        <v>0</v>
      </c>
      <c r="DS12" s="116">
        <v>0</v>
      </c>
      <c r="DT12" s="98">
        <v>44685</v>
      </c>
      <c r="DU12" s="156"/>
      <c r="DV12" s="104"/>
      <c r="DW12" s="104"/>
      <c r="DX12" s="126">
        <f t="shared" si="21"/>
        <v>68.272523895794052</v>
      </c>
      <c r="DY12" s="127">
        <f t="shared" si="22"/>
        <v>2</v>
      </c>
      <c r="DZ12" s="128" t="str">
        <f t="shared" si="23"/>
        <v>NA</v>
      </c>
      <c r="EA12" s="128" t="str">
        <f t="shared" si="24"/>
        <v>NA</v>
      </c>
      <c r="EB12" s="129" t="str">
        <f t="shared" si="25"/>
        <v>NA</v>
      </c>
      <c r="EC12" s="128" t="str">
        <f t="shared" si="26"/>
        <v>NA</v>
      </c>
      <c r="ED12" s="128" t="str">
        <f t="shared" si="27"/>
        <v>NA</v>
      </c>
      <c r="EE12" s="129" t="str">
        <f t="shared" si="28"/>
        <v>NA</v>
      </c>
      <c r="EF12" s="128">
        <f t="shared" si="29"/>
        <v>1.6666666670062114E-2</v>
      </c>
      <c r="EG12" s="128">
        <f t="shared" si="30"/>
        <v>0.40000000008149073</v>
      </c>
      <c r="EH12" s="129">
        <f t="shared" si="31"/>
        <v>24.000000004889444</v>
      </c>
      <c r="EI12" s="128">
        <f t="shared" si="32"/>
        <v>7.0138888884685002E-2</v>
      </c>
      <c r="EJ12" s="128">
        <f t="shared" si="33"/>
        <v>1.6833333332324401</v>
      </c>
      <c r="EK12" s="129">
        <f t="shared" si="34"/>
        <v>100.9999999939464</v>
      </c>
      <c r="EL12" s="128">
        <f t="shared" si="35"/>
        <v>0.34444444443943212</v>
      </c>
      <c r="EM12" s="128">
        <f t="shared" si="36"/>
        <v>8.2666666665463708</v>
      </c>
      <c r="EN12" s="129">
        <f t="shared" si="37"/>
        <v>495.99999999278225</v>
      </c>
    </row>
    <row r="13" spans="1:144" s="92" customFormat="1" ht="15" customHeight="1" x14ac:dyDescent="0.2">
      <c r="A13" s="93">
        <v>1</v>
      </c>
      <c r="B13" s="92">
        <v>1</v>
      </c>
      <c r="C13" s="152" t="s">
        <v>266</v>
      </c>
      <c r="D13" s="152" t="s">
        <v>267</v>
      </c>
      <c r="E13" s="95">
        <v>2430845</v>
      </c>
      <c r="F13" s="131">
        <v>14756</v>
      </c>
      <c r="G13" s="97">
        <v>1</v>
      </c>
      <c r="H13" s="98">
        <v>44684</v>
      </c>
      <c r="I13" s="99">
        <v>0.85</v>
      </c>
      <c r="J13" s="100">
        <v>0</v>
      </c>
      <c r="K13" s="98">
        <v>44684</v>
      </c>
      <c r="L13" s="99">
        <v>0.79166666666666663</v>
      </c>
      <c r="M13" s="101">
        <v>0</v>
      </c>
      <c r="N13" s="102">
        <v>1</v>
      </c>
      <c r="O13" s="103">
        <v>2</v>
      </c>
      <c r="P13" s="102">
        <v>0</v>
      </c>
      <c r="Q13" s="102">
        <v>0</v>
      </c>
      <c r="R13" s="101">
        <v>0</v>
      </c>
      <c r="S13" s="104">
        <v>0</v>
      </c>
      <c r="T13" s="105">
        <v>8</v>
      </c>
      <c r="U13" s="104">
        <v>0</v>
      </c>
      <c r="V13" s="104">
        <v>1</v>
      </c>
      <c r="W13" s="104">
        <v>0</v>
      </c>
      <c r="X13" s="104">
        <v>0</v>
      </c>
      <c r="Y13" s="104">
        <v>0</v>
      </c>
      <c r="Z13" s="104">
        <v>0</v>
      </c>
      <c r="AA13" s="106" t="s">
        <v>427</v>
      </c>
      <c r="AB13" s="106" t="s">
        <v>331</v>
      </c>
      <c r="AC13" s="106">
        <v>0</v>
      </c>
      <c r="AD13" s="98">
        <v>44684</v>
      </c>
      <c r="AE13" s="99">
        <v>0.8534722222222223</v>
      </c>
      <c r="AF13" s="187"/>
      <c r="AG13" s="187"/>
      <c r="AH13" s="190"/>
      <c r="AI13" s="98">
        <v>44685</v>
      </c>
      <c r="AJ13" s="184">
        <v>1</v>
      </c>
      <c r="AK13" s="107">
        <v>1</v>
      </c>
      <c r="AL13" s="107">
        <v>0</v>
      </c>
      <c r="AM13" s="108">
        <v>0</v>
      </c>
      <c r="AN13" s="107">
        <v>0</v>
      </c>
      <c r="AO13" s="109">
        <v>1</v>
      </c>
      <c r="AP13" s="109">
        <v>0</v>
      </c>
      <c r="AQ13" s="109">
        <v>0</v>
      </c>
      <c r="AR13" s="109">
        <v>0</v>
      </c>
      <c r="AS13" s="109">
        <v>0</v>
      </c>
      <c r="AT13" s="109">
        <v>0</v>
      </c>
      <c r="AU13" s="109">
        <v>0</v>
      </c>
      <c r="AV13" s="110">
        <v>0</v>
      </c>
      <c r="AW13" s="110">
        <v>0</v>
      </c>
      <c r="AX13" s="111">
        <v>0</v>
      </c>
      <c r="AY13" s="98" t="s">
        <v>146</v>
      </c>
      <c r="AZ13" s="99" t="s">
        <v>146</v>
      </c>
      <c r="BA13" s="112" t="s">
        <v>146</v>
      </c>
      <c r="BB13" s="98">
        <v>44684</v>
      </c>
      <c r="BC13" s="99">
        <v>0.90416666666666667</v>
      </c>
      <c r="BD13" s="42" t="s">
        <v>254</v>
      </c>
      <c r="BE13" s="114">
        <v>0</v>
      </c>
      <c r="BF13" s="114">
        <v>1</v>
      </c>
      <c r="BG13" s="115" t="s">
        <v>476</v>
      </c>
      <c r="BH13" s="115">
        <v>1</v>
      </c>
      <c r="BI13" s="115">
        <v>0</v>
      </c>
      <c r="BJ13" s="98">
        <v>44684</v>
      </c>
      <c r="BK13" s="99">
        <v>0.93263888888888891</v>
      </c>
      <c r="BL13" s="116" t="s">
        <v>326</v>
      </c>
      <c r="BM13" s="116">
        <v>0</v>
      </c>
      <c r="BN13" s="116">
        <v>0</v>
      </c>
      <c r="BO13" s="116">
        <v>0</v>
      </c>
      <c r="BP13" s="113"/>
      <c r="BQ13" s="113"/>
      <c r="BR13" s="117"/>
      <c r="BS13" s="117"/>
      <c r="BT13" s="117"/>
      <c r="BU13" s="117"/>
      <c r="BV13" s="117"/>
      <c r="BW13" s="117"/>
      <c r="BX13" s="105">
        <v>3</v>
      </c>
      <c r="BY13" s="104">
        <v>1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5"/>
      <c r="CG13" s="104"/>
      <c r="CH13" s="104"/>
      <c r="CI13" s="104"/>
      <c r="CJ13" s="104"/>
      <c r="CK13" s="104"/>
      <c r="CL13" s="104"/>
      <c r="CM13" s="104"/>
      <c r="CN13" s="119">
        <v>0</v>
      </c>
      <c r="CO13" s="113">
        <v>0</v>
      </c>
      <c r="CP13" s="113">
        <v>0</v>
      </c>
      <c r="CQ13" s="113">
        <v>0</v>
      </c>
      <c r="CR13" s="113">
        <v>0</v>
      </c>
      <c r="CS13" s="113">
        <v>0</v>
      </c>
      <c r="CT13" s="113">
        <v>0</v>
      </c>
      <c r="CU13" s="115">
        <v>0</v>
      </c>
      <c r="CV13" s="115" t="s">
        <v>146</v>
      </c>
      <c r="CW13" s="115">
        <v>0</v>
      </c>
      <c r="CX13" s="115">
        <v>0</v>
      </c>
      <c r="CY13" s="115">
        <v>0</v>
      </c>
      <c r="CZ13" s="130">
        <v>0</v>
      </c>
      <c r="DA13" s="130">
        <v>0</v>
      </c>
      <c r="DB13" s="130">
        <v>0</v>
      </c>
      <c r="DC13" s="107">
        <v>1</v>
      </c>
      <c r="DD13" s="107">
        <v>0</v>
      </c>
      <c r="DE13" s="107">
        <v>0</v>
      </c>
      <c r="DF13" s="159" t="s">
        <v>231</v>
      </c>
      <c r="DG13" s="123">
        <v>1</v>
      </c>
      <c r="DH13" s="123">
        <v>0</v>
      </c>
      <c r="DI13" s="123">
        <v>0</v>
      </c>
      <c r="DJ13" s="123">
        <v>0</v>
      </c>
      <c r="DK13" s="123">
        <v>0</v>
      </c>
      <c r="DL13" s="123">
        <v>0</v>
      </c>
      <c r="DM13" s="123">
        <v>0</v>
      </c>
      <c r="DN13" s="116">
        <v>1</v>
      </c>
      <c r="DO13" s="116">
        <v>1</v>
      </c>
      <c r="DP13" s="116">
        <v>0</v>
      </c>
      <c r="DQ13" s="116">
        <v>0</v>
      </c>
      <c r="DR13" s="116">
        <v>0</v>
      </c>
      <c r="DS13" s="116">
        <v>0</v>
      </c>
      <c r="DT13" s="98">
        <v>44687</v>
      </c>
      <c r="DU13" s="156"/>
      <c r="DV13" s="104"/>
      <c r="DW13" s="104"/>
      <c r="DX13" s="126">
        <f t="shared" si="21"/>
        <v>81.940170642978998</v>
      </c>
      <c r="DY13" s="127">
        <f t="shared" si="22"/>
        <v>3</v>
      </c>
      <c r="DZ13" s="128">
        <f t="shared" si="23"/>
        <v>3.4722222262644209E-3</v>
      </c>
      <c r="EA13" s="128">
        <f t="shared" si="24"/>
        <v>8.3333333430346102E-2</v>
      </c>
      <c r="EB13" s="129">
        <f t="shared" si="25"/>
        <v>5.0000000058207661</v>
      </c>
      <c r="EC13" s="128" t="str">
        <f t="shared" si="26"/>
        <v>NA</v>
      </c>
      <c r="ED13" s="128" t="str">
        <f t="shared" si="27"/>
        <v>NA</v>
      </c>
      <c r="EE13" s="129" t="str">
        <f t="shared" si="28"/>
        <v>NA</v>
      </c>
      <c r="EF13" s="128">
        <f t="shared" si="29"/>
        <v>5.4166666668606922E-2</v>
      </c>
      <c r="EG13" s="128">
        <f t="shared" si="30"/>
        <v>1.3000000000465661</v>
      </c>
      <c r="EH13" s="129">
        <f t="shared" si="31"/>
        <v>78.000000002793968</v>
      </c>
      <c r="EI13" s="128">
        <f t="shared" si="32"/>
        <v>2.8472222220443655E-2</v>
      </c>
      <c r="EJ13" s="128">
        <f t="shared" si="33"/>
        <v>0.68333333329064772</v>
      </c>
      <c r="EK13" s="129">
        <f t="shared" si="34"/>
        <v>40.999999997438863</v>
      </c>
      <c r="EL13" s="128">
        <f t="shared" si="35"/>
        <v>0.14097222222335404</v>
      </c>
      <c r="EM13" s="128">
        <f t="shared" si="36"/>
        <v>3.3833333333604969</v>
      </c>
      <c r="EN13" s="129">
        <f t="shared" si="37"/>
        <v>203.00000000162981</v>
      </c>
    </row>
    <row r="14" spans="1:144" s="92" customFormat="1" ht="15" customHeight="1" x14ac:dyDescent="0.2">
      <c r="A14" s="93">
        <v>1</v>
      </c>
      <c r="B14" s="92">
        <v>1</v>
      </c>
      <c r="C14" s="152" t="s">
        <v>268</v>
      </c>
      <c r="D14" s="152" t="s">
        <v>269</v>
      </c>
      <c r="E14" s="95">
        <v>719428</v>
      </c>
      <c r="F14" s="131">
        <v>24043</v>
      </c>
      <c r="G14" s="97">
        <v>0</v>
      </c>
      <c r="H14" s="98">
        <v>44685</v>
      </c>
      <c r="I14" s="99">
        <v>0.72916666666666663</v>
      </c>
      <c r="J14" s="100">
        <v>0</v>
      </c>
      <c r="K14" s="98">
        <v>44684</v>
      </c>
      <c r="L14" s="99">
        <v>0.875</v>
      </c>
      <c r="M14" s="101">
        <v>0</v>
      </c>
      <c r="N14" s="101">
        <v>1</v>
      </c>
      <c r="O14" s="103">
        <v>1</v>
      </c>
      <c r="P14" s="101">
        <v>0</v>
      </c>
      <c r="Q14" s="101">
        <v>0</v>
      </c>
      <c r="R14" s="101">
        <v>0</v>
      </c>
      <c r="S14" s="104">
        <v>0</v>
      </c>
      <c r="T14" s="105">
        <v>32</v>
      </c>
      <c r="U14" s="104">
        <v>0</v>
      </c>
      <c r="V14" s="104">
        <v>0</v>
      </c>
      <c r="W14" s="104">
        <v>0</v>
      </c>
      <c r="X14" s="104">
        <v>0</v>
      </c>
      <c r="Y14" s="104">
        <v>1</v>
      </c>
      <c r="Z14" s="104">
        <v>0</v>
      </c>
      <c r="AA14" s="106" t="s">
        <v>306</v>
      </c>
      <c r="AB14" s="106" t="s">
        <v>399</v>
      </c>
      <c r="AC14" s="106">
        <v>0</v>
      </c>
      <c r="AD14" s="98">
        <v>44685</v>
      </c>
      <c r="AE14" s="99">
        <v>0.7416666666666667</v>
      </c>
      <c r="AF14" s="187"/>
      <c r="AG14" s="187"/>
      <c r="AH14" s="190"/>
      <c r="AI14" s="98">
        <v>44686</v>
      </c>
      <c r="AJ14" s="184">
        <v>1</v>
      </c>
      <c r="AK14" s="107">
        <v>1</v>
      </c>
      <c r="AL14" s="107">
        <v>0</v>
      </c>
      <c r="AM14" s="108">
        <v>0</v>
      </c>
      <c r="AN14" s="107">
        <v>0</v>
      </c>
      <c r="AO14" s="109">
        <v>1</v>
      </c>
      <c r="AP14" s="109">
        <v>0</v>
      </c>
      <c r="AQ14" s="109">
        <v>0</v>
      </c>
      <c r="AR14" s="109">
        <v>0</v>
      </c>
      <c r="AS14" s="109">
        <v>0</v>
      </c>
      <c r="AT14" s="109">
        <v>0</v>
      </c>
      <c r="AU14" s="109">
        <v>0</v>
      </c>
      <c r="AV14" s="110">
        <v>0</v>
      </c>
      <c r="AW14" s="110">
        <v>0</v>
      </c>
      <c r="AX14" s="111">
        <v>0</v>
      </c>
      <c r="AY14" s="98" t="s">
        <v>146</v>
      </c>
      <c r="AZ14" s="99" t="s">
        <v>146</v>
      </c>
      <c r="BA14" s="112" t="s">
        <v>146</v>
      </c>
      <c r="BB14" s="98">
        <v>44685</v>
      </c>
      <c r="BC14" s="99">
        <v>0.80208333333333337</v>
      </c>
      <c r="BD14" s="42" t="s">
        <v>539</v>
      </c>
      <c r="BE14" s="114">
        <v>0</v>
      </c>
      <c r="BF14" s="114">
        <v>1</v>
      </c>
      <c r="BG14" s="115" t="s">
        <v>350</v>
      </c>
      <c r="BH14" s="115">
        <v>1</v>
      </c>
      <c r="BI14" s="115">
        <v>0</v>
      </c>
      <c r="BJ14" s="98">
        <v>44685</v>
      </c>
      <c r="BK14" s="99">
        <v>0.87847222222222221</v>
      </c>
      <c r="BL14" s="116" t="s">
        <v>101</v>
      </c>
      <c r="BM14" s="116">
        <v>0</v>
      </c>
      <c r="BN14" s="116">
        <v>0</v>
      </c>
      <c r="BO14" s="116">
        <v>0</v>
      </c>
      <c r="BP14" s="113"/>
      <c r="BQ14" s="113"/>
      <c r="BR14" s="117" t="s">
        <v>428</v>
      </c>
      <c r="BS14" s="117"/>
      <c r="BT14" s="117" t="s">
        <v>483</v>
      </c>
      <c r="BU14" s="117"/>
      <c r="BV14" s="117"/>
      <c r="BW14" s="117"/>
      <c r="BX14" s="105" t="s">
        <v>306</v>
      </c>
      <c r="BY14" s="104">
        <v>0</v>
      </c>
      <c r="BZ14" s="104">
        <v>0</v>
      </c>
      <c r="CA14" s="104">
        <v>0</v>
      </c>
      <c r="CB14" s="104">
        <v>0</v>
      </c>
      <c r="CC14" s="104">
        <v>0</v>
      </c>
      <c r="CD14" s="104">
        <v>1</v>
      </c>
      <c r="CE14" s="104">
        <v>0</v>
      </c>
      <c r="CF14" s="105" t="s">
        <v>306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1</v>
      </c>
      <c r="CM14" s="104">
        <v>0</v>
      </c>
      <c r="CN14" s="119">
        <v>0</v>
      </c>
      <c r="CO14" s="113">
        <v>0</v>
      </c>
      <c r="CP14" s="113">
        <v>0</v>
      </c>
      <c r="CQ14" s="113">
        <v>0</v>
      </c>
      <c r="CR14" s="113">
        <v>0</v>
      </c>
      <c r="CS14" s="113">
        <v>0</v>
      </c>
      <c r="CT14" s="113">
        <v>0</v>
      </c>
      <c r="CU14" s="115">
        <v>0</v>
      </c>
      <c r="CV14" s="115" t="s">
        <v>146</v>
      </c>
      <c r="CW14" s="115">
        <v>0</v>
      </c>
      <c r="CX14" s="115">
        <v>0</v>
      </c>
      <c r="CY14" s="115">
        <v>0</v>
      </c>
      <c r="CZ14" s="130">
        <v>0</v>
      </c>
      <c r="DA14" s="130">
        <v>0</v>
      </c>
      <c r="DB14" s="130">
        <v>0</v>
      </c>
      <c r="DC14" s="107">
        <v>1</v>
      </c>
      <c r="DD14" s="107">
        <v>0</v>
      </c>
      <c r="DE14" s="107">
        <v>0</v>
      </c>
      <c r="DF14" s="123" t="s">
        <v>304</v>
      </c>
      <c r="DG14" s="123">
        <v>0</v>
      </c>
      <c r="DH14" s="123">
        <v>0</v>
      </c>
      <c r="DI14" s="123">
        <v>1</v>
      </c>
      <c r="DJ14" s="123">
        <v>0</v>
      </c>
      <c r="DK14" s="123">
        <v>0</v>
      </c>
      <c r="DL14" s="123">
        <v>0</v>
      </c>
      <c r="DM14" s="123">
        <v>0</v>
      </c>
      <c r="DN14" s="116">
        <v>4</v>
      </c>
      <c r="DO14" s="116">
        <v>0</v>
      </c>
      <c r="DP14" s="116">
        <v>1</v>
      </c>
      <c r="DQ14" s="116">
        <v>0</v>
      </c>
      <c r="DR14" s="116">
        <v>0</v>
      </c>
      <c r="DS14" s="116">
        <v>0</v>
      </c>
      <c r="DT14" s="98">
        <v>44699</v>
      </c>
      <c r="DU14" s="156"/>
      <c r="DV14" s="104"/>
      <c r="DW14" s="104"/>
      <c r="DX14" s="126">
        <f t="shared" si="21"/>
        <v>56.515938332410201</v>
      </c>
      <c r="DY14" s="127">
        <f t="shared" si="22"/>
        <v>14</v>
      </c>
      <c r="DZ14" s="128">
        <f t="shared" si="23"/>
        <v>1.2500000004365575E-2</v>
      </c>
      <c r="EA14" s="128">
        <f t="shared" si="24"/>
        <v>0.30000000010477379</v>
      </c>
      <c r="EB14" s="129">
        <f t="shared" si="25"/>
        <v>18.000000006286427</v>
      </c>
      <c r="EC14" s="128" t="str">
        <f t="shared" si="26"/>
        <v>NA</v>
      </c>
      <c r="ED14" s="128" t="str">
        <f t="shared" si="27"/>
        <v>NA</v>
      </c>
      <c r="EE14" s="129" t="str">
        <f t="shared" si="28"/>
        <v>NA</v>
      </c>
      <c r="EF14" s="128">
        <f t="shared" si="29"/>
        <v>7.2916666671517305E-2</v>
      </c>
      <c r="EG14" s="128">
        <f t="shared" si="30"/>
        <v>1.7500000001164153</v>
      </c>
      <c r="EH14" s="129">
        <f t="shared" si="31"/>
        <v>105.00000000698492</v>
      </c>
      <c r="EI14" s="128">
        <f t="shared" si="32"/>
        <v>7.6388888883229811E-2</v>
      </c>
      <c r="EJ14" s="128">
        <f t="shared" si="33"/>
        <v>1.8333333331975155</v>
      </c>
      <c r="EK14" s="129">
        <f t="shared" si="34"/>
        <v>109.99999999185093</v>
      </c>
      <c r="EL14" s="128">
        <f t="shared" si="35"/>
        <v>1.0034722222189885</v>
      </c>
      <c r="EM14" s="128">
        <f t="shared" si="36"/>
        <v>24.083333333255723</v>
      </c>
      <c r="EN14" s="129">
        <f t="shared" si="37"/>
        <v>1444.9999999953434</v>
      </c>
    </row>
    <row r="15" spans="1:144" s="92" customFormat="1" ht="15" customHeight="1" x14ac:dyDescent="0.2">
      <c r="A15" s="93">
        <v>1</v>
      </c>
      <c r="B15" s="92">
        <v>1</v>
      </c>
      <c r="C15" s="94" t="s">
        <v>270</v>
      </c>
      <c r="D15" s="94" t="s">
        <v>48</v>
      </c>
      <c r="E15" s="95">
        <v>167842</v>
      </c>
      <c r="F15" s="131">
        <v>20613</v>
      </c>
      <c r="G15" s="97">
        <v>1</v>
      </c>
      <c r="H15" s="98">
        <v>44686</v>
      </c>
      <c r="I15" s="99">
        <v>0.66180555555555554</v>
      </c>
      <c r="J15" s="100">
        <v>1</v>
      </c>
      <c r="K15" s="98">
        <v>44686</v>
      </c>
      <c r="L15" s="99">
        <v>0.60416666666666663</v>
      </c>
      <c r="M15" s="101">
        <v>0</v>
      </c>
      <c r="N15" s="101">
        <v>1</v>
      </c>
      <c r="O15" s="103">
        <v>2</v>
      </c>
      <c r="P15" s="101">
        <v>0</v>
      </c>
      <c r="Q15" s="101">
        <v>0</v>
      </c>
      <c r="R15" s="101">
        <v>0</v>
      </c>
      <c r="S15" s="104">
        <v>1</v>
      </c>
      <c r="T15" s="105">
        <v>5</v>
      </c>
      <c r="U15" s="104">
        <v>1</v>
      </c>
      <c r="V15" s="104">
        <v>0</v>
      </c>
      <c r="W15" s="104">
        <v>0</v>
      </c>
      <c r="X15" s="104">
        <v>0</v>
      </c>
      <c r="Y15" s="104">
        <v>0</v>
      </c>
      <c r="Z15" s="104">
        <v>0</v>
      </c>
      <c r="AA15" s="106" t="s">
        <v>402</v>
      </c>
      <c r="AB15" s="106" t="s">
        <v>303</v>
      </c>
      <c r="AC15" s="106">
        <v>1</v>
      </c>
      <c r="AD15" s="98">
        <v>44686</v>
      </c>
      <c r="AE15" s="99">
        <v>0.6694444444444444</v>
      </c>
      <c r="AF15" s="187"/>
      <c r="AG15" s="187"/>
      <c r="AH15" s="190"/>
      <c r="AI15" s="98">
        <v>44687</v>
      </c>
      <c r="AJ15" s="184">
        <v>0</v>
      </c>
      <c r="AK15" s="107">
        <v>0</v>
      </c>
      <c r="AL15" s="107">
        <v>1</v>
      </c>
      <c r="AM15" s="108">
        <v>0</v>
      </c>
      <c r="AN15" s="107">
        <v>0</v>
      </c>
      <c r="AO15" s="109">
        <v>0</v>
      </c>
      <c r="AP15" s="109">
        <v>1</v>
      </c>
      <c r="AQ15" s="109">
        <v>0</v>
      </c>
      <c r="AR15" s="109">
        <v>0</v>
      </c>
      <c r="AS15" s="109">
        <v>0</v>
      </c>
      <c r="AT15" s="109">
        <v>0</v>
      </c>
      <c r="AU15" s="109">
        <v>0</v>
      </c>
      <c r="AV15" s="110">
        <v>0</v>
      </c>
      <c r="AW15" s="110">
        <v>0</v>
      </c>
      <c r="AX15" s="111">
        <v>0</v>
      </c>
      <c r="AY15" s="98">
        <v>44686</v>
      </c>
      <c r="AZ15" s="99">
        <v>0.68680555555555556</v>
      </c>
      <c r="BA15" s="112" t="s">
        <v>199</v>
      </c>
      <c r="BB15" s="98" t="s">
        <v>146</v>
      </c>
      <c r="BC15" s="99" t="s">
        <v>146</v>
      </c>
      <c r="BD15" s="42" t="s">
        <v>146</v>
      </c>
      <c r="BE15" s="114" t="s">
        <v>146</v>
      </c>
      <c r="BF15" s="114" t="s">
        <v>146</v>
      </c>
      <c r="BG15" s="115" t="s">
        <v>146</v>
      </c>
      <c r="BH15" s="115" t="s">
        <v>146</v>
      </c>
      <c r="BI15" s="115" t="s">
        <v>146</v>
      </c>
      <c r="BJ15" s="98" t="s">
        <v>146</v>
      </c>
      <c r="BK15" s="99" t="s">
        <v>146</v>
      </c>
      <c r="BL15" s="116" t="s">
        <v>146</v>
      </c>
      <c r="BM15" s="116" t="s">
        <v>146</v>
      </c>
      <c r="BN15" s="116" t="s">
        <v>146</v>
      </c>
      <c r="BO15" s="116" t="s">
        <v>146</v>
      </c>
      <c r="BP15" s="113"/>
      <c r="BQ15" s="113"/>
      <c r="BR15" s="117"/>
      <c r="BS15" s="117"/>
      <c r="BT15" s="117"/>
      <c r="BU15" s="117"/>
      <c r="BV15" s="117"/>
      <c r="BW15" s="117"/>
      <c r="BX15" s="105"/>
      <c r="BY15" s="104"/>
      <c r="BZ15" s="104"/>
      <c r="CA15" s="104"/>
      <c r="CB15" s="104"/>
      <c r="CC15" s="104"/>
      <c r="CD15" s="104"/>
      <c r="CE15" s="104"/>
      <c r="CF15" s="105"/>
      <c r="CG15" s="104"/>
      <c r="CH15" s="104"/>
      <c r="CI15" s="104"/>
      <c r="CJ15" s="104"/>
      <c r="CK15" s="104"/>
      <c r="CL15" s="104"/>
      <c r="CM15" s="104"/>
      <c r="CN15" s="119">
        <v>1</v>
      </c>
      <c r="CO15" s="113">
        <v>0</v>
      </c>
      <c r="CP15" s="113">
        <v>0</v>
      </c>
      <c r="CQ15" s="113">
        <v>0</v>
      </c>
      <c r="CR15" s="113">
        <v>0</v>
      </c>
      <c r="CS15" s="113">
        <v>1</v>
      </c>
      <c r="CT15" s="113">
        <v>0</v>
      </c>
      <c r="CU15" s="115">
        <v>0</v>
      </c>
      <c r="CV15" s="115">
        <v>0</v>
      </c>
      <c r="CW15" s="115">
        <v>0</v>
      </c>
      <c r="CX15" s="115">
        <v>0</v>
      </c>
      <c r="CY15" s="115">
        <v>0</v>
      </c>
      <c r="CZ15" s="130">
        <v>0</v>
      </c>
      <c r="DA15" s="130">
        <v>0</v>
      </c>
      <c r="DB15" s="130">
        <v>0</v>
      </c>
      <c r="DC15" s="107">
        <v>1</v>
      </c>
      <c r="DD15" s="107">
        <v>0</v>
      </c>
      <c r="DE15" s="107">
        <v>0</v>
      </c>
      <c r="DF15" s="123" t="s">
        <v>304</v>
      </c>
      <c r="DG15" s="123">
        <v>0</v>
      </c>
      <c r="DH15" s="123">
        <v>0</v>
      </c>
      <c r="DI15" s="123">
        <v>1</v>
      </c>
      <c r="DJ15" s="123">
        <v>0</v>
      </c>
      <c r="DK15" s="123">
        <v>0</v>
      </c>
      <c r="DL15" s="123">
        <v>0</v>
      </c>
      <c r="DM15" s="123">
        <v>0</v>
      </c>
      <c r="DN15" s="116">
        <v>4</v>
      </c>
      <c r="DO15" s="116">
        <v>0</v>
      </c>
      <c r="DP15" s="116">
        <v>0</v>
      </c>
      <c r="DQ15" s="116">
        <v>1</v>
      </c>
      <c r="DR15" s="116">
        <v>0</v>
      </c>
      <c r="DS15" s="116">
        <v>0</v>
      </c>
      <c r="DT15" s="98">
        <v>44694</v>
      </c>
      <c r="DU15" s="156"/>
      <c r="DV15" s="104"/>
      <c r="DW15" s="104"/>
      <c r="DX15" s="126">
        <f t="shared" si="21"/>
        <v>65.909707561094407</v>
      </c>
      <c r="DY15" s="127">
        <f t="shared" si="22"/>
        <v>8</v>
      </c>
      <c r="DZ15" s="128">
        <f t="shared" si="23"/>
        <v>7.6388888846850023E-3</v>
      </c>
      <c r="EA15" s="128">
        <f t="shared" si="24"/>
        <v>0.18333333323244005</v>
      </c>
      <c r="EB15" s="129">
        <f t="shared" si="25"/>
        <v>10.999999993946403</v>
      </c>
      <c r="EC15" s="128">
        <f t="shared" si="26"/>
        <v>2.4999999994179234E-2</v>
      </c>
      <c r="ED15" s="128">
        <f t="shared" si="27"/>
        <v>0.59999999986030161</v>
      </c>
      <c r="EE15" s="129">
        <f t="shared" si="28"/>
        <v>35.999999991618097</v>
      </c>
      <c r="EF15" s="128" t="str">
        <f t="shared" si="29"/>
        <v>NA</v>
      </c>
      <c r="EG15" s="128" t="str">
        <f t="shared" si="30"/>
        <v>NA</v>
      </c>
      <c r="EH15" s="129" t="str">
        <f t="shared" si="31"/>
        <v>NA</v>
      </c>
      <c r="EI15" s="128" t="str">
        <f t="shared" si="32"/>
        <v>NA</v>
      </c>
      <c r="EJ15" s="128" t="str">
        <f t="shared" si="33"/>
        <v>NA</v>
      </c>
      <c r="EK15" s="129" t="str">
        <f t="shared" si="34"/>
        <v>NA</v>
      </c>
      <c r="EL15" s="128" t="str">
        <f t="shared" si="35"/>
        <v>NA</v>
      </c>
      <c r="EM15" s="128" t="str">
        <f t="shared" si="36"/>
        <v>NA</v>
      </c>
      <c r="EN15" s="129" t="str">
        <f t="shared" si="37"/>
        <v>NA</v>
      </c>
    </row>
    <row r="16" spans="1:144" s="92" customFormat="1" ht="15" customHeight="1" x14ac:dyDescent="0.2">
      <c r="A16" s="93">
        <v>1</v>
      </c>
      <c r="B16" s="92">
        <v>1</v>
      </c>
      <c r="C16" s="152" t="s">
        <v>271</v>
      </c>
      <c r="D16" s="152" t="s">
        <v>272</v>
      </c>
      <c r="E16" s="95">
        <v>2069743</v>
      </c>
      <c r="F16" s="131">
        <v>14877</v>
      </c>
      <c r="G16" s="97">
        <v>1</v>
      </c>
      <c r="H16" s="98">
        <v>44690</v>
      </c>
      <c r="I16" s="99">
        <v>0.42569444444444443</v>
      </c>
      <c r="J16" s="100">
        <v>1</v>
      </c>
      <c r="K16" s="98">
        <v>44690</v>
      </c>
      <c r="L16" s="99">
        <v>0.3888888888888889</v>
      </c>
      <c r="M16" s="101">
        <v>0</v>
      </c>
      <c r="N16" s="102">
        <v>1</v>
      </c>
      <c r="O16" s="103">
        <v>2</v>
      </c>
      <c r="P16" s="102">
        <v>0</v>
      </c>
      <c r="Q16" s="102">
        <v>0</v>
      </c>
      <c r="R16" s="101">
        <v>0</v>
      </c>
      <c r="S16" s="104">
        <v>0</v>
      </c>
      <c r="T16" s="105">
        <v>12</v>
      </c>
      <c r="U16" s="104">
        <v>0</v>
      </c>
      <c r="V16" s="104">
        <v>0</v>
      </c>
      <c r="W16" s="104">
        <v>1</v>
      </c>
      <c r="X16" s="104">
        <v>0</v>
      </c>
      <c r="Y16" s="104">
        <v>0</v>
      </c>
      <c r="Z16" s="104">
        <v>0</v>
      </c>
      <c r="AA16" s="106" t="s">
        <v>402</v>
      </c>
      <c r="AB16" s="106" t="s">
        <v>357</v>
      </c>
      <c r="AC16" s="106">
        <v>0</v>
      </c>
      <c r="AD16" s="98">
        <v>44690</v>
      </c>
      <c r="AE16" s="99">
        <v>0.42986111111111108</v>
      </c>
      <c r="AF16" s="187"/>
      <c r="AG16" s="187"/>
      <c r="AH16" s="190"/>
      <c r="AI16" s="98">
        <v>44691</v>
      </c>
      <c r="AJ16" s="184">
        <v>1</v>
      </c>
      <c r="AK16" s="107">
        <v>1</v>
      </c>
      <c r="AL16" s="107">
        <v>0</v>
      </c>
      <c r="AM16" s="108">
        <v>0</v>
      </c>
      <c r="AN16" s="107">
        <v>0</v>
      </c>
      <c r="AO16" s="109">
        <v>1</v>
      </c>
      <c r="AP16" s="109">
        <v>0</v>
      </c>
      <c r="AQ16" s="109">
        <v>0</v>
      </c>
      <c r="AR16" s="109">
        <v>0</v>
      </c>
      <c r="AS16" s="109">
        <v>0</v>
      </c>
      <c r="AT16" s="109">
        <v>0</v>
      </c>
      <c r="AU16" s="109">
        <v>0</v>
      </c>
      <c r="AV16" s="110">
        <v>0</v>
      </c>
      <c r="AW16" s="110">
        <v>0</v>
      </c>
      <c r="AX16" s="111">
        <v>0</v>
      </c>
      <c r="AY16" s="98" t="s">
        <v>146</v>
      </c>
      <c r="AZ16" s="99" t="s">
        <v>146</v>
      </c>
      <c r="BA16" s="112" t="s">
        <v>146</v>
      </c>
      <c r="BB16" s="98">
        <v>44690</v>
      </c>
      <c r="BC16" s="99">
        <v>0.45208333333333334</v>
      </c>
      <c r="BD16" s="42" t="s">
        <v>321</v>
      </c>
      <c r="BE16" s="114">
        <v>0</v>
      </c>
      <c r="BF16" s="114">
        <v>0</v>
      </c>
      <c r="BG16" s="115" t="s">
        <v>474</v>
      </c>
      <c r="BH16" s="115">
        <v>1</v>
      </c>
      <c r="BI16" s="115">
        <v>0</v>
      </c>
      <c r="BJ16" s="98">
        <v>44690</v>
      </c>
      <c r="BK16" s="99">
        <v>0.48680555555555555</v>
      </c>
      <c r="BL16" s="116">
        <v>3</v>
      </c>
      <c r="BM16" s="116">
        <v>0</v>
      </c>
      <c r="BN16" s="116">
        <v>0</v>
      </c>
      <c r="BO16" s="116">
        <v>0</v>
      </c>
      <c r="BP16" s="113"/>
      <c r="BQ16" s="113"/>
      <c r="BR16" s="117"/>
      <c r="BS16" s="117"/>
      <c r="BT16" s="117"/>
      <c r="BU16" s="117"/>
      <c r="BV16" s="117"/>
      <c r="BW16" s="117"/>
      <c r="BX16" s="105">
        <v>0</v>
      </c>
      <c r="BY16" s="104">
        <v>1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0</v>
      </c>
      <c r="CF16" s="105">
        <v>0</v>
      </c>
      <c r="CG16" s="104">
        <v>1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19">
        <v>0</v>
      </c>
      <c r="CO16" s="113">
        <v>0</v>
      </c>
      <c r="CP16" s="113">
        <v>0</v>
      </c>
      <c r="CQ16" s="113">
        <v>0</v>
      </c>
      <c r="CR16" s="113">
        <v>0</v>
      </c>
      <c r="CS16" s="113">
        <v>0</v>
      </c>
      <c r="CT16" s="113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30">
        <v>0</v>
      </c>
      <c r="DA16" s="130">
        <v>0</v>
      </c>
      <c r="DB16" s="130">
        <v>0</v>
      </c>
      <c r="DC16" s="107">
        <v>1</v>
      </c>
      <c r="DD16" s="107">
        <v>0</v>
      </c>
      <c r="DE16" s="107">
        <v>0</v>
      </c>
      <c r="DF16" s="123" t="s">
        <v>231</v>
      </c>
      <c r="DG16" s="123">
        <v>1</v>
      </c>
      <c r="DH16" s="123">
        <v>0</v>
      </c>
      <c r="DI16" s="123">
        <v>0</v>
      </c>
      <c r="DJ16" s="123">
        <v>0</v>
      </c>
      <c r="DK16" s="123">
        <v>0</v>
      </c>
      <c r="DL16" s="123">
        <v>0</v>
      </c>
      <c r="DM16" s="123">
        <v>0</v>
      </c>
      <c r="DN16" s="116">
        <v>0</v>
      </c>
      <c r="DO16" s="116">
        <v>1</v>
      </c>
      <c r="DP16" s="116">
        <v>0</v>
      </c>
      <c r="DQ16" s="116">
        <v>0</v>
      </c>
      <c r="DR16" s="116">
        <v>0</v>
      </c>
      <c r="DS16" s="116">
        <v>0</v>
      </c>
      <c r="DT16" s="98">
        <v>44692</v>
      </c>
      <c r="DU16" s="156"/>
      <c r="DV16" s="104"/>
      <c r="DW16" s="104"/>
      <c r="DX16" s="126">
        <f t="shared" si="21"/>
        <v>81.625310992352752</v>
      </c>
      <c r="DY16" s="127">
        <f t="shared" si="22"/>
        <v>2</v>
      </c>
      <c r="DZ16" s="128">
        <f t="shared" si="23"/>
        <v>4.166666665696539E-3</v>
      </c>
      <c r="EA16" s="128">
        <f t="shared" si="24"/>
        <v>9.9999999976716936E-2</v>
      </c>
      <c r="EB16" s="129">
        <f t="shared" si="25"/>
        <v>5.9999999986030161</v>
      </c>
      <c r="EC16" s="128" t="str">
        <f t="shared" si="26"/>
        <v>NA</v>
      </c>
      <c r="ED16" s="128" t="str">
        <f t="shared" si="27"/>
        <v>NA</v>
      </c>
      <c r="EE16" s="129" t="str">
        <f t="shared" si="28"/>
        <v>NA</v>
      </c>
      <c r="EF16" s="128">
        <f t="shared" si="29"/>
        <v>2.6388888887595385E-2</v>
      </c>
      <c r="EG16" s="128">
        <f t="shared" si="30"/>
        <v>0.63333333330228925</v>
      </c>
      <c r="EH16" s="129">
        <f t="shared" si="31"/>
        <v>37.999999998137355</v>
      </c>
      <c r="EI16" s="128">
        <f t="shared" si="32"/>
        <v>3.4722222226264421E-2</v>
      </c>
      <c r="EJ16" s="128">
        <f t="shared" si="33"/>
        <v>0.8333333334303461</v>
      </c>
      <c r="EK16" s="129">
        <f t="shared" si="34"/>
        <v>50.000000005820766</v>
      </c>
      <c r="EL16" s="128">
        <f t="shared" si="35"/>
        <v>9.7916666665696539E-2</v>
      </c>
      <c r="EM16" s="128">
        <f t="shared" si="36"/>
        <v>2.3499999999767169</v>
      </c>
      <c r="EN16" s="129">
        <f t="shared" si="37"/>
        <v>140.99999999860302</v>
      </c>
    </row>
    <row r="17" spans="1:144" s="92" customFormat="1" ht="15" customHeight="1" x14ac:dyDescent="0.2">
      <c r="A17" s="93">
        <v>1</v>
      </c>
      <c r="B17" s="92">
        <v>1</v>
      </c>
      <c r="C17" s="152" t="s">
        <v>273</v>
      </c>
      <c r="D17" s="152" t="s">
        <v>274</v>
      </c>
      <c r="E17" s="95">
        <v>2372505</v>
      </c>
      <c r="F17" s="131">
        <v>8879</v>
      </c>
      <c r="G17" s="97">
        <v>0</v>
      </c>
      <c r="H17" s="98">
        <v>44693</v>
      </c>
      <c r="I17" s="99">
        <v>0.84097222222222223</v>
      </c>
      <c r="J17" s="100">
        <v>0</v>
      </c>
      <c r="K17" s="98">
        <v>44693</v>
      </c>
      <c r="L17" s="99">
        <v>0.77083333333333337</v>
      </c>
      <c r="M17" s="101">
        <v>0</v>
      </c>
      <c r="N17" s="102">
        <v>0</v>
      </c>
      <c r="O17" s="103">
        <v>2</v>
      </c>
      <c r="P17" s="102">
        <v>0</v>
      </c>
      <c r="Q17" s="102">
        <v>1</v>
      </c>
      <c r="R17" s="101" t="s">
        <v>145</v>
      </c>
      <c r="S17" s="104">
        <v>0</v>
      </c>
      <c r="T17" s="105">
        <v>19</v>
      </c>
      <c r="U17" s="104">
        <v>0</v>
      </c>
      <c r="V17" s="104">
        <v>0</v>
      </c>
      <c r="W17" s="104">
        <v>0</v>
      </c>
      <c r="X17" s="104">
        <v>1</v>
      </c>
      <c r="Y17" s="104">
        <v>0</v>
      </c>
      <c r="Z17" s="104">
        <v>0</v>
      </c>
      <c r="AA17" s="142" t="s">
        <v>306</v>
      </c>
      <c r="AB17" s="106" t="s">
        <v>357</v>
      </c>
      <c r="AC17" s="106">
        <v>0</v>
      </c>
      <c r="AD17" s="98" t="s">
        <v>146</v>
      </c>
      <c r="AE17" s="99" t="s">
        <v>146</v>
      </c>
      <c r="AF17" s="187" t="s">
        <v>146</v>
      </c>
      <c r="AG17" s="187" t="s">
        <v>146</v>
      </c>
      <c r="AH17" s="190" t="s">
        <v>146</v>
      </c>
      <c r="AI17" s="98">
        <v>44694</v>
      </c>
      <c r="AJ17" s="184">
        <v>1</v>
      </c>
      <c r="AK17" s="107">
        <v>1</v>
      </c>
      <c r="AL17" s="107">
        <v>0</v>
      </c>
      <c r="AM17" s="108">
        <v>0</v>
      </c>
      <c r="AN17" s="107">
        <v>0</v>
      </c>
      <c r="AO17" s="109">
        <v>1</v>
      </c>
      <c r="AP17" s="109">
        <v>0</v>
      </c>
      <c r="AQ17" s="109">
        <v>0</v>
      </c>
      <c r="AR17" s="109">
        <v>0</v>
      </c>
      <c r="AS17" s="109">
        <v>0</v>
      </c>
      <c r="AT17" s="109">
        <v>0</v>
      </c>
      <c r="AU17" s="109">
        <v>0</v>
      </c>
      <c r="AV17" s="110">
        <v>0</v>
      </c>
      <c r="AW17" s="110">
        <v>0</v>
      </c>
      <c r="AX17" s="111">
        <v>0</v>
      </c>
      <c r="AY17" s="98" t="s">
        <v>146</v>
      </c>
      <c r="AZ17" s="99" t="s">
        <v>146</v>
      </c>
      <c r="BA17" s="112" t="s">
        <v>146</v>
      </c>
      <c r="BB17" s="98">
        <v>44693</v>
      </c>
      <c r="BC17" s="99">
        <v>0.8666666666666667</v>
      </c>
      <c r="BD17" s="42" t="s">
        <v>254</v>
      </c>
      <c r="BE17" s="114">
        <v>0</v>
      </c>
      <c r="BF17" s="114">
        <v>1</v>
      </c>
      <c r="BG17" s="115" t="s">
        <v>476</v>
      </c>
      <c r="BH17" s="115">
        <v>1</v>
      </c>
      <c r="BI17" s="115">
        <v>0</v>
      </c>
      <c r="BJ17" s="98">
        <v>44693</v>
      </c>
      <c r="BK17" s="99">
        <v>0.98541666666666661</v>
      </c>
      <c r="BL17" s="116" t="s">
        <v>345</v>
      </c>
      <c r="BM17" s="116">
        <v>0</v>
      </c>
      <c r="BN17" s="116">
        <v>0</v>
      </c>
      <c r="BO17" s="116">
        <v>0</v>
      </c>
      <c r="BP17" s="113"/>
      <c r="BQ17" s="113"/>
      <c r="BR17" s="117"/>
      <c r="BS17" s="117"/>
      <c r="BT17" s="117"/>
      <c r="BU17" s="117"/>
      <c r="BV17" s="117"/>
      <c r="BW17" s="117"/>
      <c r="BX17" s="105" t="s">
        <v>306</v>
      </c>
      <c r="BY17" s="104">
        <v>0</v>
      </c>
      <c r="BZ17" s="104">
        <v>0</v>
      </c>
      <c r="CA17" s="104">
        <v>0</v>
      </c>
      <c r="CB17" s="104">
        <v>0</v>
      </c>
      <c r="CC17" s="104">
        <v>0</v>
      </c>
      <c r="CD17" s="104">
        <v>1</v>
      </c>
      <c r="CE17" s="104">
        <v>0</v>
      </c>
      <c r="CF17" s="105" t="s">
        <v>404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1</v>
      </c>
      <c r="CN17" s="119">
        <v>1</v>
      </c>
      <c r="CO17" s="113">
        <v>0</v>
      </c>
      <c r="CP17" s="113">
        <v>0</v>
      </c>
      <c r="CQ17" s="113">
        <v>0</v>
      </c>
      <c r="CR17" s="113">
        <v>1</v>
      </c>
      <c r="CS17" s="113">
        <v>0</v>
      </c>
      <c r="CT17" s="113">
        <v>0</v>
      </c>
      <c r="CU17" s="115">
        <v>1</v>
      </c>
      <c r="CV17" s="115" t="s">
        <v>146</v>
      </c>
      <c r="CW17" s="115">
        <v>1</v>
      </c>
      <c r="CX17" s="115">
        <v>0</v>
      </c>
      <c r="CY17" s="115">
        <v>0</v>
      </c>
      <c r="CZ17" s="130">
        <v>0</v>
      </c>
      <c r="DA17" s="130">
        <v>0</v>
      </c>
      <c r="DB17" s="130">
        <v>0</v>
      </c>
      <c r="DC17" s="107">
        <v>1</v>
      </c>
      <c r="DD17" s="107">
        <v>0</v>
      </c>
      <c r="DE17" s="107">
        <v>0</v>
      </c>
      <c r="DF17" s="123" t="s">
        <v>275</v>
      </c>
      <c r="DG17" s="123">
        <v>0</v>
      </c>
      <c r="DH17" s="123">
        <v>0</v>
      </c>
      <c r="DI17" s="123">
        <v>0</v>
      </c>
      <c r="DJ17" s="123">
        <v>0</v>
      </c>
      <c r="DK17" s="123">
        <v>0</v>
      </c>
      <c r="DL17" s="123">
        <v>0</v>
      </c>
      <c r="DM17" s="123">
        <v>1</v>
      </c>
      <c r="DN17" s="116">
        <v>6</v>
      </c>
      <c r="DO17" s="116" t="s">
        <v>146</v>
      </c>
      <c r="DP17" s="116" t="s">
        <v>146</v>
      </c>
      <c r="DQ17" s="116" t="s">
        <v>146</v>
      </c>
      <c r="DR17" s="116" t="s">
        <v>146</v>
      </c>
      <c r="DS17" s="116" t="s">
        <v>146</v>
      </c>
      <c r="DT17" s="98">
        <v>44694</v>
      </c>
      <c r="DU17" s="156" t="s">
        <v>146</v>
      </c>
      <c r="DV17" s="104">
        <v>6</v>
      </c>
      <c r="DW17" s="104" t="s">
        <v>146</v>
      </c>
      <c r="DX17" s="126">
        <f t="shared" si="21"/>
        <v>98.055508935032407</v>
      </c>
      <c r="DY17" s="127">
        <f t="shared" si="22"/>
        <v>1</v>
      </c>
      <c r="DZ17" s="128" t="str">
        <f t="shared" si="23"/>
        <v>NA</v>
      </c>
      <c r="EA17" s="128" t="str">
        <f t="shared" si="24"/>
        <v>NA</v>
      </c>
      <c r="EB17" s="129" t="str">
        <f t="shared" si="25"/>
        <v>NA</v>
      </c>
      <c r="EC17" s="128" t="str">
        <f t="shared" si="26"/>
        <v>NA</v>
      </c>
      <c r="ED17" s="128" t="str">
        <f t="shared" si="27"/>
        <v>NA</v>
      </c>
      <c r="EE17" s="129" t="str">
        <f t="shared" si="28"/>
        <v>NA</v>
      </c>
      <c r="EF17" s="128">
        <f t="shared" si="29"/>
        <v>2.5694444448163267E-2</v>
      </c>
      <c r="EG17" s="128">
        <f t="shared" si="30"/>
        <v>0.61666666675591841</v>
      </c>
      <c r="EH17" s="129">
        <f t="shared" si="31"/>
        <v>37.000000005355105</v>
      </c>
      <c r="EI17" s="128">
        <f t="shared" si="32"/>
        <v>0.11875000000145519</v>
      </c>
      <c r="EJ17" s="128">
        <f t="shared" si="33"/>
        <v>2.8500000000349246</v>
      </c>
      <c r="EK17" s="129">
        <f t="shared" si="34"/>
        <v>171.00000000209548</v>
      </c>
      <c r="EL17" s="128">
        <f t="shared" si="35"/>
        <v>0.21458333333430346</v>
      </c>
      <c r="EM17" s="128">
        <f t="shared" si="36"/>
        <v>5.1500000000232831</v>
      </c>
      <c r="EN17" s="129">
        <f t="shared" si="37"/>
        <v>309.00000000139698</v>
      </c>
    </row>
    <row r="18" spans="1:144" s="92" customFormat="1" ht="15" customHeight="1" x14ac:dyDescent="0.2">
      <c r="A18" s="93">
        <v>1</v>
      </c>
      <c r="B18" s="92">
        <v>1</v>
      </c>
      <c r="C18" s="152" t="s">
        <v>276</v>
      </c>
      <c r="D18" s="152" t="s">
        <v>277</v>
      </c>
      <c r="E18" s="95">
        <v>2549357</v>
      </c>
      <c r="F18" s="131">
        <v>27022</v>
      </c>
      <c r="G18" s="97">
        <v>0</v>
      </c>
      <c r="H18" s="98">
        <v>44693</v>
      </c>
      <c r="I18" s="99">
        <v>0.39027777777777778</v>
      </c>
      <c r="J18" s="100">
        <v>1</v>
      </c>
      <c r="K18" s="98">
        <v>44693</v>
      </c>
      <c r="L18" s="99">
        <v>0.30208333333333331</v>
      </c>
      <c r="M18" s="101">
        <v>0</v>
      </c>
      <c r="N18" s="101">
        <v>0</v>
      </c>
      <c r="O18" s="103">
        <v>2</v>
      </c>
      <c r="P18" s="101">
        <v>0</v>
      </c>
      <c r="Q18" s="101">
        <v>1</v>
      </c>
      <c r="R18" s="101" t="s">
        <v>145</v>
      </c>
      <c r="S18" s="104">
        <v>0</v>
      </c>
      <c r="T18" s="105">
        <v>22</v>
      </c>
      <c r="U18" s="104">
        <v>0</v>
      </c>
      <c r="V18" s="104">
        <v>0</v>
      </c>
      <c r="W18" s="104">
        <v>0</v>
      </c>
      <c r="X18" s="104">
        <v>0</v>
      </c>
      <c r="Y18" s="104">
        <v>1</v>
      </c>
      <c r="Z18" s="104">
        <v>0</v>
      </c>
      <c r="AA18" s="106" t="s">
        <v>349</v>
      </c>
      <c r="AB18" s="106" t="s">
        <v>357</v>
      </c>
      <c r="AC18" s="106">
        <v>1</v>
      </c>
      <c r="AD18" s="98" t="s">
        <v>146</v>
      </c>
      <c r="AE18" s="99" t="s">
        <v>146</v>
      </c>
      <c r="AF18" s="187" t="s">
        <v>146</v>
      </c>
      <c r="AG18" s="187" t="s">
        <v>146</v>
      </c>
      <c r="AH18" s="190" t="s">
        <v>146</v>
      </c>
      <c r="AI18" s="98">
        <v>44694</v>
      </c>
      <c r="AJ18" s="184">
        <v>1</v>
      </c>
      <c r="AK18" s="107">
        <v>1</v>
      </c>
      <c r="AL18" s="107">
        <v>1</v>
      </c>
      <c r="AM18" s="108">
        <v>0</v>
      </c>
      <c r="AN18" s="107">
        <v>0</v>
      </c>
      <c r="AO18" s="109">
        <v>0</v>
      </c>
      <c r="AP18" s="109">
        <v>0</v>
      </c>
      <c r="AQ18" s="109">
        <v>1</v>
      </c>
      <c r="AR18" s="109">
        <v>0</v>
      </c>
      <c r="AS18" s="109">
        <v>0</v>
      </c>
      <c r="AT18" s="109">
        <v>0</v>
      </c>
      <c r="AU18" s="109">
        <v>0</v>
      </c>
      <c r="AV18" s="110">
        <v>0</v>
      </c>
      <c r="AW18" s="110">
        <v>0</v>
      </c>
      <c r="AX18" s="111">
        <v>0</v>
      </c>
      <c r="AY18" s="98" t="s">
        <v>145</v>
      </c>
      <c r="AZ18" s="99" t="s">
        <v>145</v>
      </c>
      <c r="BA18" s="112" t="s">
        <v>311</v>
      </c>
      <c r="BB18" s="98">
        <v>44693</v>
      </c>
      <c r="BC18" s="99">
        <v>0.40347222222222223</v>
      </c>
      <c r="BD18" s="42" t="s">
        <v>228</v>
      </c>
      <c r="BE18" s="114">
        <v>0</v>
      </c>
      <c r="BF18" s="114">
        <v>1</v>
      </c>
      <c r="BG18" s="115" t="s">
        <v>302</v>
      </c>
      <c r="BH18" s="115">
        <v>1</v>
      </c>
      <c r="BI18" s="115">
        <v>0</v>
      </c>
      <c r="BJ18" s="98">
        <v>44693</v>
      </c>
      <c r="BK18" s="99">
        <v>0.46666666666666662</v>
      </c>
      <c r="BL18" s="116" t="s">
        <v>101</v>
      </c>
      <c r="BM18" s="116">
        <v>0</v>
      </c>
      <c r="BN18" s="116">
        <v>0</v>
      </c>
      <c r="BO18" s="116">
        <v>0</v>
      </c>
      <c r="BP18" s="113"/>
      <c r="BQ18" s="113"/>
      <c r="BR18" s="117"/>
      <c r="BS18" s="117"/>
      <c r="BT18" s="117"/>
      <c r="BU18" s="117"/>
      <c r="BV18" s="117"/>
      <c r="BW18" s="117"/>
      <c r="BX18" s="105">
        <v>4</v>
      </c>
      <c r="BY18" s="104">
        <v>1</v>
      </c>
      <c r="BZ18" s="104">
        <v>0</v>
      </c>
      <c r="CA18" s="104">
        <v>0</v>
      </c>
      <c r="CB18" s="104">
        <v>0</v>
      </c>
      <c r="CC18" s="104">
        <v>0</v>
      </c>
      <c r="CD18" s="104">
        <v>0</v>
      </c>
      <c r="CE18" s="104">
        <v>0</v>
      </c>
      <c r="CF18" s="105">
        <v>4</v>
      </c>
      <c r="CG18" s="104">
        <v>1</v>
      </c>
      <c r="CH18" s="104">
        <v>0</v>
      </c>
      <c r="CI18" s="104">
        <v>0</v>
      </c>
      <c r="CJ18" s="104">
        <v>0</v>
      </c>
      <c r="CK18" s="104">
        <v>0</v>
      </c>
      <c r="CL18" s="104">
        <v>0</v>
      </c>
      <c r="CM18" s="104">
        <v>0</v>
      </c>
      <c r="CN18" s="119">
        <v>1</v>
      </c>
      <c r="CO18" s="113">
        <v>1</v>
      </c>
      <c r="CP18" s="113">
        <v>0</v>
      </c>
      <c r="CQ18" s="113">
        <v>0</v>
      </c>
      <c r="CR18" s="113">
        <v>0</v>
      </c>
      <c r="CS18" s="113">
        <v>0</v>
      </c>
      <c r="CT18" s="113">
        <v>0</v>
      </c>
      <c r="CU18" s="115">
        <v>0</v>
      </c>
      <c r="CV18" s="115">
        <v>0</v>
      </c>
      <c r="CW18" s="115">
        <v>0</v>
      </c>
      <c r="CX18" s="115">
        <v>0</v>
      </c>
      <c r="CY18" s="115">
        <v>0</v>
      </c>
      <c r="CZ18" s="130">
        <v>0</v>
      </c>
      <c r="DA18" s="130">
        <v>0</v>
      </c>
      <c r="DB18" s="130">
        <v>0</v>
      </c>
      <c r="DC18" s="107">
        <v>1</v>
      </c>
      <c r="DD18" s="107">
        <v>0</v>
      </c>
      <c r="DE18" s="107">
        <v>0</v>
      </c>
      <c r="DF18" s="123" t="s">
        <v>95</v>
      </c>
      <c r="DG18" s="123">
        <v>1</v>
      </c>
      <c r="DH18" s="123">
        <v>0</v>
      </c>
      <c r="DI18" s="123">
        <v>0</v>
      </c>
      <c r="DJ18" s="123">
        <v>0</v>
      </c>
      <c r="DK18" s="123">
        <v>0</v>
      </c>
      <c r="DL18" s="123">
        <v>0</v>
      </c>
      <c r="DM18" s="123">
        <v>0</v>
      </c>
      <c r="DN18" s="116">
        <v>1</v>
      </c>
      <c r="DO18" s="116">
        <v>1</v>
      </c>
      <c r="DP18" s="116">
        <v>0</v>
      </c>
      <c r="DQ18" s="116">
        <v>0</v>
      </c>
      <c r="DR18" s="116">
        <v>0</v>
      </c>
      <c r="DS18" s="116">
        <v>0</v>
      </c>
      <c r="DT18" s="98">
        <v>44695</v>
      </c>
      <c r="DU18" s="156"/>
      <c r="DV18" s="104"/>
      <c r="DW18" s="104"/>
      <c r="DX18" s="126">
        <f t="shared" si="21"/>
        <v>48.381607706231016</v>
      </c>
      <c r="DY18" s="127">
        <f t="shared" si="22"/>
        <v>2</v>
      </c>
      <c r="DZ18" s="128" t="str">
        <f t="shared" si="23"/>
        <v>NA</v>
      </c>
      <c r="EA18" s="128" t="str">
        <f t="shared" si="24"/>
        <v>NA</v>
      </c>
      <c r="EB18" s="129" t="str">
        <f t="shared" si="25"/>
        <v>NA</v>
      </c>
      <c r="EC18" s="128" t="str">
        <f t="shared" si="26"/>
        <v>NA</v>
      </c>
      <c r="ED18" s="128" t="str">
        <f t="shared" si="27"/>
        <v>NA</v>
      </c>
      <c r="EE18" s="129" t="str">
        <f t="shared" si="28"/>
        <v>NA</v>
      </c>
      <c r="EF18" s="128">
        <f t="shared" si="29"/>
        <v>1.3194444443797693E-2</v>
      </c>
      <c r="EG18" s="128">
        <f t="shared" si="30"/>
        <v>0.31666666665114462</v>
      </c>
      <c r="EH18" s="129">
        <f t="shared" si="31"/>
        <v>18.999999999068677</v>
      </c>
      <c r="EI18" s="128">
        <f t="shared" si="32"/>
        <v>6.3194444446708076E-2</v>
      </c>
      <c r="EJ18" s="128">
        <f t="shared" si="33"/>
        <v>1.5166666667209938</v>
      </c>
      <c r="EK18" s="129">
        <f t="shared" si="34"/>
        <v>91.000000003259629</v>
      </c>
      <c r="EL18" s="128">
        <f t="shared" si="35"/>
        <v>0.16458333333139308</v>
      </c>
      <c r="EM18" s="128">
        <f t="shared" si="36"/>
        <v>3.9499999999534339</v>
      </c>
      <c r="EN18" s="129">
        <f t="shared" si="37"/>
        <v>236.99999999720603</v>
      </c>
    </row>
    <row r="19" spans="1:144" s="92" customFormat="1" ht="15" customHeight="1" x14ac:dyDescent="0.2">
      <c r="A19" s="93">
        <v>1</v>
      </c>
      <c r="B19" s="92">
        <v>0</v>
      </c>
      <c r="C19" s="118" t="s">
        <v>585</v>
      </c>
      <c r="D19" s="132" t="s">
        <v>586</v>
      </c>
      <c r="E19" s="132" t="s">
        <v>587</v>
      </c>
      <c r="F19" s="133">
        <v>13307</v>
      </c>
      <c r="G19" s="118">
        <v>1</v>
      </c>
      <c r="H19" s="134">
        <v>44695</v>
      </c>
      <c r="I19" s="135">
        <v>0.37291666666666662</v>
      </c>
      <c r="J19" s="136">
        <v>0</v>
      </c>
      <c r="K19" s="134">
        <v>44695</v>
      </c>
      <c r="L19" s="137">
        <v>8.3333333333333329E-2</v>
      </c>
      <c r="M19" s="138">
        <v>0</v>
      </c>
      <c r="N19" s="138">
        <v>1</v>
      </c>
      <c r="O19" s="139">
        <v>2</v>
      </c>
      <c r="P19" s="138">
        <v>0</v>
      </c>
      <c r="Q19" s="138">
        <v>0</v>
      </c>
      <c r="R19" s="138">
        <v>0</v>
      </c>
      <c r="S19" s="140">
        <v>2</v>
      </c>
      <c r="T19" s="141">
        <v>16</v>
      </c>
      <c r="U19" s="140">
        <v>0</v>
      </c>
      <c r="V19" s="140">
        <v>0</v>
      </c>
      <c r="W19" s="140">
        <v>0</v>
      </c>
      <c r="X19" s="140">
        <v>1</v>
      </c>
      <c r="Y19" s="140">
        <v>0</v>
      </c>
      <c r="Z19" s="140">
        <v>0</v>
      </c>
      <c r="AA19" s="142" t="s">
        <v>504</v>
      </c>
      <c r="AB19" s="142" t="s">
        <v>357</v>
      </c>
      <c r="AC19" s="143">
        <v>0</v>
      </c>
      <c r="AD19" s="134">
        <v>44695</v>
      </c>
      <c r="AE19" s="137">
        <v>0.40972222222222227</v>
      </c>
      <c r="AF19" s="188">
        <v>0</v>
      </c>
      <c r="AG19" s="188">
        <v>224</v>
      </c>
      <c r="AH19" s="191" t="s">
        <v>588</v>
      </c>
      <c r="AI19" s="134">
        <v>44695</v>
      </c>
      <c r="AJ19" s="185">
        <v>1</v>
      </c>
      <c r="AK19" s="122">
        <v>0</v>
      </c>
      <c r="AL19" s="122">
        <v>1</v>
      </c>
      <c r="AM19" s="122">
        <v>1</v>
      </c>
      <c r="AN19" s="122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1</v>
      </c>
      <c r="AT19" s="144">
        <v>0</v>
      </c>
      <c r="AU19" s="144">
        <v>0</v>
      </c>
      <c r="AV19" s="145">
        <v>0</v>
      </c>
      <c r="AW19" s="145">
        <v>1</v>
      </c>
      <c r="AX19" s="146" t="s">
        <v>220</v>
      </c>
      <c r="AY19" s="134">
        <v>44695</v>
      </c>
      <c r="AZ19" s="137">
        <v>0.44791666666666669</v>
      </c>
      <c r="BA19" s="147" t="s">
        <v>199</v>
      </c>
      <c r="BB19" s="134">
        <v>44695</v>
      </c>
      <c r="BC19" s="137">
        <v>0.47430555555555554</v>
      </c>
      <c r="BD19" s="148" t="s">
        <v>589</v>
      </c>
      <c r="BE19" s="149">
        <v>1</v>
      </c>
      <c r="BF19" s="149">
        <v>1</v>
      </c>
      <c r="BG19" s="120"/>
      <c r="BH19" s="120" t="s">
        <v>605</v>
      </c>
      <c r="BI19" s="120"/>
      <c r="BJ19" s="134">
        <v>44695</v>
      </c>
      <c r="BK19" s="137">
        <v>0.55208333333333337</v>
      </c>
      <c r="BL19" s="125" t="s">
        <v>101</v>
      </c>
      <c r="BM19" s="125">
        <v>1</v>
      </c>
      <c r="BN19" s="125">
        <v>0</v>
      </c>
      <c r="BO19" s="125">
        <v>0</v>
      </c>
      <c r="BP19" s="149">
        <v>0</v>
      </c>
      <c r="BQ19" s="149">
        <v>0</v>
      </c>
      <c r="BR19" s="118" t="s">
        <v>592</v>
      </c>
      <c r="BS19" s="118"/>
      <c r="BT19" s="150"/>
      <c r="BU19" s="118"/>
      <c r="BV19" s="118"/>
      <c r="BW19" s="118" t="s">
        <v>593</v>
      </c>
      <c r="BX19" s="105" t="s">
        <v>404</v>
      </c>
      <c r="BY19" s="140">
        <v>0</v>
      </c>
      <c r="BZ19" s="140">
        <v>0</v>
      </c>
      <c r="CA19" s="140">
        <v>0</v>
      </c>
      <c r="CB19" s="140">
        <v>0</v>
      </c>
      <c r="CC19" s="140">
        <v>0</v>
      </c>
      <c r="CD19" s="140">
        <v>0</v>
      </c>
      <c r="CE19" s="140">
        <v>1</v>
      </c>
      <c r="CF19" s="105" t="s">
        <v>404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1</v>
      </c>
      <c r="CN19" s="151">
        <v>0</v>
      </c>
      <c r="CO19" s="149">
        <v>0</v>
      </c>
      <c r="CP19" s="149">
        <v>0</v>
      </c>
      <c r="CQ19" s="149">
        <v>0</v>
      </c>
      <c r="CR19" s="149">
        <v>0</v>
      </c>
      <c r="CS19" s="149">
        <v>0</v>
      </c>
      <c r="CT19" s="149">
        <v>0</v>
      </c>
      <c r="CU19" s="120">
        <v>0</v>
      </c>
      <c r="CV19" s="120">
        <v>0</v>
      </c>
      <c r="CW19" s="120">
        <v>0</v>
      </c>
      <c r="CX19" s="120">
        <v>1</v>
      </c>
      <c r="CY19" s="120">
        <v>1</v>
      </c>
      <c r="CZ19" s="121">
        <v>0</v>
      </c>
      <c r="DA19" s="121">
        <v>0</v>
      </c>
      <c r="DB19" s="121">
        <v>0</v>
      </c>
      <c r="DC19" s="122">
        <v>1</v>
      </c>
      <c r="DD19" s="122">
        <v>0</v>
      </c>
      <c r="DE19" s="122">
        <v>0</v>
      </c>
      <c r="DF19" s="124" t="s">
        <v>344</v>
      </c>
      <c r="DG19" s="124">
        <v>0</v>
      </c>
      <c r="DH19" s="124">
        <v>0</v>
      </c>
      <c r="DI19" s="124">
        <v>0</v>
      </c>
      <c r="DJ19" s="124">
        <v>0</v>
      </c>
      <c r="DK19" s="124">
        <v>0</v>
      </c>
      <c r="DL19" s="124">
        <v>0</v>
      </c>
      <c r="DM19" s="124">
        <v>1</v>
      </c>
      <c r="DN19" s="125">
        <v>6</v>
      </c>
      <c r="DO19" s="125" t="s">
        <v>146</v>
      </c>
      <c r="DP19" s="125" t="s">
        <v>146</v>
      </c>
      <c r="DQ19" s="125" t="s">
        <v>146</v>
      </c>
      <c r="DR19" s="125" t="s">
        <v>146</v>
      </c>
      <c r="DS19" s="125" t="s">
        <v>146</v>
      </c>
      <c r="DT19" s="134">
        <v>44696</v>
      </c>
      <c r="DU19" s="156" t="s">
        <v>146</v>
      </c>
      <c r="DV19" s="140">
        <v>6</v>
      </c>
      <c r="DW19" s="140" t="s">
        <v>146</v>
      </c>
      <c r="DX19" s="126">
        <f t="shared" si="21"/>
        <v>85.937519250929725</v>
      </c>
      <c r="DY19" s="127">
        <f t="shared" si="22"/>
        <v>1</v>
      </c>
      <c r="DZ19" s="128">
        <f t="shared" si="23"/>
        <v>3.6805555551836733E-2</v>
      </c>
      <c r="EA19" s="128">
        <f t="shared" si="24"/>
        <v>0.88333333324408159</v>
      </c>
      <c r="EB19" s="129">
        <f t="shared" si="25"/>
        <v>52.999999994644895</v>
      </c>
      <c r="EC19" s="128">
        <f t="shared" si="26"/>
        <v>7.4999999997089617E-2</v>
      </c>
      <c r="ED19" s="128">
        <f t="shared" si="27"/>
        <v>1.7999999999301508</v>
      </c>
      <c r="EE19" s="129">
        <f t="shared" si="28"/>
        <v>107.99999999580905</v>
      </c>
      <c r="EF19" s="128">
        <f t="shared" si="29"/>
        <v>0.10138888889196096</v>
      </c>
      <c r="EG19" s="128">
        <f t="shared" si="30"/>
        <v>2.433333333407063</v>
      </c>
      <c r="EH19" s="129">
        <f t="shared" si="31"/>
        <v>146.00000000442378</v>
      </c>
      <c r="EI19" s="128">
        <f t="shared" si="32"/>
        <v>7.7777777776645962E-2</v>
      </c>
      <c r="EJ19" s="128">
        <f t="shared" si="33"/>
        <v>1.8666666666395031</v>
      </c>
      <c r="EK19" s="129">
        <f t="shared" si="34"/>
        <v>111.99999999837019</v>
      </c>
      <c r="EL19" s="128">
        <f t="shared" si="35"/>
        <v>0.46875</v>
      </c>
      <c r="EM19" s="128">
        <f t="shared" si="36"/>
        <v>11.25</v>
      </c>
      <c r="EN19" s="129">
        <f t="shared" si="37"/>
        <v>675</v>
      </c>
    </row>
    <row r="20" spans="1:144" s="92" customFormat="1" ht="15" customHeight="1" x14ac:dyDescent="0.2">
      <c r="A20" s="93">
        <v>1</v>
      </c>
      <c r="B20" s="92">
        <v>1</v>
      </c>
      <c r="C20" s="152" t="s">
        <v>278</v>
      </c>
      <c r="D20" s="152" t="s">
        <v>279</v>
      </c>
      <c r="E20" s="95" t="s">
        <v>280</v>
      </c>
      <c r="F20" s="131">
        <v>26647</v>
      </c>
      <c r="G20" s="97">
        <v>1</v>
      </c>
      <c r="H20" s="98">
        <v>44697</v>
      </c>
      <c r="I20" s="99">
        <v>0.83819444444444446</v>
      </c>
      <c r="J20" s="100">
        <v>0</v>
      </c>
      <c r="K20" s="98">
        <v>44697</v>
      </c>
      <c r="L20" s="99">
        <v>0.64583333333333337</v>
      </c>
      <c r="M20" s="101">
        <v>0</v>
      </c>
      <c r="N20" s="101">
        <v>1</v>
      </c>
      <c r="O20" s="103">
        <v>2</v>
      </c>
      <c r="P20" s="101">
        <v>0</v>
      </c>
      <c r="Q20" s="101">
        <v>0</v>
      </c>
      <c r="R20" s="101">
        <v>0</v>
      </c>
      <c r="S20" s="104">
        <v>0</v>
      </c>
      <c r="T20" s="105">
        <v>17</v>
      </c>
      <c r="U20" s="104">
        <v>0</v>
      </c>
      <c r="V20" s="104">
        <v>0</v>
      </c>
      <c r="W20" s="104">
        <v>0</v>
      </c>
      <c r="X20" s="104">
        <v>1</v>
      </c>
      <c r="Y20" s="104">
        <v>0</v>
      </c>
      <c r="Z20" s="104">
        <v>0</v>
      </c>
      <c r="AA20" s="106" t="s">
        <v>402</v>
      </c>
      <c r="AB20" s="106" t="s">
        <v>331</v>
      </c>
      <c r="AC20" s="106">
        <v>0</v>
      </c>
      <c r="AD20" s="98">
        <v>44697</v>
      </c>
      <c r="AE20" s="99">
        <v>0.8534722222222223</v>
      </c>
      <c r="AF20" s="187"/>
      <c r="AG20" s="187"/>
      <c r="AH20" s="190"/>
      <c r="AI20" s="98">
        <v>44698</v>
      </c>
      <c r="AJ20" s="184">
        <v>1</v>
      </c>
      <c r="AK20" s="107">
        <v>1</v>
      </c>
      <c r="AL20" s="107">
        <v>1</v>
      </c>
      <c r="AM20" s="108">
        <v>0</v>
      </c>
      <c r="AN20" s="107">
        <v>0</v>
      </c>
      <c r="AO20" s="109">
        <v>0</v>
      </c>
      <c r="AP20" s="109">
        <v>0</v>
      </c>
      <c r="AQ20" s="109">
        <v>1</v>
      </c>
      <c r="AR20" s="109">
        <v>0</v>
      </c>
      <c r="AS20" s="109">
        <v>0</v>
      </c>
      <c r="AT20" s="109">
        <v>0</v>
      </c>
      <c r="AU20" s="109">
        <v>0</v>
      </c>
      <c r="AV20" s="110">
        <v>0</v>
      </c>
      <c r="AW20" s="110">
        <v>0</v>
      </c>
      <c r="AX20" s="111">
        <v>0</v>
      </c>
      <c r="AY20" s="98">
        <v>44697</v>
      </c>
      <c r="AZ20" s="99">
        <v>0.86736111111111114</v>
      </c>
      <c r="BA20" s="112" t="s">
        <v>199</v>
      </c>
      <c r="BB20" s="98">
        <v>44697</v>
      </c>
      <c r="BC20" s="99">
        <v>0.94236111111111109</v>
      </c>
      <c r="BD20" s="169" t="s">
        <v>553</v>
      </c>
      <c r="BE20" s="168" t="s">
        <v>29</v>
      </c>
      <c r="BF20" s="114">
        <v>0</v>
      </c>
      <c r="BG20" s="115" t="s">
        <v>29</v>
      </c>
      <c r="BH20" s="115">
        <v>0</v>
      </c>
      <c r="BI20" s="115">
        <v>1</v>
      </c>
      <c r="BJ20" s="98">
        <v>44697</v>
      </c>
      <c r="BK20" s="99">
        <v>0.97569444444444453</v>
      </c>
      <c r="BL20" s="116" t="s">
        <v>29</v>
      </c>
      <c r="BM20" s="116">
        <v>0</v>
      </c>
      <c r="BN20" s="116">
        <v>0</v>
      </c>
      <c r="BO20" s="116">
        <v>0</v>
      </c>
      <c r="BP20" s="113"/>
      <c r="BQ20" s="113"/>
      <c r="BR20" s="117"/>
      <c r="BS20" s="117"/>
      <c r="BT20" s="117"/>
      <c r="BU20" s="117"/>
      <c r="BV20" s="117"/>
      <c r="BW20" s="117"/>
      <c r="BX20" s="105">
        <v>5</v>
      </c>
      <c r="BY20" s="104">
        <v>1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5"/>
      <c r="CG20" s="104"/>
      <c r="CH20" s="104"/>
      <c r="CI20" s="104"/>
      <c r="CJ20" s="104"/>
      <c r="CK20" s="104"/>
      <c r="CL20" s="104"/>
      <c r="CM20" s="104"/>
      <c r="CN20" s="119">
        <v>0</v>
      </c>
      <c r="CO20" s="113">
        <v>0</v>
      </c>
      <c r="CP20" s="113">
        <v>0</v>
      </c>
      <c r="CQ20" s="113">
        <v>0</v>
      </c>
      <c r="CR20" s="113">
        <v>0</v>
      </c>
      <c r="CS20" s="113">
        <v>0</v>
      </c>
      <c r="CT20" s="113">
        <v>0</v>
      </c>
      <c r="CU20" s="115">
        <v>0</v>
      </c>
      <c r="CV20" s="115">
        <v>0</v>
      </c>
      <c r="CW20" s="115">
        <v>0</v>
      </c>
      <c r="CX20" s="115">
        <v>0</v>
      </c>
      <c r="CY20" s="115">
        <v>0</v>
      </c>
      <c r="CZ20" s="130">
        <v>0</v>
      </c>
      <c r="DA20" s="130">
        <v>0</v>
      </c>
      <c r="DB20" s="130">
        <v>0</v>
      </c>
      <c r="DC20" s="107">
        <v>1</v>
      </c>
      <c r="DD20" s="107">
        <v>0</v>
      </c>
      <c r="DE20" s="107">
        <v>0</v>
      </c>
      <c r="DF20" s="123" t="s">
        <v>437</v>
      </c>
      <c r="DG20" s="123">
        <v>0</v>
      </c>
      <c r="DH20" s="123">
        <v>1</v>
      </c>
      <c r="DI20" s="123">
        <v>0</v>
      </c>
      <c r="DJ20" s="123">
        <v>0</v>
      </c>
      <c r="DK20" s="123">
        <v>0</v>
      </c>
      <c r="DL20" s="123">
        <v>0</v>
      </c>
      <c r="DM20" s="123">
        <v>0</v>
      </c>
      <c r="DN20" s="116">
        <v>2</v>
      </c>
      <c r="DO20" s="116">
        <v>1</v>
      </c>
      <c r="DP20" s="116">
        <v>0</v>
      </c>
      <c r="DQ20" s="116">
        <v>0</v>
      </c>
      <c r="DR20" s="116">
        <v>0</v>
      </c>
      <c r="DS20" s="116">
        <v>0</v>
      </c>
      <c r="DT20" s="98">
        <v>44699</v>
      </c>
      <c r="DU20" s="156"/>
      <c r="DV20" s="104"/>
      <c r="DW20" s="104"/>
      <c r="DX20" s="126">
        <f t="shared" si="21"/>
        <v>49.419275598294938</v>
      </c>
      <c r="DY20" s="127">
        <f t="shared" si="22"/>
        <v>2</v>
      </c>
      <c r="DZ20" s="128">
        <f t="shared" si="23"/>
        <v>1.527777778392192E-2</v>
      </c>
      <c r="EA20" s="128">
        <f t="shared" si="24"/>
        <v>0.36666666681412607</v>
      </c>
      <c r="EB20" s="129">
        <f t="shared" si="25"/>
        <v>22.000000008847564</v>
      </c>
      <c r="EC20" s="128">
        <f t="shared" si="26"/>
        <v>2.9166666667151731E-2</v>
      </c>
      <c r="ED20" s="128">
        <f t="shared" si="27"/>
        <v>0.70000000001164153</v>
      </c>
      <c r="EE20" s="129">
        <f t="shared" si="28"/>
        <v>42.000000000698492</v>
      </c>
      <c r="EF20" s="128">
        <f t="shared" si="29"/>
        <v>0.10416666667151731</v>
      </c>
      <c r="EG20" s="128">
        <f t="shared" si="30"/>
        <v>2.5000000001164153</v>
      </c>
      <c r="EH20" s="129">
        <f t="shared" si="31"/>
        <v>150.00000000698492</v>
      </c>
      <c r="EI20" s="128">
        <f t="shared" si="32"/>
        <v>3.3333333332848269E-2</v>
      </c>
      <c r="EJ20" s="128">
        <f t="shared" si="33"/>
        <v>0.79999999998835847</v>
      </c>
      <c r="EK20" s="129">
        <f t="shared" si="34"/>
        <v>47.999999999301508</v>
      </c>
      <c r="EL20" s="128">
        <f t="shared" si="35"/>
        <v>0.32986111110949423</v>
      </c>
      <c r="EM20" s="128">
        <f t="shared" si="36"/>
        <v>7.9166666666278616</v>
      </c>
      <c r="EN20" s="129">
        <f t="shared" si="37"/>
        <v>474.99999999767169</v>
      </c>
    </row>
    <row r="21" spans="1:144" s="92" customFormat="1" ht="15" customHeight="1" x14ac:dyDescent="0.2">
      <c r="A21" s="93">
        <v>1</v>
      </c>
      <c r="B21" s="92">
        <v>1</v>
      </c>
      <c r="C21" s="94" t="s">
        <v>281</v>
      </c>
      <c r="D21" s="94" t="s">
        <v>282</v>
      </c>
      <c r="E21" s="95">
        <v>2550141</v>
      </c>
      <c r="F21" s="131">
        <v>15661</v>
      </c>
      <c r="G21" s="97">
        <v>1</v>
      </c>
      <c r="H21" s="98">
        <v>44698</v>
      </c>
      <c r="I21" s="99">
        <v>0.74652777777777779</v>
      </c>
      <c r="J21" s="100">
        <v>0</v>
      </c>
      <c r="K21" s="98">
        <v>44698</v>
      </c>
      <c r="L21" s="99">
        <v>0.68055555555555547</v>
      </c>
      <c r="M21" s="101">
        <v>1</v>
      </c>
      <c r="N21" s="101">
        <v>0</v>
      </c>
      <c r="O21" s="103">
        <v>2</v>
      </c>
      <c r="P21" s="101">
        <v>0</v>
      </c>
      <c r="Q21" s="101">
        <v>0</v>
      </c>
      <c r="R21" s="101" t="s">
        <v>317</v>
      </c>
      <c r="S21" s="104">
        <v>0</v>
      </c>
      <c r="T21" s="105">
        <v>23</v>
      </c>
      <c r="U21" s="104">
        <v>0</v>
      </c>
      <c r="V21" s="104">
        <v>0</v>
      </c>
      <c r="W21" s="104">
        <v>0</v>
      </c>
      <c r="X21" s="104">
        <v>0</v>
      </c>
      <c r="Y21" s="104">
        <v>1</v>
      </c>
      <c r="Z21" s="104">
        <v>0</v>
      </c>
      <c r="AA21" s="142" t="s">
        <v>306</v>
      </c>
      <c r="AB21" s="106" t="s">
        <v>331</v>
      </c>
      <c r="AC21" s="106">
        <v>0</v>
      </c>
      <c r="AD21" s="98" t="s">
        <v>146</v>
      </c>
      <c r="AE21" s="99" t="s">
        <v>146</v>
      </c>
      <c r="AF21" s="187" t="s">
        <v>146</v>
      </c>
      <c r="AG21" s="187" t="s">
        <v>146</v>
      </c>
      <c r="AH21" s="190" t="s">
        <v>146</v>
      </c>
      <c r="AI21" s="98">
        <v>44699</v>
      </c>
      <c r="AJ21" s="184">
        <v>1</v>
      </c>
      <c r="AK21" s="107">
        <v>0</v>
      </c>
      <c r="AL21" s="107">
        <v>1</v>
      </c>
      <c r="AM21" s="108">
        <v>0</v>
      </c>
      <c r="AN21" s="107">
        <v>1</v>
      </c>
      <c r="AO21" s="109">
        <v>0</v>
      </c>
      <c r="AP21" s="109">
        <v>0</v>
      </c>
      <c r="AQ21" s="109">
        <v>0</v>
      </c>
      <c r="AR21" s="109">
        <v>0</v>
      </c>
      <c r="AS21" s="109">
        <v>0</v>
      </c>
      <c r="AT21" s="109">
        <v>1</v>
      </c>
      <c r="AU21" s="109">
        <v>0</v>
      </c>
      <c r="AV21" s="110">
        <v>0</v>
      </c>
      <c r="AW21" s="110">
        <v>0</v>
      </c>
      <c r="AX21" s="111">
        <v>0</v>
      </c>
      <c r="AY21" s="98" t="s">
        <v>317</v>
      </c>
      <c r="AZ21" s="99" t="s">
        <v>317</v>
      </c>
      <c r="BA21" s="112" t="s">
        <v>199</v>
      </c>
      <c r="BB21" s="98">
        <v>44698</v>
      </c>
      <c r="BC21" s="99">
        <v>0.76944444444444438</v>
      </c>
      <c r="BD21" s="42" t="s">
        <v>146</v>
      </c>
      <c r="BE21" s="114">
        <v>0</v>
      </c>
      <c r="BF21" s="114">
        <v>1</v>
      </c>
      <c r="BG21" s="115" t="s">
        <v>452</v>
      </c>
      <c r="BH21" s="115">
        <v>1</v>
      </c>
      <c r="BI21" s="115">
        <v>0</v>
      </c>
      <c r="BJ21" s="98" t="s">
        <v>146</v>
      </c>
      <c r="BK21" s="99" t="s">
        <v>146</v>
      </c>
      <c r="BL21" s="116" t="s">
        <v>146</v>
      </c>
      <c r="BM21" s="116" t="s">
        <v>146</v>
      </c>
      <c r="BN21" s="116" t="s">
        <v>146</v>
      </c>
      <c r="BO21" s="116" t="s">
        <v>146</v>
      </c>
      <c r="BP21" s="113"/>
      <c r="BQ21" s="113"/>
      <c r="BR21" s="117" t="s">
        <v>554</v>
      </c>
      <c r="BS21" s="117"/>
      <c r="BT21" s="117"/>
      <c r="BU21" s="117"/>
      <c r="BV21" s="117"/>
      <c r="BW21" s="117"/>
      <c r="BX21" s="105">
        <v>9</v>
      </c>
      <c r="BY21" s="104">
        <v>0</v>
      </c>
      <c r="BZ21" s="104">
        <v>1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5"/>
      <c r="CG21" s="104"/>
      <c r="CH21" s="104"/>
      <c r="CI21" s="104"/>
      <c r="CJ21" s="104"/>
      <c r="CK21" s="104"/>
      <c r="CL21" s="104"/>
      <c r="CM21" s="104"/>
      <c r="CN21" s="119">
        <v>0</v>
      </c>
      <c r="CO21" s="113">
        <v>0</v>
      </c>
      <c r="CP21" s="113">
        <v>0</v>
      </c>
      <c r="CQ21" s="113">
        <v>0</v>
      </c>
      <c r="CR21" s="113">
        <v>0</v>
      </c>
      <c r="CS21" s="113">
        <v>0</v>
      </c>
      <c r="CT21" s="113">
        <v>0</v>
      </c>
      <c r="CU21" s="115">
        <v>0</v>
      </c>
      <c r="CV21" s="115">
        <v>0</v>
      </c>
      <c r="CW21" s="115">
        <v>0</v>
      </c>
      <c r="CX21" s="115">
        <v>0</v>
      </c>
      <c r="CY21" s="115">
        <v>0</v>
      </c>
      <c r="CZ21" s="130">
        <v>1</v>
      </c>
      <c r="DA21" s="130">
        <v>1</v>
      </c>
      <c r="DB21" s="130">
        <v>0</v>
      </c>
      <c r="DC21" s="107">
        <v>1</v>
      </c>
      <c r="DD21" s="107">
        <v>0</v>
      </c>
      <c r="DE21" s="107">
        <v>0</v>
      </c>
      <c r="DF21" s="123" t="s">
        <v>430</v>
      </c>
      <c r="DG21" s="123">
        <v>0</v>
      </c>
      <c r="DH21" s="123">
        <v>0</v>
      </c>
      <c r="DI21" s="123">
        <v>1</v>
      </c>
      <c r="DJ21" s="123">
        <v>0</v>
      </c>
      <c r="DK21" s="123">
        <v>0</v>
      </c>
      <c r="DL21" s="123">
        <v>0</v>
      </c>
      <c r="DM21" s="123">
        <v>0</v>
      </c>
      <c r="DN21" s="116">
        <v>4</v>
      </c>
      <c r="DO21" s="116">
        <v>0</v>
      </c>
      <c r="DP21" s="116">
        <v>1</v>
      </c>
      <c r="DQ21" s="116">
        <v>0</v>
      </c>
      <c r="DR21" s="116">
        <v>0</v>
      </c>
      <c r="DS21" s="116">
        <v>0</v>
      </c>
      <c r="DT21" s="98">
        <v>44701</v>
      </c>
      <c r="DU21" s="156"/>
      <c r="DV21" s="104"/>
      <c r="DW21" s="104"/>
      <c r="DX21" s="126">
        <f t="shared" si="21"/>
        <v>79.500692828126873</v>
      </c>
      <c r="DY21" s="127">
        <f t="shared" si="22"/>
        <v>3</v>
      </c>
      <c r="DZ21" s="128" t="str">
        <f t="shared" si="23"/>
        <v>NA</v>
      </c>
      <c r="EA21" s="128" t="str">
        <f t="shared" si="24"/>
        <v>NA</v>
      </c>
      <c r="EB21" s="129" t="str">
        <f t="shared" si="25"/>
        <v>NA</v>
      </c>
      <c r="EC21" s="128" t="str">
        <f t="shared" si="26"/>
        <v>NA</v>
      </c>
      <c r="ED21" s="128" t="str">
        <f t="shared" si="27"/>
        <v>NA</v>
      </c>
      <c r="EE21" s="129" t="str">
        <f t="shared" si="28"/>
        <v>NA</v>
      </c>
      <c r="EF21" s="128">
        <f t="shared" si="29"/>
        <v>2.2916666661330964E-2</v>
      </c>
      <c r="EG21" s="128">
        <f t="shared" si="30"/>
        <v>0.54999999987194315</v>
      </c>
      <c r="EH21" s="129">
        <f t="shared" si="31"/>
        <v>32.999999992316589</v>
      </c>
      <c r="EI21" s="128" t="str">
        <f t="shared" si="32"/>
        <v>NA</v>
      </c>
      <c r="EJ21" s="128" t="str">
        <f t="shared" si="33"/>
        <v>NA</v>
      </c>
      <c r="EK21" s="129" t="str">
        <f t="shared" si="34"/>
        <v>NA</v>
      </c>
      <c r="EL21" s="128" t="str">
        <f t="shared" si="35"/>
        <v>NA</v>
      </c>
      <c r="EM21" s="128" t="str">
        <f t="shared" si="36"/>
        <v>NA</v>
      </c>
      <c r="EN21" s="129" t="str">
        <f t="shared" si="37"/>
        <v>NA</v>
      </c>
    </row>
    <row r="22" spans="1:144" s="92" customFormat="1" ht="15" customHeight="1" x14ac:dyDescent="0.2">
      <c r="A22" s="93">
        <v>1</v>
      </c>
      <c r="B22" s="92">
        <v>1</v>
      </c>
      <c r="C22" s="152" t="s">
        <v>283</v>
      </c>
      <c r="D22" s="152" t="s">
        <v>284</v>
      </c>
      <c r="E22" s="95">
        <v>2368159</v>
      </c>
      <c r="F22" s="131">
        <v>22416</v>
      </c>
      <c r="G22" s="97">
        <v>1</v>
      </c>
      <c r="H22" s="98">
        <v>44700</v>
      </c>
      <c r="I22" s="99">
        <v>0.74375000000000002</v>
      </c>
      <c r="J22" s="100">
        <v>0</v>
      </c>
      <c r="K22" s="98">
        <v>44700</v>
      </c>
      <c r="L22" s="99">
        <v>0.70833333333333337</v>
      </c>
      <c r="M22" s="101">
        <v>0</v>
      </c>
      <c r="N22" s="101">
        <v>1</v>
      </c>
      <c r="O22" s="103">
        <v>2</v>
      </c>
      <c r="P22" s="101">
        <v>0</v>
      </c>
      <c r="Q22" s="101">
        <v>0</v>
      </c>
      <c r="R22" s="101">
        <v>0</v>
      </c>
      <c r="S22" s="104">
        <v>0</v>
      </c>
      <c r="T22" s="105">
        <v>23</v>
      </c>
      <c r="U22" s="104">
        <v>0</v>
      </c>
      <c r="V22" s="104">
        <v>0</v>
      </c>
      <c r="W22" s="104">
        <v>0</v>
      </c>
      <c r="X22" s="104">
        <v>0</v>
      </c>
      <c r="Y22" s="104">
        <v>1</v>
      </c>
      <c r="Z22" s="104">
        <v>0</v>
      </c>
      <c r="AA22" s="142" t="s">
        <v>306</v>
      </c>
      <c r="AB22" s="106" t="s">
        <v>331</v>
      </c>
      <c r="AC22" s="106">
        <v>0</v>
      </c>
      <c r="AD22" s="98">
        <v>44700</v>
      </c>
      <c r="AE22" s="99">
        <v>0.75069444444444444</v>
      </c>
      <c r="AF22" s="187"/>
      <c r="AG22" s="187"/>
      <c r="AH22" s="190"/>
      <c r="AI22" s="98">
        <v>44701</v>
      </c>
      <c r="AJ22" s="184">
        <v>1</v>
      </c>
      <c r="AK22" s="107">
        <v>1</v>
      </c>
      <c r="AL22" s="107">
        <v>1</v>
      </c>
      <c r="AM22" s="108">
        <v>1</v>
      </c>
      <c r="AN22" s="107">
        <v>0</v>
      </c>
      <c r="AO22" s="109">
        <v>0</v>
      </c>
      <c r="AP22" s="109">
        <v>0</v>
      </c>
      <c r="AQ22" s="109">
        <v>0</v>
      </c>
      <c r="AR22" s="109">
        <v>0</v>
      </c>
      <c r="AS22" s="109">
        <v>1</v>
      </c>
      <c r="AT22" s="109">
        <v>0</v>
      </c>
      <c r="AU22" s="109">
        <v>0</v>
      </c>
      <c r="AV22" s="110">
        <v>1</v>
      </c>
      <c r="AW22" s="110">
        <v>1</v>
      </c>
      <c r="AX22" s="111">
        <v>0</v>
      </c>
      <c r="AY22" s="98">
        <v>44700</v>
      </c>
      <c r="AZ22" s="99">
        <v>0.77708333333333324</v>
      </c>
      <c r="BA22" s="112" t="s">
        <v>199</v>
      </c>
      <c r="BB22" s="98">
        <v>44700</v>
      </c>
      <c r="BC22" s="99">
        <v>0.80972222222222223</v>
      </c>
      <c r="BD22" s="42" t="s">
        <v>382</v>
      </c>
      <c r="BE22" s="163">
        <v>1</v>
      </c>
      <c r="BF22" s="114">
        <v>1</v>
      </c>
      <c r="BG22" s="115" t="s">
        <v>474</v>
      </c>
      <c r="BH22" s="115">
        <v>1</v>
      </c>
      <c r="BI22" s="115" t="s">
        <v>431</v>
      </c>
      <c r="BJ22" s="98">
        <v>44700</v>
      </c>
      <c r="BK22" s="99">
        <v>0.91805555555555562</v>
      </c>
      <c r="BL22" s="116" t="s">
        <v>101</v>
      </c>
      <c r="BM22" s="116">
        <v>0</v>
      </c>
      <c r="BN22" s="116">
        <v>0</v>
      </c>
      <c r="BO22" s="116">
        <v>0</v>
      </c>
      <c r="BP22" s="113">
        <v>1</v>
      </c>
      <c r="BQ22" s="113" t="s">
        <v>556</v>
      </c>
      <c r="BR22" s="117" t="s">
        <v>480</v>
      </c>
      <c r="BS22" s="117"/>
      <c r="BT22" s="117" t="s">
        <v>481</v>
      </c>
      <c r="BU22" s="117"/>
      <c r="BV22" s="117"/>
      <c r="BW22" s="117" t="s">
        <v>616</v>
      </c>
      <c r="BX22" s="105">
        <v>23</v>
      </c>
      <c r="BY22" s="104">
        <v>0</v>
      </c>
      <c r="BZ22" s="104">
        <v>0</v>
      </c>
      <c r="CA22" s="104">
        <v>0</v>
      </c>
      <c r="CB22" s="104">
        <v>0</v>
      </c>
      <c r="CC22" s="104">
        <v>1</v>
      </c>
      <c r="CD22" s="104">
        <v>0</v>
      </c>
      <c r="CE22" s="104">
        <v>0</v>
      </c>
      <c r="CF22" s="105" t="s">
        <v>404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1</v>
      </c>
      <c r="CN22" s="119">
        <v>1</v>
      </c>
      <c r="CO22" s="113">
        <v>0</v>
      </c>
      <c r="CP22" s="113">
        <v>0</v>
      </c>
      <c r="CQ22" s="113">
        <v>0</v>
      </c>
      <c r="CR22" s="113">
        <v>1</v>
      </c>
      <c r="CS22" s="113">
        <v>0</v>
      </c>
      <c r="CT22" s="113">
        <v>0</v>
      </c>
      <c r="CU22" s="115">
        <v>1</v>
      </c>
      <c r="CV22" s="115">
        <v>1</v>
      </c>
      <c r="CW22" s="115">
        <v>1</v>
      </c>
      <c r="CX22" s="115">
        <v>0</v>
      </c>
      <c r="CY22" s="115">
        <v>0</v>
      </c>
      <c r="CZ22" s="130">
        <v>0</v>
      </c>
      <c r="DA22" s="130">
        <v>1</v>
      </c>
      <c r="DB22" s="130">
        <v>0</v>
      </c>
      <c r="DC22" s="107">
        <v>1</v>
      </c>
      <c r="DD22" s="107">
        <v>0</v>
      </c>
      <c r="DE22" s="107">
        <v>0</v>
      </c>
      <c r="DF22" s="123" t="s">
        <v>344</v>
      </c>
      <c r="DG22" s="123">
        <v>0</v>
      </c>
      <c r="DH22" s="123">
        <v>0</v>
      </c>
      <c r="DI22" s="123">
        <v>0</v>
      </c>
      <c r="DJ22" s="123">
        <v>0</v>
      </c>
      <c r="DK22" s="123">
        <v>0</v>
      </c>
      <c r="DL22" s="123">
        <v>0</v>
      </c>
      <c r="DM22" s="123">
        <v>1</v>
      </c>
      <c r="DN22" s="116">
        <v>6</v>
      </c>
      <c r="DO22" s="116" t="s">
        <v>146</v>
      </c>
      <c r="DP22" s="116" t="s">
        <v>146</v>
      </c>
      <c r="DQ22" s="116" t="s">
        <v>146</v>
      </c>
      <c r="DR22" s="116" t="s">
        <v>146</v>
      </c>
      <c r="DS22" s="116" t="s">
        <v>146</v>
      </c>
      <c r="DT22" s="98">
        <v>44706</v>
      </c>
      <c r="DU22" s="156" t="s">
        <v>146</v>
      </c>
      <c r="DV22" s="104">
        <v>6</v>
      </c>
      <c r="DW22" s="104" t="s">
        <v>146</v>
      </c>
      <c r="DX22" s="126">
        <f t="shared" si="21"/>
        <v>61.011586561352047</v>
      </c>
      <c r="DY22" s="127">
        <f t="shared" si="22"/>
        <v>6</v>
      </c>
      <c r="DZ22" s="128">
        <f t="shared" si="23"/>
        <v>6.9444444452528842E-3</v>
      </c>
      <c r="EA22" s="128">
        <f t="shared" si="24"/>
        <v>0.16666666668606922</v>
      </c>
      <c r="EB22" s="129">
        <f t="shared" si="25"/>
        <v>10.000000001164153</v>
      </c>
      <c r="EC22" s="128">
        <f t="shared" si="26"/>
        <v>3.3333333332848269E-2</v>
      </c>
      <c r="ED22" s="128">
        <f t="shared" si="27"/>
        <v>0.79999999998835847</v>
      </c>
      <c r="EE22" s="129">
        <f t="shared" si="28"/>
        <v>47.999999999301508</v>
      </c>
      <c r="EF22" s="128">
        <f t="shared" si="29"/>
        <v>6.5972222218988463E-2</v>
      </c>
      <c r="EG22" s="128">
        <f t="shared" si="30"/>
        <v>1.5833333332557231</v>
      </c>
      <c r="EH22" s="129">
        <f t="shared" si="31"/>
        <v>94.999999995343387</v>
      </c>
      <c r="EI22" s="128">
        <f t="shared" si="32"/>
        <v>0.10833333333721384</v>
      </c>
      <c r="EJ22" s="128">
        <f t="shared" si="33"/>
        <v>2.6000000000931323</v>
      </c>
      <c r="EK22" s="129">
        <f t="shared" si="34"/>
        <v>156.00000000558794</v>
      </c>
      <c r="EL22" s="128">
        <f t="shared" si="35"/>
        <v>0.20972222222189885</v>
      </c>
      <c r="EM22" s="128">
        <f t="shared" si="36"/>
        <v>5.0333333333255723</v>
      </c>
      <c r="EN22" s="129">
        <f t="shared" si="37"/>
        <v>301.99999999953434</v>
      </c>
    </row>
    <row r="23" spans="1:144" s="92" customFormat="1" ht="15" customHeight="1" x14ac:dyDescent="0.2">
      <c r="A23" s="93">
        <v>1</v>
      </c>
      <c r="B23" s="92">
        <v>1</v>
      </c>
      <c r="C23" s="152" t="s">
        <v>285</v>
      </c>
      <c r="D23" s="152" t="s">
        <v>286</v>
      </c>
      <c r="E23" s="95">
        <v>2550615</v>
      </c>
      <c r="F23" s="131">
        <v>13891</v>
      </c>
      <c r="G23" s="97">
        <v>0</v>
      </c>
      <c r="H23" s="98">
        <v>44701</v>
      </c>
      <c r="I23" s="99">
        <v>0.69930555555555562</v>
      </c>
      <c r="J23" s="100">
        <v>1</v>
      </c>
      <c r="K23" s="98">
        <v>44701</v>
      </c>
      <c r="L23" s="99">
        <v>0.60416666666666663</v>
      </c>
      <c r="M23" s="101">
        <v>0</v>
      </c>
      <c r="N23" s="102">
        <v>0</v>
      </c>
      <c r="O23" s="103">
        <v>1</v>
      </c>
      <c r="P23" s="102">
        <v>0</v>
      </c>
      <c r="Q23" s="102">
        <v>1</v>
      </c>
      <c r="R23" s="101" t="s">
        <v>145</v>
      </c>
      <c r="S23" s="104">
        <v>0</v>
      </c>
      <c r="T23" s="105">
        <v>19</v>
      </c>
      <c r="U23" s="104">
        <v>0</v>
      </c>
      <c r="V23" s="104">
        <v>0</v>
      </c>
      <c r="W23" s="104">
        <v>0</v>
      </c>
      <c r="X23" s="104">
        <v>1</v>
      </c>
      <c r="Y23" s="104">
        <v>0</v>
      </c>
      <c r="Z23" s="104">
        <v>0</v>
      </c>
      <c r="AA23" s="142" t="s">
        <v>306</v>
      </c>
      <c r="AB23" s="106" t="s">
        <v>432</v>
      </c>
      <c r="AC23" s="106">
        <v>0</v>
      </c>
      <c r="AD23" s="98" t="s">
        <v>146</v>
      </c>
      <c r="AE23" s="99" t="s">
        <v>146</v>
      </c>
      <c r="AF23" s="187" t="s">
        <v>146</v>
      </c>
      <c r="AG23" s="187" t="s">
        <v>146</v>
      </c>
      <c r="AH23" s="190" t="s">
        <v>146</v>
      </c>
      <c r="AI23" s="98">
        <v>44702</v>
      </c>
      <c r="AJ23" s="184">
        <v>1</v>
      </c>
      <c r="AK23" s="107">
        <v>1</v>
      </c>
      <c r="AL23" s="107">
        <v>0</v>
      </c>
      <c r="AM23" s="108">
        <v>0</v>
      </c>
      <c r="AN23" s="107">
        <v>0</v>
      </c>
      <c r="AO23" s="109">
        <v>1</v>
      </c>
      <c r="AP23" s="109">
        <v>0</v>
      </c>
      <c r="AQ23" s="109">
        <v>0</v>
      </c>
      <c r="AR23" s="109">
        <v>0</v>
      </c>
      <c r="AS23" s="109">
        <v>0</v>
      </c>
      <c r="AT23" s="109">
        <v>0</v>
      </c>
      <c r="AU23" s="109">
        <v>0</v>
      </c>
      <c r="AV23" s="110">
        <v>0</v>
      </c>
      <c r="AW23" s="110">
        <v>0</v>
      </c>
      <c r="AX23" s="111">
        <v>0</v>
      </c>
      <c r="AY23" s="98" t="s">
        <v>146</v>
      </c>
      <c r="AZ23" s="99" t="s">
        <v>146</v>
      </c>
      <c r="BA23" s="112" t="s">
        <v>146</v>
      </c>
      <c r="BB23" s="98">
        <v>44701</v>
      </c>
      <c r="BC23" s="99">
        <v>0.7104166666666667</v>
      </c>
      <c r="BD23" s="42" t="s">
        <v>254</v>
      </c>
      <c r="BE23" s="114">
        <v>0</v>
      </c>
      <c r="BF23" s="114">
        <v>1</v>
      </c>
      <c r="BG23" s="43" t="s">
        <v>453</v>
      </c>
      <c r="BH23" s="115">
        <v>0</v>
      </c>
      <c r="BI23" s="115">
        <v>0</v>
      </c>
      <c r="BJ23" s="98">
        <v>44701</v>
      </c>
      <c r="BK23" s="99">
        <v>0.73611111111111116</v>
      </c>
      <c r="BL23" s="116">
        <v>3</v>
      </c>
      <c r="BM23" s="116">
        <v>0</v>
      </c>
      <c r="BN23" s="116">
        <v>0</v>
      </c>
      <c r="BO23" s="116">
        <v>0</v>
      </c>
      <c r="BP23" s="113"/>
      <c r="BQ23" s="113"/>
      <c r="BR23" s="117"/>
      <c r="BS23" s="117"/>
      <c r="BT23" s="117"/>
      <c r="BU23" s="117"/>
      <c r="BV23" s="117"/>
      <c r="BW23" s="117"/>
      <c r="BX23" s="105">
        <v>5</v>
      </c>
      <c r="BY23" s="104">
        <v>1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5" t="s">
        <v>306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1</v>
      </c>
      <c r="CM23" s="104">
        <v>0</v>
      </c>
      <c r="CN23" s="119">
        <v>0</v>
      </c>
      <c r="CO23" s="113">
        <v>0</v>
      </c>
      <c r="CP23" s="113">
        <v>0</v>
      </c>
      <c r="CQ23" s="113">
        <v>0</v>
      </c>
      <c r="CR23" s="113">
        <v>0</v>
      </c>
      <c r="CS23" s="113">
        <v>0</v>
      </c>
      <c r="CT23" s="113">
        <v>0</v>
      </c>
      <c r="CU23" s="115">
        <v>0</v>
      </c>
      <c r="CV23" s="115" t="s">
        <v>146</v>
      </c>
      <c r="CW23" s="115">
        <v>0</v>
      </c>
      <c r="CX23" s="115">
        <v>0</v>
      </c>
      <c r="CY23" s="115">
        <v>0</v>
      </c>
      <c r="CZ23" s="130">
        <v>0</v>
      </c>
      <c r="DA23" s="130">
        <v>0</v>
      </c>
      <c r="DB23" s="130">
        <v>0</v>
      </c>
      <c r="DC23" s="107">
        <v>2</v>
      </c>
      <c r="DD23" s="107">
        <v>0</v>
      </c>
      <c r="DE23" s="107">
        <v>0</v>
      </c>
      <c r="DF23" s="123" t="s">
        <v>433</v>
      </c>
      <c r="DG23" s="123">
        <v>1</v>
      </c>
      <c r="DH23" s="123">
        <v>0</v>
      </c>
      <c r="DI23" s="123">
        <v>0</v>
      </c>
      <c r="DJ23" s="123">
        <v>0</v>
      </c>
      <c r="DK23" s="123">
        <v>0</v>
      </c>
      <c r="DL23" s="123">
        <v>0</v>
      </c>
      <c r="DM23" s="123">
        <v>0</v>
      </c>
      <c r="DN23" s="116">
        <v>2</v>
      </c>
      <c r="DO23" s="116">
        <v>0</v>
      </c>
      <c r="DP23" s="116">
        <v>1</v>
      </c>
      <c r="DQ23" s="116">
        <v>0</v>
      </c>
      <c r="DR23" s="116">
        <v>0</v>
      </c>
      <c r="DS23" s="116">
        <v>0</v>
      </c>
      <c r="DT23" s="98">
        <v>44705</v>
      </c>
      <c r="DU23" s="156"/>
      <c r="DV23" s="104"/>
      <c r="DW23" s="104"/>
      <c r="DX23" s="126">
        <f t="shared" si="21"/>
        <v>84.355007267782113</v>
      </c>
      <c r="DY23" s="127">
        <f t="shared" si="22"/>
        <v>4</v>
      </c>
      <c r="DZ23" s="128" t="str">
        <f t="shared" si="23"/>
        <v>NA</v>
      </c>
      <c r="EA23" s="128" t="str">
        <f t="shared" si="24"/>
        <v>NA</v>
      </c>
      <c r="EB23" s="129" t="str">
        <f t="shared" si="25"/>
        <v>NA</v>
      </c>
      <c r="EC23" s="128" t="str">
        <f t="shared" si="26"/>
        <v>NA</v>
      </c>
      <c r="ED23" s="128" t="str">
        <f t="shared" si="27"/>
        <v>NA</v>
      </c>
      <c r="EE23" s="129" t="str">
        <f t="shared" si="28"/>
        <v>NA</v>
      </c>
      <c r="EF23" s="128">
        <f t="shared" si="29"/>
        <v>1.1111111110949423E-2</v>
      </c>
      <c r="EG23" s="128">
        <f t="shared" si="30"/>
        <v>0.26666666666278616</v>
      </c>
      <c r="EH23" s="129">
        <f t="shared" si="31"/>
        <v>15.999999999767169</v>
      </c>
      <c r="EI23" s="128">
        <f t="shared" si="32"/>
        <v>2.569444444088731E-2</v>
      </c>
      <c r="EJ23" s="128">
        <f t="shared" si="33"/>
        <v>0.61666666658129543</v>
      </c>
      <c r="EK23" s="129">
        <f t="shared" si="34"/>
        <v>36.999999994877726</v>
      </c>
      <c r="EL23" s="128">
        <f t="shared" si="35"/>
        <v>0.13194444444525288</v>
      </c>
      <c r="EM23" s="128">
        <f t="shared" si="36"/>
        <v>3.1666666666860692</v>
      </c>
      <c r="EN23" s="129">
        <f t="shared" si="37"/>
        <v>190.00000000116415</v>
      </c>
    </row>
    <row r="24" spans="1:144" s="92" customFormat="1" ht="15" customHeight="1" x14ac:dyDescent="0.2">
      <c r="A24" s="93">
        <v>1</v>
      </c>
      <c r="B24" s="92">
        <v>1</v>
      </c>
      <c r="C24" s="152" t="s">
        <v>287</v>
      </c>
      <c r="D24" s="152" t="s">
        <v>288</v>
      </c>
      <c r="E24" s="95">
        <v>2550837</v>
      </c>
      <c r="F24" s="131">
        <v>21065</v>
      </c>
      <c r="G24" s="97">
        <v>1</v>
      </c>
      <c r="H24" s="98">
        <v>44703</v>
      </c>
      <c r="I24" s="99">
        <v>0.84722222222222221</v>
      </c>
      <c r="J24" s="100">
        <v>0</v>
      </c>
      <c r="K24" s="98">
        <v>44703</v>
      </c>
      <c r="L24" s="99">
        <v>0.64583333333333337</v>
      </c>
      <c r="M24" s="101">
        <v>0</v>
      </c>
      <c r="N24" s="101">
        <v>0</v>
      </c>
      <c r="O24" s="103">
        <v>2</v>
      </c>
      <c r="P24" s="101">
        <v>0</v>
      </c>
      <c r="Q24" s="101">
        <v>1</v>
      </c>
      <c r="R24" s="101" t="s">
        <v>434</v>
      </c>
      <c r="S24" s="104">
        <v>0</v>
      </c>
      <c r="T24" s="105">
        <v>10</v>
      </c>
      <c r="U24" s="104">
        <v>0</v>
      </c>
      <c r="V24" s="104">
        <v>1</v>
      </c>
      <c r="W24" s="104">
        <v>0</v>
      </c>
      <c r="X24" s="104">
        <v>0</v>
      </c>
      <c r="Y24" s="104">
        <v>0</v>
      </c>
      <c r="Z24" s="104">
        <v>0</v>
      </c>
      <c r="AA24" s="142" t="s">
        <v>306</v>
      </c>
      <c r="AB24" s="106" t="s">
        <v>319</v>
      </c>
      <c r="AC24" s="106">
        <v>0</v>
      </c>
      <c r="AD24" s="98" t="s">
        <v>146</v>
      </c>
      <c r="AE24" s="99" t="s">
        <v>146</v>
      </c>
      <c r="AF24" s="187" t="s">
        <v>146</v>
      </c>
      <c r="AG24" s="187" t="s">
        <v>146</v>
      </c>
      <c r="AH24" s="190" t="s">
        <v>146</v>
      </c>
      <c r="AI24" s="98">
        <v>44704</v>
      </c>
      <c r="AJ24" s="184">
        <v>1</v>
      </c>
      <c r="AK24" s="107">
        <v>1</v>
      </c>
      <c r="AL24" s="107">
        <v>1</v>
      </c>
      <c r="AM24" s="108">
        <v>0</v>
      </c>
      <c r="AN24" s="107">
        <v>0</v>
      </c>
      <c r="AO24" s="109">
        <v>0</v>
      </c>
      <c r="AP24" s="109">
        <v>0</v>
      </c>
      <c r="AQ24" s="109">
        <v>1</v>
      </c>
      <c r="AR24" s="109">
        <v>0</v>
      </c>
      <c r="AS24" s="109">
        <v>0</v>
      </c>
      <c r="AT24" s="109">
        <v>0</v>
      </c>
      <c r="AU24" s="109">
        <v>0</v>
      </c>
      <c r="AV24" s="110">
        <v>0</v>
      </c>
      <c r="AW24" s="110">
        <v>0</v>
      </c>
      <c r="AX24" s="111">
        <v>0</v>
      </c>
      <c r="AY24" s="98" t="s">
        <v>435</v>
      </c>
      <c r="AZ24" s="99" t="s">
        <v>435</v>
      </c>
      <c r="BA24" s="112" t="s">
        <v>199</v>
      </c>
      <c r="BB24" s="98">
        <v>44703</v>
      </c>
      <c r="BC24" s="99">
        <v>0.89374999999999993</v>
      </c>
      <c r="BD24" s="169" t="s">
        <v>545</v>
      </c>
      <c r="BE24" s="168" t="s">
        <v>29</v>
      </c>
      <c r="BF24" s="114">
        <v>0</v>
      </c>
      <c r="BG24" s="115" t="s">
        <v>474</v>
      </c>
      <c r="BH24" s="115">
        <v>1</v>
      </c>
      <c r="BI24" s="115">
        <v>1</v>
      </c>
      <c r="BJ24" s="98">
        <v>44703</v>
      </c>
      <c r="BK24" s="99">
        <v>0.9555555555555556</v>
      </c>
      <c r="BL24" s="116" t="s">
        <v>101</v>
      </c>
      <c r="BM24" s="116">
        <v>0</v>
      </c>
      <c r="BN24" s="116">
        <v>0</v>
      </c>
      <c r="BO24" s="116">
        <v>0</v>
      </c>
      <c r="BP24" s="113"/>
      <c r="BQ24" s="113"/>
      <c r="BR24" s="117" t="s">
        <v>508</v>
      </c>
      <c r="BS24" s="117"/>
      <c r="BT24" s="117"/>
      <c r="BU24" s="117"/>
      <c r="BV24" s="117"/>
      <c r="BW24" s="117"/>
      <c r="BX24" s="105">
        <v>14</v>
      </c>
      <c r="BY24" s="104">
        <v>0</v>
      </c>
      <c r="BZ24" s="104">
        <v>0</v>
      </c>
      <c r="CA24" s="104">
        <v>1</v>
      </c>
      <c r="CB24" s="104">
        <v>0</v>
      </c>
      <c r="CC24" s="104">
        <v>0</v>
      </c>
      <c r="CD24" s="104">
        <v>0</v>
      </c>
      <c r="CE24" s="104">
        <v>0</v>
      </c>
      <c r="CF24" s="105">
        <v>3</v>
      </c>
      <c r="CG24" s="104">
        <v>1</v>
      </c>
      <c r="CH24" s="104">
        <v>0</v>
      </c>
      <c r="CI24" s="104">
        <v>0</v>
      </c>
      <c r="CJ24" s="104">
        <v>0</v>
      </c>
      <c r="CK24" s="104">
        <v>0</v>
      </c>
      <c r="CL24" s="104">
        <v>0</v>
      </c>
      <c r="CM24" s="104">
        <v>0</v>
      </c>
      <c r="CN24" s="119">
        <v>1</v>
      </c>
      <c r="CO24" s="113">
        <v>0</v>
      </c>
      <c r="CP24" s="113">
        <v>0</v>
      </c>
      <c r="CQ24" s="113">
        <v>0</v>
      </c>
      <c r="CR24" s="113">
        <v>1</v>
      </c>
      <c r="CS24" s="113">
        <v>0</v>
      </c>
      <c r="CT24" s="113">
        <v>0</v>
      </c>
      <c r="CU24" s="115">
        <v>1</v>
      </c>
      <c r="CV24" s="115">
        <v>1</v>
      </c>
      <c r="CW24" s="115">
        <v>1</v>
      </c>
      <c r="CX24" s="115">
        <v>0</v>
      </c>
      <c r="CY24" s="115">
        <v>0</v>
      </c>
      <c r="CZ24" s="130">
        <v>0</v>
      </c>
      <c r="DA24" s="130">
        <v>1</v>
      </c>
      <c r="DB24" s="130">
        <v>0</v>
      </c>
      <c r="DC24" s="107">
        <v>1</v>
      </c>
      <c r="DD24" s="107">
        <v>0</v>
      </c>
      <c r="DE24" s="107">
        <v>0</v>
      </c>
      <c r="DF24" s="123" t="s">
        <v>435</v>
      </c>
      <c r="DG24" s="123">
        <v>0</v>
      </c>
      <c r="DH24" s="123">
        <v>0</v>
      </c>
      <c r="DI24" s="123">
        <v>0</v>
      </c>
      <c r="DJ24" s="123">
        <v>0</v>
      </c>
      <c r="DK24" s="123">
        <v>1</v>
      </c>
      <c r="DL24" s="123">
        <v>0</v>
      </c>
      <c r="DM24" s="123">
        <v>0</v>
      </c>
      <c r="DN24" s="116">
        <v>4</v>
      </c>
      <c r="DO24" s="116">
        <v>0</v>
      </c>
      <c r="DP24" s="116">
        <v>0</v>
      </c>
      <c r="DQ24" s="116">
        <v>1</v>
      </c>
      <c r="DR24" s="116">
        <v>0</v>
      </c>
      <c r="DS24" s="116">
        <v>0</v>
      </c>
      <c r="DT24" s="98">
        <v>44713</v>
      </c>
      <c r="DU24" s="156"/>
      <c r="DV24" s="104"/>
      <c r="DW24" s="104"/>
      <c r="DX24" s="126">
        <f t="shared" si="21"/>
        <v>64.718716708725523</v>
      </c>
      <c r="DY24" s="127">
        <f t="shared" si="22"/>
        <v>10</v>
      </c>
      <c r="DZ24" s="128" t="str">
        <f t="shared" si="23"/>
        <v>NA</v>
      </c>
      <c r="EA24" s="128" t="str">
        <f t="shared" si="24"/>
        <v>NA</v>
      </c>
      <c r="EB24" s="129" t="str">
        <f t="shared" si="25"/>
        <v>NA</v>
      </c>
      <c r="EC24" s="128" t="str">
        <f t="shared" si="26"/>
        <v>NA</v>
      </c>
      <c r="ED24" s="128" t="str">
        <f t="shared" si="27"/>
        <v>NA</v>
      </c>
      <c r="EE24" s="129" t="str">
        <f t="shared" si="28"/>
        <v>NA</v>
      </c>
      <c r="EF24" s="128">
        <f t="shared" si="29"/>
        <v>4.652777778392192E-2</v>
      </c>
      <c r="EG24" s="128">
        <f t="shared" si="30"/>
        <v>1.1166666668141261</v>
      </c>
      <c r="EH24" s="129">
        <f t="shared" si="31"/>
        <v>67.000000008847564</v>
      </c>
      <c r="EI24" s="128">
        <f t="shared" si="32"/>
        <v>6.1805555553291924E-2</v>
      </c>
      <c r="EJ24" s="128">
        <f t="shared" si="33"/>
        <v>1.4833333332790062</v>
      </c>
      <c r="EK24" s="129">
        <f t="shared" si="34"/>
        <v>88.999999996740371</v>
      </c>
      <c r="EL24" s="128">
        <f t="shared" si="35"/>
        <v>0.30972222222044365</v>
      </c>
      <c r="EM24" s="128">
        <f t="shared" si="36"/>
        <v>7.4333333332906477</v>
      </c>
      <c r="EN24" s="129">
        <f t="shared" si="37"/>
        <v>445.99999999743886</v>
      </c>
    </row>
    <row r="25" spans="1:144" s="92" customFormat="1" ht="15" customHeight="1" x14ac:dyDescent="0.2">
      <c r="A25" s="93">
        <v>1</v>
      </c>
      <c r="B25" s="92">
        <v>1</v>
      </c>
      <c r="C25" s="118" t="s">
        <v>346</v>
      </c>
      <c r="D25" s="132" t="s">
        <v>347</v>
      </c>
      <c r="E25" s="132" t="s">
        <v>354</v>
      </c>
      <c r="F25" s="133">
        <v>16815</v>
      </c>
      <c r="G25" s="118">
        <v>1</v>
      </c>
      <c r="H25" s="134">
        <v>44706</v>
      </c>
      <c r="I25" s="135">
        <v>0.38958333333333334</v>
      </c>
      <c r="J25" s="136">
        <v>1</v>
      </c>
      <c r="K25" s="134">
        <v>44706</v>
      </c>
      <c r="L25" s="137">
        <v>8.3333333333333329E-2</v>
      </c>
      <c r="M25" s="138">
        <v>0</v>
      </c>
      <c r="N25" s="138">
        <v>0</v>
      </c>
      <c r="O25" s="139" t="s">
        <v>146</v>
      </c>
      <c r="P25" s="138">
        <v>0</v>
      </c>
      <c r="Q25" s="138">
        <v>1</v>
      </c>
      <c r="R25" s="138" t="s">
        <v>348</v>
      </c>
      <c r="S25" s="140">
        <v>0</v>
      </c>
      <c r="T25" s="141">
        <v>15</v>
      </c>
      <c r="U25" s="140">
        <v>0</v>
      </c>
      <c r="V25" s="140">
        <v>0</v>
      </c>
      <c r="W25" s="140">
        <v>1</v>
      </c>
      <c r="X25" s="140">
        <v>0</v>
      </c>
      <c r="Y25" s="140">
        <v>0</v>
      </c>
      <c r="Z25" s="140">
        <v>0</v>
      </c>
      <c r="AA25" s="142" t="s">
        <v>349</v>
      </c>
      <c r="AB25" s="142" t="s">
        <v>331</v>
      </c>
      <c r="AC25" s="143">
        <v>0</v>
      </c>
      <c r="AD25" s="134">
        <v>44706</v>
      </c>
      <c r="AE25" s="137">
        <v>0.39652777777777781</v>
      </c>
      <c r="AF25" s="188"/>
      <c r="AG25" s="188"/>
      <c r="AH25" s="191"/>
      <c r="AI25" s="134">
        <v>44707</v>
      </c>
      <c r="AJ25" s="185">
        <v>1</v>
      </c>
      <c r="AK25" s="122">
        <v>1</v>
      </c>
      <c r="AL25" s="122">
        <v>0</v>
      </c>
      <c r="AM25" s="122">
        <v>0</v>
      </c>
      <c r="AN25" s="122">
        <v>0</v>
      </c>
      <c r="AO25" s="144">
        <v>1</v>
      </c>
      <c r="AP25" s="144">
        <v>0</v>
      </c>
      <c r="AQ25" s="144">
        <v>0</v>
      </c>
      <c r="AR25" s="144">
        <v>0</v>
      </c>
      <c r="AS25" s="144">
        <v>0</v>
      </c>
      <c r="AT25" s="144">
        <v>0</v>
      </c>
      <c r="AU25" s="144">
        <v>0</v>
      </c>
      <c r="AV25" s="145">
        <v>0</v>
      </c>
      <c r="AW25" s="145">
        <v>0</v>
      </c>
      <c r="AX25" s="146">
        <v>0</v>
      </c>
      <c r="AY25" s="134" t="s">
        <v>146</v>
      </c>
      <c r="AZ25" s="160" t="s">
        <v>146</v>
      </c>
      <c r="BA25" s="161" t="s">
        <v>146</v>
      </c>
      <c r="BB25" s="134">
        <v>44706</v>
      </c>
      <c r="BC25" s="137">
        <v>0.4201388888888889</v>
      </c>
      <c r="BD25" s="148" t="s">
        <v>254</v>
      </c>
      <c r="BE25" s="149">
        <v>0</v>
      </c>
      <c r="BF25" s="149">
        <v>0</v>
      </c>
      <c r="BG25" s="120" t="s">
        <v>606</v>
      </c>
      <c r="BH25" s="120">
        <v>1</v>
      </c>
      <c r="BI25" s="120">
        <v>0</v>
      </c>
      <c r="BJ25" s="134">
        <v>44706</v>
      </c>
      <c r="BK25" s="137">
        <v>0.44791666666666669</v>
      </c>
      <c r="BL25" s="125">
        <v>3</v>
      </c>
      <c r="BM25" s="125">
        <v>0</v>
      </c>
      <c r="BN25" s="125">
        <v>0</v>
      </c>
      <c r="BO25" s="125">
        <v>0</v>
      </c>
      <c r="BP25" s="149">
        <v>0</v>
      </c>
      <c r="BQ25" s="149">
        <v>0</v>
      </c>
      <c r="BR25" s="118" t="s">
        <v>413</v>
      </c>
      <c r="BS25" s="118"/>
      <c r="BT25" s="92" t="s">
        <v>358</v>
      </c>
      <c r="BU25" s="118"/>
      <c r="BV25" s="118"/>
      <c r="BW25" s="118"/>
      <c r="BX25" s="141">
        <v>16</v>
      </c>
      <c r="BY25" s="140">
        <v>0</v>
      </c>
      <c r="BZ25" s="140">
        <v>0</v>
      </c>
      <c r="CA25" s="140">
        <v>0</v>
      </c>
      <c r="CB25" s="140">
        <v>1</v>
      </c>
      <c r="CC25" s="140">
        <v>0</v>
      </c>
      <c r="CD25" s="140">
        <v>0</v>
      </c>
      <c r="CE25" s="140">
        <v>0</v>
      </c>
      <c r="CF25" s="141">
        <v>16</v>
      </c>
      <c r="CG25" s="140">
        <v>0</v>
      </c>
      <c r="CH25" s="140">
        <v>0</v>
      </c>
      <c r="CI25" s="140">
        <v>0</v>
      </c>
      <c r="CJ25" s="140">
        <v>1</v>
      </c>
      <c r="CK25" s="140">
        <v>0</v>
      </c>
      <c r="CL25" s="140">
        <v>0</v>
      </c>
      <c r="CM25" s="140">
        <v>0</v>
      </c>
      <c r="CN25" s="151">
        <v>1</v>
      </c>
      <c r="CO25" s="149">
        <v>0</v>
      </c>
      <c r="CP25" s="149">
        <v>1</v>
      </c>
      <c r="CQ25" s="149">
        <v>0</v>
      </c>
      <c r="CR25" s="149">
        <v>0</v>
      </c>
      <c r="CS25" s="149">
        <v>0</v>
      </c>
      <c r="CT25" s="149">
        <v>0</v>
      </c>
      <c r="CU25" s="120">
        <v>0</v>
      </c>
      <c r="CV25" s="120">
        <v>0</v>
      </c>
      <c r="CW25" s="120">
        <v>0</v>
      </c>
      <c r="CX25" s="120">
        <v>0</v>
      </c>
      <c r="CY25" s="120">
        <v>0</v>
      </c>
      <c r="CZ25" s="121">
        <v>1</v>
      </c>
      <c r="DA25" s="121">
        <v>0</v>
      </c>
      <c r="DB25" s="121">
        <v>0</v>
      </c>
      <c r="DC25" s="122">
        <v>1</v>
      </c>
      <c r="DD25" s="122">
        <v>0</v>
      </c>
      <c r="DE25" s="122">
        <v>0</v>
      </c>
      <c r="DF25" s="124" t="s">
        <v>348</v>
      </c>
      <c r="DG25" s="124">
        <v>0</v>
      </c>
      <c r="DH25" s="124">
        <v>0</v>
      </c>
      <c r="DI25" s="124">
        <v>0</v>
      </c>
      <c r="DJ25" s="124">
        <v>0</v>
      </c>
      <c r="DK25" s="124">
        <v>1</v>
      </c>
      <c r="DL25" s="124">
        <v>0</v>
      </c>
      <c r="DM25" s="124">
        <v>0</v>
      </c>
      <c r="DN25" s="125">
        <v>5</v>
      </c>
      <c r="DO25" s="125">
        <v>0</v>
      </c>
      <c r="DP25" s="125">
        <v>0</v>
      </c>
      <c r="DQ25" s="125">
        <v>0</v>
      </c>
      <c r="DR25" s="125">
        <v>0</v>
      </c>
      <c r="DS25" s="125">
        <v>1</v>
      </c>
      <c r="DT25" s="134">
        <v>44712</v>
      </c>
      <c r="DU25" s="139"/>
      <c r="DV25" s="140"/>
      <c r="DW25" s="140"/>
      <c r="DX25" s="126">
        <f t="shared" si="21"/>
        <v>76.36304796188611</v>
      </c>
      <c r="DY25" s="127">
        <f t="shared" si="22"/>
        <v>6</v>
      </c>
      <c r="DZ25" s="128">
        <f t="shared" si="23"/>
        <v>6.9444444452528842E-3</v>
      </c>
      <c r="EA25" s="128">
        <f t="shared" si="24"/>
        <v>0.16666666668606922</v>
      </c>
      <c r="EB25" s="129">
        <f t="shared" si="25"/>
        <v>10.000000001164153</v>
      </c>
      <c r="EC25" s="128" t="str">
        <f t="shared" si="26"/>
        <v>NA</v>
      </c>
      <c r="ED25" s="128" t="str">
        <f t="shared" si="27"/>
        <v>NA</v>
      </c>
      <c r="EE25" s="129" t="str">
        <f t="shared" si="28"/>
        <v>NA</v>
      </c>
      <c r="EF25" s="128">
        <f t="shared" si="29"/>
        <v>3.0555555560567882E-2</v>
      </c>
      <c r="EG25" s="128">
        <f t="shared" si="30"/>
        <v>0.73333333345362917</v>
      </c>
      <c r="EH25" s="129">
        <f t="shared" si="31"/>
        <v>44.00000000721775</v>
      </c>
      <c r="EI25" s="128">
        <f t="shared" si="32"/>
        <v>2.7777777773735579E-2</v>
      </c>
      <c r="EJ25" s="128">
        <f t="shared" si="33"/>
        <v>0.6666666665696539</v>
      </c>
      <c r="EK25" s="129">
        <f t="shared" si="34"/>
        <v>39.999999994179234</v>
      </c>
      <c r="EL25" s="128">
        <f t="shared" si="35"/>
        <v>0.36458333332848269</v>
      </c>
      <c r="EM25" s="128">
        <f t="shared" si="36"/>
        <v>8.7499999998835847</v>
      </c>
      <c r="EN25" s="129">
        <f t="shared" si="37"/>
        <v>524.99999999301508</v>
      </c>
    </row>
    <row r="26" spans="1:144" s="92" customFormat="1" ht="15" customHeight="1" x14ac:dyDescent="0.2">
      <c r="A26" s="93">
        <v>1</v>
      </c>
      <c r="B26" s="92">
        <v>1</v>
      </c>
      <c r="C26" s="118" t="s">
        <v>229</v>
      </c>
      <c r="D26" s="132" t="s">
        <v>355</v>
      </c>
      <c r="E26" s="132" t="s">
        <v>356</v>
      </c>
      <c r="F26" s="133">
        <v>11954</v>
      </c>
      <c r="G26" s="118">
        <v>1</v>
      </c>
      <c r="H26" s="134">
        <v>44707</v>
      </c>
      <c r="I26" s="135">
        <v>0.51041666666666663</v>
      </c>
      <c r="J26" s="136">
        <v>1</v>
      </c>
      <c r="K26" s="134">
        <v>44707</v>
      </c>
      <c r="L26" s="137">
        <v>0.41666666666666669</v>
      </c>
      <c r="M26" s="138">
        <v>0</v>
      </c>
      <c r="N26" s="138">
        <v>1</v>
      </c>
      <c r="O26" s="139">
        <v>2</v>
      </c>
      <c r="P26" s="138">
        <v>0</v>
      </c>
      <c r="Q26" s="138">
        <v>0</v>
      </c>
      <c r="R26" s="138">
        <v>0</v>
      </c>
      <c r="S26" s="140">
        <v>0</v>
      </c>
      <c r="T26" s="141">
        <v>27</v>
      </c>
      <c r="U26" s="140">
        <v>0</v>
      </c>
      <c r="V26" s="140">
        <v>0</v>
      </c>
      <c r="W26" s="140">
        <v>0</v>
      </c>
      <c r="X26" s="140">
        <v>0</v>
      </c>
      <c r="Y26" s="140">
        <v>1</v>
      </c>
      <c r="Z26" s="140">
        <v>0</v>
      </c>
      <c r="AA26" s="142" t="s">
        <v>349</v>
      </c>
      <c r="AB26" s="142" t="s">
        <v>357</v>
      </c>
      <c r="AC26" s="143">
        <v>1</v>
      </c>
      <c r="AD26" s="134">
        <v>44707</v>
      </c>
      <c r="AE26" s="137">
        <v>0.51597222222222217</v>
      </c>
      <c r="AF26" s="188"/>
      <c r="AG26" s="188"/>
      <c r="AH26" s="191"/>
      <c r="AI26" s="134">
        <v>44711</v>
      </c>
      <c r="AJ26" s="185">
        <v>1</v>
      </c>
      <c r="AK26" s="122">
        <v>1</v>
      </c>
      <c r="AL26" s="122">
        <v>1</v>
      </c>
      <c r="AM26" s="122">
        <v>0</v>
      </c>
      <c r="AN26" s="122">
        <v>0</v>
      </c>
      <c r="AO26" s="144">
        <v>0</v>
      </c>
      <c r="AP26" s="144">
        <v>0</v>
      </c>
      <c r="AQ26" s="144">
        <v>1</v>
      </c>
      <c r="AR26" s="144">
        <v>0</v>
      </c>
      <c r="AS26" s="144">
        <v>0</v>
      </c>
      <c r="AT26" s="144">
        <v>0</v>
      </c>
      <c r="AU26" s="144">
        <v>0</v>
      </c>
      <c r="AV26" s="145">
        <v>0</v>
      </c>
      <c r="AW26" s="145">
        <v>0</v>
      </c>
      <c r="AX26" s="146">
        <v>1</v>
      </c>
      <c r="AY26" s="134">
        <v>44707</v>
      </c>
      <c r="AZ26" s="137">
        <v>0.53541666666666665</v>
      </c>
      <c r="BA26" s="147" t="s">
        <v>199</v>
      </c>
      <c r="BB26" s="134">
        <v>44707</v>
      </c>
      <c r="BC26" s="137">
        <v>0.55277777777777781</v>
      </c>
      <c r="BD26" s="148" t="s">
        <v>334</v>
      </c>
      <c r="BE26" s="149">
        <v>0</v>
      </c>
      <c r="BF26" s="149">
        <v>1</v>
      </c>
      <c r="BG26" s="120" t="s">
        <v>302</v>
      </c>
      <c r="BH26" s="120">
        <v>0</v>
      </c>
      <c r="BI26" s="120">
        <v>0</v>
      </c>
      <c r="BJ26" s="134">
        <v>44707</v>
      </c>
      <c r="BK26" s="137">
        <v>0.57361111111111118</v>
      </c>
      <c r="BL26" s="125" t="s">
        <v>418</v>
      </c>
      <c r="BM26" s="125">
        <v>0</v>
      </c>
      <c r="BN26" s="125">
        <v>0</v>
      </c>
      <c r="BO26" s="125">
        <v>0</v>
      </c>
      <c r="BP26" s="149"/>
      <c r="BQ26" s="149"/>
      <c r="BR26" s="118"/>
      <c r="BS26" s="118"/>
      <c r="BT26" s="150"/>
      <c r="BU26" s="118" t="s">
        <v>484</v>
      </c>
      <c r="BV26" s="118"/>
      <c r="BW26" s="118"/>
      <c r="BX26" s="141">
        <v>8</v>
      </c>
      <c r="BY26" s="140">
        <v>0</v>
      </c>
      <c r="BZ26" s="140">
        <v>1</v>
      </c>
      <c r="CA26" s="140">
        <v>0</v>
      </c>
      <c r="CB26" s="140">
        <v>0</v>
      </c>
      <c r="CC26" s="140">
        <v>0</v>
      </c>
      <c r="CD26" s="140">
        <v>0</v>
      </c>
      <c r="CE26" s="140">
        <v>0</v>
      </c>
      <c r="CF26" s="141">
        <v>5</v>
      </c>
      <c r="CG26" s="140">
        <v>1</v>
      </c>
      <c r="CH26" s="140">
        <v>0</v>
      </c>
      <c r="CI26" s="140">
        <v>0</v>
      </c>
      <c r="CJ26" s="140">
        <v>0</v>
      </c>
      <c r="CK26" s="140">
        <v>0</v>
      </c>
      <c r="CL26" s="140">
        <v>0</v>
      </c>
      <c r="CM26" s="140">
        <v>0</v>
      </c>
      <c r="CN26" s="151">
        <v>1</v>
      </c>
      <c r="CO26" s="149">
        <v>1</v>
      </c>
      <c r="CP26" s="149">
        <v>0</v>
      </c>
      <c r="CQ26" s="149">
        <v>0</v>
      </c>
      <c r="CR26" s="149">
        <v>0</v>
      </c>
      <c r="CS26" s="149">
        <v>0</v>
      </c>
      <c r="CT26" s="149">
        <v>0</v>
      </c>
      <c r="CU26" s="120">
        <v>0</v>
      </c>
      <c r="CV26" s="120">
        <v>0</v>
      </c>
      <c r="CW26" s="120">
        <v>0</v>
      </c>
      <c r="CX26" s="120">
        <v>0</v>
      </c>
      <c r="CY26" s="120">
        <v>0</v>
      </c>
      <c r="CZ26" s="121">
        <v>0</v>
      </c>
      <c r="DA26" s="121">
        <v>0</v>
      </c>
      <c r="DB26" s="121">
        <v>0</v>
      </c>
      <c r="DC26" s="122">
        <v>1</v>
      </c>
      <c r="DD26" s="122">
        <v>0</v>
      </c>
      <c r="DE26" s="122">
        <v>0</v>
      </c>
      <c r="DF26" s="124" t="s">
        <v>304</v>
      </c>
      <c r="DG26" s="124">
        <v>0</v>
      </c>
      <c r="DH26" s="124">
        <v>0</v>
      </c>
      <c r="DI26" s="124">
        <v>1</v>
      </c>
      <c r="DJ26" s="124">
        <v>0</v>
      </c>
      <c r="DK26" s="124">
        <v>0</v>
      </c>
      <c r="DL26" s="124">
        <v>0</v>
      </c>
      <c r="DM26" s="124">
        <v>0</v>
      </c>
      <c r="DN26" s="125">
        <v>4</v>
      </c>
      <c r="DO26" s="125">
        <v>0</v>
      </c>
      <c r="DP26" s="125">
        <v>1</v>
      </c>
      <c r="DQ26" s="125">
        <v>0</v>
      </c>
      <c r="DR26" s="125">
        <v>0</v>
      </c>
      <c r="DS26" s="125">
        <v>0</v>
      </c>
      <c r="DT26" s="134">
        <v>44714</v>
      </c>
      <c r="DU26" s="139"/>
      <c r="DV26" s="140"/>
      <c r="DW26" s="140"/>
      <c r="DX26" s="126">
        <f t="shared" si="21"/>
        <v>89.674766408363112</v>
      </c>
      <c r="DY26" s="127">
        <f t="shared" si="22"/>
        <v>7</v>
      </c>
      <c r="DZ26" s="128">
        <f t="shared" si="23"/>
        <v>5.5555555591126904E-3</v>
      </c>
      <c r="EA26" s="128">
        <f t="shared" si="24"/>
        <v>0.13333333341870457</v>
      </c>
      <c r="EB26" s="129">
        <f t="shared" si="25"/>
        <v>8.0000000051222742</v>
      </c>
      <c r="EC26" s="128">
        <f t="shared" si="26"/>
        <v>2.5000000001455192E-2</v>
      </c>
      <c r="ED26" s="128">
        <f t="shared" si="27"/>
        <v>0.6000000000349246</v>
      </c>
      <c r="EE26" s="129">
        <f t="shared" si="28"/>
        <v>36.000000002095476</v>
      </c>
      <c r="EF26" s="128">
        <f t="shared" si="29"/>
        <v>4.2361111110949423E-2</v>
      </c>
      <c r="EG26" s="128">
        <f t="shared" si="30"/>
        <v>1.0166666666627862</v>
      </c>
      <c r="EH26" s="129">
        <f t="shared" si="31"/>
        <v>60.999999999767169</v>
      </c>
      <c r="EI26" s="128">
        <f t="shared" si="32"/>
        <v>2.0833333335758653E-2</v>
      </c>
      <c r="EJ26" s="128">
        <f t="shared" si="33"/>
        <v>0.50000000005820766</v>
      </c>
      <c r="EK26" s="129">
        <f t="shared" si="34"/>
        <v>30.00000000349246</v>
      </c>
      <c r="EL26" s="128">
        <f t="shared" si="35"/>
        <v>0.15694444444670808</v>
      </c>
      <c r="EM26" s="128">
        <f t="shared" si="36"/>
        <v>3.7666666667209938</v>
      </c>
      <c r="EN26" s="129">
        <f t="shared" si="37"/>
        <v>226.00000000325963</v>
      </c>
    </row>
    <row r="27" spans="1:144" s="92" customFormat="1" ht="15" customHeight="1" x14ac:dyDescent="0.2">
      <c r="A27" s="93">
        <v>1</v>
      </c>
      <c r="B27" s="92">
        <v>1</v>
      </c>
      <c r="C27" s="118" t="s">
        <v>529</v>
      </c>
      <c r="D27" s="132" t="s">
        <v>530</v>
      </c>
      <c r="E27" s="132" t="s">
        <v>531</v>
      </c>
      <c r="F27" s="133">
        <v>14161</v>
      </c>
      <c r="G27" s="118">
        <v>0</v>
      </c>
      <c r="H27" s="134">
        <v>44711</v>
      </c>
      <c r="I27" s="135">
        <v>0.76944444444444438</v>
      </c>
      <c r="J27" s="136">
        <v>0</v>
      </c>
      <c r="K27" s="134">
        <v>44711</v>
      </c>
      <c r="L27" s="137">
        <v>0.73958333333333337</v>
      </c>
      <c r="M27" s="138">
        <v>0</v>
      </c>
      <c r="N27" s="138">
        <v>1</v>
      </c>
      <c r="O27" s="139">
        <v>2</v>
      </c>
      <c r="P27" s="138">
        <v>0</v>
      </c>
      <c r="Q27" s="138">
        <v>0</v>
      </c>
      <c r="R27" s="138">
        <v>0</v>
      </c>
      <c r="S27" s="140">
        <v>0</v>
      </c>
      <c r="T27" s="141">
        <v>16</v>
      </c>
      <c r="U27" s="140">
        <v>0</v>
      </c>
      <c r="V27" s="140">
        <v>0</v>
      </c>
      <c r="W27" s="140">
        <v>0</v>
      </c>
      <c r="X27" s="140">
        <v>1</v>
      </c>
      <c r="Y27" s="140">
        <v>0</v>
      </c>
      <c r="Z27" s="140">
        <v>0</v>
      </c>
      <c r="AA27" s="142" t="s">
        <v>423</v>
      </c>
      <c r="AB27" s="142" t="s">
        <v>532</v>
      </c>
      <c r="AC27" s="143">
        <v>0</v>
      </c>
      <c r="AD27" s="134">
        <v>44711</v>
      </c>
      <c r="AE27" s="137">
        <v>0.78263888888888899</v>
      </c>
      <c r="AF27" s="188">
        <v>0</v>
      </c>
      <c r="AG27" s="188">
        <v>0</v>
      </c>
      <c r="AH27" s="191" t="s">
        <v>594</v>
      </c>
      <c r="AI27" s="134">
        <v>44712</v>
      </c>
      <c r="AJ27" s="185">
        <v>0</v>
      </c>
      <c r="AK27" s="122">
        <v>0</v>
      </c>
      <c r="AL27" s="122">
        <v>1</v>
      </c>
      <c r="AM27" s="122">
        <v>0</v>
      </c>
      <c r="AN27" s="122">
        <v>0</v>
      </c>
      <c r="AO27" s="144">
        <v>0</v>
      </c>
      <c r="AP27" s="144">
        <v>1</v>
      </c>
      <c r="AQ27" s="144">
        <v>0</v>
      </c>
      <c r="AR27" s="144">
        <v>0</v>
      </c>
      <c r="AS27" s="144">
        <v>0</v>
      </c>
      <c r="AT27" s="144">
        <v>0</v>
      </c>
      <c r="AU27" s="144">
        <v>0</v>
      </c>
      <c r="AV27" s="145">
        <v>0</v>
      </c>
      <c r="AW27" s="145">
        <v>0</v>
      </c>
      <c r="AX27" s="146">
        <v>0</v>
      </c>
      <c r="AY27" s="134">
        <v>44711</v>
      </c>
      <c r="AZ27" s="137">
        <v>0.80555555555555547</v>
      </c>
      <c r="BA27" s="147" t="s">
        <v>199</v>
      </c>
      <c r="BB27" s="134" t="s">
        <v>146</v>
      </c>
      <c r="BC27" s="137" t="s">
        <v>146</v>
      </c>
      <c r="BD27" s="148" t="s">
        <v>146</v>
      </c>
      <c r="BE27" s="149" t="s">
        <v>146</v>
      </c>
      <c r="BF27" s="149" t="s">
        <v>146</v>
      </c>
      <c r="BG27" s="120" t="s">
        <v>146</v>
      </c>
      <c r="BH27" s="120" t="s">
        <v>146</v>
      </c>
      <c r="BI27" s="120" t="s">
        <v>146</v>
      </c>
      <c r="BJ27" s="134" t="s">
        <v>146</v>
      </c>
      <c r="BK27" s="137" t="s">
        <v>146</v>
      </c>
      <c r="BL27" s="125" t="s">
        <v>146</v>
      </c>
      <c r="BM27" s="125" t="s">
        <v>146</v>
      </c>
      <c r="BN27" s="125" t="s">
        <v>146</v>
      </c>
      <c r="BO27" s="125" t="s">
        <v>146</v>
      </c>
      <c r="BP27" s="149">
        <v>0</v>
      </c>
      <c r="BQ27" s="149">
        <v>0</v>
      </c>
      <c r="BR27" s="118"/>
      <c r="BS27" s="118"/>
      <c r="BT27" s="150"/>
      <c r="BU27" s="118"/>
      <c r="BV27" s="118"/>
      <c r="BW27" s="118"/>
      <c r="BX27" s="141">
        <v>0</v>
      </c>
      <c r="BY27" s="140">
        <v>1</v>
      </c>
      <c r="BZ27" s="140">
        <v>0</v>
      </c>
      <c r="CA27" s="140">
        <v>0</v>
      </c>
      <c r="CB27" s="140">
        <v>0</v>
      </c>
      <c r="CC27" s="140">
        <v>0</v>
      </c>
      <c r="CD27" s="140">
        <v>0</v>
      </c>
      <c r="CE27" s="140">
        <v>0</v>
      </c>
      <c r="CF27" s="141">
        <v>0</v>
      </c>
      <c r="CG27" s="140">
        <v>1</v>
      </c>
      <c r="CH27" s="140">
        <v>0</v>
      </c>
      <c r="CI27" s="140">
        <v>0</v>
      </c>
      <c r="CJ27" s="140">
        <v>0</v>
      </c>
      <c r="CK27" s="140">
        <v>0</v>
      </c>
      <c r="CL27" s="140">
        <v>0</v>
      </c>
      <c r="CM27" s="140">
        <v>0</v>
      </c>
      <c r="CN27" s="151">
        <v>0</v>
      </c>
      <c r="CO27" s="149">
        <v>0</v>
      </c>
      <c r="CP27" s="149">
        <v>0</v>
      </c>
      <c r="CQ27" s="149">
        <v>0</v>
      </c>
      <c r="CR27" s="149">
        <v>0</v>
      </c>
      <c r="CS27" s="149">
        <v>0</v>
      </c>
      <c r="CT27" s="149">
        <v>0</v>
      </c>
      <c r="CU27" s="120">
        <v>0</v>
      </c>
      <c r="CV27" s="120">
        <v>0</v>
      </c>
      <c r="CW27" s="120">
        <v>0</v>
      </c>
      <c r="CX27" s="120">
        <v>0</v>
      </c>
      <c r="CY27" s="120">
        <v>0</v>
      </c>
      <c r="CZ27" s="121">
        <v>0</v>
      </c>
      <c r="DA27" s="121">
        <v>0</v>
      </c>
      <c r="DB27" s="121">
        <v>0</v>
      </c>
      <c r="DC27" s="122">
        <v>1</v>
      </c>
      <c r="DD27" s="122">
        <v>0</v>
      </c>
      <c r="DE27" s="122">
        <v>0</v>
      </c>
      <c r="DF27" s="124" t="s">
        <v>95</v>
      </c>
      <c r="DG27" s="124">
        <v>1</v>
      </c>
      <c r="DH27" s="124">
        <v>0</v>
      </c>
      <c r="DI27" s="124">
        <v>0</v>
      </c>
      <c r="DJ27" s="124">
        <v>0</v>
      </c>
      <c r="DK27" s="124">
        <v>0</v>
      </c>
      <c r="DL27" s="124">
        <v>0</v>
      </c>
      <c r="DM27" s="124">
        <v>0</v>
      </c>
      <c r="DN27" s="125">
        <v>1</v>
      </c>
      <c r="DO27" s="125">
        <v>1</v>
      </c>
      <c r="DP27" s="125">
        <v>0</v>
      </c>
      <c r="DQ27" s="125">
        <v>0</v>
      </c>
      <c r="DR27" s="125">
        <v>0</v>
      </c>
      <c r="DS27" s="125">
        <v>0</v>
      </c>
      <c r="DT27" s="134">
        <v>44713</v>
      </c>
      <c r="DU27" s="139"/>
      <c r="DV27" s="140"/>
      <c r="DW27" s="140"/>
      <c r="DX27" s="126">
        <f t="shared" si="21"/>
        <v>83.643150666366225</v>
      </c>
      <c r="DY27" s="127">
        <f t="shared" si="22"/>
        <v>2</v>
      </c>
      <c r="DZ27" s="128">
        <f t="shared" si="23"/>
        <v>1.3194444443797693E-2</v>
      </c>
      <c r="EA27" s="128">
        <f t="shared" si="24"/>
        <v>0.31666666665114462</v>
      </c>
      <c r="EB27" s="129">
        <f t="shared" si="25"/>
        <v>18.999999999068677</v>
      </c>
      <c r="EC27" s="128">
        <f t="shared" si="26"/>
        <v>3.6111111112404615E-2</v>
      </c>
      <c r="ED27" s="128">
        <f t="shared" si="27"/>
        <v>0.86666666669771075</v>
      </c>
      <c r="EE27" s="129">
        <f t="shared" si="28"/>
        <v>52.000000001862645</v>
      </c>
      <c r="EF27" s="128" t="str">
        <f t="shared" si="29"/>
        <v>NA</v>
      </c>
      <c r="EG27" s="128" t="str">
        <f t="shared" si="30"/>
        <v>NA</v>
      </c>
      <c r="EH27" s="129" t="str">
        <f t="shared" si="31"/>
        <v>NA</v>
      </c>
      <c r="EI27" s="128" t="str">
        <f t="shared" si="32"/>
        <v>NA</v>
      </c>
      <c r="EJ27" s="128" t="str">
        <f t="shared" si="33"/>
        <v>NA</v>
      </c>
      <c r="EK27" s="129" t="str">
        <f t="shared" si="34"/>
        <v>NA</v>
      </c>
      <c r="EL27" s="128" t="str">
        <f t="shared" si="35"/>
        <v>NA</v>
      </c>
      <c r="EM27" s="128" t="str">
        <f t="shared" si="36"/>
        <v>NA</v>
      </c>
      <c r="EN27" s="129" t="str">
        <f t="shared" si="37"/>
        <v>NA</v>
      </c>
    </row>
  </sheetData>
  <autoFilter ref="A10:EN27" xr:uid="{7336B340-0A45-475C-9743-632EE4EB8FBC}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1C6-6FC5-47FC-B62F-926FE020AA06}">
  <dimension ref="A1:EN10"/>
  <sheetViews>
    <sheetView workbookViewId="0">
      <selection activeCell="L23" sqref="L23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F00D-2245-4F26-BD62-8800B55766EF}">
  <dimension ref="A1:EN10"/>
  <sheetViews>
    <sheetView workbookViewId="0">
      <selection sqref="A1:XFD10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8EF3-DC06-47F2-A05F-E195FD174EA5}">
  <dimension ref="A1:EN10"/>
  <sheetViews>
    <sheetView workbookViewId="0">
      <selection sqref="A1:XFD10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A56B-0F23-48EE-BAEF-A2953D342912}">
  <dimension ref="A1:EN10"/>
  <sheetViews>
    <sheetView workbookViewId="0">
      <selection sqref="A1:XFD10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9B9-679A-47D3-A3CB-47A3FC7BE929}">
  <dimension ref="A1:EN10"/>
  <sheetViews>
    <sheetView workbookViewId="0">
      <selection sqref="A1:XFD10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C5CA-113D-45D3-84E0-233757694DD6}">
  <dimension ref="A1:EN10"/>
  <sheetViews>
    <sheetView workbookViewId="0">
      <selection activeCell="P23" sqref="P23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946-BE3B-44F6-8A4D-D7309947DE21}">
  <dimension ref="A1:EN10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144" s="57" customFormat="1" ht="15" customHeight="1" x14ac:dyDescent="0.2">
      <c r="A1" s="56">
        <f>SUM(A11:A725)</f>
        <v>0</v>
      </c>
      <c r="B1" s="57" t="s">
        <v>445</v>
      </c>
      <c r="C1" s="58"/>
      <c r="D1" s="59"/>
      <c r="E1" s="59"/>
      <c r="F1" s="60"/>
      <c r="G1" s="56">
        <f>SUM(G11:G725)</f>
        <v>0</v>
      </c>
      <c r="H1" s="61"/>
      <c r="I1" s="62"/>
      <c r="J1" s="56">
        <f>SUM(J11:J725)</f>
        <v>0</v>
      </c>
      <c r="K1" s="61"/>
      <c r="L1" s="63"/>
      <c r="M1" s="56">
        <f t="shared" ref="M1:N1" si="0">SUM(M11:M725)</f>
        <v>0</v>
      </c>
      <c r="N1" s="56">
        <f t="shared" si="0"/>
        <v>0</v>
      </c>
      <c r="O1" s="58"/>
      <c r="P1" s="56">
        <f t="shared" ref="P1:Q1" si="1">SUM(P11:P725)</f>
        <v>0</v>
      </c>
      <c r="Q1" s="56">
        <f t="shared" si="1"/>
        <v>0</v>
      </c>
      <c r="R1" s="56"/>
      <c r="S1" s="58"/>
      <c r="T1" s="58"/>
      <c r="U1" s="56">
        <f t="shared" ref="U1:Z1" si="2">SUM(U11:U725)</f>
        <v>0</v>
      </c>
      <c r="V1" s="56">
        <f t="shared" si="2"/>
        <v>0</v>
      </c>
      <c r="W1" s="56">
        <f t="shared" si="2"/>
        <v>0</v>
      </c>
      <c r="X1" s="56">
        <f t="shared" si="2"/>
        <v>0</v>
      </c>
      <c r="Y1" s="56">
        <f t="shared" si="2"/>
        <v>0</v>
      </c>
      <c r="Z1" s="56">
        <f t="shared" si="2"/>
        <v>0</v>
      </c>
      <c r="AA1" s="58"/>
      <c r="AC1" s="56">
        <f t="shared" ref="AC1" si="3">SUM(AC11:AC725)</f>
        <v>0</v>
      </c>
      <c r="AD1" s="61"/>
      <c r="AE1" s="63"/>
      <c r="AF1" s="58"/>
      <c r="AG1" s="58"/>
      <c r="AH1" s="59"/>
      <c r="AI1" s="61"/>
      <c r="AJ1" s="56">
        <f t="shared" ref="AJ1:AX1" si="4">SUM(AJ11:AJ725)</f>
        <v>0</v>
      </c>
      <c r="AK1" s="56">
        <f t="shared" si="4"/>
        <v>0</v>
      </c>
      <c r="AL1" s="56">
        <f t="shared" si="4"/>
        <v>0</v>
      </c>
      <c r="AM1" s="56">
        <f t="shared" si="4"/>
        <v>0</v>
      </c>
      <c r="AN1" s="56">
        <f t="shared" si="4"/>
        <v>0</v>
      </c>
      <c r="AO1" s="56">
        <f t="shared" si="4"/>
        <v>0</v>
      </c>
      <c r="AP1" s="56">
        <f t="shared" si="4"/>
        <v>0</v>
      </c>
      <c r="AQ1" s="56">
        <f t="shared" si="4"/>
        <v>0</v>
      </c>
      <c r="AR1" s="56">
        <f t="shared" si="4"/>
        <v>0</v>
      </c>
      <c r="AS1" s="56">
        <f t="shared" si="4"/>
        <v>0</v>
      </c>
      <c r="AT1" s="56">
        <f t="shared" si="4"/>
        <v>0</v>
      </c>
      <c r="AU1" s="56">
        <f t="shared" si="4"/>
        <v>0</v>
      </c>
      <c r="AV1" s="56">
        <f t="shared" si="4"/>
        <v>0</v>
      </c>
      <c r="AW1" s="56">
        <f t="shared" si="4"/>
        <v>0</v>
      </c>
      <c r="AX1" s="56">
        <f t="shared" si="4"/>
        <v>0</v>
      </c>
      <c r="AY1" s="61"/>
      <c r="AZ1" s="63"/>
      <c r="BA1" s="62"/>
      <c r="BB1" s="61"/>
      <c r="BC1" s="63"/>
      <c r="BD1" s="165"/>
      <c r="BE1" s="56">
        <f t="shared" ref="BE1:BF1" si="5">SUM(BE11:BE725)</f>
        <v>0</v>
      </c>
      <c r="BF1" s="56">
        <f t="shared" si="5"/>
        <v>0</v>
      </c>
      <c r="BG1" s="58"/>
      <c r="BH1" s="58">
        <f>SUM(BH11:BH725)</f>
        <v>0</v>
      </c>
      <c r="BI1" s="58">
        <f>SUM(BI11:BI725)</f>
        <v>0</v>
      </c>
      <c r="BJ1" s="61"/>
      <c r="BK1" s="63"/>
      <c r="BL1" s="58"/>
      <c r="BM1" s="56">
        <f t="shared" ref="BM1:BQ1" si="6">SUM(BM11:BM725)</f>
        <v>0</v>
      </c>
      <c r="BN1" s="56">
        <f t="shared" si="6"/>
        <v>0</v>
      </c>
      <c r="BO1" s="56">
        <f t="shared" si="6"/>
        <v>0</v>
      </c>
      <c r="BP1" s="56">
        <f t="shared" si="6"/>
        <v>0</v>
      </c>
      <c r="BQ1" s="56">
        <f t="shared" si="6"/>
        <v>0</v>
      </c>
      <c r="BR1" s="58"/>
      <c r="BS1" s="58"/>
      <c r="BT1" s="64"/>
      <c r="BU1" s="58"/>
      <c r="BV1" s="58"/>
      <c r="BW1" s="58"/>
      <c r="BX1" s="58"/>
      <c r="BY1" s="56">
        <f t="shared" ref="BY1:CE1" si="7">SUM(BY11:BY725)</f>
        <v>0</v>
      </c>
      <c r="BZ1" s="56">
        <f t="shared" si="7"/>
        <v>0</v>
      </c>
      <c r="CA1" s="56">
        <f t="shared" si="7"/>
        <v>0</v>
      </c>
      <c r="CB1" s="56">
        <f t="shared" si="7"/>
        <v>0</v>
      </c>
      <c r="CC1" s="56">
        <f t="shared" si="7"/>
        <v>0</v>
      </c>
      <c r="CD1" s="56">
        <f t="shared" si="7"/>
        <v>0</v>
      </c>
      <c r="CE1" s="56">
        <f t="shared" si="7"/>
        <v>0</v>
      </c>
      <c r="CF1" s="58"/>
      <c r="CG1" s="56">
        <f t="shared" ref="CG1:DU1" si="8">SUM(CG11:CG725)</f>
        <v>0</v>
      </c>
      <c r="CH1" s="56">
        <f t="shared" si="8"/>
        <v>0</v>
      </c>
      <c r="CI1" s="56">
        <f t="shared" si="8"/>
        <v>0</v>
      </c>
      <c r="CJ1" s="56">
        <f t="shared" si="8"/>
        <v>0</v>
      </c>
      <c r="CK1" s="56">
        <f t="shared" si="8"/>
        <v>0</v>
      </c>
      <c r="CL1" s="56">
        <f t="shared" si="8"/>
        <v>0</v>
      </c>
      <c r="CM1" s="56">
        <f t="shared" si="8"/>
        <v>0</v>
      </c>
      <c r="CN1" s="56">
        <f t="shared" si="8"/>
        <v>0</v>
      </c>
      <c r="CO1" s="56">
        <f t="shared" si="8"/>
        <v>0</v>
      </c>
      <c r="CP1" s="56">
        <f t="shared" si="8"/>
        <v>0</v>
      </c>
      <c r="CQ1" s="56">
        <f t="shared" si="8"/>
        <v>0</v>
      </c>
      <c r="CR1" s="56">
        <f t="shared" si="8"/>
        <v>0</v>
      </c>
      <c r="CS1" s="56">
        <f t="shared" si="8"/>
        <v>0</v>
      </c>
      <c r="CT1" s="56">
        <f t="shared" si="8"/>
        <v>0</v>
      </c>
      <c r="CU1" s="56">
        <f t="shared" si="8"/>
        <v>0</v>
      </c>
      <c r="CV1" s="56">
        <f t="shared" si="8"/>
        <v>0</v>
      </c>
      <c r="CW1" s="56">
        <f t="shared" si="8"/>
        <v>0</v>
      </c>
      <c r="CX1" s="56">
        <f t="shared" si="8"/>
        <v>0</v>
      </c>
      <c r="CY1" s="56">
        <f t="shared" si="8"/>
        <v>0</v>
      </c>
      <c r="CZ1" s="56">
        <f t="shared" si="8"/>
        <v>0</v>
      </c>
      <c r="DA1" s="56">
        <f t="shared" si="8"/>
        <v>0</v>
      </c>
      <c r="DB1" s="56">
        <f t="shared" si="8"/>
        <v>0</v>
      </c>
      <c r="DC1" s="56">
        <f t="shared" si="8"/>
        <v>0</v>
      </c>
      <c r="DD1" s="56">
        <f t="shared" si="8"/>
        <v>0</v>
      </c>
      <c r="DE1" s="56">
        <f t="shared" si="8"/>
        <v>0</v>
      </c>
      <c r="DF1" s="58"/>
      <c r="DG1" s="56">
        <f t="shared" si="8"/>
        <v>0</v>
      </c>
      <c r="DH1" s="56">
        <f t="shared" si="8"/>
        <v>0</v>
      </c>
      <c r="DI1" s="56">
        <f t="shared" si="8"/>
        <v>0</v>
      </c>
      <c r="DJ1" s="56">
        <f t="shared" si="8"/>
        <v>0</v>
      </c>
      <c r="DK1" s="56">
        <f t="shared" si="8"/>
        <v>0</v>
      </c>
      <c r="DL1" s="56">
        <f t="shared" si="8"/>
        <v>0</v>
      </c>
      <c r="DM1" s="56">
        <f t="shared" si="8"/>
        <v>0</v>
      </c>
      <c r="DN1" s="58"/>
      <c r="DO1" s="56">
        <f t="shared" si="8"/>
        <v>0</v>
      </c>
      <c r="DP1" s="56">
        <f t="shared" si="8"/>
        <v>0</v>
      </c>
      <c r="DQ1" s="56">
        <f t="shared" si="8"/>
        <v>0</v>
      </c>
      <c r="DR1" s="56">
        <f t="shared" si="8"/>
        <v>0</v>
      </c>
      <c r="DS1" s="56">
        <f t="shared" si="8"/>
        <v>0</v>
      </c>
      <c r="DT1" s="61"/>
      <c r="DU1" s="56">
        <f t="shared" si="8"/>
        <v>0</v>
      </c>
      <c r="DV1" s="58"/>
      <c r="DW1" s="58"/>
      <c r="DX1" s="58"/>
      <c r="DY1" s="58"/>
      <c r="DZ1" s="65"/>
      <c r="EA1" s="65"/>
      <c r="EB1" s="65"/>
      <c r="EC1" s="65"/>
      <c r="ED1" s="65"/>
      <c r="EE1" s="65"/>
      <c r="EF1" s="65"/>
      <c r="EG1" s="65"/>
      <c r="EH1" s="65"/>
      <c r="EL1" s="66"/>
      <c r="EM1" s="66"/>
    </row>
    <row r="2" spans="1:144" s="67" customFormat="1" ht="15" customHeight="1" x14ac:dyDescent="0.2">
      <c r="C2" s="68"/>
      <c r="D2" s="69"/>
      <c r="E2" s="69"/>
      <c r="F2" s="70"/>
      <c r="G2" s="68"/>
      <c r="H2" s="71"/>
      <c r="I2" s="72"/>
      <c r="J2" s="68"/>
      <c r="K2" s="71"/>
      <c r="L2" s="73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C2" s="68"/>
      <c r="AD2" s="71"/>
      <c r="AE2" s="73"/>
      <c r="AF2" s="68"/>
      <c r="AG2" s="68"/>
      <c r="AH2" s="69"/>
      <c r="AI2" s="71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73"/>
      <c r="BA2" s="72"/>
      <c r="BB2" s="71"/>
      <c r="BC2" s="73"/>
      <c r="BD2" s="166"/>
      <c r="BE2" s="68"/>
      <c r="BF2" s="68"/>
      <c r="BG2" s="68"/>
      <c r="BH2" s="68"/>
      <c r="BI2" s="68"/>
      <c r="BJ2" s="71"/>
      <c r="BK2" s="73"/>
      <c r="BL2" s="68"/>
      <c r="BM2" s="68"/>
      <c r="BN2" s="68"/>
      <c r="BO2" s="68"/>
      <c r="BP2" s="68"/>
      <c r="BQ2" s="68"/>
      <c r="BR2" s="68"/>
      <c r="BS2" s="68"/>
      <c r="BT2" s="74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71"/>
      <c r="DU2" s="68"/>
      <c r="DV2" s="68"/>
      <c r="DW2" s="68"/>
      <c r="DX2" s="68"/>
      <c r="DY2" s="68"/>
      <c r="DZ2" s="75"/>
      <c r="EA2" s="75"/>
      <c r="EB2" s="75"/>
      <c r="EC2" s="75"/>
      <c r="ED2" s="75"/>
      <c r="EE2" s="75"/>
      <c r="EF2" s="75"/>
      <c r="EG2" s="75"/>
      <c r="EH2" s="75"/>
      <c r="EL2" s="76"/>
      <c r="EM2" s="76"/>
    </row>
    <row r="3" spans="1:144" s="57" customFormat="1" ht="15" customHeight="1" x14ac:dyDescent="0.2">
      <c r="A3" s="77"/>
      <c r="B3" s="57" t="s">
        <v>439</v>
      </c>
      <c r="C3" s="58"/>
      <c r="D3" s="59"/>
      <c r="E3" s="59"/>
      <c r="F3" s="60"/>
      <c r="G3" s="58"/>
      <c r="H3" s="61"/>
      <c r="I3" s="62"/>
      <c r="J3" s="58"/>
      <c r="K3" s="61"/>
      <c r="L3" s="63"/>
      <c r="M3" s="58"/>
      <c r="N3" s="58"/>
      <c r="O3" s="58"/>
      <c r="P3" s="58"/>
      <c r="Q3" s="58"/>
      <c r="R3" s="58"/>
      <c r="S3" s="58"/>
      <c r="T3" s="58">
        <f>MIN(T11:T725)</f>
        <v>0</v>
      </c>
      <c r="AC3" s="58"/>
      <c r="AD3" s="61"/>
      <c r="AE3" s="63"/>
      <c r="AF3" s="58"/>
      <c r="AG3" s="58"/>
      <c r="AH3" s="59"/>
      <c r="AI3" s="61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61"/>
      <c r="AZ3" s="63"/>
      <c r="BA3" s="62"/>
      <c r="BB3" s="61"/>
      <c r="BC3" s="63"/>
      <c r="BD3" s="165"/>
      <c r="BE3" s="58"/>
      <c r="BF3" s="58"/>
      <c r="BG3" s="58"/>
      <c r="BH3" s="58"/>
      <c r="BI3" s="58"/>
      <c r="BJ3" s="61"/>
      <c r="BK3" s="63"/>
      <c r="BL3" s="58"/>
      <c r="BM3" s="58"/>
      <c r="BN3" s="58"/>
      <c r="BO3" s="58"/>
      <c r="BP3" s="58"/>
      <c r="BQ3" s="58"/>
      <c r="BR3" s="58"/>
      <c r="BS3" s="58"/>
      <c r="BT3" s="64"/>
      <c r="BU3" s="58"/>
      <c r="BV3" s="58"/>
      <c r="BW3" s="58"/>
      <c r="BX3" s="58">
        <f>MIN(BX11:BX725)</f>
        <v>0</v>
      </c>
      <c r="CF3" s="58">
        <f>MIN(CF11:CF725)</f>
        <v>0</v>
      </c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>
        <f t="shared" ref="DN3" si="9">MIN(DN11:DN725)</f>
        <v>0</v>
      </c>
      <c r="DO3" s="58"/>
      <c r="DP3" s="58"/>
      <c r="DQ3" s="58"/>
      <c r="DR3" s="58"/>
      <c r="DS3" s="58"/>
      <c r="DT3" s="61"/>
      <c r="DU3" s="58"/>
      <c r="DV3" s="58">
        <f t="shared" ref="DV3:EN3" si="10">MIN(DV11:DV725)</f>
        <v>0</v>
      </c>
      <c r="DW3" s="58">
        <f t="shared" si="10"/>
        <v>0</v>
      </c>
      <c r="DX3" s="58">
        <f t="shared" si="10"/>
        <v>0</v>
      </c>
      <c r="DY3" s="58">
        <f t="shared" si="10"/>
        <v>0</v>
      </c>
      <c r="DZ3" s="58">
        <f t="shared" si="10"/>
        <v>0</v>
      </c>
      <c r="EA3" s="58">
        <f t="shared" si="10"/>
        <v>0</v>
      </c>
      <c r="EB3" s="58">
        <f t="shared" si="10"/>
        <v>0</v>
      </c>
      <c r="EC3" s="58">
        <f t="shared" si="10"/>
        <v>0</v>
      </c>
      <c r="ED3" s="58">
        <f t="shared" si="10"/>
        <v>0</v>
      </c>
      <c r="EE3" s="58">
        <f t="shared" si="10"/>
        <v>0</v>
      </c>
      <c r="EF3" s="58">
        <f t="shared" si="10"/>
        <v>0</v>
      </c>
      <c r="EG3" s="58">
        <f t="shared" si="10"/>
        <v>0</v>
      </c>
      <c r="EH3" s="58">
        <f t="shared" si="10"/>
        <v>0</v>
      </c>
      <c r="EI3" s="58">
        <f t="shared" si="10"/>
        <v>0</v>
      </c>
      <c r="EJ3" s="58">
        <f t="shared" si="10"/>
        <v>0</v>
      </c>
      <c r="EK3" s="58">
        <f t="shared" si="10"/>
        <v>0</v>
      </c>
      <c r="EL3" s="58">
        <f t="shared" si="10"/>
        <v>0</v>
      </c>
      <c r="EM3" s="58">
        <f t="shared" si="10"/>
        <v>0</v>
      </c>
      <c r="EN3" s="58">
        <f t="shared" si="10"/>
        <v>0</v>
      </c>
    </row>
    <row r="4" spans="1:144" s="57" customFormat="1" ht="15" customHeight="1" x14ac:dyDescent="0.2">
      <c r="A4" s="77"/>
      <c r="B4" s="57" t="s">
        <v>440</v>
      </c>
      <c r="C4" s="58"/>
      <c r="D4" s="59"/>
      <c r="E4" s="59"/>
      <c r="F4" s="60"/>
      <c r="G4" s="58"/>
      <c r="H4" s="61"/>
      <c r="I4" s="62"/>
      <c r="J4" s="58"/>
      <c r="K4" s="61"/>
      <c r="L4" s="63"/>
      <c r="M4" s="58"/>
      <c r="N4" s="58"/>
      <c r="O4" s="58"/>
      <c r="P4" s="58"/>
      <c r="Q4" s="58"/>
      <c r="R4" s="58"/>
      <c r="S4" s="58"/>
      <c r="T4" s="58">
        <f>MAX(T11:T755)</f>
        <v>0</v>
      </c>
      <c r="AC4" s="58"/>
      <c r="AD4" s="61"/>
      <c r="AE4" s="63"/>
      <c r="AF4" s="58"/>
      <c r="AG4" s="58"/>
      <c r="AH4" s="59"/>
      <c r="AI4" s="61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61"/>
      <c r="AZ4" s="63"/>
      <c r="BA4" s="62"/>
      <c r="BB4" s="61"/>
      <c r="BC4" s="63"/>
      <c r="BD4" s="165"/>
      <c r="BE4" s="58"/>
      <c r="BF4" s="58"/>
      <c r="BG4" s="58"/>
      <c r="BH4" s="58"/>
      <c r="BI4" s="58"/>
      <c r="BJ4" s="61"/>
      <c r="BK4" s="63"/>
      <c r="BL4" s="58"/>
      <c r="BM4" s="58"/>
      <c r="BN4" s="58"/>
      <c r="BO4" s="58"/>
      <c r="BP4" s="58"/>
      <c r="BQ4" s="58"/>
      <c r="BR4" s="58"/>
      <c r="BS4" s="58"/>
      <c r="BT4" s="64"/>
      <c r="BU4" s="58"/>
      <c r="BV4" s="58"/>
      <c r="BW4" s="58"/>
      <c r="BX4" s="58">
        <f>MAX(BX11:BX755)</f>
        <v>0</v>
      </c>
      <c r="CF4" s="58">
        <f>MAX(CF11:CF755)</f>
        <v>0</v>
      </c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>
        <f t="shared" ref="DN4" si="11">MAX(DN11:DN755)</f>
        <v>0</v>
      </c>
      <c r="DO4" s="58"/>
      <c r="DP4" s="58"/>
      <c r="DQ4" s="58"/>
      <c r="DR4" s="58"/>
      <c r="DS4" s="58"/>
      <c r="DT4" s="61"/>
      <c r="DU4" s="58"/>
      <c r="DV4" s="58">
        <f t="shared" ref="DV4:EN4" si="12">MAX(DV11:DV755)</f>
        <v>0</v>
      </c>
      <c r="DW4" s="58">
        <f t="shared" si="12"/>
        <v>0</v>
      </c>
      <c r="DX4" s="58">
        <f t="shared" si="12"/>
        <v>0</v>
      </c>
      <c r="DY4" s="58">
        <f t="shared" si="12"/>
        <v>0</v>
      </c>
      <c r="DZ4" s="58">
        <f t="shared" si="12"/>
        <v>0</v>
      </c>
      <c r="EA4" s="58">
        <f t="shared" si="12"/>
        <v>0</v>
      </c>
      <c r="EB4" s="58">
        <f t="shared" si="12"/>
        <v>0</v>
      </c>
      <c r="EC4" s="58">
        <f t="shared" si="12"/>
        <v>0</v>
      </c>
      <c r="ED4" s="58">
        <f t="shared" si="12"/>
        <v>0</v>
      </c>
      <c r="EE4" s="58">
        <f t="shared" si="12"/>
        <v>0</v>
      </c>
      <c r="EF4" s="58">
        <f t="shared" si="12"/>
        <v>0</v>
      </c>
      <c r="EG4" s="58">
        <f t="shared" si="12"/>
        <v>0</v>
      </c>
      <c r="EH4" s="58">
        <f t="shared" si="12"/>
        <v>0</v>
      </c>
      <c r="EI4" s="58">
        <f t="shared" si="12"/>
        <v>0</v>
      </c>
      <c r="EJ4" s="58">
        <f t="shared" si="12"/>
        <v>0</v>
      </c>
      <c r="EK4" s="58">
        <f t="shared" si="12"/>
        <v>0</v>
      </c>
      <c r="EL4" s="58">
        <f t="shared" si="12"/>
        <v>0</v>
      </c>
      <c r="EM4" s="58">
        <f t="shared" si="12"/>
        <v>0</v>
      </c>
      <c r="EN4" s="58">
        <f t="shared" si="12"/>
        <v>0</v>
      </c>
    </row>
    <row r="5" spans="1:144" s="57" customFormat="1" ht="15" customHeight="1" x14ac:dyDescent="0.2">
      <c r="A5" s="77"/>
      <c r="B5" s="57" t="s">
        <v>441</v>
      </c>
      <c r="C5" s="58"/>
      <c r="D5" s="59"/>
      <c r="E5" s="59"/>
      <c r="F5" s="60"/>
      <c r="G5" s="58"/>
      <c r="H5" s="61"/>
      <c r="I5" s="62"/>
      <c r="J5" s="58"/>
      <c r="K5" s="61"/>
      <c r="L5" s="63"/>
      <c r="M5" s="58"/>
      <c r="N5" s="58"/>
      <c r="O5" s="58"/>
      <c r="P5" s="58"/>
      <c r="Q5" s="58"/>
      <c r="R5" s="58"/>
      <c r="S5" s="58"/>
      <c r="T5" s="58" t="e">
        <f>AVERAGE(T11:T755)</f>
        <v>#DIV/0!</v>
      </c>
      <c r="AC5" s="58"/>
      <c r="AD5" s="61"/>
      <c r="AE5" s="63"/>
      <c r="AF5" s="58"/>
      <c r="AG5" s="58"/>
      <c r="AH5" s="59"/>
      <c r="AI5" s="61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61"/>
      <c r="AZ5" s="63"/>
      <c r="BA5" s="62"/>
      <c r="BB5" s="61"/>
      <c r="BC5" s="63"/>
      <c r="BD5" s="165"/>
      <c r="BE5" s="58"/>
      <c r="BF5" s="58"/>
      <c r="BG5" s="58"/>
      <c r="BH5" s="58"/>
      <c r="BI5" s="58"/>
      <c r="BJ5" s="61"/>
      <c r="BK5" s="63"/>
      <c r="BL5" s="58"/>
      <c r="BM5" s="58"/>
      <c r="BN5" s="58"/>
      <c r="BO5" s="58"/>
      <c r="BP5" s="58"/>
      <c r="BQ5" s="58"/>
      <c r="BR5" s="58"/>
      <c r="BS5" s="58"/>
      <c r="BT5" s="64"/>
      <c r="BU5" s="58"/>
      <c r="BV5" s="58"/>
      <c r="BW5" s="58"/>
      <c r="BX5" s="58" t="e">
        <f>AVERAGE(BX11:BX755)</f>
        <v>#DIV/0!</v>
      </c>
      <c r="CF5" s="58" t="e">
        <f>AVERAGE(CF11:CF755)</f>
        <v>#DIV/0!</v>
      </c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 t="e">
        <f t="shared" ref="DN5" si="13">AVERAGE(DN11:DN755)</f>
        <v>#DIV/0!</v>
      </c>
      <c r="DO5" s="58"/>
      <c r="DP5" s="58"/>
      <c r="DQ5" s="58"/>
      <c r="DR5" s="58"/>
      <c r="DS5" s="58"/>
      <c r="DT5" s="61"/>
      <c r="DU5" s="58"/>
      <c r="DV5" s="58" t="e">
        <f t="shared" ref="DV5:EN5" si="14">AVERAGE(DV11:DV755)</f>
        <v>#DIV/0!</v>
      </c>
      <c r="DW5" s="58" t="e">
        <f t="shared" si="14"/>
        <v>#DIV/0!</v>
      </c>
      <c r="DX5" s="58" t="e">
        <f t="shared" si="14"/>
        <v>#DIV/0!</v>
      </c>
      <c r="DY5" s="58" t="e">
        <f t="shared" si="14"/>
        <v>#DIV/0!</v>
      </c>
      <c r="DZ5" s="58" t="e">
        <f t="shared" si="14"/>
        <v>#DIV/0!</v>
      </c>
      <c r="EA5" s="58" t="e">
        <f t="shared" si="14"/>
        <v>#DIV/0!</v>
      </c>
      <c r="EB5" s="58" t="e">
        <f t="shared" si="14"/>
        <v>#DIV/0!</v>
      </c>
      <c r="EC5" s="58" t="e">
        <f t="shared" si="14"/>
        <v>#DIV/0!</v>
      </c>
      <c r="ED5" s="58" t="e">
        <f t="shared" si="14"/>
        <v>#DIV/0!</v>
      </c>
      <c r="EE5" s="58" t="e">
        <f t="shared" si="14"/>
        <v>#DIV/0!</v>
      </c>
      <c r="EF5" s="58" t="e">
        <f t="shared" si="14"/>
        <v>#DIV/0!</v>
      </c>
      <c r="EG5" s="58" t="e">
        <f t="shared" si="14"/>
        <v>#DIV/0!</v>
      </c>
      <c r="EH5" s="58" t="e">
        <f t="shared" si="14"/>
        <v>#DIV/0!</v>
      </c>
      <c r="EI5" s="58" t="e">
        <f t="shared" si="14"/>
        <v>#DIV/0!</v>
      </c>
      <c r="EJ5" s="58" t="e">
        <f t="shared" si="14"/>
        <v>#DIV/0!</v>
      </c>
      <c r="EK5" s="58" t="e">
        <f t="shared" si="14"/>
        <v>#DIV/0!</v>
      </c>
      <c r="EL5" s="58" t="e">
        <f t="shared" si="14"/>
        <v>#DIV/0!</v>
      </c>
      <c r="EM5" s="58" t="e">
        <f t="shared" si="14"/>
        <v>#DIV/0!</v>
      </c>
      <c r="EN5" s="58" t="e">
        <f t="shared" si="14"/>
        <v>#DIV/0!</v>
      </c>
    </row>
    <row r="6" spans="1:144" s="67" customFormat="1" ht="15" customHeight="1" x14ac:dyDescent="0.2">
      <c r="C6" s="68"/>
      <c r="D6" s="69"/>
      <c r="E6" s="69"/>
      <c r="F6" s="70"/>
      <c r="G6" s="68"/>
      <c r="H6" s="71"/>
      <c r="I6" s="72"/>
      <c r="J6" s="68"/>
      <c r="K6" s="71"/>
      <c r="L6" s="7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C6" s="68"/>
      <c r="AD6" s="71"/>
      <c r="AE6" s="73"/>
      <c r="AF6" s="68"/>
      <c r="AG6" s="68"/>
      <c r="AH6" s="69"/>
      <c r="AI6" s="71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1"/>
      <c r="AZ6" s="73"/>
      <c r="BA6" s="72"/>
      <c r="BB6" s="71"/>
      <c r="BC6" s="73"/>
      <c r="BD6" s="166"/>
      <c r="BE6" s="68"/>
      <c r="BF6" s="68"/>
      <c r="BG6" s="68"/>
      <c r="BH6" s="68"/>
      <c r="BI6" s="68"/>
      <c r="BJ6" s="71"/>
      <c r="BK6" s="73"/>
      <c r="BL6" s="68"/>
      <c r="BM6" s="68"/>
      <c r="BN6" s="68"/>
      <c r="BO6" s="68"/>
      <c r="BP6" s="68"/>
      <c r="BQ6" s="68"/>
      <c r="BR6" s="68"/>
      <c r="BS6" s="68"/>
      <c r="BT6" s="74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71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</row>
    <row r="7" spans="1:144" s="57" customFormat="1" ht="15" customHeight="1" x14ac:dyDescent="0.2">
      <c r="A7" s="77"/>
      <c r="B7" s="57" t="s">
        <v>442</v>
      </c>
      <c r="C7" s="58"/>
      <c r="D7" s="59"/>
      <c r="E7" s="59"/>
      <c r="F7" s="60"/>
      <c r="G7" s="58"/>
      <c r="H7" s="61"/>
      <c r="I7" s="62"/>
      <c r="J7" s="58"/>
      <c r="K7" s="61"/>
      <c r="L7" s="63"/>
      <c r="M7" s="58"/>
      <c r="N7" s="58"/>
      <c r="O7" s="58"/>
      <c r="P7" s="58"/>
      <c r="Q7" s="58"/>
      <c r="R7" s="58"/>
      <c r="S7" s="58"/>
      <c r="T7" s="58" t="e">
        <f>QUARTILE(T11:T776,1)</f>
        <v>#NUM!</v>
      </c>
      <c r="AC7" s="58"/>
      <c r="AD7" s="61"/>
      <c r="AE7" s="63"/>
      <c r="AF7" s="58"/>
      <c r="AG7" s="58"/>
      <c r="AH7" s="59"/>
      <c r="AI7" s="61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61"/>
      <c r="AZ7" s="63"/>
      <c r="BA7" s="62"/>
      <c r="BB7" s="61"/>
      <c r="BC7" s="63"/>
      <c r="BD7" s="165"/>
      <c r="BE7" s="58"/>
      <c r="BF7" s="58"/>
      <c r="BG7" s="58"/>
      <c r="BH7" s="58"/>
      <c r="BI7" s="58"/>
      <c r="BJ7" s="61"/>
      <c r="BK7" s="63"/>
      <c r="BL7" s="58"/>
      <c r="BM7" s="58"/>
      <c r="BN7" s="58"/>
      <c r="BO7" s="58"/>
      <c r="BP7" s="58"/>
      <c r="BQ7" s="58"/>
      <c r="BR7" s="58"/>
      <c r="BS7" s="58"/>
      <c r="BT7" s="64"/>
      <c r="BU7" s="58"/>
      <c r="BV7" s="58"/>
      <c r="BW7" s="58"/>
      <c r="BX7" s="58" t="e">
        <f>QUARTILE(BX11:BX776,1)</f>
        <v>#NUM!</v>
      </c>
      <c r="CF7" s="58" t="e">
        <f>QUARTILE(CF11:CF776,1)</f>
        <v>#NUM!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 t="e">
        <f t="shared" ref="DN7" si="15">QUARTILE(DN11:DN776,1)</f>
        <v>#NUM!</v>
      </c>
      <c r="DO7" s="58"/>
      <c r="DP7" s="58"/>
      <c r="DQ7" s="58"/>
      <c r="DR7" s="58"/>
      <c r="DS7" s="58"/>
      <c r="DT7" s="61"/>
      <c r="DU7" s="58"/>
      <c r="DV7" s="58" t="e">
        <f t="shared" ref="DV7:EN7" si="16">QUARTILE(DV11:DV776,1)</f>
        <v>#NUM!</v>
      </c>
      <c r="DW7" s="58" t="e">
        <f t="shared" si="16"/>
        <v>#NUM!</v>
      </c>
      <c r="DX7" s="58" t="e">
        <f t="shared" si="16"/>
        <v>#NUM!</v>
      </c>
      <c r="DY7" s="58" t="e">
        <f t="shared" si="16"/>
        <v>#NUM!</v>
      </c>
      <c r="DZ7" s="58" t="e">
        <f t="shared" si="16"/>
        <v>#NUM!</v>
      </c>
      <c r="EA7" s="58" t="e">
        <f t="shared" si="16"/>
        <v>#NUM!</v>
      </c>
      <c r="EB7" s="58" t="e">
        <f t="shared" si="16"/>
        <v>#NUM!</v>
      </c>
      <c r="EC7" s="58" t="e">
        <f t="shared" si="16"/>
        <v>#NUM!</v>
      </c>
      <c r="ED7" s="58" t="e">
        <f t="shared" si="16"/>
        <v>#NUM!</v>
      </c>
      <c r="EE7" s="58" t="e">
        <f t="shared" si="16"/>
        <v>#NUM!</v>
      </c>
      <c r="EF7" s="58" t="e">
        <f t="shared" si="16"/>
        <v>#NUM!</v>
      </c>
      <c r="EG7" s="58" t="e">
        <f t="shared" si="16"/>
        <v>#NUM!</v>
      </c>
      <c r="EH7" s="58" t="e">
        <f t="shared" si="16"/>
        <v>#NUM!</v>
      </c>
      <c r="EI7" s="58" t="e">
        <f t="shared" si="16"/>
        <v>#NUM!</v>
      </c>
      <c r="EJ7" s="58" t="e">
        <f t="shared" si="16"/>
        <v>#NUM!</v>
      </c>
      <c r="EK7" s="58" t="e">
        <f t="shared" si="16"/>
        <v>#NUM!</v>
      </c>
      <c r="EL7" s="58" t="e">
        <f t="shared" si="16"/>
        <v>#NUM!</v>
      </c>
      <c r="EM7" s="58" t="e">
        <f t="shared" si="16"/>
        <v>#NUM!</v>
      </c>
      <c r="EN7" s="58" t="e">
        <f t="shared" si="16"/>
        <v>#NUM!</v>
      </c>
    </row>
    <row r="8" spans="1:144" s="57" customFormat="1" ht="15" customHeight="1" x14ac:dyDescent="0.2">
      <c r="A8" s="77"/>
      <c r="B8" s="57" t="s">
        <v>443</v>
      </c>
      <c r="C8" s="58"/>
      <c r="D8" s="59"/>
      <c r="E8" s="59"/>
      <c r="F8" s="60"/>
      <c r="G8" s="58"/>
      <c r="H8" s="61"/>
      <c r="I8" s="62"/>
      <c r="J8" s="58"/>
      <c r="K8" s="61"/>
      <c r="L8" s="63"/>
      <c r="M8" s="58"/>
      <c r="N8" s="58"/>
      <c r="O8" s="58"/>
      <c r="P8" s="58"/>
      <c r="Q8" s="58"/>
      <c r="R8" s="58"/>
      <c r="S8" s="58"/>
      <c r="T8" s="58" t="e">
        <f>QUARTILE(T11:T775,3)</f>
        <v>#NUM!</v>
      </c>
      <c r="AC8" s="58"/>
      <c r="AD8" s="61"/>
      <c r="AE8" s="63"/>
      <c r="AF8" s="58"/>
      <c r="AG8" s="58"/>
      <c r="AH8" s="59"/>
      <c r="AI8" s="61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61"/>
      <c r="AZ8" s="63"/>
      <c r="BA8" s="62"/>
      <c r="BB8" s="61"/>
      <c r="BC8" s="63"/>
      <c r="BD8" s="165"/>
      <c r="BE8" s="58"/>
      <c r="BF8" s="58"/>
      <c r="BG8" s="58"/>
      <c r="BH8" s="58"/>
      <c r="BI8" s="58"/>
      <c r="BJ8" s="61"/>
      <c r="BK8" s="63"/>
      <c r="BL8" s="58"/>
      <c r="BM8" s="58"/>
      <c r="BN8" s="58"/>
      <c r="BO8" s="58"/>
      <c r="BP8" s="58"/>
      <c r="BQ8" s="58"/>
      <c r="BR8" s="58"/>
      <c r="BS8" s="58"/>
      <c r="BT8" s="64"/>
      <c r="BU8" s="58"/>
      <c r="BV8" s="58"/>
      <c r="BW8" s="58"/>
      <c r="BX8" s="58" t="e">
        <f>QUARTILE(BX11:BX775,3)</f>
        <v>#NUM!</v>
      </c>
      <c r="CF8" s="58" t="e">
        <f>QUARTILE(CF11:CF775,3)</f>
        <v>#NUM!</v>
      </c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 t="e">
        <f t="shared" ref="DN8" si="17">QUARTILE(DN11:DN775,3)</f>
        <v>#NUM!</v>
      </c>
      <c r="DO8" s="58"/>
      <c r="DP8" s="58"/>
      <c r="DQ8" s="58"/>
      <c r="DR8" s="58"/>
      <c r="DS8" s="58"/>
      <c r="DT8" s="61"/>
      <c r="DU8" s="58"/>
      <c r="DV8" s="58" t="e">
        <f t="shared" ref="DV8:EN8" si="18">QUARTILE(DV11:DV775,3)</f>
        <v>#NUM!</v>
      </c>
      <c r="DW8" s="58" t="e">
        <f t="shared" si="18"/>
        <v>#NUM!</v>
      </c>
      <c r="DX8" s="58" t="e">
        <f t="shared" si="18"/>
        <v>#NUM!</v>
      </c>
      <c r="DY8" s="58" t="e">
        <f t="shared" si="18"/>
        <v>#NUM!</v>
      </c>
      <c r="DZ8" s="58" t="e">
        <f t="shared" si="18"/>
        <v>#NUM!</v>
      </c>
      <c r="EA8" s="58" t="e">
        <f t="shared" si="18"/>
        <v>#NUM!</v>
      </c>
      <c r="EB8" s="58" t="e">
        <f t="shared" si="18"/>
        <v>#NUM!</v>
      </c>
      <c r="EC8" s="58" t="e">
        <f t="shared" si="18"/>
        <v>#NUM!</v>
      </c>
      <c r="ED8" s="58" t="e">
        <f t="shared" si="18"/>
        <v>#NUM!</v>
      </c>
      <c r="EE8" s="58" t="e">
        <f t="shared" si="18"/>
        <v>#NUM!</v>
      </c>
      <c r="EF8" s="58" t="e">
        <f t="shared" si="18"/>
        <v>#NUM!</v>
      </c>
      <c r="EG8" s="58" t="e">
        <f t="shared" si="18"/>
        <v>#NUM!</v>
      </c>
      <c r="EH8" s="58" t="e">
        <f t="shared" si="18"/>
        <v>#NUM!</v>
      </c>
      <c r="EI8" s="58" t="e">
        <f t="shared" si="18"/>
        <v>#NUM!</v>
      </c>
      <c r="EJ8" s="58" t="e">
        <f t="shared" si="18"/>
        <v>#NUM!</v>
      </c>
      <c r="EK8" s="58" t="e">
        <f t="shared" si="18"/>
        <v>#NUM!</v>
      </c>
      <c r="EL8" s="58" t="e">
        <f t="shared" si="18"/>
        <v>#NUM!</v>
      </c>
      <c r="EM8" s="58" t="e">
        <f t="shared" si="18"/>
        <v>#NUM!</v>
      </c>
      <c r="EN8" s="58" t="e">
        <f t="shared" si="18"/>
        <v>#NUM!</v>
      </c>
    </row>
    <row r="9" spans="1:144" s="57" customFormat="1" ht="15" customHeight="1" x14ac:dyDescent="0.2">
      <c r="A9" s="77"/>
      <c r="B9" s="57" t="s">
        <v>444</v>
      </c>
      <c r="C9" s="58"/>
      <c r="D9" s="59"/>
      <c r="E9" s="59"/>
      <c r="F9" s="60"/>
      <c r="G9" s="58"/>
      <c r="H9" s="61"/>
      <c r="I9" s="62"/>
      <c r="J9" s="58"/>
      <c r="K9" s="61"/>
      <c r="L9" s="63"/>
      <c r="M9" s="58"/>
      <c r="N9" s="58"/>
      <c r="O9" s="58"/>
      <c r="P9" s="58"/>
      <c r="Q9" s="58"/>
      <c r="R9" s="58"/>
      <c r="S9" s="58"/>
      <c r="T9" s="58" t="e">
        <f>MEDIAN(T11:T740)</f>
        <v>#NUM!</v>
      </c>
      <c r="AC9" s="58"/>
      <c r="AD9" s="61"/>
      <c r="AE9" s="63"/>
      <c r="AF9" s="58"/>
      <c r="AG9" s="58"/>
      <c r="AH9" s="59"/>
      <c r="AI9" s="61"/>
      <c r="AJ9" s="58"/>
      <c r="AK9" s="58"/>
      <c r="AL9" s="58"/>
      <c r="AM9" s="58"/>
      <c r="AN9" s="58"/>
      <c r="AO9" s="58"/>
      <c r="AP9" s="58"/>
      <c r="AQ9" s="58"/>
      <c r="AR9" s="58"/>
      <c r="AS9" s="58" t="s">
        <v>509</v>
      </c>
      <c r="AT9" s="58"/>
      <c r="AU9" s="58"/>
      <c r="AV9" s="58"/>
      <c r="AW9" s="58"/>
      <c r="AX9" s="58"/>
      <c r="AY9" s="61"/>
      <c r="AZ9" s="63"/>
      <c r="BA9" s="62"/>
      <c r="BB9" s="61"/>
      <c r="BC9" s="63"/>
      <c r="BD9" s="165"/>
      <c r="BE9" s="58"/>
      <c r="BF9" s="58"/>
      <c r="BG9" s="58"/>
      <c r="BH9" s="58"/>
      <c r="BI9" s="58"/>
      <c r="BJ9" s="61"/>
      <c r="BK9" s="63"/>
      <c r="BL9" s="58"/>
      <c r="BM9" s="58"/>
      <c r="BN9" s="58"/>
      <c r="BO9" s="58"/>
      <c r="BP9" s="58"/>
      <c r="BQ9" s="58"/>
      <c r="BR9" s="58"/>
      <c r="BS9" s="58"/>
      <c r="BT9" s="64"/>
      <c r="BU9" s="58"/>
      <c r="BV9" s="58"/>
      <c r="BW9" s="58"/>
      <c r="BX9" s="58" t="e">
        <f>MEDIAN(BX11:BX740)</f>
        <v>#NUM!</v>
      </c>
      <c r="CF9" s="58" t="e">
        <f>MEDIAN(CF11:CF740)</f>
        <v>#NUM!</v>
      </c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 t="e">
        <f t="shared" ref="DN9" si="19">MEDIAN(DN11:DN740)</f>
        <v>#NUM!</v>
      </c>
      <c r="DO9" s="58"/>
      <c r="DP9" s="58"/>
      <c r="DQ9" s="58"/>
      <c r="DR9" s="58"/>
      <c r="DS9" s="58"/>
      <c r="DT9" s="61"/>
      <c r="DU9" s="58"/>
      <c r="DV9" s="58" t="e">
        <f t="shared" ref="DV9:EN9" si="20">MEDIAN(DV11:DV740)</f>
        <v>#NUM!</v>
      </c>
      <c r="DW9" s="58" t="e">
        <f t="shared" si="20"/>
        <v>#NUM!</v>
      </c>
      <c r="DX9" s="58" t="e">
        <f t="shared" si="20"/>
        <v>#NUM!</v>
      </c>
      <c r="DY9" s="58" t="e">
        <f t="shared" si="20"/>
        <v>#NUM!</v>
      </c>
      <c r="DZ9" s="58" t="e">
        <f t="shared" si="20"/>
        <v>#NUM!</v>
      </c>
      <c r="EA9" s="58" t="e">
        <f t="shared" si="20"/>
        <v>#NUM!</v>
      </c>
      <c r="EB9" s="58" t="e">
        <f t="shared" si="20"/>
        <v>#NUM!</v>
      </c>
      <c r="EC9" s="58" t="e">
        <f t="shared" si="20"/>
        <v>#NUM!</v>
      </c>
      <c r="ED9" s="58" t="e">
        <f t="shared" si="20"/>
        <v>#NUM!</v>
      </c>
      <c r="EE9" s="58" t="e">
        <f t="shared" si="20"/>
        <v>#NUM!</v>
      </c>
      <c r="EF9" s="58" t="e">
        <f t="shared" si="20"/>
        <v>#NUM!</v>
      </c>
      <c r="EG9" s="58" t="e">
        <f t="shared" si="20"/>
        <v>#NUM!</v>
      </c>
      <c r="EH9" s="58" t="e">
        <f t="shared" si="20"/>
        <v>#NUM!</v>
      </c>
      <c r="EI9" s="58" t="e">
        <f t="shared" si="20"/>
        <v>#NUM!</v>
      </c>
      <c r="EJ9" s="58" t="e">
        <f t="shared" si="20"/>
        <v>#NUM!</v>
      </c>
      <c r="EK9" s="58" t="e">
        <f t="shared" si="20"/>
        <v>#NUM!</v>
      </c>
      <c r="EL9" s="58" t="e">
        <f t="shared" si="20"/>
        <v>#NUM!</v>
      </c>
      <c r="EM9" s="58" t="e">
        <f t="shared" si="20"/>
        <v>#NUM!</v>
      </c>
      <c r="EN9" s="58" t="e">
        <f t="shared" si="20"/>
        <v>#NUM!</v>
      </c>
    </row>
    <row r="10" spans="1:144" s="92" customFormat="1" ht="58.5" customHeight="1" x14ac:dyDescent="0.2">
      <c r="A10" s="78" t="s">
        <v>445</v>
      </c>
      <c r="B10" s="78" t="s">
        <v>310</v>
      </c>
      <c r="C10" s="79" t="s">
        <v>127</v>
      </c>
      <c r="D10" s="80" t="s">
        <v>24</v>
      </c>
      <c r="E10" s="81" t="s">
        <v>0</v>
      </c>
      <c r="F10" s="82" t="s">
        <v>1</v>
      </c>
      <c r="G10" s="79" t="s">
        <v>99</v>
      </c>
      <c r="H10" s="83" t="s">
        <v>297</v>
      </c>
      <c r="I10" s="84" t="s">
        <v>296</v>
      </c>
      <c r="J10" s="79" t="s">
        <v>128</v>
      </c>
      <c r="K10" s="83" t="s">
        <v>289</v>
      </c>
      <c r="L10" s="85" t="s">
        <v>290</v>
      </c>
      <c r="M10" s="79" t="s">
        <v>115</v>
      </c>
      <c r="N10" s="79" t="s">
        <v>33</v>
      </c>
      <c r="O10" s="79" t="s">
        <v>45</v>
      </c>
      <c r="P10" s="79" t="s">
        <v>34</v>
      </c>
      <c r="Q10" s="79" t="s">
        <v>105</v>
      </c>
      <c r="R10" s="79" t="s">
        <v>138</v>
      </c>
      <c r="S10" s="79" t="s">
        <v>301</v>
      </c>
      <c r="T10" s="79" t="s">
        <v>47</v>
      </c>
      <c r="U10" s="79" t="s">
        <v>454</v>
      </c>
      <c r="V10" s="79" t="s">
        <v>455</v>
      </c>
      <c r="W10" s="79" t="s">
        <v>456</v>
      </c>
      <c r="X10" s="79" t="s">
        <v>457</v>
      </c>
      <c r="Y10" s="79" t="s">
        <v>458</v>
      </c>
      <c r="Z10" s="79" t="s">
        <v>459</v>
      </c>
      <c r="AA10" s="78" t="s">
        <v>298</v>
      </c>
      <c r="AB10" s="78" t="s">
        <v>134</v>
      </c>
      <c r="AC10" s="79" t="s">
        <v>135</v>
      </c>
      <c r="AD10" s="83" t="s">
        <v>136</v>
      </c>
      <c r="AE10" s="85" t="s">
        <v>137</v>
      </c>
      <c r="AF10" s="79" t="s">
        <v>577</v>
      </c>
      <c r="AG10" s="79" t="s">
        <v>578</v>
      </c>
      <c r="AH10" s="81" t="s">
        <v>576</v>
      </c>
      <c r="AI10" s="83" t="s">
        <v>300</v>
      </c>
      <c r="AJ10" s="79" t="s">
        <v>547</v>
      </c>
      <c r="AK10" s="79" t="s">
        <v>607</v>
      </c>
      <c r="AL10" s="79" t="s">
        <v>293</v>
      </c>
      <c r="AM10" s="79" t="s">
        <v>513</v>
      </c>
      <c r="AN10" s="79" t="s">
        <v>608</v>
      </c>
      <c r="AO10" s="79" t="s">
        <v>292</v>
      </c>
      <c r="AP10" s="79" t="s">
        <v>291</v>
      </c>
      <c r="AQ10" s="79" t="s">
        <v>43</v>
      </c>
      <c r="AR10" s="79" t="s">
        <v>590</v>
      </c>
      <c r="AS10" s="79" t="s">
        <v>591</v>
      </c>
      <c r="AT10" s="79" t="s">
        <v>514</v>
      </c>
      <c r="AU10" s="79" t="s">
        <v>609</v>
      </c>
      <c r="AV10" s="79" t="s">
        <v>295</v>
      </c>
      <c r="AW10" s="79" t="s">
        <v>294</v>
      </c>
      <c r="AX10" s="79" t="s">
        <v>72</v>
      </c>
      <c r="AY10" s="83" t="s">
        <v>322</v>
      </c>
      <c r="AZ10" s="85" t="s">
        <v>116</v>
      </c>
      <c r="BA10" s="86" t="s">
        <v>129</v>
      </c>
      <c r="BB10" s="83" t="s">
        <v>25</v>
      </c>
      <c r="BC10" s="85" t="s">
        <v>26</v>
      </c>
      <c r="BD10" s="86" t="s">
        <v>130</v>
      </c>
      <c r="BE10" s="79" t="s">
        <v>131</v>
      </c>
      <c r="BF10" s="79" t="s">
        <v>341</v>
      </c>
      <c r="BG10" s="79" t="s">
        <v>39</v>
      </c>
      <c r="BH10" s="79" t="s">
        <v>133</v>
      </c>
      <c r="BI10" s="79" t="s">
        <v>132</v>
      </c>
      <c r="BJ10" s="83" t="s">
        <v>103</v>
      </c>
      <c r="BK10" s="85" t="s">
        <v>104</v>
      </c>
      <c r="BL10" s="79" t="s">
        <v>38</v>
      </c>
      <c r="BM10" s="79" t="s">
        <v>569</v>
      </c>
      <c r="BN10" s="79" t="s">
        <v>564</v>
      </c>
      <c r="BO10" s="79" t="s">
        <v>565</v>
      </c>
      <c r="BP10" s="79" t="s">
        <v>549</v>
      </c>
      <c r="BQ10" s="79" t="s">
        <v>550</v>
      </c>
      <c r="BR10" s="79" t="s">
        <v>71</v>
      </c>
      <c r="BS10" s="79" t="s">
        <v>581</v>
      </c>
      <c r="BT10" s="87" t="s">
        <v>28</v>
      </c>
      <c r="BU10" s="79" t="s">
        <v>37</v>
      </c>
      <c r="BV10" s="79" t="s">
        <v>35</v>
      </c>
      <c r="BW10" s="79" t="s">
        <v>299</v>
      </c>
      <c r="BX10" s="79" t="s">
        <v>108</v>
      </c>
      <c r="BY10" s="79" t="s">
        <v>460</v>
      </c>
      <c r="BZ10" s="79" t="s">
        <v>461</v>
      </c>
      <c r="CA10" s="79" t="s">
        <v>462</v>
      </c>
      <c r="CB10" s="79" t="s">
        <v>463</v>
      </c>
      <c r="CC10" s="79" t="s">
        <v>464</v>
      </c>
      <c r="CD10" s="79" t="s">
        <v>465</v>
      </c>
      <c r="CE10" s="79" t="s">
        <v>473</v>
      </c>
      <c r="CF10" s="79" t="s">
        <v>36</v>
      </c>
      <c r="CG10" s="79" t="s">
        <v>466</v>
      </c>
      <c r="CH10" s="79" t="s">
        <v>467</v>
      </c>
      <c r="CI10" s="79" t="s">
        <v>468</v>
      </c>
      <c r="CJ10" s="79" t="s">
        <v>469</v>
      </c>
      <c r="CK10" s="79" t="s">
        <v>470</v>
      </c>
      <c r="CL10" s="79" t="s">
        <v>471</v>
      </c>
      <c r="CM10" s="79" t="s">
        <v>472</v>
      </c>
      <c r="CN10" s="79" t="s">
        <v>100</v>
      </c>
      <c r="CO10" s="79" t="s">
        <v>5</v>
      </c>
      <c r="CP10" s="79" t="s">
        <v>6</v>
      </c>
      <c r="CQ10" s="79" t="s">
        <v>7</v>
      </c>
      <c r="CR10" s="79" t="s">
        <v>8</v>
      </c>
      <c r="CS10" s="79" t="s">
        <v>9</v>
      </c>
      <c r="CT10" s="79" t="s">
        <v>10</v>
      </c>
      <c r="CU10" s="79" t="s">
        <v>419</v>
      </c>
      <c r="CV10" s="79" t="s">
        <v>139</v>
      </c>
      <c r="CW10" s="79" t="s">
        <v>140</v>
      </c>
      <c r="CX10" s="79" t="s">
        <v>40</v>
      </c>
      <c r="CY10" s="79" t="s">
        <v>106</v>
      </c>
      <c r="CZ10" s="79" t="s">
        <v>312</v>
      </c>
      <c r="DA10" s="79" t="s">
        <v>30</v>
      </c>
      <c r="DB10" s="79" t="s">
        <v>31</v>
      </c>
      <c r="DC10" s="79" t="s">
        <v>21</v>
      </c>
      <c r="DD10" s="79" t="s">
        <v>41</v>
      </c>
      <c r="DE10" s="79" t="s">
        <v>22</v>
      </c>
      <c r="DF10" s="79" t="s">
        <v>141</v>
      </c>
      <c r="DG10" s="79" t="s">
        <v>14</v>
      </c>
      <c r="DH10" s="79" t="s">
        <v>117</v>
      </c>
      <c r="DI10" s="79" t="s">
        <v>15</v>
      </c>
      <c r="DJ10" s="79" t="s">
        <v>16</v>
      </c>
      <c r="DK10" s="79" t="s">
        <v>20</v>
      </c>
      <c r="DL10" s="79" t="s">
        <v>32</v>
      </c>
      <c r="DM10" s="79" t="s">
        <v>17</v>
      </c>
      <c r="DN10" s="79" t="s">
        <v>142</v>
      </c>
      <c r="DO10" s="79" t="s">
        <v>27</v>
      </c>
      <c r="DP10" s="79" t="s">
        <v>429</v>
      </c>
      <c r="DQ10" s="79" t="s">
        <v>11</v>
      </c>
      <c r="DR10" s="79" t="s">
        <v>12</v>
      </c>
      <c r="DS10" s="79" t="s">
        <v>13</v>
      </c>
      <c r="DT10" s="83" t="s">
        <v>4</v>
      </c>
      <c r="DU10" s="79" t="s">
        <v>598</v>
      </c>
      <c r="DV10" s="79" t="s">
        <v>373</v>
      </c>
      <c r="DW10" s="79" t="s">
        <v>374</v>
      </c>
      <c r="DX10" s="88" t="s">
        <v>18</v>
      </c>
      <c r="DY10" s="89" t="s">
        <v>23</v>
      </c>
      <c r="DZ10" s="90" t="s">
        <v>118</v>
      </c>
      <c r="EA10" s="90" t="s">
        <v>119</v>
      </c>
      <c r="EB10" s="90" t="s">
        <v>120</v>
      </c>
      <c r="EC10" s="90" t="s">
        <v>121</v>
      </c>
      <c r="ED10" s="90" t="s">
        <v>122</v>
      </c>
      <c r="EE10" s="90" t="s">
        <v>123</v>
      </c>
      <c r="EF10" s="90" t="s">
        <v>124</v>
      </c>
      <c r="EG10" s="90" t="s">
        <v>125</v>
      </c>
      <c r="EH10" s="90" t="s">
        <v>126</v>
      </c>
      <c r="EI10" s="90" t="s">
        <v>359</v>
      </c>
      <c r="EJ10" s="90" t="s">
        <v>360</v>
      </c>
      <c r="EK10" s="90" t="s">
        <v>361</v>
      </c>
      <c r="EL10" s="91" t="s">
        <v>362</v>
      </c>
      <c r="EM10" s="91" t="s">
        <v>363</v>
      </c>
      <c r="EN10" s="90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"/>
  <sheetViews>
    <sheetView zoomScale="90" zoomScaleNormal="90" workbookViewId="0">
      <selection activeCell="J9" sqref="J9"/>
    </sheetView>
  </sheetViews>
  <sheetFormatPr baseColWidth="10" defaultColWidth="18.83203125" defaultRowHeight="16" x14ac:dyDescent="0.2"/>
  <cols>
    <col min="1" max="1" width="5.83203125" style="16" bestFit="1" customWidth="1"/>
    <col min="2" max="2" width="4.5" style="6" customWidth="1"/>
    <col min="3" max="3" width="17.5" style="6" bestFit="1" customWidth="1"/>
    <col min="4" max="4" width="9.33203125" style="6" bestFit="1" customWidth="1"/>
    <col min="5" max="5" width="4.33203125" style="6" bestFit="1" customWidth="1"/>
    <col min="6" max="6" width="4.5" style="6" bestFit="1" customWidth="1"/>
    <col min="7" max="7" width="7.33203125" style="6" bestFit="1" customWidth="1"/>
    <col min="8" max="8" width="11.6640625" style="6" bestFit="1" customWidth="1"/>
    <col min="9" max="9" width="9.83203125" style="6" bestFit="1" customWidth="1"/>
    <col min="10" max="10" width="30.83203125" style="6" customWidth="1"/>
    <col min="11" max="11" width="10.83203125" style="6" bestFit="1" customWidth="1"/>
    <col min="12" max="12" width="10" style="6" bestFit="1" customWidth="1"/>
    <col min="13" max="13" width="9.5" style="6" bestFit="1" customWidth="1"/>
    <col min="14" max="14" width="10.1640625" style="6" bestFit="1" customWidth="1"/>
    <col min="15" max="15" width="10.6640625" style="6" bestFit="1" customWidth="1"/>
    <col min="16" max="16" width="11.6640625" style="6" bestFit="1" customWidth="1"/>
    <col min="17" max="17" width="10.5" style="6" bestFit="1" customWidth="1"/>
    <col min="18" max="18" width="14.1640625" style="6" bestFit="1" customWidth="1"/>
    <col min="19" max="19" width="3.5" style="6" customWidth="1"/>
    <col min="20" max="20" width="10.5" style="6" bestFit="1" customWidth="1"/>
    <col min="21" max="21" width="13.5" style="6" bestFit="1" customWidth="1"/>
    <col min="22" max="22" width="3.6640625" style="6" bestFit="1" customWidth="1"/>
    <col min="23" max="23" width="13.5" style="6" bestFit="1" customWidth="1"/>
    <col min="24" max="24" width="10.1640625" style="6" bestFit="1" customWidth="1"/>
    <col min="25" max="25" width="16.5" style="6" bestFit="1" customWidth="1"/>
    <col min="26" max="26" width="5.83203125" style="15" bestFit="1" customWidth="1"/>
    <col min="27" max="29" width="5.83203125" style="5" bestFit="1" customWidth="1"/>
    <col min="30" max="30" width="6.5" style="5" bestFit="1" customWidth="1"/>
    <col min="31" max="31" width="13.5" style="5" bestFit="1" customWidth="1"/>
    <col min="32" max="32" width="18.5" style="5" bestFit="1" customWidth="1"/>
    <col min="33" max="33" width="14.6640625" style="5" bestFit="1" customWidth="1"/>
    <col min="34" max="34" width="6.1640625" style="5" bestFit="1" customWidth="1"/>
    <col min="35" max="35" width="6" style="5" bestFit="1" customWidth="1"/>
    <col min="36" max="36" width="8.5" style="5" bestFit="1" customWidth="1"/>
    <col min="37" max="37" width="9.5" style="5" bestFit="1" customWidth="1"/>
    <col min="38" max="38" width="18" style="5" bestFit="1" customWidth="1"/>
    <col min="39" max="39" width="9" style="5" bestFit="1" customWidth="1"/>
    <col min="40" max="40" width="6.83203125" style="5" bestFit="1" customWidth="1"/>
    <col min="41" max="41" width="8.5" style="5" bestFit="1" customWidth="1"/>
    <col min="42" max="42" width="11.6640625" style="5" bestFit="1" customWidth="1"/>
    <col min="43" max="43" width="6.6640625" style="5" bestFit="1" customWidth="1"/>
    <col min="44" max="44" width="4.1640625" style="5" bestFit="1" customWidth="1"/>
    <col min="45" max="45" width="4.83203125" style="5" bestFit="1" customWidth="1"/>
    <col min="46" max="46" width="9.5" style="5" bestFit="1" customWidth="1"/>
    <col min="47" max="47" width="4.6640625" style="5" bestFit="1" customWidth="1"/>
    <col min="48" max="48" width="16.1640625" style="5" bestFit="1" customWidth="1"/>
    <col min="49" max="49" width="9.6640625" style="5" bestFit="1" customWidth="1"/>
    <col min="50" max="50" width="241.6640625" style="5" bestFit="1" customWidth="1"/>
    <col min="51" max="16384" width="18.83203125" style="5"/>
  </cols>
  <sheetData>
    <row r="1" spans="1:49" ht="29.25" customHeight="1" x14ac:dyDescent="0.2">
      <c r="A1" s="16">
        <v>2022</v>
      </c>
      <c r="B1" s="5"/>
      <c r="C1" s="1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49" s="3" customFormat="1" x14ac:dyDescent="0.2">
      <c r="A2" s="1"/>
      <c r="B2" s="10"/>
      <c r="C2" s="2" t="s">
        <v>61</v>
      </c>
      <c r="D2" s="2" t="s">
        <v>62</v>
      </c>
      <c r="E2" s="2" t="s">
        <v>46</v>
      </c>
      <c r="F2" s="2" t="s">
        <v>63</v>
      </c>
      <c r="G2" s="2" t="s">
        <v>64</v>
      </c>
      <c r="H2" s="2" t="s">
        <v>112</v>
      </c>
      <c r="I2" s="2" t="s">
        <v>73</v>
      </c>
      <c r="J2" s="2" t="s">
        <v>610</v>
      </c>
      <c r="K2" s="2" t="s">
        <v>74</v>
      </c>
      <c r="L2" s="2" t="s">
        <v>42</v>
      </c>
      <c r="M2" s="2" t="s">
        <v>70</v>
      </c>
      <c r="N2" s="2" t="s">
        <v>109</v>
      </c>
      <c r="O2" s="2" t="s">
        <v>110</v>
      </c>
      <c r="P2" s="2" t="s">
        <v>111</v>
      </c>
      <c r="Q2" s="2" t="s">
        <v>107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2</v>
      </c>
      <c r="W2" s="2" t="s">
        <v>79</v>
      </c>
      <c r="X2" s="2" t="s">
        <v>3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44</v>
      </c>
      <c r="AJ2" s="2" t="s">
        <v>90</v>
      </c>
      <c r="AK2" s="2" t="s">
        <v>66</v>
      </c>
      <c r="AL2" s="2" t="s">
        <v>69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65</v>
      </c>
      <c r="AV2" s="2" t="s">
        <v>68</v>
      </c>
      <c r="AW2" s="12" t="s">
        <v>67</v>
      </c>
    </row>
    <row r="3" spans="1:49" x14ac:dyDescent="0.2">
      <c r="A3" s="2" t="s">
        <v>49</v>
      </c>
      <c r="B3" s="11">
        <f t="shared" ref="B3:B14" si="0">SUM(D3:G3)</f>
        <v>52</v>
      </c>
      <c r="C3" s="4">
        <f>SUM(D3:G3)</f>
        <v>52</v>
      </c>
      <c r="D3" s="4">
        <v>38</v>
      </c>
      <c r="E3" s="4">
        <v>4</v>
      </c>
      <c r="F3" s="4">
        <v>2</v>
      </c>
      <c r="G3" s="4">
        <v>8</v>
      </c>
      <c r="H3" s="20" t="s">
        <v>546</v>
      </c>
      <c r="I3" s="4">
        <v>81</v>
      </c>
      <c r="J3" s="4">
        <v>12</v>
      </c>
      <c r="K3" s="4"/>
      <c r="L3" s="4"/>
      <c r="M3" s="4"/>
      <c r="N3" s="19"/>
      <c r="O3" s="19"/>
      <c r="P3" s="4"/>
      <c r="Q3" s="4"/>
      <c r="R3" s="18"/>
      <c r="S3" s="4"/>
      <c r="T3" s="4"/>
      <c r="U3" s="4"/>
      <c r="V3" s="4"/>
      <c r="W3" s="4"/>
      <c r="X3" s="4"/>
      <c r="Y3" s="4"/>
      <c r="Z3" s="4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3"/>
    </row>
    <row r="4" spans="1:49" x14ac:dyDescent="0.2">
      <c r="A4" s="2" t="s">
        <v>50</v>
      </c>
      <c r="B4" s="11">
        <f t="shared" si="0"/>
        <v>43</v>
      </c>
      <c r="C4" s="4">
        <f t="shared" ref="C4:C14" si="1">SUM(D4:G4)</f>
        <v>43</v>
      </c>
      <c r="D4" s="4">
        <v>32</v>
      </c>
      <c r="E4" s="4">
        <v>3</v>
      </c>
      <c r="F4" s="4">
        <v>3</v>
      </c>
      <c r="G4" s="4">
        <v>5</v>
      </c>
      <c r="H4" s="20" t="s">
        <v>546</v>
      </c>
      <c r="I4" s="4">
        <v>83</v>
      </c>
      <c r="J4" s="4">
        <v>11</v>
      </c>
      <c r="K4" s="4"/>
      <c r="L4" s="4"/>
      <c r="M4" s="4"/>
      <c r="N4" s="19"/>
      <c r="O4" s="19"/>
      <c r="P4" s="4"/>
      <c r="Q4" s="4"/>
      <c r="R4" s="18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3"/>
    </row>
    <row r="5" spans="1:49" x14ac:dyDescent="0.2">
      <c r="A5" s="2" t="s">
        <v>51</v>
      </c>
      <c r="B5" s="11">
        <f t="shared" si="0"/>
        <v>73</v>
      </c>
      <c r="C5" s="4">
        <f t="shared" si="1"/>
        <v>73</v>
      </c>
      <c r="D5" s="4">
        <v>43</v>
      </c>
      <c r="E5" s="4">
        <v>7</v>
      </c>
      <c r="F5" s="4">
        <v>2</v>
      </c>
      <c r="G5" s="4">
        <v>21</v>
      </c>
      <c r="H5" s="20" t="s">
        <v>546</v>
      </c>
      <c r="I5" s="4">
        <v>105</v>
      </c>
      <c r="J5" s="4">
        <v>12</v>
      </c>
      <c r="K5" s="4"/>
      <c r="L5" s="4"/>
      <c r="M5" s="4"/>
      <c r="N5" s="19"/>
      <c r="O5" s="19"/>
      <c r="P5" s="4"/>
      <c r="Q5" s="4"/>
      <c r="R5" s="18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3"/>
    </row>
    <row r="6" spans="1:49" x14ac:dyDescent="0.2">
      <c r="A6" s="2" t="s">
        <v>52</v>
      </c>
      <c r="B6" s="11">
        <f>SUM(D6:G6)</f>
        <v>64</v>
      </c>
      <c r="C6" s="4">
        <f t="shared" si="1"/>
        <v>64</v>
      </c>
      <c r="D6" s="4">
        <v>41</v>
      </c>
      <c r="E6" s="4">
        <v>4</v>
      </c>
      <c r="F6" s="4">
        <v>4</v>
      </c>
      <c r="G6" s="4">
        <v>15</v>
      </c>
      <c r="H6" s="20">
        <v>22</v>
      </c>
      <c r="I6" s="4">
        <v>86</v>
      </c>
      <c r="J6" s="4">
        <v>15</v>
      </c>
      <c r="K6" s="4">
        <v>5</v>
      </c>
      <c r="L6" s="4">
        <v>4</v>
      </c>
      <c r="M6" s="4">
        <v>7</v>
      </c>
      <c r="N6" s="19"/>
      <c r="O6" s="19"/>
      <c r="P6" s="4"/>
      <c r="Q6" s="4"/>
      <c r="R6" s="18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3"/>
    </row>
    <row r="7" spans="1:49" x14ac:dyDescent="0.2">
      <c r="A7" s="2" t="s">
        <v>53</v>
      </c>
      <c r="B7" s="11">
        <f t="shared" si="0"/>
        <v>71</v>
      </c>
      <c r="C7" s="4">
        <f t="shared" si="1"/>
        <v>71</v>
      </c>
      <c r="D7" s="4">
        <v>48</v>
      </c>
      <c r="E7" s="4">
        <v>9</v>
      </c>
      <c r="F7" s="4">
        <v>6</v>
      </c>
      <c r="G7" s="4">
        <v>8</v>
      </c>
      <c r="H7" s="20">
        <v>29</v>
      </c>
      <c r="I7" s="4">
        <v>94</v>
      </c>
      <c r="J7" s="4">
        <v>17</v>
      </c>
      <c r="K7" s="4"/>
      <c r="L7" s="4"/>
      <c r="M7" s="4"/>
      <c r="N7" s="19"/>
      <c r="O7" s="19"/>
      <c r="P7" s="4"/>
      <c r="Q7" s="4"/>
      <c r="R7" s="18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3"/>
    </row>
    <row r="8" spans="1:49" x14ac:dyDescent="0.2">
      <c r="A8" s="2" t="s">
        <v>54</v>
      </c>
      <c r="B8" s="11">
        <f t="shared" si="0"/>
        <v>0</v>
      </c>
      <c r="C8" s="4">
        <f t="shared" si="1"/>
        <v>0</v>
      </c>
      <c r="D8" s="4"/>
      <c r="E8" s="4"/>
      <c r="F8" s="4"/>
      <c r="G8" s="4"/>
      <c r="H8" s="20"/>
      <c r="I8" s="4"/>
      <c r="J8" s="4"/>
      <c r="K8" s="4"/>
      <c r="L8" s="4"/>
      <c r="M8" s="4"/>
      <c r="N8" s="19"/>
      <c r="O8" s="19"/>
      <c r="P8" s="4"/>
      <c r="Q8" s="4"/>
      <c r="R8" s="18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3"/>
    </row>
    <row r="9" spans="1:49" x14ac:dyDescent="0.2">
      <c r="A9" s="2" t="s">
        <v>55</v>
      </c>
      <c r="B9" s="11">
        <f t="shared" si="0"/>
        <v>0</v>
      </c>
      <c r="C9" s="4">
        <f t="shared" si="1"/>
        <v>0</v>
      </c>
      <c r="D9" s="4"/>
      <c r="E9" s="4"/>
      <c r="F9" s="4"/>
      <c r="G9" s="4"/>
      <c r="H9" s="20"/>
      <c r="I9" s="4"/>
      <c r="J9" s="4"/>
      <c r="K9" s="4"/>
      <c r="L9" s="4"/>
      <c r="M9" s="4"/>
      <c r="N9" s="19"/>
      <c r="O9" s="19"/>
      <c r="P9" s="4"/>
      <c r="Q9" s="4"/>
      <c r="R9" s="18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3"/>
    </row>
    <row r="10" spans="1:49" x14ac:dyDescent="0.2">
      <c r="A10" s="2" t="s">
        <v>56</v>
      </c>
      <c r="B10" s="11">
        <f t="shared" si="0"/>
        <v>0</v>
      </c>
      <c r="C10" s="4">
        <f t="shared" si="1"/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9"/>
      <c r="O10" s="19"/>
      <c r="P10" s="4"/>
      <c r="Q10" s="4"/>
      <c r="R10" s="18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3"/>
    </row>
    <row r="11" spans="1:49" x14ac:dyDescent="0.2">
      <c r="A11" s="2" t="s">
        <v>57</v>
      </c>
      <c r="B11" s="11">
        <f t="shared" si="0"/>
        <v>0</v>
      </c>
      <c r="C11" s="4">
        <f t="shared" si="1"/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19"/>
      <c r="O11" s="19"/>
      <c r="P11" s="4"/>
      <c r="Q11" s="4"/>
      <c r="R11" s="18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3"/>
    </row>
    <row r="12" spans="1:49" x14ac:dyDescent="0.2">
      <c r="A12" s="2" t="s">
        <v>58</v>
      </c>
      <c r="B12" s="11">
        <f t="shared" si="0"/>
        <v>0</v>
      </c>
      <c r="C12" s="4">
        <f t="shared" si="1"/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19"/>
      <c r="O12" s="19"/>
      <c r="P12" s="4"/>
      <c r="Q12" s="4"/>
      <c r="R12" s="1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3"/>
    </row>
    <row r="13" spans="1:49" x14ac:dyDescent="0.2">
      <c r="A13" s="2" t="s">
        <v>59</v>
      </c>
      <c r="B13" s="11">
        <f t="shared" si="0"/>
        <v>0</v>
      </c>
      <c r="C13" s="4">
        <f t="shared" si="1"/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19"/>
      <c r="O13" s="19"/>
      <c r="P13" s="4"/>
      <c r="Q13" s="4"/>
      <c r="R13" s="1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3"/>
    </row>
    <row r="14" spans="1:49" x14ac:dyDescent="0.2">
      <c r="A14" s="7" t="s">
        <v>60</v>
      </c>
      <c r="B14" s="11">
        <f t="shared" si="0"/>
        <v>0</v>
      </c>
      <c r="C14" s="4">
        <f t="shared" si="1"/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19"/>
      <c r="O14" s="19"/>
      <c r="P14" s="8"/>
      <c r="Q14" s="8"/>
      <c r="R14" s="1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4"/>
    </row>
    <row r="15" spans="1:49" ht="17" thickBot="1" x14ac:dyDescent="0.25">
      <c r="A15" s="9"/>
      <c r="B15" s="17">
        <f>SUM(B3:B14)</f>
        <v>303</v>
      </c>
      <c r="C15" s="9">
        <f>SUM(C3:C14)</f>
        <v>303</v>
      </c>
      <c r="D15" s="9">
        <f t="shared" ref="D15:AW15" si="2">SUM(D3:D14)</f>
        <v>202</v>
      </c>
      <c r="E15" s="9">
        <f t="shared" si="2"/>
        <v>27</v>
      </c>
      <c r="F15" s="9">
        <f t="shared" si="2"/>
        <v>17</v>
      </c>
      <c r="G15" s="9">
        <f t="shared" si="2"/>
        <v>57</v>
      </c>
      <c r="H15" s="9">
        <f t="shared" si="2"/>
        <v>51</v>
      </c>
      <c r="I15" s="9">
        <f t="shared" si="2"/>
        <v>449</v>
      </c>
      <c r="J15" s="9"/>
      <c r="K15" s="9">
        <f t="shared" si="2"/>
        <v>5</v>
      </c>
      <c r="L15" s="9">
        <f t="shared" si="2"/>
        <v>4</v>
      </c>
      <c r="M15" s="9">
        <f t="shared" si="2"/>
        <v>7</v>
      </c>
      <c r="N15" s="9">
        <f t="shared" si="2"/>
        <v>0</v>
      </c>
      <c r="O15" s="9">
        <f t="shared" si="2"/>
        <v>0</v>
      </c>
      <c r="P15" s="9">
        <f t="shared" si="2"/>
        <v>0</v>
      </c>
      <c r="Q15" s="9">
        <f t="shared" si="2"/>
        <v>0</v>
      </c>
      <c r="R15" s="9">
        <f t="shared" si="2"/>
        <v>0</v>
      </c>
      <c r="S15" s="9">
        <f t="shared" si="2"/>
        <v>0</v>
      </c>
      <c r="T15" s="9">
        <f t="shared" si="2"/>
        <v>0</v>
      </c>
      <c r="U15" s="9">
        <f t="shared" si="2"/>
        <v>0</v>
      </c>
      <c r="V15" s="9">
        <f t="shared" si="2"/>
        <v>0</v>
      </c>
      <c r="W15" s="9">
        <f t="shared" si="2"/>
        <v>0</v>
      </c>
      <c r="X15" s="9">
        <f t="shared" si="2"/>
        <v>0</v>
      </c>
      <c r="Y15" s="9">
        <f t="shared" si="2"/>
        <v>0</v>
      </c>
      <c r="Z15" s="9">
        <f t="shared" si="2"/>
        <v>0</v>
      </c>
      <c r="AA15" s="9">
        <f t="shared" si="2"/>
        <v>0</v>
      </c>
      <c r="AB15" s="9">
        <f t="shared" si="2"/>
        <v>0</v>
      </c>
      <c r="AC15" s="9">
        <f t="shared" si="2"/>
        <v>0</v>
      </c>
      <c r="AD15" s="9">
        <f t="shared" si="2"/>
        <v>0</v>
      </c>
      <c r="AE15" s="9">
        <f t="shared" si="2"/>
        <v>0</v>
      </c>
      <c r="AF15" s="9">
        <f t="shared" si="2"/>
        <v>0</v>
      </c>
      <c r="AG15" s="9">
        <f t="shared" si="2"/>
        <v>0</v>
      </c>
      <c r="AH15" s="9">
        <f t="shared" si="2"/>
        <v>0</v>
      </c>
      <c r="AI15" s="9">
        <f t="shared" si="2"/>
        <v>0</v>
      </c>
      <c r="AJ15" s="9">
        <f t="shared" si="2"/>
        <v>0</v>
      </c>
      <c r="AK15" s="9">
        <f t="shared" si="2"/>
        <v>0</v>
      </c>
      <c r="AL15" s="9">
        <f t="shared" si="2"/>
        <v>0</v>
      </c>
      <c r="AM15" s="9">
        <f t="shared" si="2"/>
        <v>0</v>
      </c>
      <c r="AN15" s="9">
        <f t="shared" si="2"/>
        <v>0</v>
      </c>
      <c r="AO15" s="9">
        <f t="shared" si="2"/>
        <v>0</v>
      </c>
      <c r="AP15" s="9">
        <f t="shared" si="2"/>
        <v>0</v>
      </c>
      <c r="AQ15" s="9">
        <f t="shared" si="2"/>
        <v>0</v>
      </c>
      <c r="AR15" s="9">
        <f t="shared" si="2"/>
        <v>0</v>
      </c>
      <c r="AS15" s="9">
        <f t="shared" si="2"/>
        <v>0</v>
      </c>
      <c r="AT15" s="9">
        <f t="shared" si="2"/>
        <v>0</v>
      </c>
      <c r="AU15" s="9">
        <f t="shared" si="2"/>
        <v>0</v>
      </c>
      <c r="AV15" s="9">
        <f t="shared" si="2"/>
        <v>0</v>
      </c>
      <c r="AW15" s="9">
        <f t="shared" si="2"/>
        <v>0</v>
      </c>
    </row>
    <row r="16" spans="1:49" ht="17" thickTop="1" x14ac:dyDescent="0.2"/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Case Log</vt:lpstr>
      <vt:lpstr>YTD Stats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Summary</vt:lpstr>
    </vt:vector>
  </TitlesOfParts>
  <Company>Austin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coulby</dc:creator>
  <cp:lastModifiedBy>Zoe Yang</cp:lastModifiedBy>
  <cp:lastPrinted>2015-07-07T05:06:03Z</cp:lastPrinted>
  <dcterms:created xsi:type="dcterms:W3CDTF">2013-07-19T06:43:03Z</dcterms:created>
  <dcterms:modified xsi:type="dcterms:W3CDTF">2022-08-06T05:56:04Z</dcterms:modified>
</cp:coreProperties>
</file>