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cameron/Desktop/"/>
    </mc:Choice>
  </mc:AlternateContent>
  <xr:revisionPtr revIDLastSave="0" documentId="13_ncr:1_{AE0BE8A0-016E-024E-851E-C8E46E75F9E4}" xr6:coauthVersionLast="47" xr6:coauthVersionMax="47" xr10:uidLastSave="{00000000-0000-0000-0000-000000000000}"/>
  <bookViews>
    <workbookView xWindow="52440" yWindow="-5860" windowWidth="43660" windowHeight="23780" xr2:uid="{D3AD9DAE-7ACB-E046-9E7D-B78AC4481C4A}"/>
  </bookViews>
  <sheets>
    <sheet name="Software Scope and Brief" sheetId="1" r:id="rId1"/>
    <sheet name="Example Table"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 i="2" l="1"/>
  <c r="L9" i="2"/>
  <c r="L8" i="2"/>
  <c r="L7" i="2"/>
  <c r="K7" i="2"/>
  <c r="J7" i="2"/>
  <c r="K10" i="2"/>
  <c r="K9" i="2"/>
  <c r="K8" i="2"/>
  <c r="J10" i="2"/>
  <c r="J9" i="2"/>
  <c r="J8" i="2"/>
  <c r="I8" i="2"/>
  <c r="B42" i="2"/>
  <c r="F11" i="2"/>
  <c r="F12" i="2"/>
  <c r="F13" i="2"/>
  <c r="F14" i="2"/>
  <c r="F15" i="2"/>
  <c r="F16" i="2"/>
  <c r="I27" i="2"/>
  <c r="I25" i="2"/>
  <c r="F24" i="2"/>
  <c r="F23" i="2"/>
  <c r="F22" i="2"/>
  <c r="F21" i="2"/>
  <c r="F20" i="2"/>
  <c r="F19" i="2"/>
  <c r="F18" i="2"/>
  <c r="F17" i="2"/>
  <c r="F10" i="2"/>
  <c r="I10" i="2" s="1"/>
  <c r="F9" i="2"/>
  <c r="I9" i="2" s="1"/>
  <c r="F8" i="2"/>
  <c r="I30" i="2"/>
  <c r="I29" i="2" s="1"/>
  <c r="F30" i="2"/>
  <c r="F29" i="2"/>
  <c r="F28" i="2"/>
  <c r="F26" i="2"/>
  <c r="I7" i="2" l="1"/>
  <c r="I32" i="2" s="1"/>
</calcChain>
</file>

<file path=xl/sharedStrings.xml><?xml version="1.0" encoding="utf-8"?>
<sst xmlns="http://schemas.openxmlformats.org/spreadsheetml/2006/main" count="119" uniqueCount="88">
  <si>
    <t>Software Scope and Brief</t>
  </si>
  <si>
    <t>Tables:</t>
  </si>
  <si>
    <t>projectName</t>
  </si>
  <si>
    <t>projectId</t>
  </si>
  <si>
    <t>Margin</t>
  </si>
  <si>
    <t>quoteId</t>
  </si>
  <si>
    <t>quoteData</t>
  </si>
  <si>
    <t>projects</t>
  </si>
  <si>
    <t>quotes</t>
  </si>
  <si>
    <t>margin</t>
  </si>
  <si>
    <t>id</t>
  </si>
  <si>
    <t>Cost Code</t>
  </si>
  <si>
    <t>Category</t>
  </si>
  <si>
    <t>Item Description</t>
  </si>
  <si>
    <t>UOM</t>
  </si>
  <si>
    <t>Price Per Quantity</t>
  </si>
  <si>
    <t>Quantity</t>
  </si>
  <si>
    <t>Waste</t>
  </si>
  <si>
    <t>Total (Ex GST)</t>
  </si>
  <si>
    <t>Demo Prelim 1</t>
  </si>
  <si>
    <t>Demo Prelim 2</t>
  </si>
  <si>
    <t>Demo Prelim 3</t>
  </si>
  <si>
    <t>m2</t>
  </si>
  <si>
    <t>Preliminaries</t>
  </si>
  <si>
    <t>Line Items sit within the category</t>
  </si>
  <si>
    <t>Cost 
(Ex GST, EX Waste, Ex Margin)</t>
  </si>
  <si>
    <t>Text Field</t>
  </si>
  <si>
    <t xml:space="preserve">Text field </t>
  </si>
  <si>
    <t>Numerical Field</t>
  </si>
  <si>
    <t>Percentage Field 
(Default 0%)</t>
  </si>
  <si>
    <t>Quoting Table</t>
  </si>
  <si>
    <t>costCode</t>
  </si>
  <si>
    <t>itemDescription</t>
  </si>
  <si>
    <t>uom</t>
  </si>
  <si>
    <t>pricePerQuantity</t>
  </si>
  <si>
    <t>quantity</t>
  </si>
  <si>
    <t>costExGSTWasteMargin</t>
  </si>
  <si>
    <t>waste</t>
  </si>
  <si>
    <t>total</t>
  </si>
  <si>
    <t>field</t>
  </si>
  <si>
    <t>type</t>
  </si>
  <si>
    <t>categoryId</t>
  </si>
  <si>
    <t>category</t>
  </si>
  <si>
    <t>categoryPosition</t>
  </si>
  <si>
    <t>Needs the ability to be able to add and delete line items</t>
  </si>
  <si>
    <t>Table id</t>
  </si>
  <si>
    <t>varchar</t>
  </si>
  <si>
    <t>related id</t>
  </si>
  <si>
    <t>Category 2</t>
  </si>
  <si>
    <t>Category 3</t>
  </si>
  <si>
    <t>Category 4</t>
  </si>
  <si>
    <t>Category Total (sums up all total line items)</t>
  </si>
  <si>
    <t>Calculated Field 
(Cant be edited)
Is calculated by taking colum F adding waste and adding margin to that total</t>
  </si>
  <si>
    <t>Calculated Field (Can't be edited)
Is calculated by multiplying colum D with colum E</t>
  </si>
  <si>
    <t>Automatically generates when a new line item is added, incrementally increases (cant be edited)</t>
  </si>
  <si>
    <t>Need the ability to add and delete categories,
When adding you need to be able to choose "Add Above" or "Add Below"</t>
  </si>
  <si>
    <t>When adding you need to be able to choose "Add Above" or "Add Below"</t>
  </si>
  <si>
    <t>Database Structure idea:</t>
  </si>
  <si>
    <t>marginAmount</t>
  </si>
  <si>
    <t>totalMargin</t>
  </si>
  <si>
    <t>totalQuote</t>
  </si>
  <si>
    <t>marginLineItem</t>
  </si>
  <si>
    <t>Please note: This is just quick draft of what the database could potentially look like, please adjust and change to suit development requirements</t>
  </si>
  <si>
    <t>Please allow for in future versions:</t>
  </si>
  <si>
    <t>Authenticaton</t>
  </si>
  <si>
    <t xml:space="preserve">Grand Total </t>
  </si>
  <si>
    <t>In the database please allow for metadata such as date and time added to allow for better queries</t>
  </si>
  <si>
    <t>decimal</t>
  </si>
  <si>
    <t>Percentage Field
This is automatically generated based on the margin amount for this quote, However this field can be adjusted manually</t>
  </si>
  <si>
    <t xml:space="preserve">Margin Table </t>
  </si>
  <si>
    <t>Margin Item</t>
  </si>
  <si>
    <t>Percentage</t>
  </si>
  <si>
    <t>item 1</t>
  </si>
  <si>
    <t>Total</t>
  </si>
  <si>
    <t>Item 3</t>
  </si>
  <si>
    <t>Item 2</t>
  </si>
  <si>
    <t>Need to be able to add and remove margin lines</t>
  </si>
  <si>
    <t xml:space="preserve">Can edit these items </t>
  </si>
  <si>
    <t>Can change these amounts</t>
  </si>
  <si>
    <t>A web app with two main pages, a dashabord where you can see all current projects, be able to sort and filter projects. You need to be able to create new projects from this page, be able to delete
projects and be able to change project name ect from this page (essential CRUD elements). This list will also display other elements such as the quote total and the margin amount applied to this quote. You will be able to click on the project which will take you to the second page which will display the quoting table. At this stage there will only be 1 quote to every project but with future ideas of being able to have multiple quotes per project which will require more pages.
The quoting table page will display the quoting table and the margin table. Please decide on best navigation between these two items. 
Please see the example table on the next page for a summary of what the table will have to look like and how it should function.</t>
  </si>
  <si>
    <t>Margin Amount</t>
  </si>
  <si>
    <t>GST Amount</t>
  </si>
  <si>
    <t>Calculated Field - This will be calculated by taking the colum I and multiplying it by the total margin (Please see margin table below) (Cant be edited)</t>
  </si>
  <si>
    <t>Calculated Field - GST amount will always be 10% at this stage. Take colum I plus colum J multiple by 10% (Cant be Edited)</t>
  </si>
  <si>
    <t>Calculated Field - Totals up colum I, J &amp; K (Cant be edited)</t>
  </si>
  <si>
    <t>Changes to database structure</t>
  </si>
  <si>
    <t>Additional functionality of app, more pages, more features</t>
  </si>
  <si>
    <t>Software Description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</si>
</sst>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2"/>
      <color theme="1"/>
      <name val="Calibri"/>
      <family val="2"/>
      <scheme val="minor"/>
    </font>
    <font>
      <sz val="12"/>
      <color theme="1"/>
      <name val="Calibri"/>
      <family val="2"/>
      <scheme val="minor"/>
    </font>
    <font>
      <b/>
      <sz val="12"/>
      <color theme="1"/>
      <name val="Calibri"/>
      <family val="2"/>
      <scheme val="minor"/>
    </font>
    <font>
      <b/>
      <sz val="14"/>
      <color theme="0"/>
      <name val="Calibri"/>
      <family val="2"/>
      <scheme val="minor"/>
    </font>
    <font>
      <sz val="16"/>
      <color theme="0"/>
      <name val="Calibri"/>
      <family val="2"/>
      <scheme val="minor"/>
    </font>
    <font>
      <sz val="18"/>
      <color theme="0"/>
      <name val="Calibri"/>
      <family val="2"/>
      <scheme val="minor"/>
    </font>
    <font>
      <b/>
      <sz val="16"/>
      <color theme="1"/>
      <name val="Calibri"/>
      <family val="2"/>
      <scheme val="minor"/>
    </font>
    <font>
      <sz val="14"/>
      <color theme="1"/>
      <name val="Calibri"/>
      <family val="2"/>
      <scheme val="minor"/>
    </font>
    <font>
      <i/>
      <sz val="12"/>
      <color rgb="FF7F7F7F"/>
      <name val="Calibri"/>
      <family val="2"/>
      <scheme val="minor"/>
    </font>
    <font>
      <i/>
      <sz val="12"/>
      <color theme="1"/>
      <name val="Calibri"/>
      <family val="2"/>
      <scheme val="minor"/>
    </font>
    <font>
      <sz val="12"/>
      <color rgb="FF000000"/>
      <name val="Calibri"/>
      <family val="2"/>
      <scheme val="minor"/>
    </font>
    <font>
      <b/>
      <sz val="16"/>
      <color theme="0"/>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bgColor indexed="64"/>
      </patternFill>
    </fill>
  </fills>
  <borders count="10">
    <border>
      <left/>
      <right/>
      <top/>
      <bottom/>
      <diagonal/>
    </border>
    <border>
      <left/>
      <right/>
      <top style="thin">
        <color theme="1"/>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54">
    <xf numFmtId="0" fontId="0" fillId="0" borderId="0" xfId="0"/>
    <xf numFmtId="0" fontId="2" fillId="0" borderId="0" xfId="0" applyFont="1"/>
    <xf numFmtId="0" fontId="3" fillId="2" borderId="1" xfId="0" applyFont="1" applyFill="1" applyBorder="1" applyAlignment="1">
      <alignment vertical="center"/>
    </xf>
    <xf numFmtId="0" fontId="3" fillId="2" borderId="1" xfId="0" applyFont="1" applyFill="1" applyBorder="1" applyAlignment="1">
      <alignment horizontal="center" vertical="center"/>
    </xf>
    <xf numFmtId="2" fontId="3" fillId="2" borderId="1" xfId="0" applyNumberFormat="1" applyFont="1" applyFill="1" applyBorder="1" applyAlignment="1">
      <alignment horizontal="center" vertical="center"/>
    </xf>
    <xf numFmtId="164" fontId="4" fillId="3" borderId="0" xfId="0" applyNumberFormat="1" applyFont="1" applyFill="1" applyAlignment="1">
      <alignment horizontal="center" vertical="center"/>
    </xf>
    <xf numFmtId="2" fontId="0" fillId="0" borderId="0" xfId="0" applyNumberFormat="1" applyAlignment="1">
      <alignment horizontal="center"/>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2" fontId="0" fillId="0" borderId="0" xfId="0" applyNumberFormat="1" applyAlignment="1">
      <alignment horizontal="center" vertical="center"/>
    </xf>
    <xf numFmtId="9" fontId="0" fillId="0" borderId="0" xfId="1" applyFont="1" applyAlignment="1">
      <alignment horizontal="center" vertical="center"/>
    </xf>
    <xf numFmtId="2" fontId="0" fillId="4" borderId="0" xfId="0" applyNumberFormat="1" applyFill="1" applyAlignment="1">
      <alignment horizontal="center"/>
    </xf>
    <xf numFmtId="0" fontId="0" fillId="4" borderId="0" xfId="0" applyFill="1"/>
    <xf numFmtId="0" fontId="0" fillId="4" borderId="0" xfId="0" applyFill="1" applyAlignment="1">
      <alignment vertical="center"/>
    </xf>
    <xf numFmtId="0" fontId="0" fillId="4" borderId="0" xfId="0" applyFill="1" applyAlignment="1">
      <alignment horizontal="center" vertical="center"/>
    </xf>
    <xf numFmtId="164" fontId="0" fillId="4" borderId="0" xfId="0" applyNumberFormat="1" applyFill="1" applyAlignment="1">
      <alignment horizontal="center" vertical="center"/>
    </xf>
    <xf numFmtId="2" fontId="0" fillId="4" borderId="0" xfId="0" applyNumberFormat="1" applyFill="1" applyAlignment="1">
      <alignment horizontal="center" vertical="center"/>
    </xf>
    <xf numFmtId="9" fontId="0" fillId="4" borderId="0" xfId="1" applyFont="1" applyFill="1" applyAlignment="1">
      <alignment horizontal="center" vertical="center"/>
    </xf>
    <xf numFmtId="0" fontId="0" fillId="0" borderId="0" xfId="0" applyAlignment="1">
      <alignment horizontal="center"/>
    </xf>
    <xf numFmtId="164" fontId="0" fillId="0" borderId="0" xfId="0" applyNumberFormat="1" applyAlignment="1">
      <alignment horizontal="center"/>
    </xf>
    <xf numFmtId="9" fontId="0" fillId="0" borderId="0" xfId="1" applyFont="1" applyAlignment="1">
      <alignment horizontal="center"/>
    </xf>
    <xf numFmtId="0" fontId="0" fillId="4" borderId="0" xfId="0" applyFill="1" applyAlignment="1">
      <alignment horizontal="center"/>
    </xf>
    <xf numFmtId="164" fontId="0" fillId="4" borderId="0" xfId="0" applyNumberFormat="1" applyFill="1" applyAlignment="1">
      <alignment horizontal="center"/>
    </xf>
    <xf numFmtId="9" fontId="0" fillId="4" borderId="0" xfId="1" applyFont="1" applyFill="1" applyAlignment="1">
      <alignment horizontal="center"/>
    </xf>
    <xf numFmtId="2" fontId="4" fillId="3" borderId="0" xfId="0" applyNumberFormat="1" applyFont="1" applyFill="1" applyAlignment="1">
      <alignment horizontal="center"/>
    </xf>
    <xf numFmtId="0" fontId="4" fillId="3" borderId="0" xfId="0" applyFont="1" applyFill="1"/>
    <xf numFmtId="0" fontId="4" fillId="3" borderId="0" xfId="0" applyFont="1" applyFill="1" applyAlignment="1">
      <alignment horizontal="center"/>
    </xf>
    <xf numFmtId="164" fontId="4" fillId="3" borderId="0" xfId="0" applyNumberFormat="1" applyFont="1" applyFill="1" applyAlignment="1">
      <alignment horizontal="center"/>
    </xf>
    <xf numFmtId="9" fontId="4" fillId="3" borderId="0" xfId="1" applyFont="1" applyFill="1" applyAlignment="1">
      <alignment horizontal="center"/>
    </xf>
    <xf numFmtId="164" fontId="3" fillId="2" borderId="1" xfId="0" applyNumberFormat="1" applyFont="1" applyFill="1" applyBorder="1" applyAlignment="1">
      <alignment horizontal="center" vertical="center" wrapText="1"/>
    </xf>
    <xf numFmtId="0" fontId="5" fillId="3" borderId="0" xfId="0" applyFont="1" applyFill="1" applyBorder="1" applyAlignment="1">
      <alignment horizontal="left" vertical="center"/>
    </xf>
    <xf numFmtId="0" fontId="0" fillId="0" borderId="0" xfId="0" applyAlignment="1">
      <alignment wrapText="1"/>
    </xf>
    <xf numFmtId="0" fontId="6" fillId="0" borderId="0" xfId="0" applyFont="1"/>
    <xf numFmtId="0" fontId="3" fillId="2" borderId="0" xfId="0" applyFont="1" applyFill="1" applyBorder="1" applyAlignment="1">
      <alignment horizontal="center" vertical="center"/>
    </xf>
    <xf numFmtId="0" fontId="7" fillId="0" borderId="0" xfId="0" applyFont="1"/>
    <xf numFmtId="0" fontId="5" fillId="3" borderId="2" xfId="0" applyFont="1" applyFill="1" applyBorder="1" applyAlignment="1">
      <alignment horizontal="left" vertical="center"/>
    </xf>
    <xf numFmtId="2" fontId="4" fillId="3" borderId="0" xfId="0" applyNumberFormat="1" applyFont="1" applyFill="1" applyAlignment="1">
      <alignment horizontal="left"/>
    </xf>
    <xf numFmtId="0" fontId="0" fillId="5" borderId="3" xfId="0" applyFill="1" applyBorder="1" applyAlignment="1">
      <alignment horizontal="left" vertical="top" wrapText="1"/>
    </xf>
    <xf numFmtId="0" fontId="0" fillId="5" borderId="2" xfId="0" applyFill="1" applyBorder="1" applyAlignment="1">
      <alignment horizontal="lef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5" borderId="0"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9" fillId="0" borderId="0" xfId="2" applyFont="1"/>
    <xf numFmtId="0" fontId="10" fillId="0" borderId="0" xfId="0" applyFont="1"/>
    <xf numFmtId="164" fontId="11" fillId="3" borderId="0" xfId="0" applyNumberFormat="1" applyFont="1" applyFill="1"/>
    <xf numFmtId="0" fontId="0" fillId="3" borderId="0" xfId="0" applyFill="1"/>
    <xf numFmtId="0" fontId="0" fillId="0" borderId="0" xfId="0" applyAlignment="1">
      <alignment horizontal="left" vertical="top" wrapText="1"/>
    </xf>
    <xf numFmtId="9" fontId="0" fillId="0" borderId="0" xfId="1" applyFont="1"/>
    <xf numFmtId="9" fontId="0" fillId="0" borderId="0" xfId="0" applyNumberFormat="1"/>
  </cellXfs>
  <cellStyles count="3">
    <cellStyle name="Explanatory Text" xfId="2" builtinId="53"/>
    <cellStyle name="Normal" xfId="0" builtinId="0"/>
    <cellStyle name="Per cent" xfId="1" builtinId="5"/>
  </cellStyles>
  <dxfs count="2">
    <dxf>
      <font>
        <strike/>
      </font>
      <fill>
        <patternFill>
          <bgColor theme="5" tint="0.39994506668294322"/>
        </patternFill>
      </fill>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177800</xdr:colOff>
      <xdr:row>23</xdr:row>
      <xdr:rowOff>38100</xdr:rowOff>
    </xdr:from>
    <xdr:to>
      <xdr:col>4</xdr:col>
      <xdr:colOff>736600</xdr:colOff>
      <xdr:row>25</xdr:row>
      <xdr:rowOff>50800</xdr:rowOff>
    </xdr:to>
    <xdr:cxnSp macro="">
      <xdr:nvCxnSpPr>
        <xdr:cNvPr id="3" name="Straight Arrow Connector 2">
          <a:extLst>
            <a:ext uri="{FF2B5EF4-FFF2-40B4-BE49-F238E27FC236}">
              <a16:creationId xmlns:a16="http://schemas.microsoft.com/office/drawing/2014/main" id="{6BD4C3ED-1B07-EF43-81AE-19E9CF1DB22B}"/>
            </a:ext>
          </a:extLst>
        </xdr:cNvPr>
        <xdr:cNvCxnSpPr/>
      </xdr:nvCxnSpPr>
      <xdr:spPr>
        <a:xfrm flipH="1">
          <a:off x="4292600" y="4356100"/>
          <a:ext cx="558800"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76200</xdr:colOff>
      <xdr:row>6</xdr:row>
      <xdr:rowOff>165100</xdr:rowOff>
    </xdr:from>
    <xdr:to>
      <xdr:col>12</xdr:col>
      <xdr:colOff>1333500</xdr:colOff>
      <xdr:row>6</xdr:row>
      <xdr:rowOff>165100</xdr:rowOff>
    </xdr:to>
    <xdr:cxnSp macro="">
      <xdr:nvCxnSpPr>
        <xdr:cNvPr id="3" name="Straight Arrow Connector 2">
          <a:extLst>
            <a:ext uri="{FF2B5EF4-FFF2-40B4-BE49-F238E27FC236}">
              <a16:creationId xmlns:a16="http://schemas.microsoft.com/office/drawing/2014/main" id="{99AE4790-2176-2D48-A15D-22EF21F9150D}"/>
            </a:ext>
          </a:extLst>
        </xdr:cNvPr>
        <xdr:cNvCxnSpPr/>
      </xdr:nvCxnSpPr>
      <xdr:spPr>
        <a:xfrm flipH="1">
          <a:off x="13931900" y="1320800"/>
          <a:ext cx="1257300" cy="0"/>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63500</xdr:colOff>
      <xdr:row>24</xdr:row>
      <xdr:rowOff>177800</xdr:rowOff>
    </xdr:from>
    <xdr:to>
      <xdr:col>12</xdr:col>
      <xdr:colOff>1320800</xdr:colOff>
      <xdr:row>24</xdr:row>
      <xdr:rowOff>177800</xdr:rowOff>
    </xdr:to>
    <xdr:cxnSp macro="">
      <xdr:nvCxnSpPr>
        <xdr:cNvPr id="7" name="Straight Arrow Connector 6">
          <a:extLst>
            <a:ext uri="{FF2B5EF4-FFF2-40B4-BE49-F238E27FC236}">
              <a16:creationId xmlns:a16="http://schemas.microsoft.com/office/drawing/2014/main" id="{31E56D6A-7598-3D47-B9C2-AF1872BCD206}"/>
            </a:ext>
          </a:extLst>
        </xdr:cNvPr>
        <xdr:cNvCxnSpPr/>
      </xdr:nvCxnSpPr>
      <xdr:spPr>
        <a:xfrm flipH="1">
          <a:off x="13919200" y="5092700"/>
          <a:ext cx="1257300" cy="0"/>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63500</xdr:colOff>
      <xdr:row>7</xdr:row>
      <xdr:rowOff>139700</xdr:rowOff>
    </xdr:from>
    <xdr:to>
      <xdr:col>12</xdr:col>
      <xdr:colOff>1320800</xdr:colOff>
      <xdr:row>7</xdr:row>
      <xdr:rowOff>139700</xdr:rowOff>
    </xdr:to>
    <xdr:cxnSp macro="">
      <xdr:nvCxnSpPr>
        <xdr:cNvPr id="8" name="Straight Arrow Connector 7">
          <a:extLst>
            <a:ext uri="{FF2B5EF4-FFF2-40B4-BE49-F238E27FC236}">
              <a16:creationId xmlns:a16="http://schemas.microsoft.com/office/drawing/2014/main" id="{211F7072-7B65-7748-91F1-454E867A0FEE}"/>
            </a:ext>
          </a:extLst>
        </xdr:cNvPr>
        <xdr:cNvCxnSpPr/>
      </xdr:nvCxnSpPr>
      <xdr:spPr>
        <a:xfrm flipH="1">
          <a:off x="13919200" y="1600200"/>
          <a:ext cx="12573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76200</xdr:colOff>
      <xdr:row>8</xdr:row>
      <xdr:rowOff>114300</xdr:rowOff>
    </xdr:from>
    <xdr:to>
      <xdr:col>12</xdr:col>
      <xdr:colOff>1333500</xdr:colOff>
      <xdr:row>8</xdr:row>
      <xdr:rowOff>114300</xdr:rowOff>
    </xdr:to>
    <xdr:cxnSp macro="">
      <xdr:nvCxnSpPr>
        <xdr:cNvPr id="9" name="Straight Arrow Connector 8">
          <a:extLst>
            <a:ext uri="{FF2B5EF4-FFF2-40B4-BE49-F238E27FC236}">
              <a16:creationId xmlns:a16="http://schemas.microsoft.com/office/drawing/2014/main" id="{F3345796-0126-7D48-85CA-8DE96EFA6B97}"/>
            </a:ext>
          </a:extLst>
        </xdr:cNvPr>
        <xdr:cNvCxnSpPr/>
      </xdr:nvCxnSpPr>
      <xdr:spPr>
        <a:xfrm flipH="1">
          <a:off x="13931900" y="1778000"/>
          <a:ext cx="12573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xdr:colOff>
      <xdr:row>25</xdr:row>
      <xdr:rowOff>101600</xdr:rowOff>
    </xdr:from>
    <xdr:to>
      <xdr:col>12</xdr:col>
      <xdr:colOff>1295400</xdr:colOff>
      <xdr:row>25</xdr:row>
      <xdr:rowOff>101600</xdr:rowOff>
    </xdr:to>
    <xdr:cxnSp macro="">
      <xdr:nvCxnSpPr>
        <xdr:cNvPr id="10" name="Straight Arrow Connector 9">
          <a:extLst>
            <a:ext uri="{FF2B5EF4-FFF2-40B4-BE49-F238E27FC236}">
              <a16:creationId xmlns:a16="http://schemas.microsoft.com/office/drawing/2014/main" id="{FB3270B5-4C5A-A545-8558-0303FD56F441}"/>
            </a:ext>
          </a:extLst>
        </xdr:cNvPr>
        <xdr:cNvCxnSpPr/>
      </xdr:nvCxnSpPr>
      <xdr:spPr>
        <a:xfrm flipH="1">
          <a:off x="13893800" y="5283200"/>
          <a:ext cx="12573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12700</xdr:colOff>
      <xdr:row>5</xdr:row>
      <xdr:rowOff>25400</xdr:rowOff>
    </xdr:from>
    <xdr:to>
      <xdr:col>12</xdr:col>
      <xdr:colOff>812800</xdr:colOff>
      <xdr:row>6</xdr:row>
      <xdr:rowOff>127000</xdr:rowOff>
    </xdr:to>
    <xdr:cxnSp macro="">
      <xdr:nvCxnSpPr>
        <xdr:cNvPr id="13" name="Straight Arrow Connector 12">
          <a:extLst>
            <a:ext uri="{FF2B5EF4-FFF2-40B4-BE49-F238E27FC236}">
              <a16:creationId xmlns:a16="http://schemas.microsoft.com/office/drawing/2014/main" id="{E8E8A9E3-2191-7741-A47E-E0C64CAFF6D0}"/>
            </a:ext>
          </a:extLst>
        </xdr:cNvPr>
        <xdr:cNvCxnSpPr/>
      </xdr:nvCxnSpPr>
      <xdr:spPr>
        <a:xfrm flipH="1">
          <a:off x="17284700" y="2387600"/>
          <a:ext cx="800100" cy="8509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381000</xdr:colOff>
      <xdr:row>3</xdr:row>
      <xdr:rowOff>12700</xdr:rowOff>
    </xdr:from>
    <xdr:to>
      <xdr:col>1</xdr:col>
      <xdr:colOff>393700</xdr:colOff>
      <xdr:row>7</xdr:row>
      <xdr:rowOff>139700</xdr:rowOff>
    </xdr:to>
    <xdr:cxnSp macro="">
      <xdr:nvCxnSpPr>
        <xdr:cNvPr id="23" name="Straight Arrow Connector 22">
          <a:extLst>
            <a:ext uri="{FF2B5EF4-FFF2-40B4-BE49-F238E27FC236}">
              <a16:creationId xmlns:a16="http://schemas.microsoft.com/office/drawing/2014/main" id="{FDB937D8-D506-3A47-8E5A-09A543FCE03C}"/>
            </a:ext>
          </a:extLst>
        </xdr:cNvPr>
        <xdr:cNvCxnSpPr/>
      </xdr:nvCxnSpPr>
      <xdr:spPr>
        <a:xfrm flipH="1">
          <a:off x="1219200" y="622300"/>
          <a:ext cx="12700" cy="14605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3</xdr:row>
      <xdr:rowOff>25400</xdr:rowOff>
    </xdr:from>
    <xdr:to>
      <xdr:col>2</xdr:col>
      <xdr:colOff>127000</xdr:colOff>
      <xdr:row>7</xdr:row>
      <xdr:rowOff>76200</xdr:rowOff>
    </xdr:to>
    <xdr:cxnSp macro="">
      <xdr:nvCxnSpPr>
        <xdr:cNvPr id="26" name="Straight Arrow Connector 25">
          <a:extLst>
            <a:ext uri="{FF2B5EF4-FFF2-40B4-BE49-F238E27FC236}">
              <a16:creationId xmlns:a16="http://schemas.microsoft.com/office/drawing/2014/main" id="{2068DFA7-1605-E647-81BA-ED489E5C4118}"/>
            </a:ext>
          </a:extLst>
        </xdr:cNvPr>
        <xdr:cNvCxnSpPr/>
      </xdr:nvCxnSpPr>
      <xdr:spPr>
        <a:xfrm>
          <a:off x="3340100" y="635000"/>
          <a:ext cx="38100" cy="13843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711200</xdr:colOff>
      <xdr:row>3</xdr:row>
      <xdr:rowOff>76200</xdr:rowOff>
    </xdr:from>
    <xdr:to>
      <xdr:col>3</xdr:col>
      <xdr:colOff>723900</xdr:colOff>
      <xdr:row>7</xdr:row>
      <xdr:rowOff>88900</xdr:rowOff>
    </xdr:to>
    <xdr:cxnSp macro="">
      <xdr:nvCxnSpPr>
        <xdr:cNvPr id="29" name="Straight Arrow Connector 28">
          <a:extLst>
            <a:ext uri="{FF2B5EF4-FFF2-40B4-BE49-F238E27FC236}">
              <a16:creationId xmlns:a16="http://schemas.microsoft.com/office/drawing/2014/main" id="{B492FD6B-E20B-5D45-87CC-AF15311ED638}"/>
            </a:ext>
          </a:extLst>
        </xdr:cNvPr>
        <xdr:cNvCxnSpPr/>
      </xdr:nvCxnSpPr>
      <xdr:spPr>
        <a:xfrm>
          <a:off x="4610100" y="685800"/>
          <a:ext cx="12700" cy="1346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279400</xdr:colOff>
      <xdr:row>3</xdr:row>
      <xdr:rowOff>38100</xdr:rowOff>
    </xdr:from>
    <xdr:to>
      <xdr:col>4</xdr:col>
      <xdr:colOff>292100</xdr:colOff>
      <xdr:row>7</xdr:row>
      <xdr:rowOff>50800</xdr:rowOff>
    </xdr:to>
    <xdr:cxnSp macro="">
      <xdr:nvCxnSpPr>
        <xdr:cNvPr id="31" name="Straight Arrow Connector 30">
          <a:extLst>
            <a:ext uri="{FF2B5EF4-FFF2-40B4-BE49-F238E27FC236}">
              <a16:creationId xmlns:a16="http://schemas.microsoft.com/office/drawing/2014/main" id="{C7F7AB96-57D6-8A40-8B03-28CF57BD8660}"/>
            </a:ext>
          </a:extLst>
        </xdr:cNvPr>
        <xdr:cNvCxnSpPr/>
      </xdr:nvCxnSpPr>
      <xdr:spPr>
        <a:xfrm>
          <a:off x="5600700" y="647700"/>
          <a:ext cx="12700" cy="1346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101600</xdr:colOff>
      <xdr:row>3</xdr:row>
      <xdr:rowOff>76200</xdr:rowOff>
    </xdr:from>
    <xdr:to>
      <xdr:col>5</xdr:col>
      <xdr:colOff>520700</xdr:colOff>
      <xdr:row>7</xdr:row>
      <xdr:rowOff>177800</xdr:rowOff>
    </xdr:to>
    <xdr:cxnSp macro="">
      <xdr:nvCxnSpPr>
        <xdr:cNvPr id="32" name="Straight Arrow Connector 31">
          <a:extLst>
            <a:ext uri="{FF2B5EF4-FFF2-40B4-BE49-F238E27FC236}">
              <a16:creationId xmlns:a16="http://schemas.microsoft.com/office/drawing/2014/main" id="{FC30DB7B-7F22-5F46-978C-0C124B2EB97C}"/>
            </a:ext>
          </a:extLst>
        </xdr:cNvPr>
        <xdr:cNvCxnSpPr/>
      </xdr:nvCxnSpPr>
      <xdr:spPr>
        <a:xfrm>
          <a:off x="6845300" y="685800"/>
          <a:ext cx="419100" cy="14351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330200</xdr:colOff>
      <xdr:row>3</xdr:row>
      <xdr:rowOff>63500</xdr:rowOff>
    </xdr:from>
    <xdr:to>
      <xdr:col>6</xdr:col>
      <xdr:colOff>342900</xdr:colOff>
      <xdr:row>7</xdr:row>
      <xdr:rowOff>76200</xdr:rowOff>
    </xdr:to>
    <xdr:cxnSp macro="">
      <xdr:nvCxnSpPr>
        <xdr:cNvPr id="33" name="Straight Arrow Connector 32">
          <a:extLst>
            <a:ext uri="{FF2B5EF4-FFF2-40B4-BE49-F238E27FC236}">
              <a16:creationId xmlns:a16="http://schemas.microsoft.com/office/drawing/2014/main" id="{8C956AFF-42BE-7245-811A-EF66260511FB}"/>
            </a:ext>
          </a:extLst>
        </xdr:cNvPr>
        <xdr:cNvCxnSpPr/>
      </xdr:nvCxnSpPr>
      <xdr:spPr>
        <a:xfrm>
          <a:off x="9220200" y="673100"/>
          <a:ext cx="12700" cy="1346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368300</xdr:colOff>
      <xdr:row>3</xdr:row>
      <xdr:rowOff>76200</xdr:rowOff>
    </xdr:from>
    <xdr:to>
      <xdr:col>7</xdr:col>
      <xdr:colOff>381000</xdr:colOff>
      <xdr:row>7</xdr:row>
      <xdr:rowOff>88900</xdr:rowOff>
    </xdr:to>
    <xdr:cxnSp macro="">
      <xdr:nvCxnSpPr>
        <xdr:cNvPr id="34" name="Straight Arrow Connector 33">
          <a:extLst>
            <a:ext uri="{FF2B5EF4-FFF2-40B4-BE49-F238E27FC236}">
              <a16:creationId xmlns:a16="http://schemas.microsoft.com/office/drawing/2014/main" id="{7D1C2762-0866-7942-9389-E836254EE7D3}"/>
            </a:ext>
          </a:extLst>
        </xdr:cNvPr>
        <xdr:cNvCxnSpPr/>
      </xdr:nvCxnSpPr>
      <xdr:spPr>
        <a:xfrm>
          <a:off x="10680700" y="685800"/>
          <a:ext cx="12700" cy="1346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1295400</xdr:colOff>
      <xdr:row>2</xdr:row>
      <xdr:rowOff>1663700</xdr:rowOff>
    </xdr:from>
    <xdr:to>
      <xdr:col>9</xdr:col>
      <xdr:colOff>1320800</xdr:colOff>
      <xdr:row>7</xdr:row>
      <xdr:rowOff>101600</xdr:rowOff>
    </xdr:to>
    <xdr:cxnSp macro="">
      <xdr:nvCxnSpPr>
        <xdr:cNvPr id="36" name="Straight Arrow Connector 35">
          <a:extLst>
            <a:ext uri="{FF2B5EF4-FFF2-40B4-BE49-F238E27FC236}">
              <a16:creationId xmlns:a16="http://schemas.microsoft.com/office/drawing/2014/main" id="{EFC00B06-EF0C-0042-900E-4DCF92D43A39}"/>
            </a:ext>
          </a:extLst>
        </xdr:cNvPr>
        <xdr:cNvCxnSpPr/>
      </xdr:nvCxnSpPr>
      <xdr:spPr>
        <a:xfrm>
          <a:off x="14224000" y="2032000"/>
          <a:ext cx="25400" cy="14859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660400</xdr:colOff>
      <xdr:row>3</xdr:row>
      <xdr:rowOff>12700</xdr:rowOff>
    </xdr:from>
    <xdr:to>
      <xdr:col>0</xdr:col>
      <xdr:colOff>673100</xdr:colOff>
      <xdr:row>7</xdr:row>
      <xdr:rowOff>139700</xdr:rowOff>
    </xdr:to>
    <xdr:cxnSp macro="">
      <xdr:nvCxnSpPr>
        <xdr:cNvPr id="42" name="Straight Arrow Connector 41">
          <a:extLst>
            <a:ext uri="{FF2B5EF4-FFF2-40B4-BE49-F238E27FC236}">
              <a16:creationId xmlns:a16="http://schemas.microsoft.com/office/drawing/2014/main" id="{DC4BB1FE-1AD3-414D-8739-6775DA5944C0}"/>
            </a:ext>
          </a:extLst>
        </xdr:cNvPr>
        <xdr:cNvCxnSpPr/>
      </xdr:nvCxnSpPr>
      <xdr:spPr>
        <a:xfrm flipH="1">
          <a:off x="660400" y="1295400"/>
          <a:ext cx="12700" cy="14605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1358900</xdr:colOff>
      <xdr:row>14</xdr:row>
      <xdr:rowOff>118534</xdr:rowOff>
    </xdr:from>
    <xdr:to>
      <xdr:col>12</xdr:col>
      <xdr:colOff>1320800</xdr:colOff>
      <xdr:row>15</xdr:row>
      <xdr:rowOff>139700</xdr:rowOff>
    </xdr:to>
    <xdr:cxnSp macro="">
      <xdr:nvCxnSpPr>
        <xdr:cNvPr id="45" name="Straight Arrow Connector 44">
          <a:extLst>
            <a:ext uri="{FF2B5EF4-FFF2-40B4-BE49-F238E27FC236}">
              <a16:creationId xmlns:a16="http://schemas.microsoft.com/office/drawing/2014/main" id="{CCCB134D-58F6-2145-BF77-6A6D89072726}"/>
            </a:ext>
          </a:extLst>
        </xdr:cNvPr>
        <xdr:cNvCxnSpPr/>
      </xdr:nvCxnSpPr>
      <xdr:spPr>
        <a:xfrm flipH="1">
          <a:off x="17132300" y="4957234"/>
          <a:ext cx="1460500" cy="26246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84666</xdr:colOff>
      <xdr:row>21</xdr:row>
      <xdr:rowOff>135467</xdr:rowOff>
    </xdr:from>
    <xdr:to>
      <xdr:col>13</xdr:col>
      <xdr:colOff>0</xdr:colOff>
      <xdr:row>24</xdr:row>
      <xdr:rowOff>152400</xdr:rowOff>
    </xdr:to>
    <xdr:cxnSp macro="">
      <xdr:nvCxnSpPr>
        <xdr:cNvPr id="48" name="Straight Arrow Connector 47">
          <a:extLst>
            <a:ext uri="{FF2B5EF4-FFF2-40B4-BE49-F238E27FC236}">
              <a16:creationId xmlns:a16="http://schemas.microsoft.com/office/drawing/2014/main" id="{B3EFF91B-D515-5442-9957-9145EED28C89}"/>
            </a:ext>
          </a:extLst>
        </xdr:cNvPr>
        <xdr:cNvCxnSpPr/>
      </xdr:nvCxnSpPr>
      <xdr:spPr>
        <a:xfrm flipH="1">
          <a:off x="14444133" y="5926667"/>
          <a:ext cx="1828800" cy="62653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38100</xdr:colOff>
      <xdr:row>20</xdr:row>
      <xdr:rowOff>152400</xdr:rowOff>
    </xdr:from>
    <xdr:to>
      <xdr:col>1</xdr:col>
      <xdr:colOff>2184400</xdr:colOff>
      <xdr:row>22</xdr:row>
      <xdr:rowOff>101600</xdr:rowOff>
    </xdr:to>
    <xdr:sp macro="" textlink="">
      <xdr:nvSpPr>
        <xdr:cNvPr id="2" name="TextBox 1">
          <a:extLst>
            <a:ext uri="{FF2B5EF4-FFF2-40B4-BE49-F238E27FC236}">
              <a16:creationId xmlns:a16="http://schemas.microsoft.com/office/drawing/2014/main" id="{EEBD7199-A3DF-534D-8410-A9836DBA0350}"/>
            </a:ext>
          </a:extLst>
        </xdr:cNvPr>
        <xdr:cNvSpPr txBox="1"/>
      </xdr:nvSpPr>
      <xdr:spPr>
        <a:xfrm>
          <a:off x="1816100" y="5740400"/>
          <a:ext cx="21463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Can edit cateogiry names</a:t>
          </a:r>
        </a:p>
      </xdr:txBody>
    </xdr:sp>
    <xdr:clientData/>
  </xdr:twoCellAnchor>
  <xdr:twoCellAnchor>
    <xdr:from>
      <xdr:col>0</xdr:col>
      <xdr:colOff>977900</xdr:colOff>
      <xdr:row>22</xdr:row>
      <xdr:rowOff>50800</xdr:rowOff>
    </xdr:from>
    <xdr:to>
      <xdr:col>1</xdr:col>
      <xdr:colOff>241300</xdr:colOff>
      <xdr:row>24</xdr:row>
      <xdr:rowOff>139700</xdr:rowOff>
    </xdr:to>
    <xdr:cxnSp macro="">
      <xdr:nvCxnSpPr>
        <xdr:cNvPr id="5" name="Straight Arrow Connector 4">
          <a:extLst>
            <a:ext uri="{FF2B5EF4-FFF2-40B4-BE49-F238E27FC236}">
              <a16:creationId xmlns:a16="http://schemas.microsoft.com/office/drawing/2014/main" id="{F8C2C3FB-11BD-6B4D-AB12-90FCC18752FD}"/>
            </a:ext>
          </a:extLst>
        </xdr:cNvPr>
        <xdr:cNvCxnSpPr/>
      </xdr:nvCxnSpPr>
      <xdr:spPr>
        <a:xfrm flipH="1">
          <a:off x="977900" y="6045200"/>
          <a:ext cx="1041400" cy="4953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37</xdr:row>
      <xdr:rowOff>190500</xdr:rowOff>
    </xdr:from>
    <xdr:to>
      <xdr:col>3</xdr:col>
      <xdr:colOff>1320800</xdr:colOff>
      <xdr:row>37</xdr:row>
      <xdr:rowOff>215900</xdr:rowOff>
    </xdr:to>
    <xdr:cxnSp macro="">
      <xdr:nvCxnSpPr>
        <xdr:cNvPr id="24" name="Straight Arrow Connector 23">
          <a:extLst>
            <a:ext uri="{FF2B5EF4-FFF2-40B4-BE49-F238E27FC236}">
              <a16:creationId xmlns:a16="http://schemas.microsoft.com/office/drawing/2014/main" id="{0FB5F63E-FD71-3740-8D24-1CB82C16D963}"/>
            </a:ext>
          </a:extLst>
        </xdr:cNvPr>
        <xdr:cNvCxnSpPr/>
      </xdr:nvCxnSpPr>
      <xdr:spPr>
        <a:xfrm flipH="1">
          <a:off x="4267200" y="10337800"/>
          <a:ext cx="2146300" cy="25400"/>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698500</xdr:colOff>
      <xdr:row>39</xdr:row>
      <xdr:rowOff>139700</xdr:rowOff>
    </xdr:from>
    <xdr:to>
      <xdr:col>0</xdr:col>
      <xdr:colOff>1727200</xdr:colOff>
      <xdr:row>43</xdr:row>
      <xdr:rowOff>101600</xdr:rowOff>
    </xdr:to>
    <xdr:cxnSp macro="">
      <xdr:nvCxnSpPr>
        <xdr:cNvPr id="25" name="Straight Arrow Connector 24">
          <a:extLst>
            <a:ext uri="{FF2B5EF4-FFF2-40B4-BE49-F238E27FC236}">
              <a16:creationId xmlns:a16="http://schemas.microsoft.com/office/drawing/2014/main" id="{31BC6DC8-0EE4-FA4F-A4C8-F92DE2EC1853}"/>
            </a:ext>
          </a:extLst>
        </xdr:cNvPr>
        <xdr:cNvCxnSpPr/>
      </xdr:nvCxnSpPr>
      <xdr:spPr>
        <a:xfrm flipH="1" flipV="1">
          <a:off x="698500" y="10655300"/>
          <a:ext cx="1028700" cy="774700"/>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2362200</xdr:colOff>
      <xdr:row>38</xdr:row>
      <xdr:rowOff>139700</xdr:rowOff>
    </xdr:from>
    <xdr:to>
      <xdr:col>3</xdr:col>
      <xdr:colOff>12700</xdr:colOff>
      <xdr:row>42</xdr:row>
      <xdr:rowOff>25400</xdr:rowOff>
    </xdr:to>
    <xdr:cxnSp macro="">
      <xdr:nvCxnSpPr>
        <xdr:cNvPr id="27" name="Straight Arrow Connector 26">
          <a:extLst>
            <a:ext uri="{FF2B5EF4-FFF2-40B4-BE49-F238E27FC236}">
              <a16:creationId xmlns:a16="http://schemas.microsoft.com/office/drawing/2014/main" id="{AD376651-C109-3A42-945D-5652560C75B6}"/>
            </a:ext>
          </a:extLst>
        </xdr:cNvPr>
        <xdr:cNvCxnSpPr/>
      </xdr:nvCxnSpPr>
      <xdr:spPr>
        <a:xfrm flipH="1" flipV="1">
          <a:off x="4140200" y="10452100"/>
          <a:ext cx="965200" cy="698500"/>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aptbuild.sharepoint.com/sites/AdaptBuildDesign/Shared%20Documents/000%20Office/000%20Quoting%20Templates/Excel%20Pricing/Estimating%20Spreadsheet%20-%20Camer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hive Summary Sheet"/>
      <sheetName val="Job Information"/>
      <sheetName val="Summary Sheet"/>
      <sheetName val="Middle Sheet"/>
      <sheetName val="ProjectEstimates"/>
      <sheetName val="CellBim"/>
      <sheetName val="Cost Breakdown Print Scenario 1"/>
      <sheetName val="Cost Breakdown Print Scenario 2"/>
      <sheetName val="Cost Breakdown Print Scenario 3"/>
      <sheetName val="Cost Breakdown Print Scenario 4"/>
      <sheetName val="Lists"/>
      <sheetName val="Cost Codes"/>
      <sheetName val="Estimating Spreadsheet - Camero"/>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D8C5A-085F-424A-982D-BC73C8FB3497}" name="Table1" displayName="Table1" ref="A37:B40" totalsRowShown="0">
  <autoFilter ref="A37:B40" xr:uid="{C17D8C5A-085F-424A-982D-BC73C8FB3497}"/>
  <tableColumns count="2">
    <tableColumn id="1" xr3:uid="{1F133A6D-6B66-F643-9025-80A706C56728}" name="Margin Item"/>
    <tableColumn id="2" xr3:uid="{736BFA65-4811-F842-B6E1-015EACE21678}" name="Percentag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B14FA-EE8A-8645-BE19-992BCEB71E2B}">
  <dimension ref="B2:O52"/>
  <sheetViews>
    <sheetView tabSelected="1" topLeftCell="A17" workbookViewId="0">
      <selection activeCell="K24" sqref="K24:K37"/>
    </sheetView>
  </sheetViews>
  <sheetFormatPr baseColWidth="10" defaultRowHeight="16" x14ac:dyDescent="0.2"/>
  <cols>
    <col min="1" max="1" width="4.6640625" customWidth="1"/>
    <col min="2" max="2" width="17.5" customWidth="1"/>
    <col min="3" max="3" width="21" bestFit="1" customWidth="1"/>
  </cols>
  <sheetData>
    <row r="2" spans="2:15" ht="21" x14ac:dyDescent="0.25">
      <c r="B2" s="33" t="s">
        <v>0</v>
      </c>
    </row>
    <row r="4" spans="2:15" x14ac:dyDescent="0.2">
      <c r="B4" s="1" t="s">
        <v>87</v>
      </c>
    </row>
    <row r="5" spans="2:15" ht="14" customHeight="1" x14ac:dyDescent="0.2">
      <c r="B5" s="38" t="s">
        <v>79</v>
      </c>
      <c r="C5" s="39"/>
      <c r="D5" s="39"/>
      <c r="E5" s="39"/>
      <c r="F5" s="39"/>
      <c r="G5" s="39"/>
      <c r="H5" s="39"/>
      <c r="I5" s="39"/>
      <c r="J5" s="39"/>
      <c r="K5" s="39"/>
      <c r="L5" s="39"/>
      <c r="M5" s="39"/>
      <c r="N5" s="39"/>
      <c r="O5" s="40"/>
    </row>
    <row r="6" spans="2:15" x14ac:dyDescent="0.2">
      <c r="B6" s="41"/>
      <c r="C6" s="42"/>
      <c r="D6" s="42"/>
      <c r="E6" s="42"/>
      <c r="F6" s="42"/>
      <c r="G6" s="42"/>
      <c r="H6" s="42"/>
      <c r="I6" s="42"/>
      <c r="J6" s="42"/>
      <c r="K6" s="42"/>
      <c r="L6" s="42"/>
      <c r="M6" s="42"/>
      <c r="N6" s="42"/>
      <c r="O6" s="43"/>
    </row>
    <row r="7" spans="2:15" x14ac:dyDescent="0.2">
      <c r="B7" s="41"/>
      <c r="C7" s="42"/>
      <c r="D7" s="42"/>
      <c r="E7" s="42"/>
      <c r="F7" s="42"/>
      <c r="G7" s="42"/>
      <c r="H7" s="42"/>
      <c r="I7" s="42"/>
      <c r="J7" s="42"/>
      <c r="K7" s="42"/>
      <c r="L7" s="42"/>
      <c r="M7" s="42"/>
      <c r="N7" s="42"/>
      <c r="O7" s="43"/>
    </row>
    <row r="8" spans="2:15" x14ac:dyDescent="0.2">
      <c r="B8" s="41"/>
      <c r="C8" s="42"/>
      <c r="D8" s="42"/>
      <c r="E8" s="42"/>
      <c r="F8" s="42"/>
      <c r="G8" s="42"/>
      <c r="H8" s="42"/>
      <c r="I8" s="42"/>
      <c r="J8" s="42"/>
      <c r="K8" s="42"/>
      <c r="L8" s="42"/>
      <c r="M8" s="42"/>
      <c r="N8" s="42"/>
      <c r="O8" s="43"/>
    </row>
    <row r="9" spans="2:15" x14ac:dyDescent="0.2">
      <c r="B9" s="41"/>
      <c r="C9" s="42"/>
      <c r="D9" s="42"/>
      <c r="E9" s="42"/>
      <c r="F9" s="42"/>
      <c r="G9" s="42"/>
      <c r="H9" s="42"/>
      <c r="I9" s="42"/>
      <c r="J9" s="42"/>
      <c r="K9" s="42"/>
      <c r="L9" s="42"/>
      <c r="M9" s="42"/>
      <c r="N9" s="42"/>
      <c r="O9" s="43"/>
    </row>
    <row r="10" spans="2:15" x14ac:dyDescent="0.2">
      <c r="B10" s="41"/>
      <c r="C10" s="42"/>
      <c r="D10" s="42"/>
      <c r="E10" s="42"/>
      <c r="F10" s="42"/>
      <c r="G10" s="42"/>
      <c r="H10" s="42"/>
      <c r="I10" s="42"/>
      <c r="J10" s="42"/>
      <c r="K10" s="42"/>
      <c r="L10" s="42"/>
      <c r="M10" s="42"/>
      <c r="N10" s="42"/>
      <c r="O10" s="43"/>
    </row>
    <row r="11" spans="2:15" ht="36" customHeight="1" x14ac:dyDescent="0.2">
      <c r="B11" s="44"/>
      <c r="C11" s="45"/>
      <c r="D11" s="45"/>
      <c r="E11" s="45"/>
      <c r="F11" s="45"/>
      <c r="G11" s="45"/>
      <c r="H11" s="45"/>
      <c r="I11" s="45"/>
      <c r="J11" s="45"/>
      <c r="K11" s="45"/>
      <c r="L11" s="45"/>
      <c r="M11" s="45"/>
      <c r="N11" s="45"/>
      <c r="O11" s="46"/>
    </row>
    <row r="12" spans="2:15" x14ac:dyDescent="0.2">
      <c r="B12" s="48"/>
    </row>
    <row r="13" spans="2:15" x14ac:dyDescent="0.2">
      <c r="B13" s="1" t="s">
        <v>63</v>
      </c>
    </row>
    <row r="14" spans="2:15" x14ac:dyDescent="0.2">
      <c r="B14" t="s">
        <v>64</v>
      </c>
    </row>
    <row r="15" spans="2:15" ht="17" customHeight="1" x14ac:dyDescent="0.2">
      <c r="B15" t="s">
        <v>85</v>
      </c>
    </row>
    <row r="16" spans="2:15" ht="17" customHeight="1" x14ac:dyDescent="0.2">
      <c r="B16" t="s">
        <v>86</v>
      </c>
    </row>
    <row r="17" spans="2:9" ht="17" customHeight="1" x14ac:dyDescent="0.2"/>
    <row r="20" spans="2:9" x14ac:dyDescent="0.2">
      <c r="B20" s="1" t="s">
        <v>57</v>
      </c>
    </row>
    <row r="21" spans="2:9" x14ac:dyDescent="0.2">
      <c r="B21" s="47" t="s">
        <v>62</v>
      </c>
    </row>
    <row r="23" spans="2:9" x14ac:dyDescent="0.2">
      <c r="B23" t="s">
        <v>1</v>
      </c>
      <c r="C23" t="s">
        <v>39</v>
      </c>
      <c r="D23" t="s">
        <v>40</v>
      </c>
      <c r="F23" s="51" t="s">
        <v>66</v>
      </c>
      <c r="G23" s="51"/>
      <c r="H23" s="51"/>
      <c r="I23" s="51"/>
    </row>
    <row r="24" spans="2:9" x14ac:dyDescent="0.2">
      <c r="B24" s="1" t="s">
        <v>7</v>
      </c>
      <c r="C24" t="s">
        <v>10</v>
      </c>
      <c r="D24" t="s">
        <v>45</v>
      </c>
      <c r="F24" s="51"/>
      <c r="G24" s="51"/>
      <c r="H24" s="51"/>
      <c r="I24" s="51"/>
    </row>
    <row r="25" spans="2:9" x14ac:dyDescent="0.2">
      <c r="C25" t="s">
        <v>2</v>
      </c>
      <c r="D25" t="s">
        <v>46</v>
      </c>
      <c r="F25" s="51"/>
      <c r="G25" s="51"/>
      <c r="H25" s="51"/>
      <c r="I25" s="51"/>
    </row>
    <row r="26" spans="2:9" x14ac:dyDescent="0.2">
      <c r="F26" s="51"/>
      <c r="G26" s="51"/>
      <c r="H26" s="51"/>
      <c r="I26" s="51"/>
    </row>
    <row r="27" spans="2:9" x14ac:dyDescent="0.2">
      <c r="B27" s="1" t="s">
        <v>8</v>
      </c>
      <c r="C27" t="s">
        <v>10</v>
      </c>
      <c r="D27" t="s">
        <v>45</v>
      </c>
    </row>
    <row r="28" spans="2:9" x14ac:dyDescent="0.2">
      <c r="C28" t="s">
        <v>3</v>
      </c>
      <c r="D28" t="s">
        <v>47</v>
      </c>
    </row>
    <row r="29" spans="2:9" x14ac:dyDescent="0.2">
      <c r="C29" t="s">
        <v>60</v>
      </c>
      <c r="D29" t="s">
        <v>67</v>
      </c>
    </row>
    <row r="30" spans="2:9" x14ac:dyDescent="0.2">
      <c r="C30" t="s">
        <v>59</v>
      </c>
      <c r="D30" t="s">
        <v>67</v>
      </c>
    </row>
    <row r="32" spans="2:9" x14ac:dyDescent="0.2">
      <c r="B32" s="1" t="s">
        <v>9</v>
      </c>
      <c r="C32" t="s">
        <v>10</v>
      </c>
      <c r="D32" t="s">
        <v>45</v>
      </c>
    </row>
    <row r="33" spans="2:4" x14ac:dyDescent="0.2">
      <c r="C33" t="s">
        <v>5</v>
      </c>
      <c r="D33" t="s">
        <v>47</v>
      </c>
    </row>
    <row r="34" spans="2:4" x14ac:dyDescent="0.2">
      <c r="C34" t="s">
        <v>61</v>
      </c>
      <c r="D34" t="s">
        <v>46</v>
      </c>
    </row>
    <row r="35" spans="2:4" x14ac:dyDescent="0.2">
      <c r="C35" t="s">
        <v>58</v>
      </c>
      <c r="D35" t="s">
        <v>67</v>
      </c>
    </row>
    <row r="37" spans="2:4" x14ac:dyDescent="0.2">
      <c r="B37" s="1" t="s">
        <v>42</v>
      </c>
      <c r="C37" t="s">
        <v>10</v>
      </c>
      <c r="D37" t="s">
        <v>45</v>
      </c>
    </row>
    <row r="38" spans="2:4" x14ac:dyDescent="0.2">
      <c r="C38" t="s">
        <v>5</v>
      </c>
      <c r="D38" t="s">
        <v>47</v>
      </c>
    </row>
    <row r="39" spans="2:4" x14ac:dyDescent="0.2">
      <c r="C39" t="s">
        <v>42</v>
      </c>
      <c r="D39" t="s">
        <v>46</v>
      </c>
    </row>
    <row r="40" spans="2:4" x14ac:dyDescent="0.2">
      <c r="C40" t="s">
        <v>43</v>
      </c>
    </row>
    <row r="42" spans="2:4" x14ac:dyDescent="0.2">
      <c r="B42" s="1" t="s">
        <v>6</v>
      </c>
      <c r="C42" t="s">
        <v>10</v>
      </c>
      <c r="D42" t="s">
        <v>45</v>
      </c>
    </row>
    <row r="43" spans="2:4" x14ac:dyDescent="0.2">
      <c r="C43" t="s">
        <v>41</v>
      </c>
      <c r="D43" t="s">
        <v>47</v>
      </c>
    </row>
    <row r="44" spans="2:4" x14ac:dyDescent="0.2">
      <c r="C44" t="s">
        <v>31</v>
      </c>
    </row>
    <row r="45" spans="2:4" x14ac:dyDescent="0.2">
      <c r="C45" t="s">
        <v>32</v>
      </c>
      <c r="D45" t="s">
        <v>46</v>
      </c>
    </row>
    <row r="46" spans="2:4" x14ac:dyDescent="0.2">
      <c r="C46" t="s">
        <v>33</v>
      </c>
      <c r="D46" t="s">
        <v>46</v>
      </c>
    </row>
    <row r="47" spans="2:4" x14ac:dyDescent="0.2">
      <c r="C47" t="s">
        <v>34</v>
      </c>
      <c r="D47" t="s">
        <v>67</v>
      </c>
    </row>
    <row r="48" spans="2:4" x14ac:dyDescent="0.2">
      <c r="C48" t="s">
        <v>35</v>
      </c>
    </row>
    <row r="49" spans="3:4" x14ac:dyDescent="0.2">
      <c r="C49" t="s">
        <v>36</v>
      </c>
      <c r="D49" t="s">
        <v>67</v>
      </c>
    </row>
    <row r="50" spans="3:4" x14ac:dyDescent="0.2">
      <c r="C50" t="s">
        <v>37</v>
      </c>
    </row>
    <row r="51" spans="3:4" x14ac:dyDescent="0.2">
      <c r="C51" t="s">
        <v>9</v>
      </c>
      <c r="D51" t="s">
        <v>67</v>
      </c>
    </row>
    <row r="52" spans="3:4" x14ac:dyDescent="0.2">
      <c r="C52" t="s">
        <v>38</v>
      </c>
      <c r="D52" t="s">
        <v>67</v>
      </c>
    </row>
  </sheetData>
  <mergeCells count="2">
    <mergeCell ref="B5:O11"/>
    <mergeCell ref="F23:I2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5E39A-DB40-DA4F-B6B3-8D790F37CEE6}">
  <dimension ref="A1:N44"/>
  <sheetViews>
    <sheetView workbookViewId="0">
      <selection activeCell="D34" sqref="D34"/>
    </sheetView>
  </sheetViews>
  <sheetFormatPr baseColWidth="10" defaultRowHeight="16" x14ac:dyDescent="0.2"/>
  <cols>
    <col min="1" max="1" width="23.33203125" customWidth="1"/>
    <col min="2" max="2" width="31.6640625" customWidth="1"/>
    <col min="3" max="3" width="11.83203125" customWidth="1"/>
    <col min="4" max="5" width="18.6640625" customWidth="1"/>
    <col min="6" max="6" width="28.1640625" customWidth="1"/>
    <col min="7" max="7" width="18.6640625" customWidth="1"/>
    <col min="8" max="8" width="18.6640625" hidden="1" customWidth="1"/>
    <col min="9" max="11" width="18.6640625" customWidth="1"/>
    <col min="12" max="12" width="19.6640625" customWidth="1"/>
    <col min="13" max="13" width="17.83203125" customWidth="1"/>
    <col min="14" max="14" width="67.33203125" customWidth="1"/>
  </cols>
  <sheetData>
    <row r="1" spans="1:14" ht="6" customHeight="1" x14ac:dyDescent="0.2"/>
    <row r="2" spans="1:14" ht="23" customHeight="1" x14ac:dyDescent="0.25">
      <c r="A2" s="33" t="s">
        <v>30</v>
      </c>
    </row>
    <row r="3" spans="1:14" ht="149" customHeight="1" x14ac:dyDescent="0.2">
      <c r="A3" s="32" t="s">
        <v>54</v>
      </c>
      <c r="B3" s="32" t="s">
        <v>26</v>
      </c>
      <c r="C3" s="32" t="s">
        <v>27</v>
      </c>
      <c r="D3" s="32" t="s">
        <v>28</v>
      </c>
      <c r="E3" s="32" t="s">
        <v>28</v>
      </c>
      <c r="F3" s="32" t="s">
        <v>53</v>
      </c>
      <c r="G3" s="32" t="s">
        <v>29</v>
      </c>
      <c r="H3" s="32" t="s">
        <v>68</v>
      </c>
      <c r="I3" s="32" t="s">
        <v>52</v>
      </c>
      <c r="J3" s="32" t="s">
        <v>82</v>
      </c>
      <c r="K3" s="32" t="s">
        <v>83</v>
      </c>
      <c r="L3" s="32" t="s">
        <v>84</v>
      </c>
    </row>
    <row r="4" spans="1:14" x14ac:dyDescent="0.2">
      <c r="M4" t="s">
        <v>51</v>
      </c>
    </row>
    <row r="5" spans="1:14" ht="6" customHeight="1" x14ac:dyDescent="0.2"/>
    <row r="6" spans="1:14" ht="59" customHeight="1" x14ac:dyDescent="0.2">
      <c r="A6" s="2" t="s">
        <v>11</v>
      </c>
      <c r="B6" s="2" t="s">
        <v>13</v>
      </c>
      <c r="C6" s="3" t="s">
        <v>14</v>
      </c>
      <c r="D6" s="3" t="s">
        <v>15</v>
      </c>
      <c r="E6" s="4" t="s">
        <v>16</v>
      </c>
      <c r="F6" s="30" t="s">
        <v>25</v>
      </c>
      <c r="G6" s="3" t="s">
        <v>17</v>
      </c>
      <c r="H6" s="3" t="s">
        <v>4</v>
      </c>
      <c r="I6" s="3" t="s">
        <v>18</v>
      </c>
      <c r="J6" s="34" t="s">
        <v>80</v>
      </c>
      <c r="K6" s="34" t="s">
        <v>81</v>
      </c>
      <c r="L6" s="34" t="s">
        <v>73</v>
      </c>
    </row>
    <row r="7" spans="1:14" ht="24" x14ac:dyDescent="0.2">
      <c r="A7" s="36" t="s">
        <v>23</v>
      </c>
      <c r="B7" s="36"/>
      <c r="C7" s="36"/>
      <c r="D7" s="36"/>
      <c r="E7" s="36"/>
      <c r="F7" s="36"/>
      <c r="G7" s="36"/>
      <c r="H7" s="31"/>
      <c r="I7" s="5">
        <f>SUM(I8:I24)</f>
        <v>18965</v>
      </c>
      <c r="J7" s="5">
        <f>SUM(J8:J11)</f>
        <v>3413.7000000000003</v>
      </c>
      <c r="K7" s="5">
        <f>SUM(K8:K10)</f>
        <v>2237.8700000000003</v>
      </c>
      <c r="L7" s="5">
        <f>I7+J7+K7</f>
        <v>24616.57</v>
      </c>
      <c r="N7" t="s">
        <v>12</v>
      </c>
    </row>
    <row r="8" spans="1:14" x14ac:dyDescent="0.2">
      <c r="A8" s="6">
        <v>1</v>
      </c>
      <c r="B8" s="7" t="s">
        <v>19</v>
      </c>
      <c r="C8" s="8" t="s">
        <v>22</v>
      </c>
      <c r="D8" s="9">
        <v>200</v>
      </c>
      <c r="E8" s="10">
        <v>1</v>
      </c>
      <c r="F8" s="9">
        <f>D8*E8</f>
        <v>200</v>
      </c>
      <c r="G8" s="11">
        <v>0.1</v>
      </c>
      <c r="H8" s="11">
        <v>0.15</v>
      </c>
      <c r="I8" s="9">
        <f>F8*(1+G8)</f>
        <v>220.00000000000003</v>
      </c>
      <c r="J8" s="9">
        <f>I8*$B$42</f>
        <v>39.600000000000009</v>
      </c>
      <c r="K8" s="9">
        <f>(I8+J8)*0.1</f>
        <v>25.960000000000004</v>
      </c>
      <c r="L8" s="9">
        <f>I8+J8+K8</f>
        <v>285.56</v>
      </c>
      <c r="N8" t="s">
        <v>24</v>
      </c>
    </row>
    <row r="9" spans="1:14" x14ac:dyDescent="0.2">
      <c r="A9" s="12">
        <v>1.01</v>
      </c>
      <c r="B9" s="14" t="s">
        <v>20</v>
      </c>
      <c r="C9" s="15" t="s">
        <v>22</v>
      </c>
      <c r="D9" s="16">
        <v>300</v>
      </c>
      <c r="E9" s="17">
        <v>1</v>
      </c>
      <c r="F9" s="16">
        <f t="shared" ref="F9:F24" si="0">D9*E9</f>
        <v>300</v>
      </c>
      <c r="G9" s="18">
        <v>0</v>
      </c>
      <c r="H9" s="18">
        <v>0.15</v>
      </c>
      <c r="I9" s="16">
        <f t="shared" ref="I9:I10" si="1">(F9*(1+G9))*(1+H9)</f>
        <v>345</v>
      </c>
      <c r="J9" s="16">
        <f t="shared" ref="J9:J10" si="2">I9*$B$42</f>
        <v>62.100000000000009</v>
      </c>
      <c r="K9" s="16">
        <f t="shared" ref="K9:K10" si="3">(I9+J9)*0.1</f>
        <v>40.710000000000008</v>
      </c>
      <c r="L9" s="16">
        <f t="shared" ref="L9:L10" si="4">I9+J9+K9</f>
        <v>447.81000000000006</v>
      </c>
      <c r="N9" t="s">
        <v>24</v>
      </c>
    </row>
    <row r="10" spans="1:14" x14ac:dyDescent="0.2">
      <c r="A10" s="6">
        <v>1.02</v>
      </c>
      <c r="B10" t="s">
        <v>21</v>
      </c>
      <c r="C10" s="19" t="s">
        <v>22</v>
      </c>
      <c r="D10" s="20">
        <v>400</v>
      </c>
      <c r="E10" s="6">
        <v>40</v>
      </c>
      <c r="F10" s="20">
        <f t="shared" si="0"/>
        <v>16000</v>
      </c>
      <c r="G10" s="21">
        <v>0</v>
      </c>
      <c r="H10" s="21">
        <v>0.15</v>
      </c>
      <c r="I10" s="20">
        <f t="shared" si="1"/>
        <v>18400</v>
      </c>
      <c r="J10" s="20">
        <f t="shared" si="2"/>
        <v>3312.0000000000005</v>
      </c>
      <c r="K10" s="20">
        <f t="shared" si="3"/>
        <v>2171.2000000000003</v>
      </c>
      <c r="L10" s="20">
        <f t="shared" si="4"/>
        <v>23883.200000000001</v>
      </c>
    </row>
    <row r="11" spans="1:14" x14ac:dyDescent="0.2">
      <c r="A11" s="12">
        <v>1.03</v>
      </c>
      <c r="B11" s="13"/>
      <c r="C11" s="22"/>
      <c r="D11" s="23"/>
      <c r="E11" s="12"/>
      <c r="F11" s="23">
        <f t="shared" si="0"/>
        <v>0</v>
      </c>
      <c r="G11" s="24">
        <v>0</v>
      </c>
      <c r="H11" s="24">
        <v>0.15</v>
      </c>
      <c r="I11" s="23"/>
      <c r="J11" s="23"/>
      <c r="K11" s="23"/>
      <c r="L11" s="23"/>
    </row>
    <row r="12" spans="1:14" x14ac:dyDescent="0.2">
      <c r="A12" s="6">
        <v>1.04</v>
      </c>
      <c r="C12" s="19"/>
      <c r="D12" s="20"/>
      <c r="E12" s="6"/>
      <c r="F12" s="20">
        <f t="shared" si="0"/>
        <v>0</v>
      </c>
      <c r="G12" s="21">
        <v>0</v>
      </c>
      <c r="H12" s="21">
        <v>0.15</v>
      </c>
      <c r="I12" s="20"/>
      <c r="J12" s="20"/>
      <c r="K12" s="20"/>
      <c r="L12" s="20"/>
    </row>
    <row r="13" spans="1:14" x14ac:dyDescent="0.2">
      <c r="A13" s="12">
        <v>1.05</v>
      </c>
      <c r="B13" s="13"/>
      <c r="C13" s="22"/>
      <c r="D13" s="23"/>
      <c r="E13" s="12"/>
      <c r="F13" s="23">
        <f t="shared" si="0"/>
        <v>0</v>
      </c>
      <c r="G13" s="24">
        <v>0</v>
      </c>
      <c r="H13" s="24">
        <v>0.15</v>
      </c>
      <c r="I13" s="23"/>
      <c r="J13" s="23"/>
      <c r="K13" s="23"/>
      <c r="L13" s="23"/>
    </row>
    <row r="14" spans="1:14" x14ac:dyDescent="0.2">
      <c r="A14" s="6">
        <v>1.06</v>
      </c>
      <c r="C14" s="19"/>
      <c r="D14" s="20"/>
      <c r="E14" s="6"/>
      <c r="F14" s="20">
        <f t="shared" si="0"/>
        <v>0</v>
      </c>
      <c r="G14" s="21">
        <v>0</v>
      </c>
      <c r="H14" s="21">
        <v>0.15</v>
      </c>
      <c r="I14" s="20"/>
      <c r="J14" s="20"/>
      <c r="K14" s="20"/>
      <c r="L14" s="20"/>
    </row>
    <row r="15" spans="1:14" ht="19" x14ac:dyDescent="0.25">
      <c r="A15" s="12">
        <v>1.07</v>
      </c>
      <c r="B15" s="13"/>
      <c r="C15" s="22"/>
      <c r="D15" s="23"/>
      <c r="E15" s="12"/>
      <c r="F15" s="23">
        <f t="shared" si="0"/>
        <v>0</v>
      </c>
      <c r="G15" s="24">
        <v>0</v>
      </c>
      <c r="H15" s="24">
        <v>0.15</v>
      </c>
      <c r="I15" s="23"/>
      <c r="J15" s="23"/>
      <c r="K15" s="23"/>
      <c r="L15" s="23"/>
      <c r="N15" s="35" t="s">
        <v>44</v>
      </c>
    </row>
    <row r="16" spans="1:14" x14ac:dyDescent="0.2">
      <c r="A16" s="6">
        <v>1.08</v>
      </c>
      <c r="C16" s="19"/>
      <c r="D16" s="20"/>
      <c r="E16" s="6"/>
      <c r="F16" s="20">
        <f t="shared" si="0"/>
        <v>0</v>
      </c>
      <c r="G16" s="21">
        <v>0</v>
      </c>
      <c r="H16" s="21">
        <v>0.15</v>
      </c>
      <c r="I16" s="20"/>
      <c r="J16" s="20"/>
      <c r="K16" s="20"/>
      <c r="L16" s="20"/>
      <c r="N16" t="s">
        <v>56</v>
      </c>
    </row>
    <row r="17" spans="1:14" x14ac:dyDescent="0.2">
      <c r="A17" s="12">
        <v>1.0900000000000001</v>
      </c>
      <c r="B17" s="13"/>
      <c r="C17" s="22"/>
      <c r="D17" s="23"/>
      <c r="E17" s="12"/>
      <c r="F17" s="23">
        <f t="shared" si="0"/>
        <v>0</v>
      </c>
      <c r="G17" s="24">
        <v>0</v>
      </c>
      <c r="H17" s="24">
        <v>0.15</v>
      </c>
      <c r="I17" s="23"/>
      <c r="J17" s="23"/>
      <c r="K17" s="23"/>
      <c r="L17" s="23"/>
    </row>
    <row r="18" spans="1:14" x14ac:dyDescent="0.2">
      <c r="A18" s="6">
        <v>1.1000000000000001</v>
      </c>
      <c r="C18" s="19"/>
      <c r="D18" s="20"/>
      <c r="E18" s="6"/>
      <c r="F18" s="20">
        <f t="shared" si="0"/>
        <v>0</v>
      </c>
      <c r="G18" s="21">
        <v>0</v>
      </c>
      <c r="H18" s="21">
        <v>0.15</v>
      </c>
      <c r="I18" s="20"/>
      <c r="J18" s="20"/>
      <c r="K18" s="20"/>
      <c r="L18" s="20"/>
    </row>
    <row r="19" spans="1:14" x14ac:dyDescent="0.2">
      <c r="A19" s="12">
        <v>1.1100000000000001</v>
      </c>
      <c r="B19" s="13"/>
      <c r="C19" s="22"/>
      <c r="D19" s="23"/>
      <c r="E19" s="12"/>
      <c r="F19" s="23">
        <f t="shared" si="0"/>
        <v>0</v>
      </c>
      <c r="G19" s="24">
        <v>0</v>
      </c>
      <c r="H19" s="24">
        <v>0.15</v>
      </c>
      <c r="I19" s="23"/>
      <c r="J19" s="23"/>
      <c r="K19" s="23"/>
      <c r="L19" s="23"/>
    </row>
    <row r="20" spans="1:14" x14ac:dyDescent="0.2">
      <c r="A20" s="6">
        <v>1.1200000000000001</v>
      </c>
      <c r="C20" s="19"/>
      <c r="D20" s="20"/>
      <c r="E20" s="6"/>
      <c r="F20" s="20">
        <f t="shared" si="0"/>
        <v>0</v>
      </c>
      <c r="G20" s="21">
        <v>0</v>
      </c>
      <c r="H20" s="21">
        <v>0.15</v>
      </c>
      <c r="I20" s="20"/>
      <c r="J20" s="20"/>
      <c r="K20" s="20"/>
      <c r="L20" s="20"/>
    </row>
    <row r="21" spans="1:14" x14ac:dyDescent="0.2">
      <c r="A21" s="12">
        <v>1.1299999999999999</v>
      </c>
      <c r="B21" s="13"/>
      <c r="C21" s="22"/>
      <c r="D21" s="23"/>
      <c r="E21" s="12"/>
      <c r="F21" s="23">
        <f t="shared" si="0"/>
        <v>0</v>
      </c>
      <c r="G21" s="24">
        <v>0</v>
      </c>
      <c r="H21" s="24">
        <v>0.15</v>
      </c>
      <c r="I21" s="23"/>
      <c r="J21" s="23"/>
      <c r="K21" s="23"/>
      <c r="L21" s="23"/>
    </row>
    <row r="22" spans="1:14" ht="29" customHeight="1" x14ac:dyDescent="0.2">
      <c r="A22" s="6">
        <v>1.1399999999999999</v>
      </c>
      <c r="C22" s="19"/>
      <c r="D22" s="20"/>
      <c r="E22" s="6"/>
      <c r="F22" s="20">
        <f t="shared" si="0"/>
        <v>0</v>
      </c>
      <c r="G22" s="21">
        <v>0</v>
      </c>
      <c r="H22" s="21">
        <v>0.15</v>
      </c>
      <c r="I22" s="20"/>
      <c r="J22" s="20"/>
      <c r="K22" s="20"/>
      <c r="L22" s="20"/>
      <c r="N22" s="32" t="s">
        <v>55</v>
      </c>
    </row>
    <row r="23" spans="1:14" x14ac:dyDescent="0.2">
      <c r="A23" s="12">
        <v>1.1499999999999999</v>
      </c>
      <c r="B23" s="13"/>
      <c r="C23" s="22"/>
      <c r="D23" s="23"/>
      <c r="E23" s="12"/>
      <c r="F23" s="23">
        <f t="shared" si="0"/>
        <v>0</v>
      </c>
      <c r="G23" s="24">
        <v>0</v>
      </c>
      <c r="H23" s="24">
        <v>0.15</v>
      </c>
      <c r="I23" s="23"/>
      <c r="J23" s="23"/>
      <c r="K23" s="23"/>
      <c r="L23" s="23"/>
    </row>
    <row r="24" spans="1:14" x14ac:dyDescent="0.2">
      <c r="A24" s="6">
        <v>1.1599999999999999</v>
      </c>
      <c r="C24" s="19"/>
      <c r="D24" s="20"/>
      <c r="E24" s="6"/>
      <c r="F24" s="20">
        <f t="shared" si="0"/>
        <v>0</v>
      </c>
      <c r="G24" s="21">
        <v>0</v>
      </c>
      <c r="H24" s="21">
        <v>0.15</v>
      </c>
      <c r="I24" s="20"/>
      <c r="J24" s="20"/>
      <c r="K24" s="20"/>
      <c r="L24" s="20"/>
    </row>
    <row r="25" spans="1:14" ht="21" x14ac:dyDescent="0.25">
      <c r="A25" s="37" t="s">
        <v>48</v>
      </c>
      <c r="B25" s="26"/>
      <c r="C25" s="27"/>
      <c r="D25" s="28"/>
      <c r="E25" s="25"/>
      <c r="F25" s="28"/>
      <c r="G25" s="29"/>
      <c r="H25" s="29"/>
      <c r="I25" s="5">
        <f>SUM(I26)</f>
        <v>0</v>
      </c>
      <c r="J25" s="5"/>
      <c r="K25" s="5"/>
      <c r="L25" s="5"/>
      <c r="N25" t="s">
        <v>12</v>
      </c>
    </row>
    <row r="26" spans="1:14" x14ac:dyDescent="0.2">
      <c r="A26" s="6">
        <v>2</v>
      </c>
      <c r="C26" s="19"/>
      <c r="D26" s="20"/>
      <c r="E26" s="6"/>
      <c r="F26" s="20" t="str">
        <f>IFERROR([1]!EstimationSheet[[#This Row],[Price Per Quantity]]*[1]!EstimationSheet[[#This Row],[Quantity]],"")</f>
        <v/>
      </c>
      <c r="G26" s="21"/>
      <c r="H26" s="21"/>
      <c r="I26" s="20"/>
      <c r="J26" s="20"/>
      <c r="K26" s="20"/>
      <c r="L26" s="20"/>
      <c r="N26" t="s">
        <v>24</v>
      </c>
    </row>
    <row r="27" spans="1:14" ht="21" x14ac:dyDescent="0.25">
      <c r="A27" s="37" t="s">
        <v>49</v>
      </c>
      <c r="B27" s="26"/>
      <c r="C27" s="27"/>
      <c r="D27" s="28"/>
      <c r="E27" s="25"/>
      <c r="F27" s="28"/>
      <c r="G27" s="29"/>
      <c r="H27" s="29"/>
      <c r="I27" s="5">
        <f>SUM(I28)</f>
        <v>0</v>
      </c>
      <c r="J27" s="5"/>
      <c r="K27" s="5"/>
      <c r="L27" s="5"/>
    </row>
    <row r="28" spans="1:14" x14ac:dyDescent="0.2">
      <c r="A28" s="6">
        <v>3</v>
      </c>
      <c r="C28" s="19"/>
      <c r="D28" s="20"/>
      <c r="E28" s="6"/>
      <c r="F28" s="20" t="str">
        <f>IFERROR([1]!EstimationSheet[[#This Row],[Price Per Quantity]]*[1]!EstimationSheet[[#This Row],[Quantity]],"")</f>
        <v/>
      </c>
      <c r="G28" s="21"/>
      <c r="H28" s="21"/>
      <c r="I28" s="20"/>
      <c r="J28" s="20"/>
      <c r="K28" s="20"/>
      <c r="L28" s="20"/>
    </row>
    <row r="29" spans="1:14" ht="21" x14ac:dyDescent="0.25">
      <c r="A29" s="37" t="s">
        <v>50</v>
      </c>
      <c r="B29" s="26"/>
      <c r="C29" s="27"/>
      <c r="D29" s="28"/>
      <c r="E29" s="25"/>
      <c r="F29" s="28" t="str">
        <f>IFERROR([1]!EstimationSheet[[#This Row],[Price Per Quantity]]*[1]!EstimationSheet[[#This Row],[Quantity]],"")</f>
        <v/>
      </c>
      <c r="G29" s="29"/>
      <c r="H29" s="29"/>
      <c r="I29" s="5">
        <f>SUM(I30)</f>
        <v>0</v>
      </c>
      <c r="J29" s="5"/>
      <c r="K29" s="5"/>
      <c r="L29" s="28"/>
    </row>
    <row r="30" spans="1:14" x14ac:dyDescent="0.2">
      <c r="A30" s="12">
        <v>4</v>
      </c>
      <c r="B30" s="13"/>
      <c r="C30" s="22"/>
      <c r="D30" s="23"/>
      <c r="E30" s="12"/>
      <c r="F30" s="23" t="str">
        <f>IFERROR([1]!EstimationSheet[[#This Row],[Price Per Quantity]]*[1]!EstimationSheet[[#This Row],[Quantity]],"")</f>
        <v/>
      </c>
      <c r="G30" s="24"/>
      <c r="H30" s="24"/>
      <c r="I30" s="23" t="str">
        <f>IFERROR([1]!EstimationSheet[[#This Row],[Cost (Ex GST, EX Waste)]]*(1+[1]!EstimationSheet[[#This Row],[Waste]]),"")</f>
        <v/>
      </c>
      <c r="J30" s="23"/>
      <c r="K30" s="23"/>
      <c r="L30" s="23"/>
    </row>
    <row r="32" spans="1:14" ht="21" x14ac:dyDescent="0.25">
      <c r="A32" s="26" t="s">
        <v>65</v>
      </c>
      <c r="B32" s="26"/>
      <c r="C32" s="26"/>
      <c r="D32" s="26"/>
      <c r="E32" s="26"/>
      <c r="F32" s="26"/>
      <c r="G32" s="26"/>
      <c r="H32" s="26"/>
      <c r="I32" s="49">
        <f>I29+I27+I25+I7</f>
        <v>18965</v>
      </c>
      <c r="J32" s="49"/>
      <c r="K32" s="49"/>
      <c r="L32" s="50"/>
    </row>
    <row r="36" spans="1:5" x14ac:dyDescent="0.2">
      <c r="A36" t="s">
        <v>69</v>
      </c>
    </row>
    <row r="37" spans="1:5" x14ac:dyDescent="0.2">
      <c r="A37" t="s">
        <v>70</v>
      </c>
      <c r="B37" t="s">
        <v>71</v>
      </c>
    </row>
    <row r="38" spans="1:5" ht="20" customHeight="1" x14ac:dyDescent="0.2">
      <c r="A38" t="s">
        <v>72</v>
      </c>
      <c r="B38" s="52">
        <v>0.1</v>
      </c>
      <c r="E38" t="s">
        <v>76</v>
      </c>
    </row>
    <row r="39" spans="1:5" x14ac:dyDescent="0.2">
      <c r="A39" t="s">
        <v>75</v>
      </c>
      <c r="B39" s="52">
        <v>0.05</v>
      </c>
    </row>
    <row r="40" spans="1:5" x14ac:dyDescent="0.2">
      <c r="A40" t="s">
        <v>74</v>
      </c>
      <c r="B40" s="52">
        <v>0.03</v>
      </c>
    </row>
    <row r="42" spans="1:5" x14ac:dyDescent="0.2">
      <c r="A42" t="s">
        <v>73</v>
      </c>
      <c r="B42" s="53">
        <f>SUM(Table1[Percentage])</f>
        <v>0.18000000000000002</v>
      </c>
    </row>
    <row r="43" spans="1:5" x14ac:dyDescent="0.2">
      <c r="D43" t="s">
        <v>78</v>
      </c>
    </row>
    <row r="44" spans="1:5" x14ac:dyDescent="0.2">
      <c r="B44" t="s">
        <v>77</v>
      </c>
    </row>
  </sheetData>
  <mergeCells count="1">
    <mergeCell ref="A7:G7"/>
  </mergeCells>
  <conditionalFormatting sqref="A7 I7:L7 A8:L30">
    <cfRule type="cellIs" dxfId="1" priority="2" operator="equal">
      <formula>"x"</formula>
    </cfRule>
  </conditionalFormatting>
  <conditionalFormatting sqref="A7 I7:L7 A8:L30">
    <cfRule type="expression" dxfId="0" priority="14">
      <formula>$N7="x"</formula>
    </cfRule>
  </conditionalFormatting>
  <pageMargins left="0.7" right="0.7" top="0.75" bottom="0.75" header="0.3" footer="0.3"/>
  <ignoredErrors>
    <ignoredError sqref="I25" formula="1"/>
  </ignoredErrors>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Software Scope and Brief</vt:lpstr>
      <vt:lpstr>Example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Kelsey</dc:creator>
  <cp:lastModifiedBy>Cameron Kelsey</cp:lastModifiedBy>
  <dcterms:created xsi:type="dcterms:W3CDTF">2022-04-14T05:36:53Z</dcterms:created>
  <dcterms:modified xsi:type="dcterms:W3CDTF">2022-04-14T23:35:53Z</dcterms:modified>
</cp:coreProperties>
</file>