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f9d8d24b9450b/Documents/DATA ANALYTICS BOOTCAMP/Module 1/Module 1 Challenge/"/>
    </mc:Choice>
  </mc:AlternateContent>
  <xr:revisionPtr revIDLastSave="4" documentId="13_ncr:1_{BBD2A31B-CF30-455F-B8C2-1798C98BD14A}" xr6:coauthVersionLast="47" xr6:coauthVersionMax="47" xr10:uidLastSave="{FB46FD28-F391-4146-97A0-BC4FC3276C36}"/>
  <bookViews>
    <workbookView xWindow="-110" yWindow="-110" windowWidth="19420" windowHeight="1042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0" hidden="1">Crowdfunding!$A$1:$T$1001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E7" i="6"/>
  <c r="E6" i="6"/>
  <c r="E2" i="6"/>
  <c r="E5" i="6"/>
  <c r="E4" i="6"/>
  <c r="E3" i="6"/>
  <c r="D12" i="5"/>
  <c r="D11" i="5"/>
  <c r="D10" i="5"/>
  <c r="D9" i="5"/>
  <c r="D8" i="5"/>
  <c r="D7" i="5"/>
  <c r="D6" i="5"/>
  <c r="D5" i="5"/>
  <c r="D4" i="5"/>
  <c r="D3" i="5"/>
  <c r="D2" i="5"/>
  <c r="C12" i="5"/>
  <c r="C11" i="5"/>
  <c r="C10" i="5"/>
  <c r="C9" i="5"/>
  <c r="C8" i="5"/>
  <c r="C7" i="5"/>
  <c r="C6" i="5"/>
  <c r="C5" i="5"/>
  <c r="C4" i="5"/>
  <c r="C3" i="5"/>
  <c r="C2" i="5"/>
  <c r="B11" i="5"/>
  <c r="E11" i="5"/>
  <c r="G11" i="5"/>
  <c r="B10" i="5"/>
  <c r="B9" i="5"/>
  <c r="B8" i="5"/>
  <c r="B7" i="5"/>
  <c r="E7" i="5"/>
  <c r="G7" i="5"/>
  <c r="B6" i="5"/>
  <c r="B5" i="5"/>
  <c r="B4" i="5"/>
  <c r="B3" i="5"/>
  <c r="E3" i="5"/>
  <c r="G3" i="5"/>
  <c r="B12" i="5"/>
  <c r="B2" i="5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5"/>
  <c r="E8" i="5"/>
  <c r="H8" i="5"/>
  <c r="E6" i="5"/>
  <c r="G6" i="5"/>
  <c r="E10" i="5"/>
  <c r="G10" i="5"/>
  <c r="H6" i="5"/>
  <c r="H10" i="5"/>
  <c r="E5" i="5"/>
  <c r="G5" i="5"/>
  <c r="E9" i="5"/>
  <c r="G9" i="5"/>
  <c r="E2" i="5"/>
  <c r="H2" i="5"/>
  <c r="F4" i="5"/>
  <c r="H4" i="5"/>
  <c r="F8" i="5"/>
  <c r="H3" i="5"/>
  <c r="H7" i="5"/>
  <c r="H11" i="5"/>
  <c r="G4" i="5"/>
  <c r="G8" i="5"/>
  <c r="E12" i="5"/>
  <c r="H12" i="5"/>
  <c r="F11" i="5"/>
  <c r="F7" i="5"/>
  <c r="F3" i="5"/>
  <c r="H9" i="5"/>
  <c r="F6" i="5"/>
  <c r="F9" i="5"/>
  <c r="F5" i="5"/>
  <c r="F10" i="5"/>
  <c r="F2" i="5"/>
  <c r="G2" i="5"/>
  <c r="H5" i="5"/>
  <c r="F12" i="5"/>
  <c r="G12" i="5"/>
</calcChain>
</file>

<file path=xl/sharedStrings.xml><?xml version="1.0" encoding="utf-8"?>
<sst xmlns="http://schemas.openxmlformats.org/spreadsheetml/2006/main" count="7067" uniqueCount="2112">
  <si>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</si>
  <si>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</si>
  <si>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</si>
  <si>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</si>
  <si>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</si>
  <si>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</si>
  <si>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</si>
  <si>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</si>
  <si>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</si>
  <si>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</si>
  <si>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</si>
  <si>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</si>
  <si>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</si>
  <si>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</si>
  <si>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</si>
  <si>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</si>
  <si>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</si>
  <si>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</si>
  <si>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</si>
  <si>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</si>
  <si>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</si>
  <si>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</si>
  <si>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</si>
  <si>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</si>
  <si>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</si>
  <si>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</si>
  <si>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</si>
  <si>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</si>
  <si>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</si>
  <si>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</si>
  <si>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</si>
  <si>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</si>
  <si>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</si>
  <si>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</si>
  <si>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</si>
  <si>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</si>
  <si>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</si>
  <si>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</si>
  <si>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</si>
  <si>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</si>
  <si>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</si>
  <si>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</si>
  <si>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</si>
  <si>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</si>
  <si>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</si>
  <si>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</si>
  <si>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</si>
  <si>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</si>
  <si>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</si>
  <si>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</si>
  <si>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</si>
  <si>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</si>
  <si>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</si>
  <si>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</si>
  <si>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</si>
  <si>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</si>
  <si>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</si>
  <si>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</si>
  <si>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</si>
  <si>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</si>
  <si>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</si>
  <si>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</si>
  <si>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</si>
  <si>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</si>
  <si>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</si>
  <si>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</si>
  <si>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</si>
  <si>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</si>
  <si>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</si>
  <si>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</si>
  <si>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</si>
  <si>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</si>
  <si>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</si>
  <si>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</si>
  <si>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</si>
  <si>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</si>
  <si>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</si>
  <si>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</si>
  <si>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</si>
  <si>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</si>
  <si>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</si>
  <si>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</si>
  <si>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</si>
  <si>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</si>
  <si>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</si>
  <si>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</si>
  <si>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</si>
  <si>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</si>
  <si>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</si>
  <si>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</si>
  <si>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</si>
  <si>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</si>
  <si>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</si>
  <si>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</si>
  <si>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</si>
  <si>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</si>
  <si>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</si>
  <si>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</si>
  <si>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</si>
  <si>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</si>
  <si>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</si>
  <si>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</si>
  <si>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</si>
  <si>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</si>
  <si>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</si>
  <si>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</si>
  <si>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</si>
  <si>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</si>
  <si>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</si>
  <si>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</si>
  <si>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</si>
  <si>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</si>
  <si>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</si>
  <si>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</si>
  <si>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</si>
  <si>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</si>
  <si>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</si>
  <si>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</si>
  <si>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</si>
  <si>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</si>
  <si>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</si>
  <si>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</si>
  <si>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</si>
  <si>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</si>
  <si>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</si>
  <si>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</si>
  <si>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</si>
  <si>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</si>
  <si>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</si>
  <si>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</si>
  <si>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</si>
  <si>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</si>
  <si>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</si>
  <si>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</si>
  <si>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</si>
  <si>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</si>
  <si>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</si>
  <si>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</si>
  <si>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</si>
  <si>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</si>
  <si>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</si>
  <si>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</si>
  <si>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</si>
  <si>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</si>
  <si>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</si>
  <si>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</si>
  <si>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</si>
  <si>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</si>
  <si>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</si>
  <si>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</si>
  <si>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</si>
  <si>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</si>
  <si>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</si>
  <si>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</si>
  <si>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</si>
  <si>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</si>
  <si>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</si>
  <si>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</si>
  <si>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</si>
  <si>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</si>
  <si>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</si>
  <si>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</si>
  <si>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</si>
  <si>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</si>
  <si>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</si>
  <si>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</si>
  <si>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</si>
  <si>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</si>
  <si>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</si>
  <si>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</si>
  <si>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</si>
  <si>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</si>
  <si>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</si>
  <si>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</si>
  <si>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</si>
  <si>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</si>
  <si>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</si>
  <si>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</si>
  <si>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</si>
  <si>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</si>
  <si>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</si>
  <si>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</si>
  <si>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</si>
  <si>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</si>
  <si>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</si>
  <si>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</si>
  <si>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</si>
  <si>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</si>
  <si>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</si>
  <si>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</si>
  <si>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</si>
  <si>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</si>
  <si>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</si>
  <si>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</si>
  <si>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</si>
  <si>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</si>
  <si>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</si>
  <si>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</si>
  <si>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</si>
  <si>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</si>
  <si>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</si>
  <si>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</si>
  <si>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</si>
  <si>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</si>
  <si>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</si>
  <si>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</si>
  <si>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</si>
  <si>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</si>
  <si>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</si>
  <si>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</si>
  <si>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</si>
  <si>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</si>
  <si>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</si>
  <si>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</si>
  <si>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</si>
  <si>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</si>
  <si>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</si>
  <si>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</si>
  <si>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</si>
  <si>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</si>
  <si>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</si>
  <si>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</si>
  <si>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</si>
  <si>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</si>
  <si>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</si>
  <si>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</si>
  <si>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</si>
  <si>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</si>
  <si>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</si>
  <si>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</si>
  <si>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</si>
  <si>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</si>
  <si>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</si>
  <si>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</si>
  <si>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</si>
  <si>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</si>
  <si>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</si>
  <si>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</si>
  <si>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</si>
  <si>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</si>
  <si>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</si>
  <si>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</si>
  <si>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</si>
  <si>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</si>
  <si>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</si>
  <si>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</si>
  <si>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</si>
  <si>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</si>
  <si>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</si>
  <si>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</si>
  <si>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</si>
  <si>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</si>
  <si>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</si>
  <si>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</si>
  <si>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</si>
  <si>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</si>
  <si>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</si>
  <si>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</si>
  <si>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</si>
  <si>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</si>
  <si>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</si>
  <si>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</si>
  <si>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</si>
  <si>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</si>
  <si>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</si>
  <si>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</si>
  <si>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</si>
  <si>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</si>
  <si>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</si>
  <si>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</si>
  <si>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</si>
  <si>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</si>
  <si>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</si>
  <si>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</si>
  <si>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</si>
  <si>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</si>
  <si>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</si>
  <si>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</si>
  <si>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</si>
  <si>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</si>
  <si>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</si>
  <si>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</si>
  <si>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</si>
  <si>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</si>
  <si>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</si>
  <si>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</si>
  <si>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</si>
  <si>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</si>
  <si>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</si>
  <si>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</si>
  <si>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</si>
  <si>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</si>
  <si>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</si>
  <si>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</si>
  <si>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</si>
  <si>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</si>
  <si>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</si>
  <si>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</si>
  <si>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</si>
  <si>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</si>
  <si>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</si>
  <si>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</si>
  <si>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</si>
  <si>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</si>
  <si>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</si>
  <si>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</si>
  <si>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</si>
  <si>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</si>
  <si>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</si>
  <si>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</si>
  <si>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</si>
  <si>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</si>
  <si>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</si>
  <si>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</si>
  <si>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</si>
  <si>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</si>
  <si>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</si>
  <si>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</si>
  <si>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</si>
  <si>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</si>
  <si>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</si>
  <si>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</si>
  <si>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</si>
  <si>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</si>
  <si>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</si>
  <si>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</si>
  <si>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</si>
  <si>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</si>
  <si>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</si>
  <si>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</si>
  <si>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</si>
  <si>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</si>
  <si>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</si>
  <si>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</si>
  <si>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</si>
  <si>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</si>
  <si>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</si>
  <si>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</si>
  <si>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</si>
  <si>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</si>
  <si>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</si>
  <si>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</si>
  <si>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</si>
  <si>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</si>
  <si>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</si>
  <si>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</si>
  <si>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</si>
  <si>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</si>
  <si>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</si>
  <si>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</si>
  <si>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</si>
  <si>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</si>
  <si>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</si>
  <si>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</si>
  <si>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</si>
  <si>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</si>
  <si>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</si>
  <si>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</si>
  <si>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</si>
  <si>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</si>
  <si>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</si>
  <si>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</si>
  <si>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</si>
  <si>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</si>
  <si>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</si>
  <si>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</si>
  <si>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</si>
  <si>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</si>
  <si>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</si>
  <si>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</si>
  <si>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</si>
  <si>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</si>
  <si>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</si>
  <si>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</si>
  <si>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</si>
  <si>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</si>
  <si>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</si>
  <si>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</si>
  <si>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</si>
  <si>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</si>
  <si>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</si>
  <si>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</si>
  <si>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</si>
  <si>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</si>
  <si>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</si>
  <si>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</si>
  <si>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</si>
  <si>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</si>
  <si>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</si>
  <si>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</si>
  <si>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</si>
  <si>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</si>
  <si>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</si>
  <si>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</si>
  <si>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</si>
  <si>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</si>
  <si>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</si>
  <si>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</si>
  <si>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</si>
  <si>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</si>
  <si>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</si>
  <si>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</si>
  <si>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</si>
  <si>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</si>
  <si>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</si>
  <si>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</si>
  <si>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</si>
  <si>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</si>
  <si>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</si>
  <si>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</si>
  <si>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</si>
  <si>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</si>
  <si>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</si>
  <si>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</si>
  <si>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</si>
  <si>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</si>
  <si>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</si>
  <si>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</si>
  <si>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</si>
  <si>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</si>
  <si>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</si>
  <si>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</si>
  <si>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</si>
  <si>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</si>
  <si>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</si>
  <si>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</si>
  <si>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</si>
  <si>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</si>
  <si>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</si>
  <si>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</si>
  <si>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</si>
  <si>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</si>
  <si>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</si>
  <si>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</si>
  <si>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</si>
  <si>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</si>
  <si>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</si>
  <si>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</si>
  <si>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</si>
  <si>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</si>
  <si>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</si>
  <si>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</si>
  <si>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</si>
  <si>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</si>
  <si>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</si>
  <si>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</si>
  <si>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</si>
  <si>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</si>
  <si>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</si>
  <si>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</si>
  <si>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</si>
  <si>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</si>
  <si>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</si>
  <si>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</si>
  <si>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</si>
  <si>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</si>
  <si>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</si>
  <si>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</si>
  <si>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</si>
  <si>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</si>
  <si>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</si>
  <si>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</si>
  <si>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</si>
  <si>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</si>
  <si>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</si>
  <si>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</si>
  <si>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</si>
  <si>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</si>
  <si>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</si>
  <si>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</si>
  <si>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</si>
  <si>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</si>
  <si>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</si>
  <si>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</si>
  <si>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</si>
  <si>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</si>
  <si>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</si>
  <si>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</si>
  <si>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</si>
  <si>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</si>
  <si>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</si>
  <si>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</si>
  <si>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</si>
  <si>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</si>
  <si>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</si>
  <si>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</si>
  <si>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</si>
  <si>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</si>
  <si>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</si>
  <si>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</si>
  <si>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</si>
  <si>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</si>
  <si>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</si>
  <si>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</si>
  <si>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</si>
  <si>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</si>
  <si>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</si>
  <si>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</si>
  <si>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</si>
  <si>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</si>
  <si>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</si>
  <si>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</si>
  <si>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</si>
  <si>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</si>
  <si>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</si>
  <si>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</si>
  <si>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</si>
  <si>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</si>
  <si>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</si>
  <si>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</si>
  <si>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</si>
  <si>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</si>
  <si>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</si>
  <si>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</si>
  <si>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</si>
  <si>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</si>
  <si>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</si>
  <si>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</si>
  <si>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</si>
  <si>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</si>
  <si>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</si>
  <si>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</si>
  <si>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</si>
  <si>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</si>
  <si>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</si>
  <si>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</si>
  <si>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</si>
  <si>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</si>
  <si>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</si>
  <si>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</si>
  <si>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</si>
  <si>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</si>
  <si>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</si>
  <si>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</si>
  <si>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</si>
  <si>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</si>
  <si>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</si>
  <si>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</si>
  <si>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</si>
  <si>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</si>
  <si>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</si>
  <si>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</si>
  <si>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</si>
  <si>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</si>
  <si>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</si>
  <si>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</si>
  <si>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</si>
  <si>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</si>
  <si>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</si>
  <si>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</si>
  <si>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</si>
  <si>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</si>
  <si>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</si>
  <si>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</si>
  <si>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</si>
  <si>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</si>
  <si>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</si>
  <si>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</si>
  <si>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</si>
  <si>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</si>
  <si>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</si>
  <si>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</si>
  <si>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</si>
  <si>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</si>
  <si>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</si>
  <si>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</si>
  <si>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</si>
  <si>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</si>
  <si>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</si>
  <si>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</si>
  <si>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</si>
  <si>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</si>
  <si>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</si>
  <si>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</si>
  <si>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</si>
  <si>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</si>
  <si>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</si>
  <si>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</si>
  <si>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</si>
  <si>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</si>
  <si>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</si>
  <si>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</si>
  <si>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</si>
  <si>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</si>
  <si>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</si>
  <si>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</si>
  <si>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</si>
  <si>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</si>
  <si>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</si>
  <si>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</si>
  <si>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</si>
  <si>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</si>
  <si>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</si>
  <si>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</si>
  <si>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</si>
  <si>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</si>
  <si>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</si>
  <si>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</si>
  <si>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</si>
  <si>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</si>
  <si>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</si>
  <si>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</si>
  <si>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</si>
  <si>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</si>
  <si>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</si>
  <si>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</si>
  <si>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</si>
  <si>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</si>
  <si>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</si>
  <si>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</si>
  <si>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</si>
  <si>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</si>
  <si>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</si>
  <si>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</si>
  <si>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</si>
  <si>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</si>
  <si>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</si>
  <si>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</si>
  <si>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</si>
  <si>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</si>
  <si>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</si>
  <si>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</si>
  <si>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</si>
  <si>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</si>
  <si>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</si>
  <si>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</si>
  <si>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</si>
  <si>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</si>
  <si>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</si>
  <si>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</si>
  <si>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</si>
  <si>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</si>
  <si>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</si>
  <si>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</si>
  <si>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</si>
  <si>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</si>
  <si>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</si>
  <si>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</si>
  <si>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</si>
  <si>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</si>
  <si>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</si>
  <si>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</si>
  <si>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</si>
  <si>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</si>
  <si>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</si>
  <si>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</si>
  <si>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</si>
  <si>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</si>
  <si>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</si>
  <si>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</si>
  <si>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</si>
  <si>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</si>
  <si>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</si>
  <si>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</si>
  <si>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</si>
  <si>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</si>
  <si>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</si>
  <si>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</si>
  <si>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</si>
  <si>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</si>
  <si>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</si>
  <si>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</si>
  <si>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</si>
  <si>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</si>
  <si>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</si>
  <si>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</si>
  <si>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</si>
  <si>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</si>
  <si>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</si>
  <si>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</si>
  <si>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</si>
  <si>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</si>
  <si>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</si>
  <si>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</si>
  <si>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</si>
  <si>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</si>
  <si>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</si>
  <si>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</si>
  <si>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</si>
  <si>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</si>
  <si>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</si>
  <si>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</si>
  <si>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</si>
  <si>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</si>
  <si>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</si>
  <si>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</si>
  <si>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</si>
  <si>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</si>
  <si>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</si>
  <si>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</si>
  <si>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</si>
  <si>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</si>
  <si>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</si>
  <si>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</si>
  <si>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</si>
  <si>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</si>
  <si>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</si>
  <si>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</si>
  <si>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</si>
  <si>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</si>
  <si>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</si>
  <si>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</si>
  <si>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</si>
  <si>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</si>
  <si>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</si>
  <si>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</si>
  <si>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</si>
  <si>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</si>
  <si>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</si>
  <si>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</si>
  <si>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</si>
  <si>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</si>
  <si>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</si>
  <si>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</si>
  <si>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</si>
  <si>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</si>
  <si>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</si>
  <si>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</si>
  <si>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</si>
  <si>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</si>
  <si>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</si>
  <si>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</si>
  <si>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</si>
  <si>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</si>
  <si>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</si>
  <si>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</si>
  <si>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</si>
  <si>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</si>
  <si>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</si>
  <si>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</si>
  <si>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</si>
  <si>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</si>
  <si>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</si>
  <si>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</si>
  <si>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</si>
  <si>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</si>
  <si>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</si>
  <si>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</si>
  <si>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</si>
  <si>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</si>
  <si>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</si>
  <si>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</si>
  <si>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</si>
  <si>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</si>
  <si>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</si>
  <si>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</si>
  <si>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</si>
  <si>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</si>
  <si>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</si>
  <si>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</si>
  <si>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</si>
  <si>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</si>
  <si>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</si>
  <si>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</si>
  <si>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</si>
  <si>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</si>
  <si>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</si>
  <si>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</si>
  <si>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</si>
  <si>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</si>
  <si>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</si>
  <si>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</si>
  <si>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</si>
  <si>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</si>
  <si>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</si>
  <si>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</si>
  <si>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</si>
  <si>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</si>
  <si>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</si>
  <si>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</si>
  <si>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</si>
  <si>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</si>
  <si>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</si>
  <si>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</si>
  <si>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</si>
  <si>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</si>
  <si>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</si>
  <si>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</si>
  <si>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</si>
  <si>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</si>
  <si>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</si>
  <si>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</si>
  <si>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</si>
  <si>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</si>
  <si>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</si>
  <si>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</si>
  <si>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</si>
  <si>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</si>
  <si>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</si>
  <si>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</si>
  <si>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</si>
  <si>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</si>
  <si>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</si>
  <si>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</si>
  <si>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</si>
  <si>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</si>
  <si>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</si>
  <si>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</si>
  <si>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</si>
  <si>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</si>
  <si>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</si>
  <si>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</si>
  <si>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</si>
  <si>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</si>
  <si>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</si>
  <si>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</si>
  <si>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</si>
  <si>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</si>
  <si>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</si>
  <si>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</si>
  <si>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</si>
  <si>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</si>
  <si>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</si>
  <si>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</si>
  <si>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</si>
  <si>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</si>
  <si>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</si>
  <si>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</si>
  <si>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</si>
  <si>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</si>
  <si>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</si>
  <si>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</si>
  <si>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</si>
  <si>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</si>
  <si>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</si>
  <si>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</si>
  <si>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</si>
  <si>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</si>
  <si>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</si>
  <si>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</si>
  <si>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</si>
  <si>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</si>
  <si>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</si>
  <si>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</si>
  <si>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</si>
  <si>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</si>
  <si>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</si>
  <si>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</si>
  <si>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</si>
  <si>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</si>
  <si>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</si>
  <si>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</si>
  <si>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</si>
  <si>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</si>
  <si>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</si>
  <si>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</si>
  <si>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</si>
  <si>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</si>
  <si>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</si>
  <si>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</si>
  <si>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</si>
  <si>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</si>
  <si>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</si>
  <si>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</si>
  <si>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</si>
  <si>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</si>
  <si>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</si>
  <si>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</si>
  <si>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</si>
  <si>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</si>
  <si>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</si>
  <si>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</si>
  <si>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</si>
  <si>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</si>
  <si>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</si>
  <si>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</si>
  <si>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</si>
  <si>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</si>
  <si>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</si>
  <si>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</si>
  <si>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</si>
  <si>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</si>
  <si>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</si>
  <si>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</si>
  <si>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</si>
  <si>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</si>
  <si>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</si>
  <si>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</si>
  <si>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</si>
  <si>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</si>
  <si>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</si>
  <si>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</si>
  <si>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</si>
  <si>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</si>
  <si>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</si>
  <si>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</si>
  <si>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</si>
  <si>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</si>
  <si>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</si>
  <si>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</si>
  <si>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</si>
  <si>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</si>
  <si>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</si>
  <si>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</si>
  <si>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</si>
  <si>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</si>
  <si>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</si>
  <si>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</si>
  <si>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</si>
  <si>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</si>
  <si>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</si>
  <si>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</si>
  <si>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</si>
  <si>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</si>
  <si>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</si>
  <si>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</si>
  <si>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</si>
  <si>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</si>
  <si>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</si>
  <si>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</si>
  <si>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</si>
  <si>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</si>
  <si>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</si>
  <si>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</si>
  <si>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</si>
  <si>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</si>
  <si>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</si>
  <si>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</si>
  <si>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</si>
  <si>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</si>
  <si>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</si>
  <si>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</si>
  <si>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</si>
  <si>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</si>
  <si>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</si>
  <si>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</si>
  <si>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</si>
  <si>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</si>
  <si>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</si>
  <si>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</si>
  <si>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</si>
  <si>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</si>
  <si>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</si>
  <si>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</si>
  <si>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</si>
  <si>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</si>
  <si>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</si>
  <si>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</si>
  <si>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</si>
  <si>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</si>
  <si>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</si>
  <si>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</si>
  <si>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</si>
  <si>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</si>
  <si>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</si>
  <si>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</si>
  <si>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</si>
  <si>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</si>
  <si>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</si>
  <si>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</si>
  <si>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</si>
  <si>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</si>
  <si>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</si>
  <si>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</si>
  <si>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</si>
  <si>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</si>
  <si>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</si>
  <si>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</si>
  <si>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</si>
  <si>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</si>
  <si>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</si>
  <si>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</si>
  <si>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</si>
  <si>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</si>
  <si>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</si>
  <si>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</si>
  <si>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</si>
  <si>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</si>
  <si>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</si>
  <si>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</si>
  <si>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</si>
  <si>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</si>
  <si>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</si>
  <si>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</si>
  <si>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</si>
  <si>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</si>
  <si>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</si>
  <si>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</si>
  <si>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</si>
  <si>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</si>
  <si>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</si>
  <si>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</si>
  <si>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</si>
  <si>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</si>
  <si>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</si>
  <si>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</si>
  <si>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</si>
  <si>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</si>
  <si>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</si>
  <si>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</si>
  <si>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</si>
  <si>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</si>
  <si>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</si>
  <si>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</si>
  <si>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</si>
  <si>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</si>
  <si>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</si>
  <si>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</si>
  <si>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</si>
  <si>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</si>
  <si>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</si>
  <si>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</si>
  <si>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</si>
  <si>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</si>
  <si>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</si>
  <si>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</si>
  <si>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</si>
  <si>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</si>
  <si>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</si>
  <si>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</si>
  <si>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</si>
  <si>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</si>
  <si>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</si>
  <si>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</si>
  <si>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</si>
  <si>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</si>
  <si>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</si>
  <si>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</si>
  <si>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</si>
  <si>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</si>
  <si>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</si>
  <si>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</si>
  <si>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</si>
  <si>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</si>
  <si>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</si>
  <si>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</si>
  <si>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</si>
  <si>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</si>
  <si>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</si>
  <si>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</si>
  <si>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</si>
  <si>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</si>
  <si>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</si>
  <si>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</si>
  <si>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</si>
  <si>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</si>
  <si>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</si>
  <si>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</si>
  <si>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</si>
  <si>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</si>
  <si>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</si>
  <si>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</si>
  <si>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</si>
  <si>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</si>
  <si>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</si>
  <si>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</si>
  <si>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</si>
  <si>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</si>
  <si>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</si>
  <si>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</si>
  <si>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</si>
  <si>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</si>
  <si>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</si>
  <si>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</si>
  <si>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</si>
  <si>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</si>
  <si>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</si>
  <si>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</si>
  <si>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</si>
  <si>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</si>
  <si>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</si>
  <si>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</si>
  <si>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</si>
  <si>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</si>
  <si>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</si>
  <si>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</si>
  <si>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</si>
  <si>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</si>
  <si>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</si>
  <si>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</si>
  <si>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</si>
  <si>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</si>
  <si>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</si>
  <si>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</si>
  <si>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</si>
  <si>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</si>
  <si>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</si>
  <si>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</si>
  <si>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</si>
  <si>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</si>
  <si>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</si>
  <si>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</si>
  <si>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</si>
  <si>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</si>
  <si>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</si>
  <si>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</si>
  <si>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</si>
  <si>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</si>
  <si>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</si>
  <si>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</si>
  <si>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</si>
  <si>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</si>
  <si>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</si>
  <si>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</si>
  <si>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</si>
  <si>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</si>
  <si>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</si>
  <si>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</si>
  <si>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</si>
  <si>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</si>
  <si>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</si>
  <si>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</si>
  <si>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</si>
  <si>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</si>
  <si>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</si>
  <si>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</si>
  <si>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</si>
  <si>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</si>
  <si>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</si>
  <si>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</si>
  <si>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</si>
  <si>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</si>
  <si>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</si>
  <si>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</si>
  <si>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</si>
  <si>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</si>
  <si>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</si>
  <si>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</si>
  <si>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</si>
  <si>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</si>
  <si>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</si>
  <si>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</si>
  <si>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</si>
  <si>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</si>
  <si>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</si>
  <si>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</si>
  <si>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</si>
  <si>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</si>
  <si>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</si>
  <si>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</si>
  <si>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</si>
  <si>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</si>
  <si>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</si>
  <si>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</si>
  <si>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</si>
  <si>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</si>
  <si>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</si>
  <si>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</si>
  <si>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</si>
  <si>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</si>
  <si>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</si>
  <si>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</si>
  <si>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</si>
  <si>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</si>
  <si>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</si>
  <si>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</si>
  <si>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</si>
  <si>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</si>
  <si>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</si>
  <si>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</si>
  <si>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</si>
  <si>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</si>
  <si>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</si>
  <si>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</si>
  <si>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</si>
  <si>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</si>
  <si>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</si>
  <si>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</si>
  <si>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</si>
  <si>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</si>
  <si>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</si>
  <si>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</si>
  <si>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</si>
  <si>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</si>
  <si>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</si>
  <si>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</si>
  <si>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</si>
  <si>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</si>
  <si>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</si>
  <si>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</si>
  <si>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</si>
  <si>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</si>
  <si>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</si>
  <si>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</si>
  <si>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</si>
  <si>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</si>
  <si>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</si>
  <si>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</si>
  <si>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</si>
  <si>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</si>
  <si>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</si>
  <si>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</si>
  <si>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</si>
  <si>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</si>
  <si>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</si>
  <si>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</si>
  <si>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</si>
  <si>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</si>
  <si>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</si>
  <si>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</si>
  <si>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</si>
  <si>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</si>
  <si>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</si>
  <si>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</si>
  <si>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</si>
  <si>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</si>
  <si>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</si>
  <si>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</si>
  <si>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</si>
  <si>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</si>
  <si>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</si>
  <si>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</si>
  <si>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</si>
  <si>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</si>
  <si>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</si>
  <si>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</si>
  <si>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</si>
  <si>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</si>
  <si>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</si>
  <si>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</si>
  <si>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</si>
  <si>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</si>
  <si>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</si>
  <si>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</si>
  <si>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</si>
  <si>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</si>
  <si>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</si>
  <si>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</si>
  <si>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</si>
  <si>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</si>
  <si>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</si>
  <si>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</si>
  <si>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</si>
  <si>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</si>
  <si>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</si>
  <si>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</si>
  <si>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</si>
  <si>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</si>
  <si>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</si>
  <si>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</si>
  <si>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</si>
  <si>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</si>
  <si>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</si>
  <si>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</si>
  <si>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</si>
  <si>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</si>
  <si>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</si>
  <si>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</si>
  <si>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</si>
  <si>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</si>
  <si>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</si>
  <si>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</si>
  <si>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</si>
  <si>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</si>
  <si>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</si>
  <si>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</si>
  <si>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</si>
  <si>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</si>
  <si>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</si>
  <si>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</si>
  <si>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</si>
  <si>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</si>
  <si>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</si>
  <si>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</si>
  <si>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</si>
  <si>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</si>
  <si>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</si>
  <si>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</si>
  <si>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</si>
  <si>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</si>
  <si>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</si>
  <si>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</si>
  <si>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</si>
  <si>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</si>
  <si>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</si>
  <si>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</si>
  <si>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</si>
  <si>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</si>
  <si>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</si>
  <si>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</si>
  <si>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</si>
  <si>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</si>
  <si>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</si>
  <si>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</si>
  <si>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</si>
  <si>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</si>
  <si>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</si>
  <si>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</si>
  <si>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</si>
  <si>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</si>
  <si>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</si>
  <si>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</si>
  <si>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</si>
  <si>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</si>
  <si>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</si>
  <si>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</si>
  <si>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</si>
  <si>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</si>
  <si>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</si>
  <si>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</si>
  <si>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</si>
  <si>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</si>
  <si>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</si>
  <si>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</si>
  <si>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</si>
  <si>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</si>
  <si>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</si>
  <si>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</si>
  <si>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</si>
  <si>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</si>
  <si>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</si>
  <si>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</si>
  <si>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</si>
  <si>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</si>
  <si>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</si>
  <si>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</si>
  <si>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</si>
  <si>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</si>
  <si>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</si>
  <si>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</si>
  <si>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</si>
  <si>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</si>
  <si>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</si>
  <si>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</si>
  <si>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</si>
  <si>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</si>
  <si>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</si>
  <si>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</si>
  <si>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</si>
  <si>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</si>
  <si>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</si>
  <si>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</si>
  <si>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</si>
  <si>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</si>
  <si>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</si>
  <si>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</si>
  <si>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</si>
  <si>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</si>
  <si>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</si>
  <si>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</si>
  <si>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</si>
  <si>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</si>
  <si>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</si>
  <si>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</si>
  <si>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</si>
  <si>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</si>
  <si>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</si>
  <si>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</si>
  <si>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</si>
  <si>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</si>
  <si>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</si>
  <si>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</si>
  <si>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</si>
  <si>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</si>
  <si>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</si>
  <si>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</si>
  <si>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</si>
  <si>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</si>
  <si>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</si>
  <si>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</si>
  <si>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</si>
  <si>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</si>
  <si>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</si>
  <si>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</si>
  <si>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</si>
  <si>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</si>
  <si>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</si>
  <si>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</si>
  <si>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</si>
  <si>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</si>
  <si>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</si>
  <si>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</si>
  <si>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</si>
  <si>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</si>
  <si>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</si>
  <si>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</si>
  <si>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</si>
  <si>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</si>
  <si>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</si>
  <si>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</si>
  <si>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</si>
  <si>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</si>
  <si>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</si>
  <si>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</si>
  <si>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</si>
  <si>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</si>
  <si>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</si>
  <si>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</si>
  <si>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</si>
  <si>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</si>
  <si>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</si>
  <si>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</si>
  <si>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</si>
  <si>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</si>
  <si>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</si>
  <si>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</si>
  <si>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</si>
  <si>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</si>
  <si>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</si>
  <si>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</si>
  <si>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</si>
  <si>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</si>
  <si>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</si>
  <si>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</si>
  <si>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</si>
  <si>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</si>
  <si>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</si>
  <si>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</si>
  <si>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</si>
  <si>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</si>
  <si>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</si>
  <si>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</si>
  <si>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</si>
  <si>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</si>
  <si>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</si>
  <si>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</si>
  <si>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</si>
  <si>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</si>
  <si>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</si>
  <si>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</si>
  <si>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</si>
  <si>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</si>
  <si>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</si>
  <si>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</si>
  <si>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</si>
  <si>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</si>
  <si>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</si>
  <si>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</si>
  <si>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</si>
  <si>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</si>
  <si>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</si>
  <si>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</si>
  <si>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</si>
  <si>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</si>
  <si>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</si>
  <si>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</si>
  <si>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</si>
  <si>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</si>
  <si>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</si>
  <si>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</si>
  <si>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</si>
  <si>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</si>
  <si>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</si>
  <si>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</si>
  <si>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</si>
  <si>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</si>
  <si>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</si>
  <si>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</si>
  <si>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</si>
  <si>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</si>
  <si>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</si>
  <si>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</si>
  <si>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</si>
  <si>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</si>
  <si>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</si>
  <si>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</si>
  <si>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</si>
  <si>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</si>
  <si>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</si>
  <si>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</si>
  <si>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</si>
  <si>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</si>
  <si>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</si>
  <si>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</si>
  <si>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</si>
  <si>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</si>
  <si>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</si>
  <si>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</si>
  <si>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</si>
  <si>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</si>
  <si>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</si>
  <si>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</si>
  <si>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</si>
  <si>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</si>
  <si>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</si>
  <si>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</si>
  <si>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</si>
  <si>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</si>
  <si>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</si>
  <si>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</si>
  <si>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</si>
  <si>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</si>
  <si>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</si>
  <si>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</si>
  <si>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</si>
  <si>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</si>
  <si>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</si>
  <si>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</si>
  <si>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</si>
  <si>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</si>
  <si>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</si>
  <si>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</si>
  <si>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</si>
  <si>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</si>
  <si>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</si>
  <si>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</si>
  <si>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</si>
  <si>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</si>
  <si>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</si>
  <si>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</si>
  <si>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</si>
  <si>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</si>
  <si>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</si>
  <si>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</si>
  <si>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</si>
  <si>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</si>
  <si>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</si>
  <si>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</si>
  <si>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</si>
  <si>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</si>
  <si>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</si>
  <si>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</si>
  <si>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</si>
  <si>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</si>
  <si>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</si>
  <si>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</si>
  <si>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</si>
  <si>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</si>
  <si>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</si>
  <si>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</si>
  <si>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</si>
  <si>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</si>
  <si>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</si>
  <si>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</si>
  <si>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</si>
  <si>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</si>
  <si>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</si>
  <si>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</si>
  <si>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</si>
  <si>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</si>
  <si>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</si>
  <si>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</si>
  <si>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</si>
  <si>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</si>
  <si>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</si>
  <si>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</si>
  <si>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</si>
  <si>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</si>
  <si>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</si>
  <si>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</si>
  <si>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</si>
  <si>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</si>
  <si>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</si>
  <si>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</si>
  <si>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</si>
  <si>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</si>
  <si>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</si>
  <si>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</si>
  <si>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</si>
  <si>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</si>
  <si>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</si>
  <si>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</si>
  <si>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</si>
  <si>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</si>
  <si>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</si>
  <si>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</si>
  <si>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</si>
  <si>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</si>
  <si>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</si>
  <si>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</si>
  <si>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</si>
  <si>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</si>
  <si>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</si>
  <si>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</si>
  <si>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</si>
  <si>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</si>
  <si>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</si>
  <si>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</si>
  <si>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</si>
  <si>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</si>
  <si>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</si>
  <si>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</si>
  <si>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</si>
  <si>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</si>
  <si>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</si>
  <si>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</si>
  <si>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</si>
  <si>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</si>
  <si>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</si>
  <si>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</si>
  <si>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</si>
  <si>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</si>
  <si>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</si>
  <si>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</si>
  <si>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</si>
  <si>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</si>
  <si>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</si>
  <si>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</si>
  <si>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</si>
  <si>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</si>
  <si>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</si>
  <si>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</si>
  <si>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</si>
  <si>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</si>
  <si>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</si>
  <si>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</si>
  <si>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</si>
  <si>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</si>
  <si>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</si>
  <si>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</si>
  <si>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</si>
  <si>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</si>
  <si>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</si>
  <si>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</si>
  <si>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</si>
  <si>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</si>
  <si>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</si>
  <si>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</si>
  <si>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</si>
  <si>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</si>
  <si>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</si>
  <si>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</si>
  <si>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</si>
  <si>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</si>
  <si>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</si>
  <si>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</si>
  <si>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</si>
  <si>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</si>
  <si>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</si>
  <si>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</si>
  <si>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</si>
  <si>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</si>
  <si>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</si>
  <si>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</si>
  <si>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</si>
  <si>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</si>
  <si>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</si>
  <si>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</si>
  <si>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</si>
  <si>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</si>
  <si>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</si>
  <si>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</si>
  <si>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</si>
  <si>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</si>
  <si>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</si>
  <si>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</si>
  <si>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</si>
  <si>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</si>
  <si>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</si>
  <si>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</si>
  <si>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</si>
  <si>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</si>
  <si>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</si>
  <si>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</si>
  <si>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</si>
  <si>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</si>
  <si>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</si>
  <si>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</si>
  <si>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</si>
  <si>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</si>
  <si>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</si>
  <si>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</si>
  <si>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</si>
  <si>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</si>
  <si>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</si>
  <si>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</si>
  <si>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</si>
  <si>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</si>
  <si>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</si>
  <si>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</si>
  <si>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</si>
  <si>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</si>
  <si>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</si>
  <si>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</si>
  <si>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</si>
  <si>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</si>
  <si>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</si>
  <si>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</si>
  <si>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</si>
  <si>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</si>
  <si>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</si>
  <si>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</si>
  <si>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</si>
  <si>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</si>
  <si>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</si>
  <si>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</si>
  <si>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</si>
  <si>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</si>
  <si>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</si>
  <si>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</si>
  <si>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</si>
  <si>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</si>
  <si>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</si>
  <si>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</si>
  <si>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</si>
  <si>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</si>
  <si>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</si>
  <si>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</si>
  <si>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</si>
  <si>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</si>
  <si>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</si>
  <si>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</si>
  <si>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</si>
  <si>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</si>
  <si>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</si>
  <si>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</si>
  <si>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</si>
  <si>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</si>
  <si>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</si>
  <si>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</si>
  <si>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</si>
  <si>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</si>
  <si>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</si>
  <si>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</si>
  <si>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</si>
  <si>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</si>
  <si>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</si>
  <si>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</si>
  <si>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</si>
  <si>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</si>
  <si>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</si>
  <si>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</si>
  <si>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</si>
  <si>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</si>
  <si>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</si>
  <si>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</si>
  <si>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</si>
  <si>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</si>
  <si>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</si>
  <si>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</si>
  <si>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</si>
  <si>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</si>
  <si>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</si>
  <si>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</si>
  <si>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</si>
  <si>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</si>
  <si>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</si>
  <si>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</si>
  <si>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</si>
  <si>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</si>
  <si>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</si>
  <si>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</si>
  <si>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</si>
  <si>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</si>
  <si>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</si>
  <si>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</si>
  <si>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</si>
  <si>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</si>
  <si>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</si>
  <si>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</si>
  <si>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</si>
  <si>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</si>
  <si>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</si>
  <si>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</si>
  <si>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</si>
  <si>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</si>
  <si>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</si>
  <si>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</si>
  <si>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</si>
  <si>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</si>
  <si>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</si>
  <si>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</si>
  <si>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</si>
  <si>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</si>
  <si>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</si>
  <si>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</si>
  <si>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</si>
  <si>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</si>
  <si>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</si>
  <si>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</si>
  <si>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</si>
  <si>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</si>
  <si>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</si>
  <si>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</si>
  <si>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</si>
  <si>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</si>
  <si>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</si>
  <si>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</si>
  <si>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</si>
  <si>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</si>
  <si>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</si>
  <si>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</si>
  <si>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</si>
  <si>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</si>
  <si>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</si>
  <si>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</si>
  <si>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</si>
  <si>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</si>
  <si>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</si>
  <si>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</si>
  <si>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</si>
  <si>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</si>
  <si>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</si>
  <si>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</si>
  <si>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</si>
  <si>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</si>
  <si>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</si>
  <si>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</si>
  <si>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</si>
  <si>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</si>
  <si>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</si>
  <si>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</si>
  <si>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</si>
  <si>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</si>
  <si>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</si>
  <si>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</si>
  <si>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</si>
  <si>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</si>
  <si>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</si>
  <si>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</si>
  <si>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</si>
  <si>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</si>
  <si>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</si>
  <si>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</si>
  <si>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</si>
  <si>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</si>
  <si>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</si>
  <si>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</si>
  <si>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</si>
  <si>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</si>
  <si>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</si>
  <si>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</si>
  <si>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</si>
  <si>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</si>
  <si>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</si>
  <si>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</si>
  <si>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</si>
  <si>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</si>
  <si>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</si>
  <si>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</si>
  <si>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</si>
  <si>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</si>
  <si>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</si>
  <si>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</si>
  <si>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</si>
  <si>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</si>
  <si>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</si>
  <si>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</si>
  <si>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</si>
  <si>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</si>
  <si>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</si>
  <si>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</si>
  <si>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</si>
  <si>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</si>
  <si>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</si>
  <si>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</si>
  <si>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</si>
  <si>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</si>
  <si>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</si>
  <si>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</si>
  <si>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</si>
  <si>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</si>
  <si>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</si>
  <si>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</si>
  <si>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</si>
  <si>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</si>
  <si>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</si>
  <si>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</si>
  <si>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</si>
  <si>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</si>
  <si>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</si>
  <si>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</si>
  <si>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</si>
  <si>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</si>
  <si>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</si>
  <si>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</si>
  <si>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</si>
  <si>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</si>
  <si>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</si>
  <si>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</si>
  <si>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</si>
  <si>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</si>
  <si>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</si>
  <si>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</si>
  <si>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</si>
  <si>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</si>
  <si>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</si>
  <si>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</si>
  <si>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</si>
  <si>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</si>
  <si>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</si>
  <si>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</si>
  <si>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</si>
  <si>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</si>
  <si>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</si>
  <si>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</si>
  <si>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</si>
  <si>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</si>
  <si>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</si>
  <si>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</si>
  <si>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</si>
  <si>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</si>
  <si>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</si>
  <si>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</si>
  <si>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</si>
  <si>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</si>
  <si>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</si>
  <si>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</si>
  <si>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</si>
  <si>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</si>
  <si>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</si>
  <si>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</si>
  <si>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</si>
  <si>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</si>
  <si>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</si>
  <si>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</si>
  <si>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</si>
  <si>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</si>
  <si>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</si>
  <si>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</si>
  <si>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</si>
  <si>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</si>
  <si>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</si>
  <si>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</si>
  <si>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</si>
  <si>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</si>
  <si>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</si>
  <si>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</si>
  <si>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</si>
  <si>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</si>
  <si>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</si>
  <si>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</si>
  <si>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</si>
  <si>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</si>
  <si>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</si>
  <si>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</si>
  <si>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</si>
  <si>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</si>
  <si>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</si>
  <si>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</si>
  <si>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</si>
  <si>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</si>
  <si>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</si>
  <si>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</si>
  <si>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</si>
  <si>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</si>
  <si>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</si>
  <si>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</si>
  <si>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</si>
  <si>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</si>
  <si>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</si>
  <si>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</si>
  <si>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</si>
  <si>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</si>
  <si>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</si>
  <si>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</si>
  <si>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</si>
  <si>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</si>
  <si>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</si>
  <si>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</si>
  <si>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</si>
  <si>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</si>
  <si>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</si>
  <si>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</si>
  <si>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</si>
  <si>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</si>
  <si>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</si>
  <si>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</si>
  <si>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</si>
  <si>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</si>
  <si>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</si>
  <si>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</si>
  <si>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</si>
  <si>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</si>
  <si>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</si>
  <si>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</si>
  <si>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</si>
  <si>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</si>
  <si>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</si>
  <si>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</si>
  <si>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</si>
  <si>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</si>
  <si>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</si>
  <si>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</si>
  <si>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</si>
  <si>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</si>
  <si>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</si>
  <si>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</si>
  <si>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</si>
  <si>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</si>
  <si>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</si>
  <si>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</si>
  <si>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</si>
  <si>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</si>
  <si>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</si>
  <si>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</si>
  <si>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</si>
  <si>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</si>
  <si>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</si>
  <si>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</si>
  <si>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</si>
  <si>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</si>
  <si>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</si>
  <si>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</si>
  <si>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</si>
  <si>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</si>
  <si>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</si>
  <si>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</si>
  <si>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</si>
  <si>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</si>
  <si>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</si>
  <si>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</si>
  <si>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</si>
  <si>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</si>
  <si>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</si>
  <si>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</si>
  <si>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</si>
  <si>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</si>
  <si>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</si>
  <si>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</si>
  <si>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</si>
  <si>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</si>
  <si>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</si>
  <si>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</si>
  <si>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</si>
  <si>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</si>
  <si>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</si>
  <si>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</si>
  <si>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</si>
  <si>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</si>
  <si>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</si>
  <si>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</si>
  <si>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</si>
  <si>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</si>
  <si>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</si>
  <si>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</si>
  <si>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</si>
  <si>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</si>
  <si>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</si>
  <si>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</si>
  <si>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</si>
  <si>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</si>
  <si>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</si>
  <si>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</si>
  <si>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</si>
  <si>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</si>
  <si>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</si>
  <si>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</si>
  <si>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</si>
  <si>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</si>
  <si>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</si>
  <si>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</si>
  <si>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</si>
  <si>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</si>
  <si>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</si>
  <si>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</si>
  <si>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</si>
  <si>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</si>
  <si>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</si>
  <si>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</si>
  <si>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</si>
  <si>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</si>
  <si>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</si>
  <si>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</si>
  <si>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</si>
  <si>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</si>
  <si>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</si>
  <si>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</si>
  <si>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</si>
  <si>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</si>
  <si>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</si>
  <si>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</si>
  <si>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</si>
  <si>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</si>
  <si>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</si>
  <si>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</si>
  <si>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Count of name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</si>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</sst>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 applyAlignment="1">
      <alignment horizontal="right"/>
    </xf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C-45EE-83C0-C3BEA6F2821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AC-45EE-83C0-C3BEA6F2821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AC-45EE-83C0-C3BEA6F2821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AC-45EE-83C0-C3BEA6F28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49002591"/>
        <c:axId val="2049003071"/>
      </c:barChart>
      <c:catAx>
        <c:axId val="204900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03071"/>
        <c:crosses val="autoZero"/>
        <c:auto val="1"/>
        <c:lblAlgn val="ctr"/>
        <c:lblOffset val="100"/>
        <c:noMultiLvlLbl val="0"/>
      </c:catAx>
      <c:valAx>
        <c:axId val="20490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00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B-4BB2-A8AC-411ED5A9C803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B-4BB2-A8AC-411ED5A9C803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B-4BB2-A8AC-411ED5A9C803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B-4BB2-A8AC-411ED5A9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4454127"/>
        <c:axId val="2347567"/>
      </c:barChart>
      <c:catAx>
        <c:axId val="50445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567"/>
        <c:crosses val="autoZero"/>
        <c:auto val="1"/>
        <c:lblAlgn val="ctr"/>
        <c:lblOffset val="100"/>
        <c:noMultiLvlLbl val="0"/>
      </c:catAx>
      <c:valAx>
        <c:axId val="23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9-4790-ADC3-33771ACC814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9-4790-ADC3-33771ACC814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69-4790-ADC3-33771ACC8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638239"/>
        <c:axId val="508639679"/>
      </c:lineChart>
      <c:catAx>
        <c:axId val="5086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39679"/>
        <c:crosses val="autoZero"/>
        <c:auto val="1"/>
        <c:lblAlgn val="ctr"/>
        <c:lblOffset val="100"/>
        <c:noMultiLvlLbl val="0"/>
      </c:catAx>
      <c:valAx>
        <c:axId val="5086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</a:t>
            </a:r>
            <a:r>
              <a:rPr lang="en-US"/>
              <a:t>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Sheet4!$F$2:$F$12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0.8571428571428571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56-409A-A84A-798782BB334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Sheet4!$G$2:$G$12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0.14285714285714285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56-409A-A84A-798782BB3347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Sheet4!$H$2:$H$12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56-409A-A84A-798782BB3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4207"/>
        <c:axId val="2347087"/>
      </c:lineChart>
      <c:catAx>
        <c:axId val="234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087"/>
        <c:crosses val="autoZero"/>
        <c:auto val="1"/>
        <c:lblAlgn val="ctr"/>
        <c:lblOffset val="100"/>
        <c:noMultiLvlLbl val="0"/>
      </c:catAx>
      <c:valAx>
        <c:axId val="234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153987</xdr:colOff>
      <xdr:row>1</xdr:row>
      <xdr:rowOff>152399</xdr:rowOff>
    </xdr:from>
    <xdr:to>
      <xdr:col>14</xdr:col>
      <xdr:colOff>381000</xdr:colOff>
      <xdr:row>18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7960A-CB0D-3293-F522-100064E2E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173037</xdr:colOff>
      <xdr:row>5</xdr:row>
      <xdr:rowOff>149225</xdr:rowOff>
    </xdr:from>
    <xdr:to>
      <xdr:col>16</xdr:col>
      <xdr:colOff>95250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06E65-1B5D-7E96-79D7-972D4BECB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150812</xdr:colOff>
      <xdr:row>7</xdr:row>
      <xdr:rowOff>38100</xdr:rowOff>
    </xdr:from>
    <xdr:to>
      <xdr:col>18</xdr:col>
      <xdr:colOff>361950</xdr:colOff>
      <xdr:row>22</xdr:row>
      <xdr:rowOff>28575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BA56597E-75D7-8321-FC6A-3F690368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1219201</xdr:colOff>
      <xdr:row>17</xdr:row>
      <xdr:rowOff>25400</xdr:rowOff>
    </xdr:from>
    <xdr:to>
      <xdr:col>7</xdr:col>
      <xdr:colOff>512763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3E541-7A74-6A9C-7FC4-08DE5FD3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8</xdr:row>
      <xdr:rowOff>146050</xdr:rowOff>
    </xdr:from>
    <xdr:to>
      <xdr:col>4</xdr:col>
      <xdr:colOff>1104900</xdr:colOff>
      <xdr:row>13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679070-39A4-D378-181A-2F5BB4D82073}"/>
            </a:ext>
          </a:extLst>
        </xdr:cNvPr>
        <xdr:cNvSpPr txBox="1"/>
      </xdr:nvSpPr>
      <xdr:spPr>
        <a:xfrm>
          <a:off x="2952750" y="1720850"/>
          <a:ext cx="2393950" cy="90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See word documen</a:t>
          </a:r>
          <a:r>
            <a:rPr lang="en-US" sz="1100" baseline="0"/>
            <a:t>t for Statistical Analysis question answers.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hair Zulfiqar" refreshedDate="45028.791279976853" createdVersion="8" refreshedVersion="8" minRefreshableVersion="3" recordCount="1000" xr:uid="{A37738C7-8933-47D6-9512-47233B90C74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77D65-1E2C-4C77-986A-B5AAE422B24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5EB252-72A5-47E1-BD16-7B0B319F0DF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274379-BAF5-4A75-B03A-F79C7524A9A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name" fld="1" subtotal="count" baseField="0" baseItem="0"/>
  </dataFields>
  <chartFormats count="43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6" count="1" selected="0">
            <x v="0"/>
          </reference>
          <reference field="2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6" count="1" selected="0">
            <x v="1"/>
          </reference>
          <reference field="21" count="1" selected="0">
            <x v="11"/>
          </reference>
        </references>
      </pivotArea>
    </chartFormat>
    <chartFormat chart="0" format="22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4"/>
          </reference>
        </references>
      </pivotArea>
    </chartFormat>
    <chartFormat chart="0" format="26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6"/>
          </reference>
        </references>
      </pivotArea>
    </chartFormat>
    <chartFormat chart="0" format="28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7"/>
          </reference>
        </references>
      </pivotArea>
    </chartFormat>
    <chartFormat chart="0" format="29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8"/>
          </reference>
        </references>
      </pivotArea>
    </chartFormat>
    <chartFormat chart="0" format="30" series="1">
      <pivotArea type="data" outline="0" fieldPosition="0">
        <references count="2">
          <reference field="6" count="1" selected="0">
            <x v="2"/>
          </reference>
          <reference field="21" count="1" selected="0">
            <x v="9"/>
          </reference>
        </references>
      </pivotArea>
    </chartFormat>
    <chartFormat chart="0" format="31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3"/>
          </reference>
        </references>
      </pivotArea>
    </chartFormat>
    <chartFormat chart="0" format="34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4"/>
          </reference>
        </references>
      </pivotArea>
    </chartFormat>
    <chartFormat chart="0" format="35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5"/>
          </reference>
        </references>
      </pivotArea>
    </chartFormat>
    <chartFormat chart="0" format="36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6"/>
          </reference>
        </references>
      </pivotArea>
    </chartFormat>
    <chartFormat chart="0" format="37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8"/>
          </reference>
        </references>
      </pivotArea>
    </chartFormat>
    <chartFormat chart="0" format="39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9"/>
          </reference>
        </references>
      </pivotArea>
    </chartFormat>
    <chartFormat chart="0" format="40" series="1">
      <pivotArea type="data" outline="0" fieldPosition="0">
        <references count="2">
          <reference field="6" count="1" selected="0">
            <x v="3"/>
          </reference>
          <reference field="21" count="1" selected="0">
            <x v="1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C10" sqref="C1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1.83203125" bestFit="1" customWidth="1"/>
    <col min="6" max="6" width="18.33203125" bestFit="1" customWidth="1"/>
    <col min="7" max="7" width="12.58203125" bestFit="1" customWidth="1"/>
    <col min="8" max="8" width="17.58203125" bestFit="1" customWidth="1"/>
    <col min="9" max="9" width="17.58203125" customWidth="1"/>
    <col min="10" max="10" width="11.75" bestFit="1" customWidth="1"/>
    <col min="11" max="11" width="12.5" bestFit="1" customWidth="1"/>
    <col min="12" max="12" width="15.58203125" bestFit="1" customWidth="1"/>
    <col min="13" max="13" width="26.5" bestFit="1" customWidth="1"/>
    <col min="14" max="14" width="12.33203125" bestFit="1" customWidth="1"/>
    <col min="15" max="15" width="25.08203125" bestFit="1" customWidth="1"/>
    <col min="16" max="16" width="13.25" bestFit="1" customWidth="1"/>
    <col min="17" max="17" width="12.58203125" bestFit="1" customWidth="1"/>
    <col min="18" max="18" width="28" bestFit="1" customWidth="1"/>
    <col min="19" max="19" width="14.83203125" bestFit="1" customWidth="1"/>
    <col min="20" max="20" width="12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 s="9">
        <f>(((L2/60)/60/24)+DATE(1970,1,1))</f>
        <v>42336.25</v>
      </c>
      <c r="N2">
        <v>1450159200</v>
      </c>
      <c r="O2" s="9">
        <f>(((N2/60)/60/24)+DATE(1970,1,1))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(((L3/60)/60/24)+DATE(1970,1,1))</f>
        <v>41870.208333333336</v>
      </c>
      <c r="N3">
        <v>1408597200</v>
      </c>
      <c r="O3" s="9">
        <f t="shared" ref="O3:O66" si="3">(((N3/60)/60/24)+DATE(1970,1,1))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RIGHT(R3,LEN(R3)-FIND("/",R3))</f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6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9">
        <f t="shared" ref="M67:M130" si="8">(((L67/60)/60/24)+DATE(1970,1,1))</f>
        <v>40570.25</v>
      </c>
      <c r="N67">
        <v>1296712800</v>
      </c>
      <c r="O67" s="9">
        <f t="shared" ref="O67:O130" si="9">(((N67/60)/60/24)+DATE(1970,1,1))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 s="9">
        <f t="shared" si="8"/>
        <v>42102.208333333328</v>
      </c>
      <c r="N68">
        <v>1428901200</v>
      </c>
      <c r="O68" s="9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8"/>
        <v>40203.25</v>
      </c>
      <c r="N69">
        <v>1264831200</v>
      </c>
      <c r="O69" s="9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8"/>
        <v>42943.208333333328</v>
      </c>
      <c r="N70">
        <v>1505192400</v>
      </c>
      <c r="O70" s="9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8"/>
        <v>40531.25</v>
      </c>
      <c r="N71">
        <v>1295676000</v>
      </c>
      <c r="O71" s="9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8"/>
        <v>40484.208333333336</v>
      </c>
      <c r="N72">
        <v>1292911200</v>
      </c>
      <c r="O72" s="9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8"/>
        <v>43799.25</v>
      </c>
      <c r="N73">
        <v>1575439200</v>
      </c>
      <c r="O73" s="9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8"/>
        <v>42186.208333333328</v>
      </c>
      <c r="N74">
        <v>1438837200</v>
      </c>
      <c r="O74" s="9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8"/>
        <v>42701.25</v>
      </c>
      <c r="N75">
        <v>1480485600</v>
      </c>
      <c r="O75" s="9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8"/>
        <v>42456.208333333328</v>
      </c>
      <c r="N76">
        <v>1459141200</v>
      </c>
      <c r="O76" s="9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8"/>
        <v>43296.208333333328</v>
      </c>
      <c r="N77">
        <v>1532322000</v>
      </c>
      <c r="O77" s="9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8"/>
        <v>42027.25</v>
      </c>
      <c r="N78">
        <v>1426222800</v>
      </c>
      <c r="O78" s="9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8"/>
        <v>40448.208333333336</v>
      </c>
      <c r="N79">
        <v>1286773200</v>
      </c>
      <c r="O79" s="9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8"/>
        <v>43206.208333333328</v>
      </c>
      <c r="N80">
        <v>1523941200</v>
      </c>
      <c r="O80" s="9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8"/>
        <v>43267.208333333328</v>
      </c>
      <c r="N81">
        <v>1529557200</v>
      </c>
      <c r="O81" s="9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8"/>
        <v>42976.208333333328</v>
      </c>
      <c r="N82">
        <v>1506574800</v>
      </c>
      <c r="O82" s="9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8"/>
        <v>43062.25</v>
      </c>
      <c r="N83">
        <v>1513576800</v>
      </c>
      <c r="O83" s="9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8"/>
        <v>43482.25</v>
      </c>
      <c r="N84">
        <v>1548309600</v>
      </c>
      <c r="O84" s="9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8"/>
        <v>42579.208333333328</v>
      </c>
      <c r="N85">
        <v>1471582800</v>
      </c>
      <c r="O85" s="9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8"/>
        <v>41118.208333333336</v>
      </c>
      <c r="N86">
        <v>1344315600</v>
      </c>
      <c r="O86" s="9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8"/>
        <v>40797.208333333336</v>
      </c>
      <c r="N87">
        <v>1316408400</v>
      </c>
      <c r="O87" s="9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8"/>
        <v>42128.208333333328</v>
      </c>
      <c r="N88">
        <v>1431838800</v>
      </c>
      <c r="O88" s="9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8"/>
        <v>40610.25</v>
      </c>
      <c r="N89">
        <v>1300510800</v>
      </c>
      <c r="O89" s="9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8"/>
        <v>42110.208333333328</v>
      </c>
      <c r="N90">
        <v>1431061200</v>
      </c>
      <c r="O90" s="9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8"/>
        <v>40283.208333333336</v>
      </c>
      <c r="N91">
        <v>1271480400</v>
      </c>
      <c r="O91" s="9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8"/>
        <v>42425.25</v>
      </c>
      <c r="N92">
        <v>1456380000</v>
      </c>
      <c r="O92" s="9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8"/>
        <v>42588.208333333328</v>
      </c>
      <c r="N93">
        <v>1472878800</v>
      </c>
      <c r="O93" s="9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8"/>
        <v>40352.208333333336</v>
      </c>
      <c r="N94">
        <v>1277355600</v>
      </c>
      <c r="O94" s="9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8"/>
        <v>41202.208333333336</v>
      </c>
      <c r="N95">
        <v>1351054800</v>
      </c>
      <c r="O95" s="9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8"/>
        <v>43562.208333333328</v>
      </c>
      <c r="N96">
        <v>1555563600</v>
      </c>
      <c r="O96" s="9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8"/>
        <v>43752.208333333328</v>
      </c>
      <c r="N97">
        <v>1571634000</v>
      </c>
      <c r="O97" s="9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8"/>
        <v>40612.25</v>
      </c>
      <c r="N98">
        <v>1300856400</v>
      </c>
      <c r="O98" s="9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8"/>
        <v>42180.208333333328</v>
      </c>
      <c r="N99">
        <v>1439874000</v>
      </c>
      <c r="O99" s="9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8"/>
        <v>42212.208333333328</v>
      </c>
      <c r="N100">
        <v>1438318800</v>
      </c>
      <c r="O100" s="9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8"/>
        <v>41968.25</v>
      </c>
      <c r="N101">
        <v>1419400800</v>
      </c>
      <c r="O101" s="9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9">
        <f t="shared" si="8"/>
        <v>40835.208333333336</v>
      </c>
      <c r="N102">
        <v>1320555600</v>
      </c>
      <c r="O102" s="9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8"/>
        <v>42056.25</v>
      </c>
      <c r="N103">
        <v>1425103200</v>
      </c>
      <c r="O103" s="9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8"/>
        <v>43234.208333333328</v>
      </c>
      <c r="N104">
        <v>1526878800</v>
      </c>
      <c r="O104" s="9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8"/>
        <v>40475.208333333336</v>
      </c>
      <c r="N105">
        <v>1288674000</v>
      </c>
      <c r="O105" s="9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8"/>
        <v>42878.208333333328</v>
      </c>
      <c r="N106">
        <v>1495602000</v>
      </c>
      <c r="O106" s="9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8"/>
        <v>41366.208333333336</v>
      </c>
      <c r="N107">
        <v>1366434000</v>
      </c>
      <c r="O107" s="9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8"/>
        <v>43716.208333333328</v>
      </c>
      <c r="N108">
        <v>1568350800</v>
      </c>
      <c r="O108" s="9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8"/>
        <v>43213.208333333328</v>
      </c>
      <c r="N109">
        <v>1525928400</v>
      </c>
      <c r="O109" s="9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8"/>
        <v>41005.208333333336</v>
      </c>
      <c r="N110">
        <v>1336885200</v>
      </c>
      <c r="O110" s="9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8"/>
        <v>41651.25</v>
      </c>
      <c r="N111">
        <v>1389679200</v>
      </c>
      <c r="O111" s="9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8"/>
        <v>43354.208333333328</v>
      </c>
      <c r="N112">
        <v>1538283600</v>
      </c>
      <c r="O112" s="9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8"/>
        <v>41174.208333333336</v>
      </c>
      <c r="N113">
        <v>1348808400</v>
      </c>
      <c r="O113" s="9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9">
        <f t="shared" si="8"/>
        <v>41875.208333333336</v>
      </c>
      <c r="N114">
        <v>1410152400</v>
      </c>
      <c r="O114" s="9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8"/>
        <v>42990.208333333328</v>
      </c>
      <c r="N115">
        <v>1505797200</v>
      </c>
      <c r="O115" s="9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8"/>
        <v>43564.208333333328</v>
      </c>
      <c r="N116">
        <v>1554872400</v>
      </c>
      <c r="O116" s="9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8"/>
        <v>43056.25</v>
      </c>
      <c r="N117">
        <v>1513922400</v>
      </c>
      <c r="O117" s="9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8"/>
        <v>42265.208333333328</v>
      </c>
      <c r="N118">
        <v>1442638800</v>
      </c>
      <c r="O118" s="9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8"/>
        <v>40808.208333333336</v>
      </c>
      <c r="N119">
        <v>1317186000</v>
      </c>
      <c r="O119" s="9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8"/>
        <v>41665.25</v>
      </c>
      <c r="N120">
        <v>1391234400</v>
      </c>
      <c r="O120" s="9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8"/>
        <v>41806.208333333336</v>
      </c>
      <c r="N121">
        <v>1404363600</v>
      </c>
      <c r="O121" s="9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8"/>
        <v>42111.208333333328</v>
      </c>
      <c r="N122">
        <v>1429592400</v>
      </c>
      <c r="O122" s="9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8"/>
        <v>41917.208333333336</v>
      </c>
      <c r="N123">
        <v>1413608400</v>
      </c>
      <c r="O123" s="9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8"/>
        <v>41970.25</v>
      </c>
      <c r="N124">
        <v>1419400800</v>
      </c>
      <c r="O124" s="9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8"/>
        <v>42332.25</v>
      </c>
      <c r="N125">
        <v>1448604000</v>
      </c>
      <c r="O125" s="9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8"/>
        <v>43598.208333333328</v>
      </c>
      <c r="N126">
        <v>1562302800</v>
      </c>
      <c r="O126" s="9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8"/>
        <v>43362.208333333328</v>
      </c>
      <c r="N127">
        <v>1537678800</v>
      </c>
      <c r="O127" s="9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8"/>
        <v>42596.208333333328</v>
      </c>
      <c r="N128">
        <v>1473570000</v>
      </c>
      <c r="O128" s="9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8"/>
        <v>40310.208333333336</v>
      </c>
      <c r="N129">
        <v>1273899600</v>
      </c>
      <c r="O129" s="9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si="8"/>
        <v>40417.208333333336</v>
      </c>
      <c r="N130">
        <v>1284008400</v>
      </c>
      <c r="O130" s="9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s="6">
        <f t="shared" ref="I131:I194" si="13">E131/H131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4">(((L131/60)/60/24)+DATE(1970,1,1))</f>
        <v>42038.25</v>
      </c>
      <c r="N131">
        <v>1425103200</v>
      </c>
      <c r="O131" s="9">
        <f t="shared" ref="O131:O194" si="15">(((N131/60)/60/24)+DATE(1970,1,1))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 s="9">
        <f t="shared" si="14"/>
        <v>40842.208333333336</v>
      </c>
      <c r="N132">
        <v>1320991200</v>
      </c>
      <c r="O132" s="9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 s="9">
        <f t="shared" si="14"/>
        <v>41607.25</v>
      </c>
      <c r="N133">
        <v>1386828000</v>
      </c>
      <c r="O133" s="9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 s="9">
        <f t="shared" si="14"/>
        <v>43112.25</v>
      </c>
      <c r="N134">
        <v>1517119200</v>
      </c>
      <c r="O134" s="9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 s="9">
        <f t="shared" si="14"/>
        <v>40767.208333333336</v>
      </c>
      <c r="N135">
        <v>1315026000</v>
      </c>
      <c r="O135" s="9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 s="9">
        <f t="shared" si="14"/>
        <v>40713.208333333336</v>
      </c>
      <c r="N136">
        <v>1312693200</v>
      </c>
      <c r="O136" s="9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 s="9">
        <f t="shared" si="14"/>
        <v>41340.25</v>
      </c>
      <c r="N137">
        <v>1363064400</v>
      </c>
      <c r="O137" s="9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 s="9">
        <f t="shared" si="14"/>
        <v>41797.208333333336</v>
      </c>
      <c r="N138">
        <v>1403154000</v>
      </c>
      <c r="O138" s="9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 s="9">
        <f t="shared" si="14"/>
        <v>40457.208333333336</v>
      </c>
      <c r="N139">
        <v>1286859600</v>
      </c>
      <c r="O139" s="9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 s="9">
        <f t="shared" si="14"/>
        <v>41180.208333333336</v>
      </c>
      <c r="N140">
        <v>1349326800</v>
      </c>
      <c r="O140" s="9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 s="9">
        <f t="shared" si="14"/>
        <v>42115.208333333328</v>
      </c>
      <c r="N141">
        <v>1430974800</v>
      </c>
      <c r="O141" s="9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 s="9">
        <f t="shared" si="14"/>
        <v>43156.25</v>
      </c>
      <c r="N142">
        <v>1519970400</v>
      </c>
      <c r="O142" s="9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 s="9">
        <f t="shared" si="14"/>
        <v>42167.208333333328</v>
      </c>
      <c r="N143">
        <v>1434603600</v>
      </c>
      <c r="O143" s="9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 s="9">
        <f t="shared" si="14"/>
        <v>41005.208333333336</v>
      </c>
      <c r="N144">
        <v>1337230800</v>
      </c>
      <c r="O144" s="9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 s="9">
        <f t="shared" si="14"/>
        <v>40357.208333333336</v>
      </c>
      <c r="N145">
        <v>1279429200</v>
      </c>
      <c r="O145" s="9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 s="9">
        <f t="shared" si="14"/>
        <v>43633.208333333328</v>
      </c>
      <c r="N146">
        <v>1561438800</v>
      </c>
      <c r="O146" s="9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 s="9">
        <f t="shared" si="14"/>
        <v>41889.208333333336</v>
      </c>
      <c r="N147">
        <v>1410498000</v>
      </c>
      <c r="O147" s="9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 s="9">
        <f t="shared" si="14"/>
        <v>40855.25</v>
      </c>
      <c r="N148">
        <v>1322460000</v>
      </c>
      <c r="O148" s="9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 s="9">
        <f t="shared" si="14"/>
        <v>42534.208333333328</v>
      </c>
      <c r="N149">
        <v>1466312400</v>
      </c>
      <c r="O149" s="9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 s="9">
        <f t="shared" si="14"/>
        <v>42941.208333333328</v>
      </c>
      <c r="N150">
        <v>1501736400</v>
      </c>
      <c r="O150" s="9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 s="9">
        <f t="shared" si="14"/>
        <v>41275.25</v>
      </c>
      <c r="N151">
        <v>1361512800</v>
      </c>
      <c r="O151" s="9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 s="9">
        <f t="shared" si="14"/>
        <v>43450.25</v>
      </c>
      <c r="N152">
        <v>1545026400</v>
      </c>
      <c r="O152" s="9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 s="9">
        <f t="shared" si="14"/>
        <v>41799.208333333336</v>
      </c>
      <c r="N153">
        <v>1406696400</v>
      </c>
      <c r="O153" s="9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 s="9">
        <f t="shared" si="14"/>
        <v>42783.25</v>
      </c>
      <c r="N154">
        <v>1487916000</v>
      </c>
      <c r="O154" s="9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 s="9">
        <f t="shared" si="14"/>
        <v>41201.208333333336</v>
      </c>
      <c r="N155">
        <v>1351141200</v>
      </c>
      <c r="O155" s="9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 s="9">
        <f t="shared" si="14"/>
        <v>42502.208333333328</v>
      </c>
      <c r="N156">
        <v>1465016400</v>
      </c>
      <c r="O156" s="9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 s="9">
        <f t="shared" si="14"/>
        <v>40262.208333333336</v>
      </c>
      <c r="N157">
        <v>1270789200</v>
      </c>
      <c r="O157" s="9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 s="9">
        <f t="shared" si="14"/>
        <v>43743.208333333328</v>
      </c>
      <c r="N158">
        <v>1572325200</v>
      </c>
      <c r="O158" s="9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 s="9">
        <f t="shared" si="14"/>
        <v>41638.25</v>
      </c>
      <c r="N159">
        <v>1389420000</v>
      </c>
      <c r="O159" s="9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 s="9">
        <f t="shared" si="14"/>
        <v>42346.25</v>
      </c>
      <c r="N160">
        <v>1449640800</v>
      </c>
      <c r="O160" s="9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 s="9">
        <f t="shared" si="14"/>
        <v>43551.208333333328</v>
      </c>
      <c r="N161">
        <v>1555218000</v>
      </c>
      <c r="O161" s="9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 s="9">
        <f t="shared" si="14"/>
        <v>43582.208333333328</v>
      </c>
      <c r="N162">
        <v>1557723600</v>
      </c>
      <c r="O162" s="9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 s="9">
        <f t="shared" si="14"/>
        <v>42270.208333333328</v>
      </c>
      <c r="N163">
        <v>1443502800</v>
      </c>
      <c r="O163" s="9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 s="9">
        <f t="shared" si="14"/>
        <v>43442.25</v>
      </c>
      <c r="N164">
        <v>1546840800</v>
      </c>
      <c r="O164" s="9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 s="9">
        <f t="shared" si="14"/>
        <v>43028.208333333328</v>
      </c>
      <c r="N165">
        <v>1512712800</v>
      </c>
      <c r="O165" s="9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 s="9">
        <f t="shared" si="14"/>
        <v>43016.208333333328</v>
      </c>
      <c r="N166">
        <v>1507525200</v>
      </c>
      <c r="O166" s="9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 s="9">
        <f t="shared" si="14"/>
        <v>42948.208333333328</v>
      </c>
      <c r="N167">
        <v>1504328400</v>
      </c>
      <c r="O167" s="9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 s="9">
        <f t="shared" si="14"/>
        <v>40534.25</v>
      </c>
      <c r="N168">
        <v>1293343200</v>
      </c>
      <c r="O168" s="9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 s="9">
        <f t="shared" si="14"/>
        <v>41435.208333333336</v>
      </c>
      <c r="N169">
        <v>1371704400</v>
      </c>
      <c r="O169" s="9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 s="9">
        <f t="shared" si="14"/>
        <v>43518.25</v>
      </c>
      <c r="N170">
        <v>1552798800</v>
      </c>
      <c r="O170" s="9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 s="9">
        <f t="shared" si="14"/>
        <v>41077.208333333336</v>
      </c>
      <c r="N171">
        <v>1342328400</v>
      </c>
      <c r="O171" s="9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 s="9">
        <f t="shared" si="14"/>
        <v>42950.208333333328</v>
      </c>
      <c r="N172">
        <v>1502341200</v>
      </c>
      <c r="O172" s="9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 s="9">
        <f t="shared" si="14"/>
        <v>41718.208333333336</v>
      </c>
      <c r="N173">
        <v>1397192400</v>
      </c>
      <c r="O173" s="9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 s="9">
        <f t="shared" si="14"/>
        <v>41839.208333333336</v>
      </c>
      <c r="N174">
        <v>1407042000</v>
      </c>
      <c r="O174" s="9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 s="9">
        <f t="shared" si="14"/>
        <v>41412.208333333336</v>
      </c>
      <c r="N175">
        <v>1369371600</v>
      </c>
      <c r="O175" s="9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 s="9">
        <f t="shared" si="14"/>
        <v>42282.208333333328</v>
      </c>
      <c r="N176">
        <v>1444107600</v>
      </c>
      <c r="O176" s="9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 s="9">
        <f t="shared" si="14"/>
        <v>42613.208333333328</v>
      </c>
      <c r="N177">
        <v>1474261200</v>
      </c>
      <c r="O177" s="9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 s="9">
        <f t="shared" si="14"/>
        <v>42616.208333333328</v>
      </c>
      <c r="N178">
        <v>1473656400</v>
      </c>
      <c r="O178" s="9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 s="9">
        <f t="shared" si="14"/>
        <v>40497.25</v>
      </c>
      <c r="N179">
        <v>1291960800</v>
      </c>
      <c r="O179" s="9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 s="9">
        <f t="shared" si="14"/>
        <v>42999.208333333328</v>
      </c>
      <c r="N180">
        <v>1506747600</v>
      </c>
      <c r="O180" s="9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 s="9">
        <f t="shared" si="14"/>
        <v>41350.208333333336</v>
      </c>
      <c r="N181">
        <v>1363582800</v>
      </c>
      <c r="O181" s="9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 s="9">
        <f t="shared" si="14"/>
        <v>40259.208333333336</v>
      </c>
      <c r="N182">
        <v>1269666000</v>
      </c>
      <c r="O182" s="9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 s="9">
        <f t="shared" si="14"/>
        <v>43012.208333333328</v>
      </c>
      <c r="N183">
        <v>1508648400</v>
      </c>
      <c r="O183" s="9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 s="9">
        <f t="shared" si="14"/>
        <v>43631.208333333328</v>
      </c>
      <c r="N184">
        <v>1561957200</v>
      </c>
      <c r="O184" s="9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 s="9">
        <f t="shared" si="14"/>
        <v>40430.208333333336</v>
      </c>
      <c r="N185">
        <v>1285131600</v>
      </c>
      <c r="O185" s="9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 s="9">
        <f t="shared" si="14"/>
        <v>43588.208333333328</v>
      </c>
      <c r="N186">
        <v>1556946000</v>
      </c>
      <c r="O186" s="9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 s="9">
        <f t="shared" si="14"/>
        <v>43233.208333333328</v>
      </c>
      <c r="N187">
        <v>1527138000</v>
      </c>
      <c r="O187" s="9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 s="9">
        <f t="shared" si="14"/>
        <v>41782.208333333336</v>
      </c>
      <c r="N188">
        <v>1402117200</v>
      </c>
      <c r="O188" s="9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 s="9">
        <f t="shared" si="14"/>
        <v>41328.25</v>
      </c>
      <c r="N189">
        <v>1364014800</v>
      </c>
      <c r="O189" s="9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 s="9">
        <f t="shared" si="14"/>
        <v>41975.25</v>
      </c>
      <c r="N190">
        <v>1417586400</v>
      </c>
      <c r="O190" s="9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 s="9">
        <f t="shared" si="14"/>
        <v>42433.25</v>
      </c>
      <c r="N191">
        <v>1457071200</v>
      </c>
      <c r="O191" s="9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 s="9">
        <f t="shared" si="14"/>
        <v>41429.208333333336</v>
      </c>
      <c r="N192">
        <v>1370408400</v>
      </c>
      <c r="O192" s="9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 s="9">
        <f t="shared" si="14"/>
        <v>43536.208333333328</v>
      </c>
      <c r="N193">
        <v>1552626000</v>
      </c>
      <c r="O193" s="9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 s="9">
        <f t="shared" si="14"/>
        <v>41817.208333333336</v>
      </c>
      <c r="N194">
        <v>1404190800</v>
      </c>
      <c r="O194" s="9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s="6">
        <f t="shared" ref="I195:I258" si="19">E195/H195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20">(((L195/60)/60/24)+DATE(1970,1,1))</f>
        <v>43198.208333333328</v>
      </c>
      <c r="N195">
        <v>1523509200</v>
      </c>
      <c r="O195" s="9">
        <f t="shared" ref="O195:O258" si="21">(((N195/60)/60/24)+DATE(1970,1,1))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 s="9">
        <f t="shared" si="20"/>
        <v>42261.208333333328</v>
      </c>
      <c r="N196">
        <v>1443589200</v>
      </c>
      <c r="O196" s="9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 s="9">
        <f t="shared" si="20"/>
        <v>43310.208333333328</v>
      </c>
      <c r="N197">
        <v>1533445200</v>
      </c>
      <c r="O197" s="9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 s="9">
        <f t="shared" si="20"/>
        <v>42616.208333333328</v>
      </c>
      <c r="N198">
        <v>1474520400</v>
      </c>
      <c r="O198" s="9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 s="9">
        <f t="shared" si="20"/>
        <v>42909.208333333328</v>
      </c>
      <c r="N199">
        <v>1499403600</v>
      </c>
      <c r="O199" s="9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 s="9">
        <f t="shared" si="20"/>
        <v>40396.208333333336</v>
      </c>
      <c r="N200">
        <v>1283576400</v>
      </c>
      <c r="O200" s="9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 s="9">
        <f t="shared" si="20"/>
        <v>42192.208333333328</v>
      </c>
      <c r="N201">
        <v>1436590800</v>
      </c>
      <c r="O201" s="9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 s="9">
        <f t="shared" si="20"/>
        <v>40262.208333333336</v>
      </c>
      <c r="N202">
        <v>1270443600</v>
      </c>
      <c r="O202" s="9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 s="9">
        <f t="shared" si="20"/>
        <v>41845.208333333336</v>
      </c>
      <c r="N203">
        <v>1407819600</v>
      </c>
      <c r="O203" s="9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 s="9">
        <f t="shared" si="20"/>
        <v>40818.208333333336</v>
      </c>
      <c r="N204">
        <v>1317877200</v>
      </c>
      <c r="O204" s="9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 s="9">
        <f t="shared" si="20"/>
        <v>42752.25</v>
      </c>
      <c r="N205">
        <v>1484805600</v>
      </c>
      <c r="O205" s="9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 s="9">
        <f t="shared" si="20"/>
        <v>40636.208333333336</v>
      </c>
      <c r="N206">
        <v>1302670800</v>
      </c>
      <c r="O206" s="9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 s="9">
        <f t="shared" si="20"/>
        <v>43390.208333333328</v>
      </c>
      <c r="N207">
        <v>1540789200</v>
      </c>
      <c r="O207" s="9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 s="9">
        <f t="shared" si="20"/>
        <v>40236.25</v>
      </c>
      <c r="N208">
        <v>1268028000</v>
      </c>
      <c r="O208" s="9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 s="9">
        <f t="shared" si="20"/>
        <v>43340.208333333328</v>
      </c>
      <c r="N209">
        <v>1537160400</v>
      </c>
      <c r="O209" s="9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 s="9">
        <f t="shared" si="20"/>
        <v>43048.25</v>
      </c>
      <c r="N210">
        <v>1512280800</v>
      </c>
      <c r="O210" s="9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 s="9">
        <f t="shared" si="20"/>
        <v>42496.208333333328</v>
      </c>
      <c r="N211">
        <v>1463115600</v>
      </c>
      <c r="O211" s="9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 s="9">
        <f t="shared" si="20"/>
        <v>42797.25</v>
      </c>
      <c r="N212">
        <v>1490850000</v>
      </c>
      <c r="O212" s="9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 s="9">
        <f t="shared" si="20"/>
        <v>41513.208333333336</v>
      </c>
      <c r="N213">
        <v>1379653200</v>
      </c>
      <c r="O213" s="9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 s="9">
        <f t="shared" si="20"/>
        <v>43814.25</v>
      </c>
      <c r="N214">
        <v>1580364000</v>
      </c>
      <c r="O214" s="9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 s="9">
        <f t="shared" si="20"/>
        <v>40488.208333333336</v>
      </c>
      <c r="N215">
        <v>1289714400</v>
      </c>
      <c r="O215" s="9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 s="9">
        <f t="shared" si="20"/>
        <v>40409.208333333336</v>
      </c>
      <c r="N216">
        <v>1282712400</v>
      </c>
      <c r="O216" s="9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 s="9">
        <f t="shared" si="20"/>
        <v>43509.25</v>
      </c>
      <c r="N217">
        <v>1550210400</v>
      </c>
      <c r="O217" s="9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 s="9">
        <f t="shared" si="20"/>
        <v>40869.25</v>
      </c>
      <c r="N218">
        <v>1322114400</v>
      </c>
      <c r="O218" s="9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 s="9">
        <f t="shared" si="20"/>
        <v>43583.208333333328</v>
      </c>
      <c r="N219">
        <v>1557205200</v>
      </c>
      <c r="O219" s="9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 s="9">
        <f t="shared" si="20"/>
        <v>40858.25</v>
      </c>
      <c r="N220">
        <v>1323928800</v>
      </c>
      <c r="O220" s="9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 s="9">
        <f t="shared" si="20"/>
        <v>41137.208333333336</v>
      </c>
      <c r="N221">
        <v>1346130000</v>
      </c>
      <c r="O221" s="9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 s="9">
        <f t="shared" si="20"/>
        <v>40725.208333333336</v>
      </c>
      <c r="N222">
        <v>1311051600</v>
      </c>
      <c r="O222" s="9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 s="9">
        <f t="shared" si="20"/>
        <v>41081.208333333336</v>
      </c>
      <c r="N223">
        <v>1340427600</v>
      </c>
      <c r="O223" s="9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 s="9">
        <f t="shared" si="20"/>
        <v>41914.208333333336</v>
      </c>
      <c r="N224">
        <v>1412312400</v>
      </c>
      <c r="O224" s="9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 s="9">
        <f t="shared" si="20"/>
        <v>42445.208333333328</v>
      </c>
      <c r="N225">
        <v>1459314000</v>
      </c>
      <c r="O225" s="9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 s="9">
        <f t="shared" si="20"/>
        <v>41906.208333333336</v>
      </c>
      <c r="N226">
        <v>1415426400</v>
      </c>
      <c r="O226" s="9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 s="9">
        <f t="shared" si="20"/>
        <v>41762.208333333336</v>
      </c>
      <c r="N227">
        <v>1399093200</v>
      </c>
      <c r="O227" s="9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 s="9">
        <f t="shared" si="20"/>
        <v>40276.208333333336</v>
      </c>
      <c r="N228">
        <v>1273899600</v>
      </c>
      <c r="O228" s="9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 s="9">
        <f t="shared" si="20"/>
        <v>42139.208333333328</v>
      </c>
      <c r="N229">
        <v>1432184400</v>
      </c>
      <c r="O229" s="9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 s="9">
        <f t="shared" si="20"/>
        <v>42613.208333333328</v>
      </c>
      <c r="N230">
        <v>1474779600</v>
      </c>
      <c r="O230" s="9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 s="9">
        <f t="shared" si="20"/>
        <v>42887.208333333328</v>
      </c>
      <c r="N231">
        <v>1500440400</v>
      </c>
      <c r="O231" s="9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 s="9">
        <f t="shared" si="20"/>
        <v>43805.25</v>
      </c>
      <c r="N232">
        <v>1575612000</v>
      </c>
      <c r="O232" s="9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 s="9">
        <f t="shared" si="20"/>
        <v>41415.208333333336</v>
      </c>
      <c r="N233">
        <v>1374123600</v>
      </c>
      <c r="O233" s="9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 s="9">
        <f t="shared" si="20"/>
        <v>42576.208333333328</v>
      </c>
      <c r="N234">
        <v>1469509200</v>
      </c>
      <c r="O234" s="9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 s="9">
        <f t="shared" si="20"/>
        <v>40706.208333333336</v>
      </c>
      <c r="N235">
        <v>1309237200</v>
      </c>
      <c r="O235" s="9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 s="9">
        <f t="shared" si="20"/>
        <v>42969.208333333328</v>
      </c>
      <c r="N236">
        <v>1503982800</v>
      </c>
      <c r="O236" s="9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 s="9">
        <f t="shared" si="20"/>
        <v>42779.25</v>
      </c>
      <c r="N237">
        <v>1487397600</v>
      </c>
      <c r="O237" s="9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 s="9">
        <f t="shared" si="20"/>
        <v>43641.208333333328</v>
      </c>
      <c r="N238">
        <v>1562043600</v>
      </c>
      <c r="O238" s="9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 s="9">
        <f t="shared" si="20"/>
        <v>41754.208333333336</v>
      </c>
      <c r="N239">
        <v>1398574800</v>
      </c>
      <c r="O239" s="9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 s="9">
        <f t="shared" si="20"/>
        <v>43083.25</v>
      </c>
      <c r="N240">
        <v>1515391200</v>
      </c>
      <c r="O240" s="9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 s="9">
        <f t="shared" si="20"/>
        <v>42245.208333333328</v>
      </c>
      <c r="N241">
        <v>1441170000</v>
      </c>
      <c r="O241" s="9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 s="9">
        <f t="shared" si="20"/>
        <v>40396.208333333336</v>
      </c>
      <c r="N242">
        <v>1281157200</v>
      </c>
      <c r="O242" s="9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 s="9">
        <f t="shared" si="20"/>
        <v>41742.208333333336</v>
      </c>
      <c r="N243">
        <v>1398229200</v>
      </c>
      <c r="O243" s="9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 s="9">
        <f t="shared" si="20"/>
        <v>42865.208333333328</v>
      </c>
      <c r="N244">
        <v>1495256400</v>
      </c>
      <c r="O244" s="9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 s="9">
        <f t="shared" si="20"/>
        <v>43163.25</v>
      </c>
      <c r="N245">
        <v>1520402400</v>
      </c>
      <c r="O245" s="9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 s="9">
        <f t="shared" si="20"/>
        <v>41834.208333333336</v>
      </c>
      <c r="N246">
        <v>1409806800</v>
      </c>
      <c r="O246" s="9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 s="9">
        <f t="shared" si="20"/>
        <v>41736.208333333336</v>
      </c>
      <c r="N247">
        <v>1396933200</v>
      </c>
      <c r="O247" s="9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 s="9">
        <f t="shared" si="20"/>
        <v>41491.208333333336</v>
      </c>
      <c r="N248">
        <v>1376024400</v>
      </c>
      <c r="O248" s="9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 s="9">
        <f t="shared" si="20"/>
        <v>42726.25</v>
      </c>
      <c r="N249">
        <v>1483682400</v>
      </c>
      <c r="O249" s="9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 s="9">
        <f t="shared" si="20"/>
        <v>42004.25</v>
      </c>
      <c r="N250">
        <v>1420437600</v>
      </c>
      <c r="O250" s="9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 s="9">
        <f t="shared" si="20"/>
        <v>42006.25</v>
      </c>
      <c r="N251">
        <v>1420783200</v>
      </c>
      <c r="O251" s="9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 s="9">
        <f t="shared" si="20"/>
        <v>40203.25</v>
      </c>
      <c r="N252">
        <v>1267423200</v>
      </c>
      <c r="O252" s="9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 s="9">
        <f t="shared" si="20"/>
        <v>41252.25</v>
      </c>
      <c r="N253">
        <v>1355205600</v>
      </c>
      <c r="O253" s="9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 s="9">
        <f t="shared" si="20"/>
        <v>41572.208333333336</v>
      </c>
      <c r="N254">
        <v>1383109200</v>
      </c>
      <c r="O254" s="9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 s="9">
        <f t="shared" si="20"/>
        <v>40641.208333333336</v>
      </c>
      <c r="N255">
        <v>1303275600</v>
      </c>
      <c r="O255" s="9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 s="9">
        <f t="shared" si="20"/>
        <v>42787.25</v>
      </c>
      <c r="N256">
        <v>1487829600</v>
      </c>
      <c r="O256" s="9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 s="9">
        <f t="shared" si="20"/>
        <v>40590.25</v>
      </c>
      <c r="N257">
        <v>1298268000</v>
      </c>
      <c r="O257" s="9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 s="9">
        <f t="shared" si="20"/>
        <v>42393.25</v>
      </c>
      <c r="N258">
        <v>1456812000</v>
      </c>
      <c r="O258" s="9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s="6">
        <f t="shared" ref="I259:I322" si="25">E259/H259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26">(((L259/60)/60/24)+DATE(1970,1,1))</f>
        <v>41338.25</v>
      </c>
      <c r="N259">
        <v>1363669200</v>
      </c>
      <c r="O259" s="9">
        <f t="shared" ref="O259:O322" si="27">(((N259/60)/60/24)+DATE(1970,1,1))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 s="9">
        <f t="shared" si="26"/>
        <v>42712.25</v>
      </c>
      <c r="N260">
        <v>1482904800</v>
      </c>
      <c r="O260" s="9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 s="9">
        <f t="shared" si="26"/>
        <v>41251.25</v>
      </c>
      <c r="N261">
        <v>1356588000</v>
      </c>
      <c r="O261" s="9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 s="9">
        <f t="shared" si="26"/>
        <v>41180.208333333336</v>
      </c>
      <c r="N262">
        <v>1349845200</v>
      </c>
      <c r="O262" s="9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 s="9">
        <f t="shared" si="26"/>
        <v>40415.208333333336</v>
      </c>
      <c r="N263">
        <v>1283058000</v>
      </c>
      <c r="O263" s="9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 s="9">
        <f t="shared" si="26"/>
        <v>40638.208333333336</v>
      </c>
      <c r="N264">
        <v>1304226000</v>
      </c>
      <c r="O264" s="9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 s="9">
        <f t="shared" si="26"/>
        <v>40187.25</v>
      </c>
      <c r="N265">
        <v>1263016800</v>
      </c>
      <c r="O265" s="9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 s="9">
        <f t="shared" si="26"/>
        <v>41317.25</v>
      </c>
      <c r="N266">
        <v>1362031200</v>
      </c>
      <c r="O266" s="9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 s="9">
        <f t="shared" si="26"/>
        <v>42372.25</v>
      </c>
      <c r="N267">
        <v>1455602400</v>
      </c>
      <c r="O267" s="9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 s="9">
        <f t="shared" si="26"/>
        <v>41950.25</v>
      </c>
      <c r="N268">
        <v>1418191200</v>
      </c>
      <c r="O268" s="9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 s="9">
        <f t="shared" si="26"/>
        <v>41206.208333333336</v>
      </c>
      <c r="N269">
        <v>1352440800</v>
      </c>
      <c r="O269" s="9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 s="9">
        <f t="shared" si="26"/>
        <v>41186.208333333336</v>
      </c>
      <c r="N270">
        <v>1353304800</v>
      </c>
      <c r="O270" s="9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 s="9">
        <f t="shared" si="26"/>
        <v>43496.25</v>
      </c>
      <c r="N271">
        <v>1550728800</v>
      </c>
      <c r="O271" s="9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 s="9">
        <f t="shared" si="26"/>
        <v>40514.25</v>
      </c>
      <c r="N272">
        <v>1291442400</v>
      </c>
      <c r="O272" s="9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 s="9">
        <f t="shared" si="26"/>
        <v>42345.25</v>
      </c>
      <c r="N273">
        <v>1452146400</v>
      </c>
      <c r="O273" s="9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 s="9">
        <f t="shared" si="26"/>
        <v>43656.208333333328</v>
      </c>
      <c r="N274">
        <v>1564894800</v>
      </c>
      <c r="O274" s="9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 s="9">
        <f t="shared" si="26"/>
        <v>42995.208333333328</v>
      </c>
      <c r="N275">
        <v>1505883600</v>
      </c>
      <c r="O275" s="9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 s="9">
        <f t="shared" si="26"/>
        <v>43045.25</v>
      </c>
      <c r="N276">
        <v>1510380000</v>
      </c>
      <c r="O276" s="9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 s="9">
        <f t="shared" si="26"/>
        <v>43561.208333333328</v>
      </c>
      <c r="N277">
        <v>1555218000</v>
      </c>
      <c r="O277" s="9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 s="9">
        <f t="shared" si="26"/>
        <v>41018.208333333336</v>
      </c>
      <c r="N278">
        <v>1335243600</v>
      </c>
      <c r="O278" s="9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 s="9">
        <f t="shared" si="26"/>
        <v>40378.208333333336</v>
      </c>
      <c r="N279">
        <v>1279688400</v>
      </c>
      <c r="O279" s="9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 s="9">
        <f t="shared" si="26"/>
        <v>41239.25</v>
      </c>
      <c r="N280">
        <v>1356069600</v>
      </c>
      <c r="O280" s="9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 s="9">
        <f t="shared" si="26"/>
        <v>43346.208333333328</v>
      </c>
      <c r="N281">
        <v>1536210000</v>
      </c>
      <c r="O281" s="9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 s="9">
        <f t="shared" si="26"/>
        <v>43060.25</v>
      </c>
      <c r="N282">
        <v>1511762400</v>
      </c>
      <c r="O282" s="9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 s="9">
        <f t="shared" si="26"/>
        <v>40979.25</v>
      </c>
      <c r="N283">
        <v>1333256400</v>
      </c>
      <c r="O283" s="9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 s="9">
        <f t="shared" si="26"/>
        <v>42701.25</v>
      </c>
      <c r="N284">
        <v>1480744800</v>
      </c>
      <c r="O284" s="9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 s="9">
        <f t="shared" si="26"/>
        <v>42520.208333333328</v>
      </c>
      <c r="N285">
        <v>1465016400</v>
      </c>
      <c r="O285" s="9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 s="9">
        <f t="shared" si="26"/>
        <v>41030.208333333336</v>
      </c>
      <c r="N286">
        <v>1336280400</v>
      </c>
      <c r="O286" s="9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 s="9">
        <f t="shared" si="26"/>
        <v>42623.208333333328</v>
      </c>
      <c r="N287">
        <v>1476766800</v>
      </c>
      <c r="O287" s="9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 s="9">
        <f t="shared" si="26"/>
        <v>42697.25</v>
      </c>
      <c r="N288">
        <v>1480485600</v>
      </c>
      <c r="O288" s="9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 s="9">
        <f t="shared" si="26"/>
        <v>42122.208333333328</v>
      </c>
      <c r="N289">
        <v>1430197200</v>
      </c>
      <c r="O289" s="9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 s="9">
        <f t="shared" si="26"/>
        <v>40982.208333333336</v>
      </c>
      <c r="N290">
        <v>1331787600</v>
      </c>
      <c r="O290" s="9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 s="9">
        <f t="shared" si="26"/>
        <v>42219.208333333328</v>
      </c>
      <c r="N291">
        <v>1438837200</v>
      </c>
      <c r="O291" s="9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 s="9">
        <f t="shared" si="26"/>
        <v>41404.208333333336</v>
      </c>
      <c r="N292">
        <v>1370926800</v>
      </c>
      <c r="O292" s="9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 s="9">
        <f t="shared" si="26"/>
        <v>40831.208333333336</v>
      </c>
      <c r="N293">
        <v>1319000400</v>
      </c>
      <c r="O293" s="9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 s="9">
        <f t="shared" si="26"/>
        <v>40984.208333333336</v>
      </c>
      <c r="N294">
        <v>1333429200</v>
      </c>
      <c r="O294" s="9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 s="9">
        <f t="shared" si="26"/>
        <v>40456.208333333336</v>
      </c>
      <c r="N295">
        <v>1287032400</v>
      </c>
      <c r="O295" s="9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 s="9">
        <f t="shared" si="26"/>
        <v>43399.208333333328</v>
      </c>
      <c r="N296">
        <v>1541570400</v>
      </c>
      <c r="O296" s="9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 s="9">
        <f t="shared" si="26"/>
        <v>41562.208333333336</v>
      </c>
      <c r="N297">
        <v>1383976800</v>
      </c>
      <c r="O297" s="9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 s="9">
        <f t="shared" si="26"/>
        <v>43493.25</v>
      </c>
      <c r="N298">
        <v>1550556000</v>
      </c>
      <c r="O298" s="9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 s="9">
        <f t="shared" si="26"/>
        <v>41653.25</v>
      </c>
      <c r="N299">
        <v>1390456800</v>
      </c>
      <c r="O299" s="9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 s="9">
        <f t="shared" si="26"/>
        <v>42426.25</v>
      </c>
      <c r="N300">
        <v>1458018000</v>
      </c>
      <c r="O300" s="9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 s="9">
        <f t="shared" si="26"/>
        <v>42432.25</v>
      </c>
      <c r="N301">
        <v>1461819600</v>
      </c>
      <c r="O301" s="9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 s="9">
        <f t="shared" si="26"/>
        <v>42977.208333333328</v>
      </c>
      <c r="N302">
        <v>1504155600</v>
      </c>
      <c r="O302" s="9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 s="9">
        <f t="shared" si="26"/>
        <v>42061.25</v>
      </c>
      <c r="N303">
        <v>1426395600</v>
      </c>
      <c r="O303" s="9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 s="9">
        <f t="shared" si="26"/>
        <v>43345.208333333328</v>
      </c>
      <c r="N304">
        <v>1537074000</v>
      </c>
      <c r="O304" s="9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 s="9">
        <f t="shared" si="26"/>
        <v>42376.25</v>
      </c>
      <c r="N305">
        <v>1452578400</v>
      </c>
      <c r="O305" s="9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 s="9">
        <f t="shared" si="26"/>
        <v>42589.208333333328</v>
      </c>
      <c r="N306">
        <v>1474088400</v>
      </c>
      <c r="O306" s="9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 s="9">
        <f t="shared" si="26"/>
        <v>42448.208333333328</v>
      </c>
      <c r="N307">
        <v>1461906000</v>
      </c>
      <c r="O307" s="9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 s="9">
        <f t="shared" si="26"/>
        <v>42930.208333333328</v>
      </c>
      <c r="N308">
        <v>1500267600</v>
      </c>
      <c r="O308" s="9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 s="9">
        <f t="shared" si="26"/>
        <v>41066.208333333336</v>
      </c>
      <c r="N309">
        <v>1340686800</v>
      </c>
      <c r="O309" s="9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 s="9">
        <f t="shared" si="26"/>
        <v>40651.208333333336</v>
      </c>
      <c r="N310">
        <v>1303189200</v>
      </c>
      <c r="O310" s="9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 s="9">
        <f t="shared" si="26"/>
        <v>40807.208333333336</v>
      </c>
      <c r="N311">
        <v>1318309200</v>
      </c>
      <c r="O311" s="9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 s="9">
        <f t="shared" si="26"/>
        <v>40277.208333333336</v>
      </c>
      <c r="N312">
        <v>1272171600</v>
      </c>
      <c r="O312" s="9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 s="9">
        <f t="shared" si="26"/>
        <v>40590.25</v>
      </c>
      <c r="N313">
        <v>1298872800</v>
      </c>
      <c r="O313" s="9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 s="9">
        <f t="shared" si="26"/>
        <v>41572.208333333336</v>
      </c>
      <c r="N314">
        <v>1383282000</v>
      </c>
      <c r="O314" s="9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 s="9">
        <f t="shared" si="26"/>
        <v>40966.25</v>
      </c>
      <c r="N315">
        <v>1330495200</v>
      </c>
      <c r="O315" s="9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 s="9">
        <f t="shared" si="26"/>
        <v>43536.208333333328</v>
      </c>
      <c r="N316">
        <v>1552798800</v>
      </c>
      <c r="O316" s="9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 s="9">
        <f t="shared" si="26"/>
        <v>41783.208333333336</v>
      </c>
      <c r="N317">
        <v>1403413200</v>
      </c>
      <c r="O317" s="9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 s="9">
        <f t="shared" si="26"/>
        <v>43788.25</v>
      </c>
      <c r="N318">
        <v>1574229600</v>
      </c>
      <c r="O318" s="9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 s="9">
        <f t="shared" si="26"/>
        <v>42869.208333333328</v>
      </c>
      <c r="N319">
        <v>1495861200</v>
      </c>
      <c r="O319" s="9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 s="9">
        <f t="shared" si="26"/>
        <v>41684.25</v>
      </c>
      <c r="N320">
        <v>1392530400</v>
      </c>
      <c r="O320" s="9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 s="9">
        <f t="shared" si="26"/>
        <v>40402.208333333336</v>
      </c>
      <c r="N321">
        <v>1283662800</v>
      </c>
      <c r="O321" s="9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 s="9">
        <f t="shared" si="26"/>
        <v>40673.208333333336</v>
      </c>
      <c r="N322">
        <v>1305781200</v>
      </c>
      <c r="O322" s="9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s="6">
        <f t="shared" ref="I323:I386" si="31">E323/H323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32">(((L323/60)/60/24)+DATE(1970,1,1))</f>
        <v>40634.208333333336</v>
      </c>
      <c r="N323">
        <v>1302325200</v>
      </c>
      <c r="O323" s="9">
        <f t="shared" ref="O323:O386" si="33">(((N323/60)/60/24)+DATE(1970,1,1))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 s="9">
        <f t="shared" si="32"/>
        <v>40507.25</v>
      </c>
      <c r="N324">
        <v>1291788000</v>
      </c>
      <c r="O324" s="9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 s="9">
        <f t="shared" si="32"/>
        <v>41725.208333333336</v>
      </c>
      <c r="N325">
        <v>1396069200</v>
      </c>
      <c r="O325" s="9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 s="9">
        <f t="shared" si="32"/>
        <v>42176.208333333328</v>
      </c>
      <c r="N326">
        <v>1435899600</v>
      </c>
      <c r="O326" s="9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 s="9">
        <f t="shared" si="32"/>
        <v>43267.208333333328</v>
      </c>
      <c r="N327">
        <v>1531112400</v>
      </c>
      <c r="O327" s="9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 s="9">
        <f t="shared" si="32"/>
        <v>42364.25</v>
      </c>
      <c r="N328">
        <v>1451628000</v>
      </c>
      <c r="O328" s="9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 s="9">
        <f t="shared" si="32"/>
        <v>43705.208333333328</v>
      </c>
      <c r="N329">
        <v>1567314000</v>
      </c>
      <c r="O329" s="9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 s="9">
        <f t="shared" si="32"/>
        <v>43434.25</v>
      </c>
      <c r="N330">
        <v>1544508000</v>
      </c>
      <c r="O330" s="9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 s="9">
        <f t="shared" si="32"/>
        <v>42716.25</v>
      </c>
      <c r="N331">
        <v>1482472800</v>
      </c>
      <c r="O331" s="9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 s="9">
        <f t="shared" si="32"/>
        <v>43077.25</v>
      </c>
      <c r="N332">
        <v>1512799200</v>
      </c>
      <c r="O332" s="9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 s="9">
        <f t="shared" si="32"/>
        <v>40896.25</v>
      </c>
      <c r="N333">
        <v>1324360800</v>
      </c>
      <c r="O333" s="9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 s="9">
        <f t="shared" si="32"/>
        <v>41361.208333333336</v>
      </c>
      <c r="N334">
        <v>1364533200</v>
      </c>
      <c r="O334" s="9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 s="9">
        <f t="shared" si="32"/>
        <v>43424.25</v>
      </c>
      <c r="N335">
        <v>1545112800</v>
      </c>
      <c r="O335" s="9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 s="9">
        <f t="shared" si="32"/>
        <v>43110.25</v>
      </c>
      <c r="N336">
        <v>1516168800</v>
      </c>
      <c r="O336" s="9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 s="9">
        <f t="shared" si="32"/>
        <v>43784.25</v>
      </c>
      <c r="N337">
        <v>1574920800</v>
      </c>
      <c r="O337" s="9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 s="9">
        <f t="shared" si="32"/>
        <v>40527.25</v>
      </c>
      <c r="N338">
        <v>1292479200</v>
      </c>
      <c r="O338" s="9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 s="9">
        <f t="shared" si="32"/>
        <v>43780.25</v>
      </c>
      <c r="N339">
        <v>1573538400</v>
      </c>
      <c r="O339" s="9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 s="9">
        <f t="shared" si="32"/>
        <v>40821.208333333336</v>
      </c>
      <c r="N340">
        <v>1320382800</v>
      </c>
      <c r="O340" s="9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 s="9">
        <f t="shared" si="32"/>
        <v>42949.208333333328</v>
      </c>
      <c r="N341">
        <v>1502859600</v>
      </c>
      <c r="O341" s="9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 s="9">
        <f t="shared" si="32"/>
        <v>40889.25</v>
      </c>
      <c r="N342">
        <v>1323756000</v>
      </c>
      <c r="O342" s="9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 s="9">
        <f t="shared" si="32"/>
        <v>42244.208333333328</v>
      </c>
      <c r="N343">
        <v>1441342800</v>
      </c>
      <c r="O343" s="9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 s="9">
        <f t="shared" si="32"/>
        <v>41475.208333333336</v>
      </c>
      <c r="N344">
        <v>1375333200</v>
      </c>
      <c r="O344" s="9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 s="9">
        <f t="shared" si="32"/>
        <v>41597.25</v>
      </c>
      <c r="N345">
        <v>1389420000</v>
      </c>
      <c r="O345" s="9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 s="9">
        <f t="shared" si="32"/>
        <v>43122.25</v>
      </c>
      <c r="N346">
        <v>1520056800</v>
      </c>
      <c r="O346" s="9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 s="9">
        <f t="shared" si="32"/>
        <v>42194.208333333328</v>
      </c>
      <c r="N347">
        <v>1436504400</v>
      </c>
      <c r="O347" s="9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 s="9">
        <f t="shared" si="32"/>
        <v>42971.208333333328</v>
      </c>
      <c r="N348">
        <v>1508302800</v>
      </c>
      <c r="O348" s="9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 s="9">
        <f t="shared" si="32"/>
        <v>42046.25</v>
      </c>
      <c r="N349">
        <v>1425708000</v>
      </c>
      <c r="O349" s="9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 s="9">
        <f t="shared" si="32"/>
        <v>42782.25</v>
      </c>
      <c r="N350">
        <v>1488348000</v>
      </c>
      <c r="O350" s="9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 s="9">
        <f t="shared" si="32"/>
        <v>42930.208333333328</v>
      </c>
      <c r="N351">
        <v>1502600400</v>
      </c>
      <c r="O351" s="9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 s="9">
        <f t="shared" si="32"/>
        <v>42144.208333333328</v>
      </c>
      <c r="N352">
        <v>1433653200</v>
      </c>
      <c r="O352" s="9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 s="9">
        <f t="shared" si="32"/>
        <v>42240.208333333328</v>
      </c>
      <c r="N353">
        <v>1441602000</v>
      </c>
      <c r="O353" s="9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 s="9">
        <f t="shared" si="32"/>
        <v>42315.25</v>
      </c>
      <c r="N354">
        <v>1447567200</v>
      </c>
      <c r="O354" s="9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 s="9">
        <f t="shared" si="32"/>
        <v>43651.208333333328</v>
      </c>
      <c r="N355">
        <v>1562389200</v>
      </c>
      <c r="O355" s="9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 s="9">
        <f t="shared" si="32"/>
        <v>41520.208333333336</v>
      </c>
      <c r="N356">
        <v>1378789200</v>
      </c>
      <c r="O356" s="9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 s="9">
        <f t="shared" si="32"/>
        <v>42757.25</v>
      </c>
      <c r="N357">
        <v>1488520800</v>
      </c>
      <c r="O357" s="9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 s="9">
        <f t="shared" si="32"/>
        <v>40922.25</v>
      </c>
      <c r="N358">
        <v>1327298400</v>
      </c>
      <c r="O358" s="9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 s="9">
        <f t="shared" si="32"/>
        <v>42250.208333333328</v>
      </c>
      <c r="N359">
        <v>1443416400</v>
      </c>
      <c r="O359" s="9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 s="9">
        <f t="shared" si="32"/>
        <v>43322.208333333328</v>
      </c>
      <c r="N360">
        <v>1534136400</v>
      </c>
      <c r="O360" s="9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 s="9">
        <f t="shared" si="32"/>
        <v>40782.208333333336</v>
      </c>
      <c r="N361">
        <v>1315026000</v>
      </c>
      <c r="O361" s="9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 s="9">
        <f t="shared" si="32"/>
        <v>40544.25</v>
      </c>
      <c r="N362">
        <v>1295071200</v>
      </c>
      <c r="O362" s="9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 s="9">
        <f t="shared" si="32"/>
        <v>43015.208333333328</v>
      </c>
      <c r="N363">
        <v>1509426000</v>
      </c>
      <c r="O363" s="9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 s="9">
        <f t="shared" si="32"/>
        <v>40570.25</v>
      </c>
      <c r="N364">
        <v>1299391200</v>
      </c>
      <c r="O364" s="9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 s="9">
        <f t="shared" si="32"/>
        <v>40904.25</v>
      </c>
      <c r="N365">
        <v>1325052000</v>
      </c>
      <c r="O365" s="9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 s="9">
        <f t="shared" si="32"/>
        <v>43164.25</v>
      </c>
      <c r="N366">
        <v>1522818000</v>
      </c>
      <c r="O366" s="9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 s="9">
        <f t="shared" si="32"/>
        <v>42733.25</v>
      </c>
      <c r="N367">
        <v>1485324000</v>
      </c>
      <c r="O367" s="9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 s="9">
        <f t="shared" si="32"/>
        <v>40546.25</v>
      </c>
      <c r="N368">
        <v>1294120800</v>
      </c>
      <c r="O368" s="9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 s="9">
        <f t="shared" si="32"/>
        <v>41930.208333333336</v>
      </c>
      <c r="N369">
        <v>1415685600</v>
      </c>
      <c r="O369" s="9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 s="9">
        <f t="shared" si="32"/>
        <v>40464.208333333336</v>
      </c>
      <c r="N370">
        <v>1288933200</v>
      </c>
      <c r="O370" s="9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 s="9">
        <f t="shared" si="32"/>
        <v>41308.25</v>
      </c>
      <c r="N371">
        <v>1363237200</v>
      </c>
      <c r="O371" s="9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 s="9">
        <f t="shared" si="32"/>
        <v>43570.208333333328</v>
      </c>
      <c r="N372">
        <v>1555822800</v>
      </c>
      <c r="O372" s="9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 s="9">
        <f t="shared" si="32"/>
        <v>42043.25</v>
      </c>
      <c r="N373">
        <v>1427778000</v>
      </c>
      <c r="O373" s="9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 s="9">
        <f t="shared" si="32"/>
        <v>42012.25</v>
      </c>
      <c r="N374">
        <v>1422424800</v>
      </c>
      <c r="O374" s="9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 s="9">
        <f t="shared" si="32"/>
        <v>42964.208333333328</v>
      </c>
      <c r="N375">
        <v>1503637200</v>
      </c>
      <c r="O375" s="9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 s="9">
        <f t="shared" si="32"/>
        <v>43476.25</v>
      </c>
      <c r="N376">
        <v>1547618400</v>
      </c>
      <c r="O376" s="9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 s="9">
        <f t="shared" si="32"/>
        <v>42293.208333333328</v>
      </c>
      <c r="N377">
        <v>1449900000</v>
      </c>
      <c r="O377" s="9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 s="9">
        <f t="shared" si="32"/>
        <v>41826.208333333336</v>
      </c>
      <c r="N378">
        <v>1405141200</v>
      </c>
      <c r="O378" s="9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 s="9">
        <f t="shared" si="32"/>
        <v>43760.208333333328</v>
      </c>
      <c r="N379">
        <v>1572933600</v>
      </c>
      <c r="O379" s="9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 s="9">
        <f t="shared" si="32"/>
        <v>43241.208333333328</v>
      </c>
      <c r="N380">
        <v>1530162000</v>
      </c>
      <c r="O380" s="9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 s="9">
        <f t="shared" si="32"/>
        <v>40843.208333333336</v>
      </c>
      <c r="N381">
        <v>1320904800</v>
      </c>
      <c r="O381" s="9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 s="9">
        <f t="shared" si="32"/>
        <v>41448.208333333336</v>
      </c>
      <c r="N382">
        <v>1372395600</v>
      </c>
      <c r="O382" s="9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 s="9">
        <f t="shared" si="32"/>
        <v>42163.208333333328</v>
      </c>
      <c r="N383">
        <v>1437714000</v>
      </c>
      <c r="O383" s="9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 s="9">
        <f t="shared" si="32"/>
        <v>43024.208333333328</v>
      </c>
      <c r="N384">
        <v>1509771600</v>
      </c>
      <c r="O384" s="9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 s="9">
        <f t="shared" si="32"/>
        <v>43509.25</v>
      </c>
      <c r="N385">
        <v>1550556000</v>
      </c>
      <c r="O385" s="9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 s="9">
        <f t="shared" si="32"/>
        <v>42776.25</v>
      </c>
      <c r="N386">
        <v>1489039200</v>
      </c>
      <c r="O386" s="9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s="6">
        <f t="shared" ref="I387:I450" si="37">E387/H387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38">(((L387/60)/60/24)+DATE(1970,1,1))</f>
        <v>43553.208333333328</v>
      </c>
      <c r="N387">
        <v>1556600400</v>
      </c>
      <c r="O387" s="9">
        <f t="shared" ref="O387:O450" si="39">(((N387/60)/60/24)+DATE(1970,1,1))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 s="9">
        <f t="shared" si="38"/>
        <v>40355.208333333336</v>
      </c>
      <c r="N388">
        <v>1278565200</v>
      </c>
      <c r="O388" s="9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 s="9">
        <f t="shared" si="38"/>
        <v>41072.208333333336</v>
      </c>
      <c r="N389">
        <v>1339909200</v>
      </c>
      <c r="O389" s="9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 s="9">
        <f t="shared" si="38"/>
        <v>40912.25</v>
      </c>
      <c r="N390">
        <v>1325829600</v>
      </c>
      <c r="O390" s="9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 s="9">
        <f t="shared" si="38"/>
        <v>40479.208333333336</v>
      </c>
      <c r="N391">
        <v>1290578400</v>
      </c>
      <c r="O391" s="9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 s="9">
        <f t="shared" si="38"/>
        <v>41530.208333333336</v>
      </c>
      <c r="N392">
        <v>1380344400</v>
      </c>
      <c r="O392" s="9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 s="9">
        <f t="shared" si="38"/>
        <v>41653.25</v>
      </c>
      <c r="N393">
        <v>1389852000</v>
      </c>
      <c r="O393" s="9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 s="9">
        <f t="shared" si="38"/>
        <v>40549.25</v>
      </c>
      <c r="N394">
        <v>1294466400</v>
      </c>
      <c r="O394" s="9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 s="9">
        <f t="shared" si="38"/>
        <v>42933.208333333328</v>
      </c>
      <c r="N395">
        <v>1500354000</v>
      </c>
      <c r="O395" s="9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 s="9">
        <f t="shared" si="38"/>
        <v>41484.208333333336</v>
      </c>
      <c r="N396">
        <v>1375938000</v>
      </c>
      <c r="O396" s="9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 s="9">
        <f t="shared" si="38"/>
        <v>40885.25</v>
      </c>
      <c r="N397">
        <v>1323410400</v>
      </c>
      <c r="O397" s="9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 s="9">
        <f t="shared" si="38"/>
        <v>43378.208333333328</v>
      </c>
      <c r="N398">
        <v>1539406800</v>
      </c>
      <c r="O398" s="9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 s="9">
        <f t="shared" si="38"/>
        <v>41417.208333333336</v>
      </c>
      <c r="N399">
        <v>1369803600</v>
      </c>
      <c r="O399" s="9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 s="9">
        <f t="shared" si="38"/>
        <v>43228.208333333328</v>
      </c>
      <c r="N400">
        <v>1525928400</v>
      </c>
      <c r="O400" s="9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 s="9">
        <f t="shared" si="38"/>
        <v>40576.25</v>
      </c>
      <c r="N401">
        <v>1297231200</v>
      </c>
      <c r="O401" s="9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 s="9">
        <f t="shared" si="38"/>
        <v>41502.208333333336</v>
      </c>
      <c r="N402">
        <v>1378530000</v>
      </c>
      <c r="O402" s="9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 s="9">
        <f t="shared" si="38"/>
        <v>43765.208333333328</v>
      </c>
      <c r="N403">
        <v>1572152400</v>
      </c>
      <c r="O403" s="9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 s="9">
        <f t="shared" si="38"/>
        <v>40914.25</v>
      </c>
      <c r="N404">
        <v>1329890400</v>
      </c>
      <c r="O404" s="9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 s="9">
        <f t="shared" si="38"/>
        <v>40310.208333333336</v>
      </c>
      <c r="N405">
        <v>1276750800</v>
      </c>
      <c r="O405" s="9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 s="9">
        <f t="shared" si="38"/>
        <v>43053.25</v>
      </c>
      <c r="N406">
        <v>1510898400</v>
      </c>
      <c r="O406" s="9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 s="9">
        <f t="shared" si="38"/>
        <v>43255.208333333328</v>
      </c>
      <c r="N407">
        <v>1532408400</v>
      </c>
      <c r="O407" s="9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 s="9">
        <f t="shared" si="38"/>
        <v>41304.25</v>
      </c>
      <c r="N408">
        <v>1360562400</v>
      </c>
      <c r="O408" s="9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 s="9">
        <f t="shared" si="38"/>
        <v>43751.208333333328</v>
      </c>
      <c r="N409">
        <v>1571547600</v>
      </c>
      <c r="O409" s="9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 s="9">
        <f t="shared" si="38"/>
        <v>42541.208333333328</v>
      </c>
      <c r="N410">
        <v>1468126800</v>
      </c>
      <c r="O410" s="9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 s="9">
        <f t="shared" si="38"/>
        <v>42843.208333333328</v>
      </c>
      <c r="N411">
        <v>1492837200</v>
      </c>
      <c r="O411" s="9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 s="9">
        <f t="shared" si="38"/>
        <v>42122.208333333328</v>
      </c>
      <c r="N412">
        <v>1430197200</v>
      </c>
      <c r="O412" s="9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 s="9">
        <f t="shared" si="38"/>
        <v>42884.208333333328</v>
      </c>
      <c r="N413">
        <v>1496206800</v>
      </c>
      <c r="O413" s="9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 s="9">
        <f t="shared" si="38"/>
        <v>41642.25</v>
      </c>
      <c r="N414">
        <v>1389592800</v>
      </c>
      <c r="O414" s="9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 s="9">
        <f t="shared" si="38"/>
        <v>43431.25</v>
      </c>
      <c r="N415">
        <v>1545631200</v>
      </c>
      <c r="O415" s="9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 s="9">
        <f t="shared" si="38"/>
        <v>40288.208333333336</v>
      </c>
      <c r="N416">
        <v>1272430800</v>
      </c>
      <c r="O416" s="9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 s="9">
        <f t="shared" si="38"/>
        <v>40921.25</v>
      </c>
      <c r="N417">
        <v>1327903200</v>
      </c>
      <c r="O417" s="9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 s="9">
        <f t="shared" si="38"/>
        <v>40560.25</v>
      </c>
      <c r="N418">
        <v>1296021600</v>
      </c>
      <c r="O418" s="9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 s="9">
        <f t="shared" si="38"/>
        <v>43407.208333333328</v>
      </c>
      <c r="N419">
        <v>1543298400</v>
      </c>
      <c r="O419" s="9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 s="9">
        <f t="shared" si="38"/>
        <v>41035.208333333336</v>
      </c>
      <c r="N420">
        <v>1336366800</v>
      </c>
      <c r="O420" s="9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 s="9">
        <f t="shared" si="38"/>
        <v>40899.25</v>
      </c>
      <c r="N421">
        <v>1325052000</v>
      </c>
      <c r="O421" s="9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 s="9">
        <f t="shared" si="38"/>
        <v>42911.208333333328</v>
      </c>
      <c r="N422">
        <v>1499576400</v>
      </c>
      <c r="O422" s="9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 s="9">
        <f t="shared" si="38"/>
        <v>42915.208333333328</v>
      </c>
      <c r="N423">
        <v>1501304400</v>
      </c>
      <c r="O423" s="9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 s="9">
        <f t="shared" si="38"/>
        <v>40285.208333333336</v>
      </c>
      <c r="N424">
        <v>1273208400</v>
      </c>
      <c r="O424" s="9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 s="9">
        <f t="shared" si="38"/>
        <v>40808.208333333336</v>
      </c>
      <c r="N425">
        <v>1316840400</v>
      </c>
      <c r="O425" s="9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 s="9">
        <f t="shared" si="38"/>
        <v>43208.208333333328</v>
      </c>
      <c r="N426">
        <v>1524546000</v>
      </c>
      <c r="O426" s="9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 s="9">
        <f t="shared" si="38"/>
        <v>42213.208333333328</v>
      </c>
      <c r="N427">
        <v>1438578000</v>
      </c>
      <c r="O427" s="9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 s="9">
        <f t="shared" si="38"/>
        <v>41332.25</v>
      </c>
      <c r="N428">
        <v>1362549600</v>
      </c>
      <c r="O428" s="9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 s="9">
        <f t="shared" si="38"/>
        <v>41895.208333333336</v>
      </c>
      <c r="N429">
        <v>1413349200</v>
      </c>
      <c r="O429" s="9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 s="9">
        <f t="shared" si="38"/>
        <v>40585.25</v>
      </c>
      <c r="N430">
        <v>1298008800</v>
      </c>
      <c r="O430" s="9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 s="9">
        <f t="shared" si="38"/>
        <v>41680.25</v>
      </c>
      <c r="N431">
        <v>1394427600</v>
      </c>
      <c r="O431" s="9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 s="9">
        <f t="shared" si="38"/>
        <v>43737.208333333328</v>
      </c>
      <c r="N432">
        <v>1572670800</v>
      </c>
      <c r="O432" s="9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 s="9">
        <f t="shared" si="38"/>
        <v>43273.208333333328</v>
      </c>
      <c r="N433">
        <v>1531112400</v>
      </c>
      <c r="O433" s="9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 s="9">
        <f t="shared" si="38"/>
        <v>41761.208333333336</v>
      </c>
      <c r="N434">
        <v>1400734800</v>
      </c>
      <c r="O434" s="9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 s="9">
        <f t="shared" si="38"/>
        <v>41603.25</v>
      </c>
      <c r="N435">
        <v>1386741600</v>
      </c>
      <c r="O435" s="9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 s="9">
        <f t="shared" si="38"/>
        <v>42705.25</v>
      </c>
      <c r="N436">
        <v>1481781600</v>
      </c>
      <c r="O436" s="9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 s="9">
        <f t="shared" si="38"/>
        <v>41988.25</v>
      </c>
      <c r="N437">
        <v>1419660000</v>
      </c>
      <c r="O437" s="9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 s="9">
        <f t="shared" si="38"/>
        <v>43575.208333333328</v>
      </c>
      <c r="N438">
        <v>1555822800</v>
      </c>
      <c r="O438" s="9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 s="9">
        <f t="shared" si="38"/>
        <v>42260.208333333328</v>
      </c>
      <c r="N439">
        <v>1442379600</v>
      </c>
      <c r="O439" s="9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 s="9">
        <f t="shared" si="38"/>
        <v>41337.25</v>
      </c>
      <c r="N440">
        <v>1364965200</v>
      </c>
      <c r="O440" s="9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 s="9">
        <f t="shared" si="38"/>
        <v>42680.208333333328</v>
      </c>
      <c r="N441">
        <v>1479016800</v>
      </c>
      <c r="O441" s="9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 s="9">
        <f t="shared" si="38"/>
        <v>42916.208333333328</v>
      </c>
      <c r="N442">
        <v>1499662800</v>
      </c>
      <c r="O442" s="9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 s="9">
        <f t="shared" si="38"/>
        <v>41025.208333333336</v>
      </c>
      <c r="N443">
        <v>1337835600</v>
      </c>
      <c r="O443" s="9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 s="9">
        <f t="shared" si="38"/>
        <v>42980.208333333328</v>
      </c>
      <c r="N444">
        <v>1505710800</v>
      </c>
      <c r="O444" s="9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 s="9">
        <f t="shared" si="38"/>
        <v>40451.208333333336</v>
      </c>
      <c r="N445">
        <v>1287464400</v>
      </c>
      <c r="O445" s="9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 s="9">
        <f t="shared" si="38"/>
        <v>40748.208333333336</v>
      </c>
      <c r="N446">
        <v>1311656400</v>
      </c>
      <c r="O446" s="9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 s="9">
        <f t="shared" si="38"/>
        <v>40515.25</v>
      </c>
      <c r="N447">
        <v>1293170400</v>
      </c>
      <c r="O447" s="9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 s="9">
        <f t="shared" si="38"/>
        <v>41261.25</v>
      </c>
      <c r="N448">
        <v>1355983200</v>
      </c>
      <c r="O448" s="9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 s="9">
        <f t="shared" si="38"/>
        <v>43088.25</v>
      </c>
      <c r="N449">
        <v>1515045600</v>
      </c>
      <c r="O449" s="9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 s="9">
        <f t="shared" si="38"/>
        <v>41378.208333333336</v>
      </c>
      <c r="N450">
        <v>1366088400</v>
      </c>
      <c r="O450" s="9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s="6">
        <f t="shared" ref="I451:I514" si="43">E451/H451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44">(((L451/60)/60/24)+DATE(1970,1,1))</f>
        <v>43530.25</v>
      </c>
      <c r="N451">
        <v>1553317200</v>
      </c>
      <c r="O451" s="9">
        <f t="shared" ref="O451:O514" si="45">(((N451/60)/60/24)+DATE(1970,1,1))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 s="9">
        <f t="shared" si="44"/>
        <v>43394.208333333328</v>
      </c>
      <c r="N452">
        <v>1542088800</v>
      </c>
      <c r="O452" s="9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 s="9">
        <f t="shared" si="44"/>
        <v>42935.208333333328</v>
      </c>
      <c r="N453">
        <v>1503118800</v>
      </c>
      <c r="O453" s="9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 s="9">
        <f t="shared" si="44"/>
        <v>40365.208333333336</v>
      </c>
      <c r="N454">
        <v>1278478800</v>
      </c>
      <c r="O454" s="9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 s="9">
        <f t="shared" si="44"/>
        <v>42705.25</v>
      </c>
      <c r="N455">
        <v>1484114400</v>
      </c>
      <c r="O455" s="9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 s="9">
        <f t="shared" si="44"/>
        <v>41568.208333333336</v>
      </c>
      <c r="N456">
        <v>1385445600</v>
      </c>
      <c r="O456" s="9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 s="9">
        <f t="shared" si="44"/>
        <v>40809.208333333336</v>
      </c>
      <c r="N457">
        <v>1318741200</v>
      </c>
      <c r="O457" s="9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 s="9">
        <f t="shared" si="44"/>
        <v>43141.25</v>
      </c>
      <c r="N458">
        <v>1518242400</v>
      </c>
      <c r="O458" s="9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 s="9">
        <f t="shared" si="44"/>
        <v>42657.208333333328</v>
      </c>
      <c r="N459">
        <v>1476594000</v>
      </c>
      <c r="O459" s="9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 s="9">
        <f t="shared" si="44"/>
        <v>40265.208333333336</v>
      </c>
      <c r="N460">
        <v>1273554000</v>
      </c>
      <c r="O460" s="9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 s="9">
        <f t="shared" si="44"/>
        <v>42001.25</v>
      </c>
      <c r="N461">
        <v>1421906400</v>
      </c>
      <c r="O461" s="9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 s="9">
        <f t="shared" si="44"/>
        <v>40399.208333333336</v>
      </c>
      <c r="N462">
        <v>1281589200</v>
      </c>
      <c r="O462" s="9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 s="9">
        <f t="shared" si="44"/>
        <v>41757.208333333336</v>
      </c>
      <c r="N463">
        <v>1400389200</v>
      </c>
      <c r="O463" s="9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 s="9">
        <f t="shared" si="44"/>
        <v>41304.25</v>
      </c>
      <c r="N464">
        <v>1362808800</v>
      </c>
      <c r="O464" s="9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 s="9">
        <f t="shared" si="44"/>
        <v>41639.25</v>
      </c>
      <c r="N465">
        <v>1388815200</v>
      </c>
      <c r="O465" s="9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 s="9">
        <f t="shared" si="44"/>
        <v>43142.25</v>
      </c>
      <c r="N466">
        <v>1519538400</v>
      </c>
      <c r="O466" s="9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 s="9">
        <f t="shared" si="44"/>
        <v>43127.25</v>
      </c>
      <c r="N467">
        <v>1517810400</v>
      </c>
      <c r="O467" s="9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 s="9">
        <f t="shared" si="44"/>
        <v>41409.208333333336</v>
      </c>
      <c r="N468">
        <v>1370581200</v>
      </c>
      <c r="O468" s="9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 s="9">
        <f t="shared" si="44"/>
        <v>42331.25</v>
      </c>
      <c r="N469">
        <v>1448863200</v>
      </c>
      <c r="O469" s="9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 s="9">
        <f t="shared" si="44"/>
        <v>43569.208333333328</v>
      </c>
      <c r="N470">
        <v>1556600400</v>
      </c>
      <c r="O470" s="9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 s="9">
        <f t="shared" si="44"/>
        <v>42142.208333333328</v>
      </c>
      <c r="N471">
        <v>1432098000</v>
      </c>
      <c r="O471" s="9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 s="9">
        <f t="shared" si="44"/>
        <v>42716.25</v>
      </c>
      <c r="N472">
        <v>1482127200</v>
      </c>
      <c r="O472" s="9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 s="9">
        <f t="shared" si="44"/>
        <v>41031.208333333336</v>
      </c>
      <c r="N473">
        <v>1335934800</v>
      </c>
      <c r="O473" s="9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 s="9">
        <f t="shared" si="44"/>
        <v>43535.208333333328</v>
      </c>
      <c r="N474">
        <v>1556946000</v>
      </c>
      <c r="O474" s="9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 s="9">
        <f t="shared" si="44"/>
        <v>43277.208333333328</v>
      </c>
      <c r="N475">
        <v>1530075600</v>
      </c>
      <c r="O475" s="9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 s="9">
        <f t="shared" si="44"/>
        <v>41989.25</v>
      </c>
      <c r="N476">
        <v>1418796000</v>
      </c>
      <c r="O476" s="9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 s="9">
        <f t="shared" si="44"/>
        <v>41450.208333333336</v>
      </c>
      <c r="N477">
        <v>1372482000</v>
      </c>
      <c r="O477" s="9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 s="9">
        <f t="shared" si="44"/>
        <v>43322.208333333328</v>
      </c>
      <c r="N478">
        <v>1534395600</v>
      </c>
      <c r="O478" s="9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 s="9">
        <f t="shared" si="44"/>
        <v>40720.208333333336</v>
      </c>
      <c r="N479">
        <v>1311397200</v>
      </c>
      <c r="O479" s="9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 s="9">
        <f t="shared" si="44"/>
        <v>42072.208333333328</v>
      </c>
      <c r="N480">
        <v>1426914000</v>
      </c>
      <c r="O480" s="9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 s="9">
        <f t="shared" si="44"/>
        <v>42945.208333333328</v>
      </c>
      <c r="N481">
        <v>1501477200</v>
      </c>
      <c r="O481" s="9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 s="9">
        <f t="shared" si="44"/>
        <v>40248.25</v>
      </c>
      <c r="N482">
        <v>1269061200</v>
      </c>
      <c r="O482" s="9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 s="9">
        <f t="shared" si="44"/>
        <v>41913.208333333336</v>
      </c>
      <c r="N483">
        <v>1415772000</v>
      </c>
      <c r="O483" s="9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 s="9">
        <f t="shared" si="44"/>
        <v>40963.25</v>
      </c>
      <c r="N484">
        <v>1331013600</v>
      </c>
      <c r="O484" s="9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 s="9">
        <f t="shared" si="44"/>
        <v>43811.25</v>
      </c>
      <c r="N485">
        <v>1576735200</v>
      </c>
      <c r="O485" s="9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 s="9">
        <f t="shared" si="44"/>
        <v>41855.208333333336</v>
      </c>
      <c r="N486">
        <v>1411362000</v>
      </c>
      <c r="O486" s="9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 s="9">
        <f t="shared" si="44"/>
        <v>43626.208333333328</v>
      </c>
      <c r="N487">
        <v>1563685200</v>
      </c>
      <c r="O487" s="9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 s="9">
        <f t="shared" si="44"/>
        <v>43168.25</v>
      </c>
      <c r="N488">
        <v>1521867600</v>
      </c>
      <c r="O488" s="9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 s="9">
        <f t="shared" si="44"/>
        <v>42845.208333333328</v>
      </c>
      <c r="N489">
        <v>1495515600</v>
      </c>
      <c r="O489" s="9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 s="9">
        <f t="shared" si="44"/>
        <v>42403.25</v>
      </c>
      <c r="N490">
        <v>1455948000</v>
      </c>
      <c r="O490" s="9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 s="9">
        <f t="shared" si="44"/>
        <v>40406.208333333336</v>
      </c>
      <c r="N491">
        <v>1282366800</v>
      </c>
      <c r="O491" s="9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 s="9">
        <f t="shared" si="44"/>
        <v>43786.25</v>
      </c>
      <c r="N492">
        <v>1574575200</v>
      </c>
      <c r="O492" s="9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 s="9">
        <f t="shared" si="44"/>
        <v>41456.208333333336</v>
      </c>
      <c r="N493">
        <v>1374901200</v>
      </c>
      <c r="O493" s="9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 s="9">
        <f t="shared" si="44"/>
        <v>40336.208333333336</v>
      </c>
      <c r="N494">
        <v>1278910800</v>
      </c>
      <c r="O494" s="9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 s="9">
        <f t="shared" si="44"/>
        <v>43645.208333333328</v>
      </c>
      <c r="N495">
        <v>1562907600</v>
      </c>
      <c r="O495" s="9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 s="9">
        <f t="shared" si="44"/>
        <v>40990.208333333336</v>
      </c>
      <c r="N496">
        <v>1332478800</v>
      </c>
      <c r="O496" s="9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 s="9">
        <f t="shared" si="44"/>
        <v>41800.208333333336</v>
      </c>
      <c r="N497">
        <v>1402722000</v>
      </c>
      <c r="O497" s="9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 s="9">
        <f t="shared" si="44"/>
        <v>42876.208333333328</v>
      </c>
      <c r="N498">
        <v>1496811600</v>
      </c>
      <c r="O498" s="9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 s="9">
        <f t="shared" si="44"/>
        <v>42724.25</v>
      </c>
      <c r="N499">
        <v>1482213600</v>
      </c>
      <c r="O499" s="9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 s="9">
        <f t="shared" si="44"/>
        <v>42005.25</v>
      </c>
      <c r="N500">
        <v>1420264800</v>
      </c>
      <c r="O500" s="9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 s="9">
        <f t="shared" si="44"/>
        <v>42444.208333333328</v>
      </c>
      <c r="N501">
        <v>1458450000</v>
      </c>
      <c r="O501" s="9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6" t="e">
        <f t="shared" si="43"/>
        <v>#DIV/0!</v>
      </c>
      <c r="J502" t="s">
        <v>21</v>
      </c>
      <c r="K502" t="s">
        <v>22</v>
      </c>
      <c r="L502">
        <v>1367384400</v>
      </c>
      <c r="M502" s="9">
        <f t="shared" si="44"/>
        <v>41395.208333333336</v>
      </c>
      <c r="N502">
        <v>1369803600</v>
      </c>
      <c r="O502" s="9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 s="9">
        <f t="shared" si="44"/>
        <v>41345.208333333336</v>
      </c>
      <c r="N503">
        <v>1363237200</v>
      </c>
      <c r="O503" s="9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 s="9">
        <f t="shared" si="44"/>
        <v>41117.208333333336</v>
      </c>
      <c r="N504">
        <v>1345870800</v>
      </c>
      <c r="O504" s="9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 s="9">
        <f t="shared" si="44"/>
        <v>42186.208333333328</v>
      </c>
      <c r="N505">
        <v>1437454800</v>
      </c>
      <c r="O505" s="9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 s="9">
        <f t="shared" si="44"/>
        <v>42142.208333333328</v>
      </c>
      <c r="N506">
        <v>1432011600</v>
      </c>
      <c r="O506" s="9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 s="9">
        <f t="shared" si="44"/>
        <v>41341.25</v>
      </c>
      <c r="N507">
        <v>1366347600</v>
      </c>
      <c r="O507" s="9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 s="9">
        <f t="shared" si="44"/>
        <v>43062.25</v>
      </c>
      <c r="N508">
        <v>1512885600</v>
      </c>
      <c r="O508" s="9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 s="9">
        <f t="shared" si="44"/>
        <v>41373.208333333336</v>
      </c>
      <c r="N509">
        <v>1369717200</v>
      </c>
      <c r="O509" s="9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 s="9">
        <f t="shared" si="44"/>
        <v>43310.208333333328</v>
      </c>
      <c r="N510">
        <v>1534654800</v>
      </c>
      <c r="O510" s="9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 s="9">
        <f t="shared" si="44"/>
        <v>41034.208333333336</v>
      </c>
      <c r="N511">
        <v>1337058000</v>
      </c>
      <c r="O511" s="9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 s="9">
        <f t="shared" si="44"/>
        <v>43251.208333333328</v>
      </c>
      <c r="N512">
        <v>1529816400</v>
      </c>
      <c r="O512" s="9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 s="9">
        <f t="shared" si="44"/>
        <v>43671.208333333328</v>
      </c>
      <c r="N513">
        <v>1564894800</v>
      </c>
      <c r="O513" s="9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 s="9">
        <f t="shared" si="44"/>
        <v>41825.208333333336</v>
      </c>
      <c r="N514">
        <v>1404622800</v>
      </c>
      <c r="O514" s="9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s="6">
        <f t="shared" ref="I515:I578" si="49">E515/H515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50">(((L515/60)/60/24)+DATE(1970,1,1))</f>
        <v>40430.208333333336</v>
      </c>
      <c r="N515">
        <v>1284181200</v>
      </c>
      <c r="O515" s="9">
        <f t="shared" ref="O515:O578" si="51">(((N515/60)/60/24)+DATE(1970,1,1))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 s="9">
        <f t="shared" si="50"/>
        <v>41614.25</v>
      </c>
      <c r="N516">
        <v>1386741600</v>
      </c>
      <c r="O516" s="9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 s="9">
        <f t="shared" si="50"/>
        <v>40900.25</v>
      </c>
      <c r="N517">
        <v>1324792800</v>
      </c>
      <c r="O517" s="9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 s="9">
        <f t="shared" si="50"/>
        <v>40396.208333333336</v>
      </c>
      <c r="N518">
        <v>1284354000</v>
      </c>
      <c r="O518" s="9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 s="9">
        <f t="shared" si="50"/>
        <v>42860.208333333328</v>
      </c>
      <c r="N519">
        <v>1494392400</v>
      </c>
      <c r="O519" s="9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 s="9">
        <f t="shared" si="50"/>
        <v>43154.25</v>
      </c>
      <c r="N520">
        <v>1519538400</v>
      </c>
      <c r="O520" s="9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 s="9">
        <f t="shared" si="50"/>
        <v>42012.25</v>
      </c>
      <c r="N521">
        <v>1421906400</v>
      </c>
      <c r="O521" s="9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 s="9">
        <f t="shared" si="50"/>
        <v>43574.208333333328</v>
      </c>
      <c r="N522">
        <v>1555909200</v>
      </c>
      <c r="O522" s="9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 s="9">
        <f t="shared" si="50"/>
        <v>42605.208333333328</v>
      </c>
      <c r="N523">
        <v>1472446800</v>
      </c>
      <c r="O523" s="9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 s="9">
        <f t="shared" si="50"/>
        <v>41093.208333333336</v>
      </c>
      <c r="N524">
        <v>1342328400</v>
      </c>
      <c r="O524" s="9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 s="9">
        <f t="shared" si="50"/>
        <v>40241.25</v>
      </c>
      <c r="N525">
        <v>1268114400</v>
      </c>
      <c r="O525" s="9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 s="9">
        <f t="shared" si="50"/>
        <v>40294.208333333336</v>
      </c>
      <c r="N526">
        <v>1273381200</v>
      </c>
      <c r="O526" s="9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 s="9">
        <f t="shared" si="50"/>
        <v>40505.25</v>
      </c>
      <c r="N527">
        <v>1290837600</v>
      </c>
      <c r="O527" s="9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 s="9">
        <f t="shared" si="50"/>
        <v>42364.25</v>
      </c>
      <c r="N528">
        <v>1454306400</v>
      </c>
      <c r="O528" s="9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 s="9">
        <f t="shared" si="50"/>
        <v>42405.25</v>
      </c>
      <c r="N529">
        <v>1457762400</v>
      </c>
      <c r="O529" s="9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 s="9">
        <f t="shared" si="50"/>
        <v>41601.25</v>
      </c>
      <c r="N530">
        <v>1389074400</v>
      </c>
      <c r="O530" s="9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 s="9">
        <f t="shared" si="50"/>
        <v>41769.208333333336</v>
      </c>
      <c r="N531">
        <v>1402117200</v>
      </c>
      <c r="O531" s="9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 s="9">
        <f t="shared" si="50"/>
        <v>40421.208333333336</v>
      </c>
      <c r="N532">
        <v>1284440400</v>
      </c>
      <c r="O532" s="9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 s="9">
        <f t="shared" si="50"/>
        <v>41589.25</v>
      </c>
      <c r="N533">
        <v>1388988000</v>
      </c>
      <c r="O533" s="9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 s="9">
        <f t="shared" si="50"/>
        <v>43125.25</v>
      </c>
      <c r="N534">
        <v>1516946400</v>
      </c>
      <c r="O534" s="9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 s="9">
        <f t="shared" si="50"/>
        <v>41479.208333333336</v>
      </c>
      <c r="N535">
        <v>1377752400</v>
      </c>
      <c r="O535" s="9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 s="9">
        <f t="shared" si="50"/>
        <v>43329.208333333328</v>
      </c>
      <c r="N536">
        <v>1534568400</v>
      </c>
      <c r="O536" s="9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 s="9">
        <f t="shared" si="50"/>
        <v>43259.208333333328</v>
      </c>
      <c r="N537">
        <v>1528606800</v>
      </c>
      <c r="O537" s="9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 s="9">
        <f t="shared" si="50"/>
        <v>40414.208333333336</v>
      </c>
      <c r="N538">
        <v>1284872400</v>
      </c>
      <c r="O538" s="9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 s="9">
        <f t="shared" si="50"/>
        <v>43342.208333333328</v>
      </c>
      <c r="N539">
        <v>1537592400</v>
      </c>
      <c r="O539" s="9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 s="9">
        <f t="shared" si="50"/>
        <v>41539.208333333336</v>
      </c>
      <c r="N540">
        <v>1381208400</v>
      </c>
      <c r="O540" s="9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 s="9">
        <f t="shared" si="50"/>
        <v>43647.208333333328</v>
      </c>
      <c r="N541">
        <v>1562475600</v>
      </c>
      <c r="O541" s="9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 s="9">
        <f t="shared" si="50"/>
        <v>43225.208333333328</v>
      </c>
      <c r="N542">
        <v>1527397200</v>
      </c>
      <c r="O542" s="9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 s="9">
        <f t="shared" si="50"/>
        <v>42165.208333333328</v>
      </c>
      <c r="N543">
        <v>1436158800</v>
      </c>
      <c r="O543" s="9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 s="9">
        <f t="shared" si="50"/>
        <v>42391.25</v>
      </c>
      <c r="N544">
        <v>1456034400</v>
      </c>
      <c r="O544" s="9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 s="9">
        <f t="shared" si="50"/>
        <v>41528.208333333336</v>
      </c>
      <c r="N545">
        <v>1380171600</v>
      </c>
      <c r="O545" s="9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 s="9">
        <f t="shared" si="50"/>
        <v>42377.25</v>
      </c>
      <c r="N546">
        <v>1453356000</v>
      </c>
      <c r="O546" s="9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 s="9">
        <f t="shared" si="50"/>
        <v>43824.25</v>
      </c>
      <c r="N547">
        <v>1578981600</v>
      </c>
      <c r="O547" s="9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 s="9">
        <f t="shared" si="50"/>
        <v>43360.208333333328</v>
      </c>
      <c r="N548">
        <v>1537419600</v>
      </c>
      <c r="O548" s="9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 s="9">
        <f t="shared" si="50"/>
        <v>42029.25</v>
      </c>
      <c r="N549">
        <v>1423202400</v>
      </c>
      <c r="O549" s="9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 s="9">
        <f t="shared" si="50"/>
        <v>42461.208333333328</v>
      </c>
      <c r="N550">
        <v>1460610000</v>
      </c>
      <c r="O550" s="9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 s="9">
        <f t="shared" si="50"/>
        <v>41422.208333333336</v>
      </c>
      <c r="N551">
        <v>1370494800</v>
      </c>
      <c r="O551" s="9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 s="9">
        <f t="shared" si="50"/>
        <v>40968.25</v>
      </c>
      <c r="N552">
        <v>1332306000</v>
      </c>
      <c r="O552" s="9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 s="9">
        <f t="shared" si="50"/>
        <v>41993.25</v>
      </c>
      <c r="N553">
        <v>1422511200</v>
      </c>
      <c r="O553" s="9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 s="9">
        <f t="shared" si="50"/>
        <v>42700.25</v>
      </c>
      <c r="N554">
        <v>1480312800</v>
      </c>
      <c r="O554" s="9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 s="9">
        <f t="shared" si="50"/>
        <v>40545.25</v>
      </c>
      <c r="N555">
        <v>1294034400</v>
      </c>
      <c r="O555" s="9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 s="9">
        <f t="shared" si="50"/>
        <v>42723.25</v>
      </c>
      <c r="N556">
        <v>1482645600</v>
      </c>
      <c r="O556" s="9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 s="9">
        <f t="shared" si="50"/>
        <v>41731.208333333336</v>
      </c>
      <c r="N557">
        <v>1399093200</v>
      </c>
      <c r="O557" s="9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 s="9">
        <f t="shared" si="50"/>
        <v>40792.208333333336</v>
      </c>
      <c r="N558">
        <v>1315890000</v>
      </c>
      <c r="O558" s="9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 s="9">
        <f t="shared" si="50"/>
        <v>42279.208333333328</v>
      </c>
      <c r="N559">
        <v>1444021200</v>
      </c>
      <c r="O559" s="9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 s="9">
        <f t="shared" si="50"/>
        <v>42424.25</v>
      </c>
      <c r="N560">
        <v>1460005200</v>
      </c>
      <c r="O560" s="9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 s="9">
        <f t="shared" si="50"/>
        <v>42584.208333333328</v>
      </c>
      <c r="N561">
        <v>1470718800</v>
      </c>
      <c r="O561" s="9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 s="9">
        <f t="shared" si="50"/>
        <v>40865.25</v>
      </c>
      <c r="N562">
        <v>1325052000</v>
      </c>
      <c r="O562" s="9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 s="9">
        <f t="shared" si="50"/>
        <v>40833.208333333336</v>
      </c>
      <c r="N563">
        <v>1319000400</v>
      </c>
      <c r="O563" s="9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 s="9">
        <f t="shared" si="50"/>
        <v>43536.208333333328</v>
      </c>
      <c r="N564">
        <v>1552539600</v>
      </c>
      <c r="O564" s="9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 s="9">
        <f t="shared" si="50"/>
        <v>43417.25</v>
      </c>
      <c r="N565">
        <v>1543816800</v>
      </c>
      <c r="O565" s="9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 s="9">
        <f t="shared" si="50"/>
        <v>42078.208333333328</v>
      </c>
      <c r="N566">
        <v>1427086800</v>
      </c>
      <c r="O566" s="9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 s="9">
        <f t="shared" si="50"/>
        <v>40862.25</v>
      </c>
      <c r="N567">
        <v>1323064800</v>
      </c>
      <c r="O567" s="9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 s="9">
        <f t="shared" si="50"/>
        <v>42424.25</v>
      </c>
      <c r="N568">
        <v>1458277200</v>
      </c>
      <c r="O568" s="9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 s="9">
        <f t="shared" si="50"/>
        <v>41830.208333333336</v>
      </c>
      <c r="N569">
        <v>1405141200</v>
      </c>
      <c r="O569" s="9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 s="9">
        <f t="shared" si="50"/>
        <v>40374.208333333336</v>
      </c>
      <c r="N570">
        <v>1283058000</v>
      </c>
      <c r="O570" s="9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 s="9">
        <f t="shared" si="50"/>
        <v>40554.25</v>
      </c>
      <c r="N571">
        <v>1295762400</v>
      </c>
      <c r="O571" s="9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 s="9">
        <f t="shared" si="50"/>
        <v>41993.25</v>
      </c>
      <c r="N572">
        <v>1419573600</v>
      </c>
      <c r="O572" s="9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 s="9">
        <f t="shared" si="50"/>
        <v>42174.208333333328</v>
      </c>
      <c r="N573">
        <v>1438750800</v>
      </c>
      <c r="O573" s="9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 s="9">
        <f t="shared" si="50"/>
        <v>42275.208333333328</v>
      </c>
      <c r="N574">
        <v>1444798800</v>
      </c>
      <c r="O574" s="9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 s="9">
        <f t="shared" si="50"/>
        <v>41761.208333333336</v>
      </c>
      <c r="N575">
        <v>1399179600</v>
      </c>
      <c r="O575" s="9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 s="9">
        <f t="shared" si="50"/>
        <v>43806.25</v>
      </c>
      <c r="N576">
        <v>1576562400</v>
      </c>
      <c r="O576" s="9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 s="9">
        <f t="shared" si="50"/>
        <v>41779.208333333336</v>
      </c>
      <c r="N577">
        <v>1400821200</v>
      </c>
      <c r="O577" s="9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 s="9">
        <f t="shared" si="50"/>
        <v>43040.208333333328</v>
      </c>
      <c r="N578">
        <v>1510984800</v>
      </c>
      <c r="O578" s="9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s="6">
        <f t="shared" ref="I579:I642" si="55">E579/H579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56">(((L579/60)/60/24)+DATE(1970,1,1))</f>
        <v>40613.25</v>
      </c>
      <c r="N579">
        <v>1302066000</v>
      </c>
      <c r="O579" s="9">
        <f t="shared" ref="O579:O642" si="57">(((N579/60)/60/24)+DATE(1970,1,1))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 s="9">
        <f t="shared" si="56"/>
        <v>40878.25</v>
      </c>
      <c r="N580">
        <v>1322978400</v>
      </c>
      <c r="O580" s="9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 s="9">
        <f t="shared" si="56"/>
        <v>40762.208333333336</v>
      </c>
      <c r="N581">
        <v>1313730000</v>
      </c>
      <c r="O581" s="9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 s="9">
        <f t="shared" si="56"/>
        <v>41696.25</v>
      </c>
      <c r="N582">
        <v>1394085600</v>
      </c>
      <c r="O582" s="9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 s="9">
        <f t="shared" si="56"/>
        <v>40662.208333333336</v>
      </c>
      <c r="N583">
        <v>1305349200</v>
      </c>
      <c r="O583" s="9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 s="9">
        <f t="shared" si="56"/>
        <v>42165.208333333328</v>
      </c>
      <c r="N584">
        <v>1434344400</v>
      </c>
      <c r="O584" s="9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 s="9">
        <f t="shared" si="56"/>
        <v>40959.25</v>
      </c>
      <c r="N585">
        <v>1331186400</v>
      </c>
      <c r="O585" s="9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 s="9">
        <f t="shared" si="56"/>
        <v>41024.208333333336</v>
      </c>
      <c r="N586">
        <v>1336539600</v>
      </c>
      <c r="O586" s="9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 s="9">
        <f t="shared" si="56"/>
        <v>40255.208333333336</v>
      </c>
      <c r="N587">
        <v>1269752400</v>
      </c>
      <c r="O587" s="9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 s="9">
        <f t="shared" si="56"/>
        <v>40499.25</v>
      </c>
      <c r="N588">
        <v>1291615200</v>
      </c>
      <c r="O588" s="9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 s="9">
        <f t="shared" si="56"/>
        <v>43484.25</v>
      </c>
      <c r="N589">
        <v>1552366800</v>
      </c>
      <c r="O589" s="9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 s="9">
        <f t="shared" si="56"/>
        <v>40262.208333333336</v>
      </c>
      <c r="N590">
        <v>1272171600</v>
      </c>
      <c r="O590" s="9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 s="9">
        <f t="shared" si="56"/>
        <v>42190.208333333328</v>
      </c>
      <c r="N591">
        <v>1436677200</v>
      </c>
      <c r="O591" s="9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 s="9">
        <f t="shared" si="56"/>
        <v>41994.25</v>
      </c>
      <c r="N592">
        <v>1420092000</v>
      </c>
      <c r="O592" s="9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 s="9">
        <f t="shared" si="56"/>
        <v>40373.208333333336</v>
      </c>
      <c r="N593">
        <v>1279947600</v>
      </c>
      <c r="O593" s="9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 s="9">
        <f t="shared" si="56"/>
        <v>41789.208333333336</v>
      </c>
      <c r="N594">
        <v>1402203600</v>
      </c>
      <c r="O594" s="9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 s="9">
        <f t="shared" si="56"/>
        <v>41724.208333333336</v>
      </c>
      <c r="N595">
        <v>1396933200</v>
      </c>
      <c r="O595" s="9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 s="9">
        <f t="shared" si="56"/>
        <v>42548.208333333328</v>
      </c>
      <c r="N596">
        <v>1467262800</v>
      </c>
      <c r="O596" s="9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 s="9">
        <f t="shared" si="56"/>
        <v>40253.208333333336</v>
      </c>
      <c r="N597">
        <v>1270530000</v>
      </c>
      <c r="O597" s="9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 s="9">
        <f t="shared" si="56"/>
        <v>42434.25</v>
      </c>
      <c r="N598">
        <v>1457762400</v>
      </c>
      <c r="O598" s="9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 s="9">
        <f t="shared" si="56"/>
        <v>43786.25</v>
      </c>
      <c r="N599">
        <v>1575525600</v>
      </c>
      <c r="O599" s="9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 s="9">
        <f t="shared" si="56"/>
        <v>40344.208333333336</v>
      </c>
      <c r="N600">
        <v>1279083600</v>
      </c>
      <c r="O600" s="9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 s="9">
        <f t="shared" si="56"/>
        <v>42047.25</v>
      </c>
      <c r="N601">
        <v>1424412000</v>
      </c>
      <c r="O601" s="9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 s="9">
        <f t="shared" si="56"/>
        <v>41485.208333333336</v>
      </c>
      <c r="N602">
        <v>1376197200</v>
      </c>
      <c r="O602" s="9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 s="9">
        <f t="shared" si="56"/>
        <v>41789.208333333336</v>
      </c>
      <c r="N603">
        <v>1402894800</v>
      </c>
      <c r="O603" s="9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 s="9">
        <f t="shared" si="56"/>
        <v>42160.208333333328</v>
      </c>
      <c r="N604">
        <v>1434430800</v>
      </c>
      <c r="O604" s="9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 s="9">
        <f t="shared" si="56"/>
        <v>43573.208333333328</v>
      </c>
      <c r="N605">
        <v>1557896400</v>
      </c>
      <c r="O605" s="9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 s="9">
        <f t="shared" si="56"/>
        <v>40565.25</v>
      </c>
      <c r="N606">
        <v>1297490400</v>
      </c>
      <c r="O606" s="9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 s="9">
        <f t="shared" si="56"/>
        <v>42280.208333333328</v>
      </c>
      <c r="N607">
        <v>1447394400</v>
      </c>
      <c r="O607" s="9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 s="9">
        <f t="shared" si="56"/>
        <v>42436.25</v>
      </c>
      <c r="N608">
        <v>1458277200</v>
      </c>
      <c r="O608" s="9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 s="9">
        <f t="shared" si="56"/>
        <v>41721.208333333336</v>
      </c>
      <c r="N609">
        <v>1395723600</v>
      </c>
      <c r="O609" s="9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 s="9">
        <f t="shared" si="56"/>
        <v>43530.25</v>
      </c>
      <c r="N610">
        <v>1552197600</v>
      </c>
      <c r="O610" s="9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 s="9">
        <f t="shared" si="56"/>
        <v>43481.25</v>
      </c>
      <c r="N611">
        <v>1549087200</v>
      </c>
      <c r="O611" s="9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 s="9">
        <f t="shared" si="56"/>
        <v>41259.25</v>
      </c>
      <c r="N612">
        <v>1356847200</v>
      </c>
      <c r="O612" s="9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 s="9">
        <f t="shared" si="56"/>
        <v>41480.208333333336</v>
      </c>
      <c r="N613">
        <v>1375765200</v>
      </c>
      <c r="O613" s="9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 s="9">
        <f t="shared" si="56"/>
        <v>40474.208333333336</v>
      </c>
      <c r="N614">
        <v>1289800800</v>
      </c>
      <c r="O614" s="9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 s="9">
        <f t="shared" si="56"/>
        <v>42973.208333333328</v>
      </c>
      <c r="N615">
        <v>1504501200</v>
      </c>
      <c r="O615" s="9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 s="9">
        <f t="shared" si="56"/>
        <v>42746.25</v>
      </c>
      <c r="N616">
        <v>1485669600</v>
      </c>
      <c r="O616" s="9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 s="9">
        <f t="shared" si="56"/>
        <v>42489.208333333328</v>
      </c>
      <c r="N617">
        <v>1462770000</v>
      </c>
      <c r="O617" s="9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 s="9">
        <f t="shared" si="56"/>
        <v>41537.208333333336</v>
      </c>
      <c r="N618">
        <v>1379739600</v>
      </c>
      <c r="O618" s="9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 s="9">
        <f t="shared" si="56"/>
        <v>41794.208333333336</v>
      </c>
      <c r="N619">
        <v>1402722000</v>
      </c>
      <c r="O619" s="9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 s="9">
        <f t="shared" si="56"/>
        <v>41396.208333333336</v>
      </c>
      <c r="N620">
        <v>1369285200</v>
      </c>
      <c r="O620" s="9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 s="9">
        <f t="shared" si="56"/>
        <v>40669.208333333336</v>
      </c>
      <c r="N621">
        <v>1304744400</v>
      </c>
      <c r="O621" s="9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 s="9">
        <f t="shared" si="56"/>
        <v>42559.208333333328</v>
      </c>
      <c r="N622">
        <v>1468299600</v>
      </c>
      <c r="O622" s="9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 s="9">
        <f t="shared" si="56"/>
        <v>42626.208333333328</v>
      </c>
      <c r="N623">
        <v>1474174800</v>
      </c>
      <c r="O623" s="9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 s="9">
        <f t="shared" si="56"/>
        <v>43205.208333333328</v>
      </c>
      <c r="N624">
        <v>1526014800</v>
      </c>
      <c r="O624" s="9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 s="9">
        <f t="shared" si="56"/>
        <v>42201.208333333328</v>
      </c>
      <c r="N625">
        <v>1437454800</v>
      </c>
      <c r="O625" s="9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 s="9">
        <f t="shared" si="56"/>
        <v>42029.25</v>
      </c>
      <c r="N626">
        <v>1422684000</v>
      </c>
      <c r="O626" s="9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 s="9">
        <f t="shared" si="56"/>
        <v>43857.25</v>
      </c>
      <c r="N627">
        <v>1581314400</v>
      </c>
      <c r="O627" s="9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 s="9">
        <f t="shared" si="56"/>
        <v>40449.208333333336</v>
      </c>
      <c r="N628">
        <v>1286427600</v>
      </c>
      <c r="O628" s="9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 s="9">
        <f t="shared" si="56"/>
        <v>40345.208333333336</v>
      </c>
      <c r="N629">
        <v>1278738000</v>
      </c>
      <c r="O629" s="9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 s="9">
        <f t="shared" si="56"/>
        <v>40455.208333333336</v>
      </c>
      <c r="N630">
        <v>1286427600</v>
      </c>
      <c r="O630" s="9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 s="9">
        <f t="shared" si="56"/>
        <v>42557.208333333328</v>
      </c>
      <c r="N631">
        <v>1467954000</v>
      </c>
      <c r="O631" s="9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 s="9">
        <f t="shared" si="56"/>
        <v>43586.208333333328</v>
      </c>
      <c r="N632">
        <v>1557637200</v>
      </c>
      <c r="O632" s="9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 s="9">
        <f t="shared" si="56"/>
        <v>43550.208333333328</v>
      </c>
      <c r="N633">
        <v>1553922000</v>
      </c>
      <c r="O633" s="9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 s="9">
        <f t="shared" si="56"/>
        <v>41945.208333333336</v>
      </c>
      <c r="N634">
        <v>1416463200</v>
      </c>
      <c r="O634" s="9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 s="9">
        <f t="shared" si="56"/>
        <v>42315.25</v>
      </c>
      <c r="N635">
        <v>1447221600</v>
      </c>
      <c r="O635" s="9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 s="9">
        <f t="shared" si="56"/>
        <v>42819.208333333328</v>
      </c>
      <c r="N636">
        <v>1491627600</v>
      </c>
      <c r="O636" s="9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 s="9">
        <f t="shared" si="56"/>
        <v>41314.25</v>
      </c>
      <c r="N637">
        <v>1363150800</v>
      </c>
      <c r="O637" s="9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 s="9">
        <f t="shared" si="56"/>
        <v>40926.25</v>
      </c>
      <c r="N638">
        <v>1330754400</v>
      </c>
      <c r="O638" s="9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 s="9">
        <f t="shared" si="56"/>
        <v>42688.25</v>
      </c>
      <c r="N639">
        <v>1479794400</v>
      </c>
      <c r="O639" s="9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 s="9">
        <f t="shared" si="56"/>
        <v>40386.208333333336</v>
      </c>
      <c r="N640">
        <v>1281243600</v>
      </c>
      <c r="O640" s="9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 s="9">
        <f t="shared" si="56"/>
        <v>43309.208333333328</v>
      </c>
      <c r="N641">
        <v>1532754000</v>
      </c>
      <c r="O641" s="9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 s="9">
        <f t="shared" si="56"/>
        <v>42387.25</v>
      </c>
      <c r="N642">
        <v>1453356000</v>
      </c>
      <c r="O642" s="9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s="6">
        <f t="shared" ref="I643:I706" si="61">E643/H643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62">(((L643/60)/60/24)+DATE(1970,1,1))</f>
        <v>42786.25</v>
      </c>
      <c r="N643">
        <v>1489986000</v>
      </c>
      <c r="O643" s="9">
        <f t="shared" ref="O643:O706" si="63">(((N643/60)/60/24)+DATE(1970,1,1))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 s="9">
        <f t="shared" si="62"/>
        <v>43451.25</v>
      </c>
      <c r="N644">
        <v>1545804000</v>
      </c>
      <c r="O644" s="9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 s="9">
        <f t="shared" si="62"/>
        <v>42795.25</v>
      </c>
      <c r="N645">
        <v>1489899600</v>
      </c>
      <c r="O645" s="9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 s="9">
        <f t="shared" si="62"/>
        <v>43452.25</v>
      </c>
      <c r="N646">
        <v>1546495200</v>
      </c>
      <c r="O646" s="9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 s="9">
        <f t="shared" si="62"/>
        <v>43369.208333333328</v>
      </c>
      <c r="N647">
        <v>1539752400</v>
      </c>
      <c r="O647" s="9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 s="9">
        <f t="shared" si="62"/>
        <v>41346.208333333336</v>
      </c>
      <c r="N648">
        <v>1364101200</v>
      </c>
      <c r="O648" s="9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 s="9">
        <f t="shared" si="62"/>
        <v>43199.208333333328</v>
      </c>
      <c r="N649">
        <v>1525323600</v>
      </c>
      <c r="O649" s="9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 s="9">
        <f t="shared" si="62"/>
        <v>42922.208333333328</v>
      </c>
      <c r="N650">
        <v>1500872400</v>
      </c>
      <c r="O650" s="9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 s="9">
        <f t="shared" si="62"/>
        <v>40471.208333333336</v>
      </c>
      <c r="N651">
        <v>1288501200</v>
      </c>
      <c r="O651" s="9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 s="9">
        <f t="shared" si="62"/>
        <v>41828.208333333336</v>
      </c>
      <c r="N652">
        <v>1407128400</v>
      </c>
      <c r="O652" s="9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 s="9">
        <f t="shared" si="62"/>
        <v>41692.25</v>
      </c>
      <c r="N653">
        <v>1394344800</v>
      </c>
      <c r="O653" s="9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 s="9">
        <f t="shared" si="62"/>
        <v>42587.208333333328</v>
      </c>
      <c r="N654">
        <v>1474088400</v>
      </c>
      <c r="O654" s="9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 s="9">
        <f t="shared" si="62"/>
        <v>42468.208333333328</v>
      </c>
      <c r="N655">
        <v>1460264400</v>
      </c>
      <c r="O655" s="9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 s="9">
        <f t="shared" si="62"/>
        <v>42240.208333333328</v>
      </c>
      <c r="N656">
        <v>1440824400</v>
      </c>
      <c r="O656" s="9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 s="9">
        <f t="shared" si="62"/>
        <v>42796.25</v>
      </c>
      <c r="N657">
        <v>1489554000</v>
      </c>
      <c r="O657" s="9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 s="9">
        <f t="shared" si="62"/>
        <v>43097.25</v>
      </c>
      <c r="N658">
        <v>1514872800</v>
      </c>
      <c r="O658" s="9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 s="9">
        <f t="shared" si="62"/>
        <v>43096.25</v>
      </c>
      <c r="N659">
        <v>1515736800</v>
      </c>
      <c r="O659" s="9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 s="9">
        <f t="shared" si="62"/>
        <v>42246.208333333328</v>
      </c>
      <c r="N660">
        <v>1442898000</v>
      </c>
      <c r="O660" s="9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 s="9">
        <f t="shared" si="62"/>
        <v>40570.25</v>
      </c>
      <c r="N661">
        <v>1296194400</v>
      </c>
      <c r="O661" s="9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 s="9">
        <f t="shared" si="62"/>
        <v>42237.208333333328</v>
      </c>
      <c r="N662">
        <v>1440910800</v>
      </c>
      <c r="O662" s="9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 s="9">
        <f t="shared" si="62"/>
        <v>40996.208333333336</v>
      </c>
      <c r="N663">
        <v>1335502800</v>
      </c>
      <c r="O663" s="9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 s="9">
        <f t="shared" si="62"/>
        <v>43443.25</v>
      </c>
      <c r="N664">
        <v>1544680800</v>
      </c>
      <c r="O664" s="9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 s="9">
        <f t="shared" si="62"/>
        <v>40458.208333333336</v>
      </c>
      <c r="N665">
        <v>1288414800</v>
      </c>
      <c r="O665" s="9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 s="9">
        <f t="shared" si="62"/>
        <v>40959.25</v>
      </c>
      <c r="N666">
        <v>1330581600</v>
      </c>
      <c r="O666" s="9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 s="9">
        <f t="shared" si="62"/>
        <v>40733.208333333336</v>
      </c>
      <c r="N667">
        <v>1311397200</v>
      </c>
      <c r="O667" s="9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 s="9">
        <f t="shared" si="62"/>
        <v>41516.208333333336</v>
      </c>
      <c r="N668">
        <v>1378357200</v>
      </c>
      <c r="O668" s="9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 s="9">
        <f t="shared" si="62"/>
        <v>41892.208333333336</v>
      </c>
      <c r="N669">
        <v>1411102800</v>
      </c>
      <c r="O669" s="9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 s="9">
        <f t="shared" si="62"/>
        <v>41122.208333333336</v>
      </c>
      <c r="N670">
        <v>1344834000</v>
      </c>
      <c r="O670" s="9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 s="9">
        <f t="shared" si="62"/>
        <v>42912.208333333328</v>
      </c>
      <c r="N671">
        <v>1499230800</v>
      </c>
      <c r="O671" s="9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 s="9">
        <f t="shared" si="62"/>
        <v>42425.25</v>
      </c>
      <c r="N672">
        <v>1457416800</v>
      </c>
      <c r="O672" s="9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 s="9">
        <f t="shared" si="62"/>
        <v>40390.208333333336</v>
      </c>
      <c r="N673">
        <v>1280898000</v>
      </c>
      <c r="O673" s="9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 s="9">
        <f t="shared" si="62"/>
        <v>43180.208333333328</v>
      </c>
      <c r="N674">
        <v>1522472400</v>
      </c>
      <c r="O674" s="9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 s="9">
        <f t="shared" si="62"/>
        <v>42475.208333333328</v>
      </c>
      <c r="N675">
        <v>1462510800</v>
      </c>
      <c r="O675" s="9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 s="9">
        <f t="shared" si="62"/>
        <v>40774.208333333336</v>
      </c>
      <c r="N676">
        <v>1317790800</v>
      </c>
      <c r="O676" s="9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 s="9">
        <f t="shared" si="62"/>
        <v>43719.208333333328</v>
      </c>
      <c r="N677">
        <v>1568782800</v>
      </c>
      <c r="O677" s="9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 s="9">
        <f t="shared" si="62"/>
        <v>41178.208333333336</v>
      </c>
      <c r="N678">
        <v>1349413200</v>
      </c>
      <c r="O678" s="9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 s="9">
        <f t="shared" si="62"/>
        <v>42561.208333333328</v>
      </c>
      <c r="N679">
        <v>1472446800</v>
      </c>
      <c r="O679" s="9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 s="9">
        <f t="shared" si="62"/>
        <v>43484.25</v>
      </c>
      <c r="N680">
        <v>1548050400</v>
      </c>
      <c r="O680" s="9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 s="9">
        <f t="shared" si="62"/>
        <v>43756.208333333328</v>
      </c>
      <c r="N681">
        <v>1571806800</v>
      </c>
      <c r="O681" s="9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 s="9">
        <f t="shared" si="62"/>
        <v>43813.25</v>
      </c>
      <c r="N682">
        <v>1576476000</v>
      </c>
      <c r="O682" s="9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 s="9">
        <f t="shared" si="62"/>
        <v>40898.25</v>
      </c>
      <c r="N683">
        <v>1324965600</v>
      </c>
      <c r="O683" s="9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 s="9">
        <f t="shared" si="62"/>
        <v>41619.25</v>
      </c>
      <c r="N684">
        <v>1387519200</v>
      </c>
      <c r="O684" s="9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 s="9">
        <f t="shared" si="62"/>
        <v>43359.208333333328</v>
      </c>
      <c r="N685">
        <v>1537246800</v>
      </c>
      <c r="O685" s="9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 s="9">
        <f t="shared" si="62"/>
        <v>40358.208333333336</v>
      </c>
      <c r="N686">
        <v>1279515600</v>
      </c>
      <c r="O686" s="9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 s="9">
        <f t="shared" si="62"/>
        <v>42239.208333333328</v>
      </c>
      <c r="N687">
        <v>1442379600</v>
      </c>
      <c r="O687" s="9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 s="9">
        <f t="shared" si="62"/>
        <v>43186.208333333328</v>
      </c>
      <c r="N688">
        <v>1523077200</v>
      </c>
      <c r="O688" s="9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 s="9">
        <f t="shared" si="62"/>
        <v>42806.25</v>
      </c>
      <c r="N689">
        <v>1489554000</v>
      </c>
      <c r="O689" s="9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 s="9">
        <f t="shared" si="62"/>
        <v>43475.25</v>
      </c>
      <c r="N690">
        <v>1548482400</v>
      </c>
      <c r="O690" s="9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 s="9">
        <f t="shared" si="62"/>
        <v>41576.208333333336</v>
      </c>
      <c r="N691">
        <v>1384063200</v>
      </c>
      <c r="O691" s="9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 s="9">
        <f t="shared" si="62"/>
        <v>40874.25</v>
      </c>
      <c r="N692">
        <v>1322892000</v>
      </c>
      <c r="O692" s="9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 s="9">
        <f t="shared" si="62"/>
        <v>41185.208333333336</v>
      </c>
      <c r="N693">
        <v>1350709200</v>
      </c>
      <c r="O693" s="9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 s="9">
        <f t="shared" si="62"/>
        <v>43655.208333333328</v>
      </c>
      <c r="N694">
        <v>1564203600</v>
      </c>
      <c r="O694" s="9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 s="9">
        <f t="shared" si="62"/>
        <v>43025.208333333328</v>
      </c>
      <c r="N695">
        <v>1509685200</v>
      </c>
      <c r="O695" s="9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 s="9">
        <f t="shared" si="62"/>
        <v>43066.25</v>
      </c>
      <c r="N696">
        <v>1514959200</v>
      </c>
      <c r="O696" s="9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 s="9">
        <f t="shared" si="62"/>
        <v>42322.25</v>
      </c>
      <c r="N697">
        <v>1448863200</v>
      </c>
      <c r="O697" s="9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 s="9">
        <f t="shared" si="62"/>
        <v>42114.208333333328</v>
      </c>
      <c r="N698">
        <v>1429592400</v>
      </c>
      <c r="O698" s="9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 s="9">
        <f t="shared" si="62"/>
        <v>43190.208333333328</v>
      </c>
      <c r="N699">
        <v>1522645200</v>
      </c>
      <c r="O699" s="9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 s="9">
        <f t="shared" si="62"/>
        <v>40871.25</v>
      </c>
      <c r="N700">
        <v>1323324000</v>
      </c>
      <c r="O700" s="9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 s="9">
        <f t="shared" si="62"/>
        <v>43641.208333333328</v>
      </c>
      <c r="N701">
        <v>1561525200</v>
      </c>
      <c r="O701" s="9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 s="9">
        <f t="shared" si="62"/>
        <v>40203.25</v>
      </c>
      <c r="N702">
        <v>1265695200</v>
      </c>
      <c r="O702" s="9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 s="9">
        <f t="shared" si="62"/>
        <v>40629.208333333336</v>
      </c>
      <c r="N703">
        <v>1301806800</v>
      </c>
      <c r="O703" s="9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 s="9">
        <f t="shared" si="62"/>
        <v>41477.208333333336</v>
      </c>
      <c r="N704">
        <v>1374901200</v>
      </c>
      <c r="O704" s="9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 s="9">
        <f t="shared" si="62"/>
        <v>41020.208333333336</v>
      </c>
      <c r="N705">
        <v>1336453200</v>
      </c>
      <c r="O705" s="9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 s="9">
        <f t="shared" si="62"/>
        <v>42555.208333333328</v>
      </c>
      <c r="N706">
        <v>1468904400</v>
      </c>
      <c r="O706" s="9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s="6">
        <f t="shared" ref="I707:I770" si="67">E707/H707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68">(((L707/60)/60/24)+DATE(1970,1,1))</f>
        <v>41619.25</v>
      </c>
      <c r="N707">
        <v>1387087200</v>
      </c>
      <c r="O707" s="9">
        <f t="shared" ref="O707:O770" si="69">(((N707/60)/60/24)+DATE(1970,1,1))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 s="9">
        <f t="shared" si="68"/>
        <v>43471.25</v>
      </c>
      <c r="N708">
        <v>1547445600</v>
      </c>
      <c r="O708" s="9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 s="9">
        <f t="shared" si="68"/>
        <v>43442.25</v>
      </c>
      <c r="N709">
        <v>1547359200</v>
      </c>
      <c r="O709" s="9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 s="9">
        <f t="shared" si="68"/>
        <v>42877.208333333328</v>
      </c>
      <c r="N710">
        <v>1496293200</v>
      </c>
      <c r="O710" s="9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 s="9">
        <f t="shared" si="68"/>
        <v>41018.208333333336</v>
      </c>
      <c r="N711">
        <v>1335416400</v>
      </c>
      <c r="O711" s="9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 s="9">
        <f t="shared" si="68"/>
        <v>43295.208333333328</v>
      </c>
      <c r="N712">
        <v>1532149200</v>
      </c>
      <c r="O712" s="9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 s="9">
        <f t="shared" si="68"/>
        <v>42393.25</v>
      </c>
      <c r="N713">
        <v>1453788000</v>
      </c>
      <c r="O713" s="9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 s="9">
        <f t="shared" si="68"/>
        <v>42559.208333333328</v>
      </c>
      <c r="N714">
        <v>1471496400</v>
      </c>
      <c r="O714" s="9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 s="9">
        <f t="shared" si="68"/>
        <v>42604.208333333328</v>
      </c>
      <c r="N715">
        <v>1472878800</v>
      </c>
      <c r="O715" s="9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 s="9">
        <f t="shared" si="68"/>
        <v>41870.208333333336</v>
      </c>
      <c r="N716">
        <v>1408510800</v>
      </c>
      <c r="O716" s="9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 s="9">
        <f t="shared" si="68"/>
        <v>40397.208333333336</v>
      </c>
      <c r="N717">
        <v>1281589200</v>
      </c>
      <c r="O717" s="9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 s="9">
        <f t="shared" si="68"/>
        <v>41465.208333333336</v>
      </c>
      <c r="N718">
        <v>1375851600</v>
      </c>
      <c r="O718" s="9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 s="9">
        <f t="shared" si="68"/>
        <v>40777.208333333336</v>
      </c>
      <c r="N719">
        <v>1315803600</v>
      </c>
      <c r="O719" s="9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 s="9">
        <f t="shared" si="68"/>
        <v>41442.208333333336</v>
      </c>
      <c r="N720">
        <v>1373691600</v>
      </c>
      <c r="O720" s="9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 s="9">
        <f t="shared" si="68"/>
        <v>41058.208333333336</v>
      </c>
      <c r="N721">
        <v>1339218000</v>
      </c>
      <c r="O721" s="9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 s="9">
        <f t="shared" si="68"/>
        <v>43152.25</v>
      </c>
      <c r="N722">
        <v>1520402400</v>
      </c>
      <c r="O722" s="9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 s="9">
        <f t="shared" si="68"/>
        <v>43194.208333333328</v>
      </c>
      <c r="N723">
        <v>1523336400</v>
      </c>
      <c r="O723" s="9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 s="9">
        <f t="shared" si="68"/>
        <v>43045.25</v>
      </c>
      <c r="N724">
        <v>1512280800</v>
      </c>
      <c r="O724" s="9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 s="9">
        <f t="shared" si="68"/>
        <v>42431.25</v>
      </c>
      <c r="N725">
        <v>1458709200</v>
      </c>
      <c r="O725" s="9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 s="9">
        <f t="shared" si="68"/>
        <v>41934.208333333336</v>
      </c>
      <c r="N726">
        <v>1414126800</v>
      </c>
      <c r="O726" s="9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 s="9">
        <f t="shared" si="68"/>
        <v>41958.25</v>
      </c>
      <c r="N727">
        <v>1416204000</v>
      </c>
      <c r="O727" s="9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 s="9">
        <f t="shared" si="68"/>
        <v>40476.208333333336</v>
      </c>
      <c r="N728">
        <v>1288501200</v>
      </c>
      <c r="O728" s="9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 s="9">
        <f t="shared" si="68"/>
        <v>43485.25</v>
      </c>
      <c r="N729">
        <v>1552971600</v>
      </c>
      <c r="O729" s="9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 s="9">
        <f t="shared" si="68"/>
        <v>42515.208333333328</v>
      </c>
      <c r="N730">
        <v>1465102800</v>
      </c>
      <c r="O730" s="9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 s="9">
        <f t="shared" si="68"/>
        <v>41309.25</v>
      </c>
      <c r="N731">
        <v>1360130400</v>
      </c>
      <c r="O731" s="9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 s="9">
        <f t="shared" si="68"/>
        <v>42147.208333333328</v>
      </c>
      <c r="N732">
        <v>1432875600</v>
      </c>
      <c r="O732" s="9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 s="9">
        <f t="shared" si="68"/>
        <v>42939.208333333328</v>
      </c>
      <c r="N733">
        <v>1500872400</v>
      </c>
      <c r="O733" s="9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 s="9">
        <f t="shared" si="68"/>
        <v>42816.208333333328</v>
      </c>
      <c r="N734">
        <v>1492146000</v>
      </c>
      <c r="O734" s="9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 s="9">
        <f t="shared" si="68"/>
        <v>41844.208333333336</v>
      </c>
      <c r="N735">
        <v>1407301200</v>
      </c>
      <c r="O735" s="9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 s="9">
        <f t="shared" si="68"/>
        <v>42763.25</v>
      </c>
      <c r="N736">
        <v>1486620000</v>
      </c>
      <c r="O736" s="9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 s="9">
        <f t="shared" si="68"/>
        <v>42459.208333333328</v>
      </c>
      <c r="N737">
        <v>1459918800</v>
      </c>
      <c r="O737" s="9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 s="9">
        <f t="shared" si="68"/>
        <v>42055.25</v>
      </c>
      <c r="N738">
        <v>1424757600</v>
      </c>
      <c r="O738" s="9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 s="9">
        <f t="shared" si="68"/>
        <v>42685.25</v>
      </c>
      <c r="N739">
        <v>1479880800</v>
      </c>
      <c r="O739" s="9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 s="9">
        <f t="shared" si="68"/>
        <v>41959.25</v>
      </c>
      <c r="N740">
        <v>1418018400</v>
      </c>
      <c r="O740" s="9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 s="9">
        <f t="shared" si="68"/>
        <v>41089.208333333336</v>
      </c>
      <c r="N741">
        <v>1341032400</v>
      </c>
      <c r="O741" s="9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 s="9">
        <f t="shared" si="68"/>
        <v>42769.25</v>
      </c>
      <c r="N742">
        <v>1486360800</v>
      </c>
      <c r="O742" s="9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 s="9">
        <f t="shared" si="68"/>
        <v>40321.208333333336</v>
      </c>
      <c r="N743">
        <v>1274677200</v>
      </c>
      <c r="O743" s="9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 s="9">
        <f t="shared" si="68"/>
        <v>40197.25</v>
      </c>
      <c r="N744">
        <v>1267509600</v>
      </c>
      <c r="O744" s="9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 s="9">
        <f t="shared" si="68"/>
        <v>42298.208333333328</v>
      </c>
      <c r="N745">
        <v>1445922000</v>
      </c>
      <c r="O745" s="9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 s="9">
        <f t="shared" si="68"/>
        <v>43322.208333333328</v>
      </c>
      <c r="N746">
        <v>1534050000</v>
      </c>
      <c r="O746" s="9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 s="9">
        <f t="shared" si="68"/>
        <v>40328.208333333336</v>
      </c>
      <c r="N747">
        <v>1277528400</v>
      </c>
      <c r="O747" s="9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 s="9">
        <f t="shared" si="68"/>
        <v>40825.208333333336</v>
      </c>
      <c r="N748">
        <v>1318568400</v>
      </c>
      <c r="O748" s="9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 s="9">
        <f t="shared" si="68"/>
        <v>40423.208333333336</v>
      </c>
      <c r="N749">
        <v>1284354000</v>
      </c>
      <c r="O749" s="9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 s="9">
        <f t="shared" si="68"/>
        <v>40238.25</v>
      </c>
      <c r="N750">
        <v>1269579600</v>
      </c>
      <c r="O750" s="9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 s="9">
        <f t="shared" si="68"/>
        <v>41920.208333333336</v>
      </c>
      <c r="N751">
        <v>1413781200</v>
      </c>
      <c r="O751" s="9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 s="9">
        <f t="shared" si="68"/>
        <v>40360.208333333336</v>
      </c>
      <c r="N752">
        <v>1280120400</v>
      </c>
      <c r="O752" s="9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 s="9">
        <f t="shared" si="68"/>
        <v>42446.208333333328</v>
      </c>
      <c r="N753">
        <v>1459486800</v>
      </c>
      <c r="O753" s="9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 s="9">
        <f t="shared" si="68"/>
        <v>40395.208333333336</v>
      </c>
      <c r="N754">
        <v>1282539600</v>
      </c>
      <c r="O754" s="9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 s="9">
        <f t="shared" si="68"/>
        <v>40321.208333333336</v>
      </c>
      <c r="N755">
        <v>1275886800</v>
      </c>
      <c r="O755" s="9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 s="9">
        <f t="shared" si="68"/>
        <v>41210.208333333336</v>
      </c>
      <c r="N756">
        <v>1355983200</v>
      </c>
      <c r="O756" s="9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 s="9">
        <f t="shared" si="68"/>
        <v>43096.25</v>
      </c>
      <c r="N757">
        <v>1515391200</v>
      </c>
      <c r="O757" s="9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 s="9">
        <f t="shared" si="68"/>
        <v>42024.25</v>
      </c>
      <c r="N758">
        <v>1422252000</v>
      </c>
      <c r="O758" s="9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 s="9">
        <f t="shared" si="68"/>
        <v>40675.208333333336</v>
      </c>
      <c r="N759">
        <v>1305522000</v>
      </c>
      <c r="O759" s="9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 s="9">
        <f t="shared" si="68"/>
        <v>41936.208333333336</v>
      </c>
      <c r="N760">
        <v>1414904400</v>
      </c>
      <c r="O760" s="9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 s="9">
        <f t="shared" si="68"/>
        <v>43136.25</v>
      </c>
      <c r="N761">
        <v>1520402400</v>
      </c>
      <c r="O761" s="9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 s="9">
        <f t="shared" si="68"/>
        <v>43678.208333333328</v>
      </c>
      <c r="N762">
        <v>1567141200</v>
      </c>
      <c r="O762" s="9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 s="9">
        <f t="shared" si="68"/>
        <v>42938.208333333328</v>
      </c>
      <c r="N763">
        <v>1501131600</v>
      </c>
      <c r="O763" s="9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 s="9">
        <f t="shared" si="68"/>
        <v>41241.25</v>
      </c>
      <c r="N764">
        <v>1355032800</v>
      </c>
      <c r="O764" s="9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 s="9">
        <f t="shared" si="68"/>
        <v>41037.208333333336</v>
      </c>
      <c r="N765">
        <v>1339477200</v>
      </c>
      <c r="O765" s="9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 s="9">
        <f t="shared" si="68"/>
        <v>40676.208333333336</v>
      </c>
      <c r="N766">
        <v>1305954000</v>
      </c>
      <c r="O766" s="9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 s="9">
        <f t="shared" si="68"/>
        <v>42840.208333333328</v>
      </c>
      <c r="N767">
        <v>1494392400</v>
      </c>
      <c r="O767" s="9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 s="9">
        <f t="shared" si="68"/>
        <v>43362.208333333328</v>
      </c>
      <c r="N768">
        <v>1537419600</v>
      </c>
      <c r="O768" s="9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 s="9">
        <f t="shared" si="68"/>
        <v>42283.208333333328</v>
      </c>
      <c r="N769">
        <v>1447999200</v>
      </c>
      <c r="O769" s="9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 s="9">
        <f t="shared" si="68"/>
        <v>41619.25</v>
      </c>
      <c r="N770">
        <v>1388037600</v>
      </c>
      <c r="O770" s="9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s="6">
        <f t="shared" ref="I771:I834" si="73">E771/H771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74">(((L771/60)/60/24)+DATE(1970,1,1))</f>
        <v>41501.208333333336</v>
      </c>
      <c r="N771">
        <v>1378789200</v>
      </c>
      <c r="O771" s="9">
        <f t="shared" ref="O771:O834" si="75">(((N771/60)/60/24)+DATE(1970,1,1))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 s="9">
        <f t="shared" si="74"/>
        <v>41743.208333333336</v>
      </c>
      <c r="N772">
        <v>1398056400</v>
      </c>
      <c r="O772" s="9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 s="9">
        <f t="shared" si="74"/>
        <v>43491.25</v>
      </c>
      <c r="N773">
        <v>1550815200</v>
      </c>
      <c r="O773" s="9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 s="9">
        <f t="shared" si="74"/>
        <v>43505.25</v>
      </c>
      <c r="N774">
        <v>1550037600</v>
      </c>
      <c r="O774" s="9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 s="9">
        <f t="shared" si="74"/>
        <v>42838.208333333328</v>
      </c>
      <c r="N775">
        <v>1492923600</v>
      </c>
      <c r="O775" s="9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 s="9">
        <f t="shared" si="74"/>
        <v>42513.208333333328</v>
      </c>
      <c r="N776">
        <v>1467522000</v>
      </c>
      <c r="O776" s="9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 s="9">
        <f t="shared" si="74"/>
        <v>41949.25</v>
      </c>
      <c r="N777">
        <v>1416117600</v>
      </c>
      <c r="O777" s="9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 s="9">
        <f t="shared" si="74"/>
        <v>43650.208333333328</v>
      </c>
      <c r="N778">
        <v>1563771600</v>
      </c>
      <c r="O778" s="9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 s="9">
        <f t="shared" si="74"/>
        <v>40809.208333333336</v>
      </c>
      <c r="N779">
        <v>1319259600</v>
      </c>
      <c r="O779" s="9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 s="9">
        <f t="shared" si="74"/>
        <v>40768.208333333336</v>
      </c>
      <c r="N780">
        <v>1313643600</v>
      </c>
      <c r="O780" s="9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 s="9">
        <f t="shared" si="74"/>
        <v>42230.208333333328</v>
      </c>
      <c r="N781">
        <v>1440306000</v>
      </c>
      <c r="O781" s="9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 s="9">
        <f t="shared" si="74"/>
        <v>42573.208333333328</v>
      </c>
      <c r="N782">
        <v>1470805200</v>
      </c>
      <c r="O782" s="9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 s="9">
        <f t="shared" si="74"/>
        <v>40482.208333333336</v>
      </c>
      <c r="N783">
        <v>1292911200</v>
      </c>
      <c r="O783" s="9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 s="9">
        <f t="shared" si="74"/>
        <v>40603.25</v>
      </c>
      <c r="N784">
        <v>1301374800</v>
      </c>
      <c r="O784" s="9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 s="9">
        <f t="shared" si="74"/>
        <v>41625.25</v>
      </c>
      <c r="N785">
        <v>1387864800</v>
      </c>
      <c r="O785" s="9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 s="9">
        <f t="shared" si="74"/>
        <v>42435.25</v>
      </c>
      <c r="N786">
        <v>1458190800</v>
      </c>
      <c r="O786" s="9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 s="9">
        <f t="shared" si="74"/>
        <v>43582.208333333328</v>
      </c>
      <c r="N787">
        <v>1559278800</v>
      </c>
      <c r="O787" s="9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 s="9">
        <f t="shared" si="74"/>
        <v>43186.208333333328</v>
      </c>
      <c r="N788">
        <v>1522731600</v>
      </c>
      <c r="O788" s="9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 s="9">
        <f t="shared" si="74"/>
        <v>40684.208333333336</v>
      </c>
      <c r="N789">
        <v>1306731600</v>
      </c>
      <c r="O789" s="9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 s="9">
        <f t="shared" si="74"/>
        <v>41202.208333333336</v>
      </c>
      <c r="N790">
        <v>1352527200</v>
      </c>
      <c r="O790" s="9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 s="9">
        <f t="shared" si="74"/>
        <v>41786.208333333336</v>
      </c>
      <c r="N791">
        <v>1404363600</v>
      </c>
      <c r="O791" s="9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 s="9">
        <f t="shared" si="74"/>
        <v>40223.25</v>
      </c>
      <c r="N792">
        <v>1266645600</v>
      </c>
      <c r="O792" s="9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 s="9">
        <f t="shared" si="74"/>
        <v>42715.25</v>
      </c>
      <c r="N793">
        <v>1482818400</v>
      </c>
      <c r="O793" s="9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 s="9">
        <f t="shared" si="74"/>
        <v>41451.208333333336</v>
      </c>
      <c r="N794">
        <v>1374642000</v>
      </c>
      <c r="O794" s="9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 s="9">
        <f t="shared" si="74"/>
        <v>41450.208333333336</v>
      </c>
      <c r="N795">
        <v>1372482000</v>
      </c>
      <c r="O795" s="9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 s="9">
        <f t="shared" si="74"/>
        <v>43091.25</v>
      </c>
      <c r="N796">
        <v>1514959200</v>
      </c>
      <c r="O796" s="9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 s="9">
        <f t="shared" si="74"/>
        <v>42675.208333333328</v>
      </c>
      <c r="N797">
        <v>1478235600</v>
      </c>
      <c r="O797" s="9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 s="9">
        <f t="shared" si="74"/>
        <v>41859.208333333336</v>
      </c>
      <c r="N798">
        <v>1408078800</v>
      </c>
      <c r="O798" s="9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 s="9">
        <f t="shared" si="74"/>
        <v>43464.25</v>
      </c>
      <c r="N799">
        <v>1548136800</v>
      </c>
      <c r="O799" s="9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 s="9">
        <f t="shared" si="74"/>
        <v>41060.208333333336</v>
      </c>
      <c r="N800">
        <v>1340859600</v>
      </c>
      <c r="O800" s="9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 s="9">
        <f t="shared" si="74"/>
        <v>42399.25</v>
      </c>
      <c r="N801">
        <v>1454479200</v>
      </c>
      <c r="O801" s="9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 s="9">
        <f t="shared" si="74"/>
        <v>42167.208333333328</v>
      </c>
      <c r="N802">
        <v>1434430800</v>
      </c>
      <c r="O802" s="9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 s="9">
        <f t="shared" si="74"/>
        <v>43830.25</v>
      </c>
      <c r="N803">
        <v>1579672800</v>
      </c>
      <c r="O803" s="9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 s="9">
        <f t="shared" si="74"/>
        <v>43650.208333333328</v>
      </c>
      <c r="N804">
        <v>1562389200</v>
      </c>
      <c r="O804" s="9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 s="9">
        <f t="shared" si="74"/>
        <v>43492.25</v>
      </c>
      <c r="N805">
        <v>1551506400</v>
      </c>
      <c r="O805" s="9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 s="9">
        <f t="shared" si="74"/>
        <v>43102.25</v>
      </c>
      <c r="N806">
        <v>1516600800</v>
      </c>
      <c r="O806" s="9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 s="9">
        <f t="shared" si="74"/>
        <v>41958.25</v>
      </c>
      <c r="N807">
        <v>1420437600</v>
      </c>
      <c r="O807" s="9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 s="9">
        <f t="shared" si="74"/>
        <v>40973.25</v>
      </c>
      <c r="N808">
        <v>1332997200</v>
      </c>
      <c r="O808" s="9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 s="9">
        <f t="shared" si="74"/>
        <v>43753.208333333328</v>
      </c>
      <c r="N809">
        <v>1574920800</v>
      </c>
      <c r="O809" s="9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 s="9">
        <f t="shared" si="74"/>
        <v>42507.208333333328</v>
      </c>
      <c r="N810">
        <v>1464930000</v>
      </c>
      <c r="O810" s="9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 s="9">
        <f t="shared" si="74"/>
        <v>41135.208333333336</v>
      </c>
      <c r="N811">
        <v>1345006800</v>
      </c>
      <c r="O811" s="9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 s="9">
        <f t="shared" si="74"/>
        <v>43067.25</v>
      </c>
      <c r="N812">
        <v>1512712800</v>
      </c>
      <c r="O812" s="9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 s="9">
        <f t="shared" si="74"/>
        <v>42378.25</v>
      </c>
      <c r="N813">
        <v>1452492000</v>
      </c>
      <c r="O813" s="9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 s="9">
        <f t="shared" si="74"/>
        <v>43206.208333333328</v>
      </c>
      <c r="N814">
        <v>1524286800</v>
      </c>
      <c r="O814" s="9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 s="9">
        <f t="shared" si="74"/>
        <v>41148.208333333336</v>
      </c>
      <c r="N815">
        <v>1346907600</v>
      </c>
      <c r="O815" s="9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 s="9">
        <f t="shared" si="74"/>
        <v>42517.208333333328</v>
      </c>
      <c r="N816">
        <v>1464498000</v>
      </c>
      <c r="O816" s="9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 s="9">
        <f t="shared" si="74"/>
        <v>43068.25</v>
      </c>
      <c r="N817">
        <v>1514181600</v>
      </c>
      <c r="O817" s="9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 s="9">
        <f t="shared" si="74"/>
        <v>41680.25</v>
      </c>
      <c r="N818">
        <v>1392184800</v>
      </c>
      <c r="O818" s="9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 s="9">
        <f t="shared" si="74"/>
        <v>43589.208333333328</v>
      </c>
      <c r="N819">
        <v>1559365200</v>
      </c>
      <c r="O819" s="9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 s="9">
        <f t="shared" si="74"/>
        <v>43486.25</v>
      </c>
      <c r="N820">
        <v>1549173600</v>
      </c>
      <c r="O820" s="9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 s="9">
        <f t="shared" si="74"/>
        <v>41237.25</v>
      </c>
      <c r="N821">
        <v>1355032800</v>
      </c>
      <c r="O821" s="9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 s="9">
        <f t="shared" si="74"/>
        <v>43310.208333333328</v>
      </c>
      <c r="N822">
        <v>1533963600</v>
      </c>
      <c r="O822" s="9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 s="9">
        <f t="shared" si="74"/>
        <v>42794.25</v>
      </c>
      <c r="N823">
        <v>1489381200</v>
      </c>
      <c r="O823" s="9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 s="9">
        <f t="shared" si="74"/>
        <v>41698.25</v>
      </c>
      <c r="N824">
        <v>1395032400</v>
      </c>
      <c r="O824" s="9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 s="9">
        <f t="shared" si="74"/>
        <v>41892.208333333336</v>
      </c>
      <c r="N825">
        <v>1412485200</v>
      </c>
      <c r="O825" s="9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 s="9">
        <f t="shared" si="74"/>
        <v>40348.208333333336</v>
      </c>
      <c r="N826">
        <v>1279688400</v>
      </c>
      <c r="O826" s="9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 s="9">
        <f t="shared" si="74"/>
        <v>42941.208333333328</v>
      </c>
      <c r="N827">
        <v>1501995600</v>
      </c>
      <c r="O827" s="9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 s="9">
        <f t="shared" si="74"/>
        <v>40525.25</v>
      </c>
      <c r="N828">
        <v>1294639200</v>
      </c>
      <c r="O828" s="9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 s="9">
        <f t="shared" si="74"/>
        <v>40666.208333333336</v>
      </c>
      <c r="N829">
        <v>1305435600</v>
      </c>
      <c r="O829" s="9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 s="9">
        <f t="shared" si="74"/>
        <v>43340.208333333328</v>
      </c>
      <c r="N830">
        <v>1537592400</v>
      </c>
      <c r="O830" s="9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 s="9">
        <f t="shared" si="74"/>
        <v>42164.208333333328</v>
      </c>
      <c r="N831">
        <v>1435122000</v>
      </c>
      <c r="O831" s="9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 s="9">
        <f t="shared" si="74"/>
        <v>43103.25</v>
      </c>
      <c r="N832">
        <v>1520056800</v>
      </c>
      <c r="O832" s="9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 s="9">
        <f t="shared" si="74"/>
        <v>40994.208333333336</v>
      </c>
      <c r="N833">
        <v>1335675600</v>
      </c>
      <c r="O833" s="9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 s="9">
        <f t="shared" si="74"/>
        <v>42299.208333333328</v>
      </c>
      <c r="N834">
        <v>1448431200</v>
      </c>
      <c r="O834" s="9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s="6">
        <f t="shared" ref="I835:I898" si="79">E835/H835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80">(((L835/60)/60/24)+DATE(1970,1,1))</f>
        <v>40588.25</v>
      </c>
      <c r="N835">
        <v>1298613600</v>
      </c>
      <c r="O835" s="9">
        <f t="shared" ref="O835:O898" si="81">(((N835/60)/60/24)+DATE(1970,1,1))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 s="9">
        <f t="shared" si="80"/>
        <v>41448.208333333336</v>
      </c>
      <c r="N836">
        <v>1372482000</v>
      </c>
      <c r="O836" s="9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 s="9">
        <f t="shared" si="80"/>
        <v>42063.25</v>
      </c>
      <c r="N837">
        <v>1425621600</v>
      </c>
      <c r="O837" s="9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 s="9">
        <f t="shared" si="80"/>
        <v>40214.25</v>
      </c>
      <c r="N838">
        <v>1266300000</v>
      </c>
      <c r="O838" s="9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 s="9">
        <f t="shared" si="80"/>
        <v>40629.208333333336</v>
      </c>
      <c r="N839">
        <v>1305867600</v>
      </c>
      <c r="O839" s="9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 s="9">
        <f t="shared" si="80"/>
        <v>43370.208333333328</v>
      </c>
      <c r="N840">
        <v>1538802000</v>
      </c>
      <c r="O840" s="9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 s="9">
        <f t="shared" si="80"/>
        <v>41715.208333333336</v>
      </c>
      <c r="N841">
        <v>1398920400</v>
      </c>
      <c r="O841" s="9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 s="9">
        <f t="shared" si="80"/>
        <v>41836.208333333336</v>
      </c>
      <c r="N842">
        <v>1405659600</v>
      </c>
      <c r="O842" s="9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 s="9">
        <f t="shared" si="80"/>
        <v>42419.25</v>
      </c>
      <c r="N843">
        <v>1457244000</v>
      </c>
      <c r="O843" s="9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 s="9">
        <f t="shared" si="80"/>
        <v>43266.208333333328</v>
      </c>
      <c r="N844">
        <v>1529298000</v>
      </c>
      <c r="O844" s="9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 s="9">
        <f t="shared" si="80"/>
        <v>43338.208333333328</v>
      </c>
      <c r="N845">
        <v>1535778000</v>
      </c>
      <c r="O845" s="9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 s="9">
        <f t="shared" si="80"/>
        <v>40930.25</v>
      </c>
      <c r="N846">
        <v>1327471200</v>
      </c>
      <c r="O846" s="9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 s="9">
        <f t="shared" si="80"/>
        <v>43235.208333333328</v>
      </c>
      <c r="N847">
        <v>1529557200</v>
      </c>
      <c r="O847" s="9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 s="9">
        <f t="shared" si="80"/>
        <v>43302.208333333328</v>
      </c>
      <c r="N848">
        <v>1535259600</v>
      </c>
      <c r="O848" s="9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 s="9">
        <f t="shared" si="80"/>
        <v>43107.25</v>
      </c>
      <c r="N849">
        <v>1515564000</v>
      </c>
      <c r="O849" s="9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 s="9">
        <f t="shared" si="80"/>
        <v>40341.208333333336</v>
      </c>
      <c r="N850">
        <v>1277096400</v>
      </c>
      <c r="O850" s="9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 s="9">
        <f t="shared" si="80"/>
        <v>40948.25</v>
      </c>
      <c r="N851">
        <v>1329026400</v>
      </c>
      <c r="O851" s="9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 s="9">
        <f t="shared" si="80"/>
        <v>40866.25</v>
      </c>
      <c r="N852">
        <v>1322978400</v>
      </c>
      <c r="O852" s="9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 s="9">
        <f t="shared" si="80"/>
        <v>41031.208333333336</v>
      </c>
      <c r="N853">
        <v>1338786000</v>
      </c>
      <c r="O853" s="9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 s="9">
        <f t="shared" si="80"/>
        <v>40740.208333333336</v>
      </c>
      <c r="N854">
        <v>1311656400</v>
      </c>
      <c r="O854" s="9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 s="9">
        <f t="shared" si="80"/>
        <v>40714.208333333336</v>
      </c>
      <c r="N855">
        <v>1308978000</v>
      </c>
      <c r="O855" s="9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 s="9">
        <f t="shared" si="80"/>
        <v>43787.25</v>
      </c>
      <c r="N856">
        <v>1576389600</v>
      </c>
      <c r="O856" s="9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 s="9">
        <f t="shared" si="80"/>
        <v>40712.208333333336</v>
      </c>
      <c r="N857">
        <v>1311051600</v>
      </c>
      <c r="O857" s="9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 s="9">
        <f t="shared" si="80"/>
        <v>41023.208333333336</v>
      </c>
      <c r="N858">
        <v>1336712400</v>
      </c>
      <c r="O858" s="9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 s="9">
        <f t="shared" si="80"/>
        <v>40944.25</v>
      </c>
      <c r="N859">
        <v>1330408800</v>
      </c>
      <c r="O859" s="9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 s="9">
        <f t="shared" si="80"/>
        <v>43211.208333333328</v>
      </c>
      <c r="N860">
        <v>1524891600</v>
      </c>
      <c r="O860" s="9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 s="9">
        <f t="shared" si="80"/>
        <v>41334.25</v>
      </c>
      <c r="N861">
        <v>1363669200</v>
      </c>
      <c r="O861" s="9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 s="9">
        <f t="shared" si="80"/>
        <v>43515.25</v>
      </c>
      <c r="N862">
        <v>1551420000</v>
      </c>
      <c r="O862" s="9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 s="9">
        <f t="shared" si="80"/>
        <v>40258.208333333336</v>
      </c>
      <c r="N863">
        <v>1269838800</v>
      </c>
      <c r="O863" s="9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 s="9">
        <f t="shared" si="80"/>
        <v>40756.208333333336</v>
      </c>
      <c r="N864">
        <v>1312520400</v>
      </c>
      <c r="O864" s="9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 s="9">
        <f t="shared" si="80"/>
        <v>42172.208333333328</v>
      </c>
      <c r="N865">
        <v>1436504400</v>
      </c>
      <c r="O865" s="9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 s="9">
        <f t="shared" si="80"/>
        <v>42601.208333333328</v>
      </c>
      <c r="N866">
        <v>1472014800</v>
      </c>
      <c r="O866" s="9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 s="9">
        <f t="shared" si="80"/>
        <v>41897.208333333336</v>
      </c>
      <c r="N867">
        <v>1411534800</v>
      </c>
      <c r="O867" s="9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 s="9">
        <f t="shared" si="80"/>
        <v>40671.208333333336</v>
      </c>
      <c r="N868">
        <v>1304917200</v>
      </c>
      <c r="O868" s="9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 s="9">
        <f t="shared" si="80"/>
        <v>43382.208333333328</v>
      </c>
      <c r="N869">
        <v>1539579600</v>
      </c>
      <c r="O869" s="9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 s="9">
        <f t="shared" si="80"/>
        <v>41559.208333333336</v>
      </c>
      <c r="N870">
        <v>1382504400</v>
      </c>
      <c r="O870" s="9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 s="9">
        <f t="shared" si="80"/>
        <v>40350.208333333336</v>
      </c>
      <c r="N871">
        <v>1278306000</v>
      </c>
      <c r="O871" s="9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 s="9">
        <f t="shared" si="80"/>
        <v>42240.208333333328</v>
      </c>
      <c r="N872">
        <v>1442552400</v>
      </c>
      <c r="O872" s="9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 s="9">
        <f t="shared" si="80"/>
        <v>43040.208333333328</v>
      </c>
      <c r="N873">
        <v>1511071200</v>
      </c>
      <c r="O873" s="9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 s="9">
        <f t="shared" si="80"/>
        <v>43346.208333333328</v>
      </c>
      <c r="N874">
        <v>1536382800</v>
      </c>
      <c r="O874" s="9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 s="9">
        <f t="shared" si="80"/>
        <v>41647.25</v>
      </c>
      <c r="N875">
        <v>1389592800</v>
      </c>
      <c r="O875" s="9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 s="9">
        <f t="shared" si="80"/>
        <v>40291.208333333336</v>
      </c>
      <c r="N876">
        <v>1275282000</v>
      </c>
      <c r="O876" s="9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 s="9">
        <f t="shared" si="80"/>
        <v>40556.25</v>
      </c>
      <c r="N877">
        <v>1294984800</v>
      </c>
      <c r="O877" s="9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 s="9">
        <f t="shared" si="80"/>
        <v>43624.208333333328</v>
      </c>
      <c r="N878">
        <v>1562043600</v>
      </c>
      <c r="O878" s="9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 s="9">
        <f t="shared" si="80"/>
        <v>42577.208333333328</v>
      </c>
      <c r="N879">
        <v>1469595600</v>
      </c>
      <c r="O879" s="9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 s="9">
        <f t="shared" si="80"/>
        <v>43845.25</v>
      </c>
      <c r="N880">
        <v>1581141600</v>
      </c>
      <c r="O880" s="9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 s="9">
        <f t="shared" si="80"/>
        <v>42788.25</v>
      </c>
      <c r="N881">
        <v>1488520800</v>
      </c>
      <c r="O881" s="9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 s="9">
        <f t="shared" si="80"/>
        <v>43667.208333333328</v>
      </c>
      <c r="N882">
        <v>1563858000</v>
      </c>
      <c r="O882" s="9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 s="9">
        <f t="shared" si="80"/>
        <v>42194.208333333328</v>
      </c>
      <c r="N883">
        <v>1438923600</v>
      </c>
      <c r="O883" s="9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 s="9">
        <f t="shared" si="80"/>
        <v>42025.25</v>
      </c>
      <c r="N884">
        <v>1422165600</v>
      </c>
      <c r="O884" s="9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 s="9">
        <f t="shared" si="80"/>
        <v>40323.208333333336</v>
      </c>
      <c r="N885">
        <v>1277874000</v>
      </c>
      <c r="O885" s="9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 s="9">
        <f t="shared" si="80"/>
        <v>41763.208333333336</v>
      </c>
      <c r="N886">
        <v>1399352400</v>
      </c>
      <c r="O886" s="9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 s="9">
        <f t="shared" si="80"/>
        <v>40335.208333333336</v>
      </c>
      <c r="N887">
        <v>1279083600</v>
      </c>
      <c r="O887" s="9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 s="9">
        <f t="shared" si="80"/>
        <v>40416.208333333336</v>
      </c>
      <c r="N888">
        <v>1284354000</v>
      </c>
      <c r="O888" s="9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 s="9">
        <f t="shared" si="80"/>
        <v>42202.208333333328</v>
      </c>
      <c r="N889">
        <v>1441170000</v>
      </c>
      <c r="O889" s="9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 s="9">
        <f t="shared" si="80"/>
        <v>42836.208333333328</v>
      </c>
      <c r="N890">
        <v>1493528400</v>
      </c>
      <c r="O890" s="9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 s="9">
        <f t="shared" si="80"/>
        <v>41710.208333333336</v>
      </c>
      <c r="N891">
        <v>1395205200</v>
      </c>
      <c r="O891" s="9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 s="9">
        <f t="shared" si="80"/>
        <v>43640.208333333328</v>
      </c>
      <c r="N892">
        <v>1561438800</v>
      </c>
      <c r="O892" s="9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 s="9">
        <f t="shared" si="80"/>
        <v>40880.25</v>
      </c>
      <c r="N893">
        <v>1326693600</v>
      </c>
      <c r="O893" s="9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 s="9">
        <f t="shared" si="80"/>
        <v>40319.208333333336</v>
      </c>
      <c r="N894">
        <v>1277960400</v>
      </c>
      <c r="O894" s="9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 s="9">
        <f t="shared" si="80"/>
        <v>42170.208333333328</v>
      </c>
      <c r="N895">
        <v>1434690000</v>
      </c>
      <c r="O895" s="9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 s="9">
        <f t="shared" si="80"/>
        <v>41466.208333333336</v>
      </c>
      <c r="N896">
        <v>1376110800</v>
      </c>
      <c r="O896" s="9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 s="9">
        <f t="shared" si="80"/>
        <v>43134.25</v>
      </c>
      <c r="N897">
        <v>1518415200</v>
      </c>
      <c r="O897" s="9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 s="9">
        <f t="shared" si="80"/>
        <v>40738.208333333336</v>
      </c>
      <c r="N898">
        <v>1310878800</v>
      </c>
      <c r="O898" s="9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s="6">
        <f t="shared" ref="I899:I962" si="85">E899/H899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86">(((L899/60)/60/24)+DATE(1970,1,1))</f>
        <v>43583.208333333328</v>
      </c>
      <c r="N899">
        <v>1556600400</v>
      </c>
      <c r="O899" s="9">
        <f t="shared" ref="O899:O962" si="87">(((N899/60)/60/24)+DATE(1970,1,1))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 s="9">
        <f t="shared" si="86"/>
        <v>43815.25</v>
      </c>
      <c r="N900">
        <v>1576994400</v>
      </c>
      <c r="O900" s="9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 s="9">
        <f t="shared" si="86"/>
        <v>41554.208333333336</v>
      </c>
      <c r="N901">
        <v>1382677200</v>
      </c>
      <c r="O901" s="9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 s="9">
        <f t="shared" si="86"/>
        <v>41901.208333333336</v>
      </c>
      <c r="N902">
        <v>1411189200</v>
      </c>
      <c r="O902" s="9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 s="9">
        <f t="shared" si="86"/>
        <v>43298.208333333328</v>
      </c>
      <c r="N903">
        <v>1534654800</v>
      </c>
      <c r="O903" s="9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 s="9">
        <f t="shared" si="86"/>
        <v>42399.25</v>
      </c>
      <c r="N904">
        <v>1457762400</v>
      </c>
      <c r="O904" s="9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 s="9">
        <f t="shared" si="86"/>
        <v>41034.208333333336</v>
      </c>
      <c r="N905">
        <v>1337490000</v>
      </c>
      <c r="O905" s="9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 s="9">
        <f t="shared" si="86"/>
        <v>41186.208333333336</v>
      </c>
      <c r="N906">
        <v>1349672400</v>
      </c>
      <c r="O906" s="9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 s="9">
        <f t="shared" si="86"/>
        <v>41536.208333333336</v>
      </c>
      <c r="N907">
        <v>1379826000</v>
      </c>
      <c r="O907" s="9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 s="9">
        <f t="shared" si="86"/>
        <v>42868.208333333328</v>
      </c>
      <c r="N908">
        <v>1497762000</v>
      </c>
      <c r="O908" s="9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 s="9">
        <f t="shared" si="86"/>
        <v>40660.208333333336</v>
      </c>
      <c r="N909">
        <v>1304485200</v>
      </c>
      <c r="O909" s="9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 s="9">
        <f t="shared" si="86"/>
        <v>41031.208333333336</v>
      </c>
      <c r="N910">
        <v>1336885200</v>
      </c>
      <c r="O910" s="9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 s="9">
        <f t="shared" si="86"/>
        <v>43255.208333333328</v>
      </c>
      <c r="N911">
        <v>1530421200</v>
      </c>
      <c r="O911" s="9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 s="9">
        <f t="shared" si="86"/>
        <v>42026.25</v>
      </c>
      <c r="N912">
        <v>1421992800</v>
      </c>
      <c r="O912" s="9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 s="9">
        <f t="shared" si="86"/>
        <v>43717.208333333328</v>
      </c>
      <c r="N913">
        <v>1568178000</v>
      </c>
      <c r="O913" s="9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 s="9">
        <f t="shared" si="86"/>
        <v>41157.208333333336</v>
      </c>
      <c r="N914">
        <v>1347944400</v>
      </c>
      <c r="O914" s="9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 s="9">
        <f t="shared" si="86"/>
        <v>43597.208333333328</v>
      </c>
      <c r="N915">
        <v>1558760400</v>
      </c>
      <c r="O915" s="9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 s="9">
        <f t="shared" si="86"/>
        <v>41490.208333333336</v>
      </c>
      <c r="N916">
        <v>1376629200</v>
      </c>
      <c r="O916" s="9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 s="9">
        <f t="shared" si="86"/>
        <v>42976.208333333328</v>
      </c>
      <c r="N917">
        <v>1504760400</v>
      </c>
      <c r="O917" s="9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 s="9">
        <f t="shared" si="86"/>
        <v>41991.25</v>
      </c>
      <c r="N918">
        <v>1419660000</v>
      </c>
      <c r="O918" s="9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 s="9">
        <f t="shared" si="86"/>
        <v>40722.208333333336</v>
      </c>
      <c r="N919">
        <v>1311310800</v>
      </c>
      <c r="O919" s="9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 s="9">
        <f t="shared" si="86"/>
        <v>41117.208333333336</v>
      </c>
      <c r="N920">
        <v>1344315600</v>
      </c>
      <c r="O920" s="9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 s="9">
        <f t="shared" si="86"/>
        <v>43022.208333333328</v>
      </c>
      <c r="N921">
        <v>1510725600</v>
      </c>
      <c r="O921" s="9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 s="9">
        <f t="shared" si="86"/>
        <v>43503.25</v>
      </c>
      <c r="N922">
        <v>1551247200</v>
      </c>
      <c r="O922" s="9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 s="9">
        <f t="shared" si="86"/>
        <v>40951.25</v>
      </c>
      <c r="N923">
        <v>1330236000</v>
      </c>
      <c r="O923" s="9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 s="9">
        <f t="shared" si="86"/>
        <v>43443.25</v>
      </c>
      <c r="N924">
        <v>1545112800</v>
      </c>
      <c r="O924" s="9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 s="9">
        <f t="shared" si="86"/>
        <v>40373.208333333336</v>
      </c>
      <c r="N925">
        <v>1279170000</v>
      </c>
      <c r="O925" s="9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 s="9">
        <f t="shared" si="86"/>
        <v>43769.208333333328</v>
      </c>
      <c r="N926">
        <v>1573452000</v>
      </c>
      <c r="O926" s="9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 s="9">
        <f t="shared" si="86"/>
        <v>43000.208333333328</v>
      </c>
      <c r="N927">
        <v>1507093200</v>
      </c>
      <c r="O927" s="9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 s="9">
        <f t="shared" si="86"/>
        <v>42502.208333333328</v>
      </c>
      <c r="N928">
        <v>1463374800</v>
      </c>
      <c r="O928" s="9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 s="9">
        <f t="shared" si="86"/>
        <v>41102.208333333336</v>
      </c>
      <c r="N929">
        <v>1344574800</v>
      </c>
      <c r="O929" s="9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 s="9">
        <f t="shared" si="86"/>
        <v>41637.25</v>
      </c>
      <c r="N930">
        <v>1389074400</v>
      </c>
      <c r="O930" s="9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 s="9">
        <f t="shared" si="86"/>
        <v>42858.208333333328</v>
      </c>
      <c r="N931">
        <v>1494997200</v>
      </c>
      <c r="O931" s="9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 s="9">
        <f t="shared" si="86"/>
        <v>42060.25</v>
      </c>
      <c r="N932">
        <v>1425448800</v>
      </c>
      <c r="O932" s="9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 s="9">
        <f t="shared" si="86"/>
        <v>41818.208333333336</v>
      </c>
      <c r="N933">
        <v>1404104400</v>
      </c>
      <c r="O933" s="9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 s="9">
        <f t="shared" si="86"/>
        <v>41709.208333333336</v>
      </c>
      <c r="N934">
        <v>1394773200</v>
      </c>
      <c r="O934" s="9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 s="9">
        <f t="shared" si="86"/>
        <v>41372.208333333336</v>
      </c>
      <c r="N935">
        <v>1366520400</v>
      </c>
      <c r="O935" s="9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 s="9">
        <f t="shared" si="86"/>
        <v>42422.25</v>
      </c>
      <c r="N936">
        <v>1456639200</v>
      </c>
      <c r="O936" s="9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 s="9">
        <f t="shared" si="86"/>
        <v>42209.208333333328</v>
      </c>
      <c r="N937">
        <v>1438318800</v>
      </c>
      <c r="O937" s="9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 s="9">
        <f t="shared" si="86"/>
        <v>43668.208333333328</v>
      </c>
      <c r="N938">
        <v>1564030800</v>
      </c>
      <c r="O938" s="9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 s="9">
        <f t="shared" si="86"/>
        <v>42334.25</v>
      </c>
      <c r="N939">
        <v>1449295200</v>
      </c>
      <c r="O939" s="9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 s="9">
        <f t="shared" si="86"/>
        <v>43263.208333333328</v>
      </c>
      <c r="N940">
        <v>1531890000</v>
      </c>
      <c r="O940" s="9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 s="9">
        <f t="shared" si="86"/>
        <v>40670.208333333336</v>
      </c>
      <c r="N941">
        <v>1306213200</v>
      </c>
      <c r="O941" s="9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 s="9">
        <f t="shared" si="86"/>
        <v>41244.25</v>
      </c>
      <c r="N942">
        <v>1356242400</v>
      </c>
      <c r="O942" s="9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 s="9">
        <f t="shared" si="86"/>
        <v>40552.25</v>
      </c>
      <c r="N943">
        <v>1297576800</v>
      </c>
      <c r="O943" s="9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 s="9">
        <f t="shared" si="86"/>
        <v>40568.25</v>
      </c>
      <c r="N944">
        <v>1296194400</v>
      </c>
      <c r="O944" s="9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 s="9">
        <f t="shared" si="86"/>
        <v>41906.208333333336</v>
      </c>
      <c r="N945">
        <v>1414558800</v>
      </c>
      <c r="O945" s="9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 s="9">
        <f t="shared" si="86"/>
        <v>42776.25</v>
      </c>
      <c r="N946">
        <v>1488348000</v>
      </c>
      <c r="O946" s="9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 s="9">
        <f t="shared" si="86"/>
        <v>41004.208333333336</v>
      </c>
      <c r="N947">
        <v>1334898000</v>
      </c>
      <c r="O947" s="9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 s="9">
        <f t="shared" si="86"/>
        <v>40710.208333333336</v>
      </c>
      <c r="N948">
        <v>1308373200</v>
      </c>
      <c r="O948" s="9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 s="9">
        <f t="shared" si="86"/>
        <v>41908.208333333336</v>
      </c>
      <c r="N949">
        <v>1412312400</v>
      </c>
      <c r="O949" s="9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 s="9">
        <f t="shared" si="86"/>
        <v>41985.25</v>
      </c>
      <c r="N950">
        <v>1419228000</v>
      </c>
      <c r="O950" s="9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 s="9">
        <f t="shared" si="86"/>
        <v>42112.208333333328</v>
      </c>
      <c r="N951">
        <v>1430974800</v>
      </c>
      <c r="O951" s="9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 s="9">
        <f t="shared" si="86"/>
        <v>43571.208333333328</v>
      </c>
      <c r="N952">
        <v>1555822800</v>
      </c>
      <c r="O952" s="9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 s="9">
        <f t="shared" si="86"/>
        <v>42730.25</v>
      </c>
      <c r="N953">
        <v>1482818400</v>
      </c>
      <c r="O953" s="9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 s="9">
        <f t="shared" si="86"/>
        <v>42591.208333333328</v>
      </c>
      <c r="N954">
        <v>1471928400</v>
      </c>
      <c r="O954" s="9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 s="9">
        <f t="shared" si="86"/>
        <v>42358.25</v>
      </c>
      <c r="N955">
        <v>1453701600</v>
      </c>
      <c r="O955" s="9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 s="9">
        <f t="shared" si="86"/>
        <v>41174.208333333336</v>
      </c>
      <c r="N956">
        <v>1350363600</v>
      </c>
      <c r="O956" s="9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 s="9">
        <f t="shared" si="86"/>
        <v>41238.25</v>
      </c>
      <c r="N957">
        <v>1353996000</v>
      </c>
      <c r="O957" s="9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 s="9">
        <f t="shared" si="86"/>
        <v>42360.25</v>
      </c>
      <c r="N958">
        <v>1451109600</v>
      </c>
      <c r="O958" s="9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 s="9">
        <f t="shared" si="86"/>
        <v>40955.25</v>
      </c>
      <c r="N959">
        <v>1329631200</v>
      </c>
      <c r="O959" s="9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 s="9">
        <f t="shared" si="86"/>
        <v>40350.208333333336</v>
      </c>
      <c r="N960">
        <v>1278997200</v>
      </c>
      <c r="O960" s="9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 s="9">
        <f t="shared" si="86"/>
        <v>40357.208333333336</v>
      </c>
      <c r="N961">
        <v>1280120400</v>
      </c>
      <c r="O961" s="9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 s="9">
        <f t="shared" si="86"/>
        <v>42408.25</v>
      </c>
      <c r="N962">
        <v>1458104400</v>
      </c>
      <c r="O962" s="9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s="6">
        <f t="shared" ref="I963:I1001" si="91">E963/H963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92">(((L963/60)/60/24)+DATE(1970,1,1))</f>
        <v>40591.25</v>
      </c>
      <c r="N963">
        <v>1298268000</v>
      </c>
      <c r="O963" s="9">
        <f t="shared" ref="O963:O1001" si="93">(((N963/60)/60/24)+DATE(1970,1,1))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 s="9">
        <f t="shared" si="92"/>
        <v>41592.25</v>
      </c>
      <c r="N964">
        <v>1386223200</v>
      </c>
      <c r="O964" s="9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 s="9">
        <f t="shared" si="92"/>
        <v>40607.25</v>
      </c>
      <c r="N965">
        <v>1299823200</v>
      </c>
      <c r="O965" s="9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 s="9">
        <f t="shared" si="92"/>
        <v>42135.208333333328</v>
      </c>
      <c r="N966">
        <v>1431752400</v>
      </c>
      <c r="O966" s="9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 s="9">
        <f t="shared" si="92"/>
        <v>40203.25</v>
      </c>
      <c r="N967">
        <v>1267855200</v>
      </c>
      <c r="O967" s="9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 s="9">
        <f t="shared" si="92"/>
        <v>42901.208333333328</v>
      </c>
      <c r="N968">
        <v>1497675600</v>
      </c>
      <c r="O968" s="9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 s="9">
        <f t="shared" si="92"/>
        <v>41005.208333333336</v>
      </c>
      <c r="N969">
        <v>1336885200</v>
      </c>
      <c r="O969" s="9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 s="9">
        <f t="shared" si="92"/>
        <v>40544.25</v>
      </c>
      <c r="N970">
        <v>1295157600</v>
      </c>
      <c r="O970" s="9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 s="9">
        <f t="shared" si="92"/>
        <v>43821.25</v>
      </c>
      <c r="N971">
        <v>1577599200</v>
      </c>
      <c r="O971" s="9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 s="9">
        <f t="shared" si="92"/>
        <v>40672.208333333336</v>
      </c>
      <c r="N972">
        <v>1305003600</v>
      </c>
      <c r="O972" s="9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 s="9">
        <f t="shared" si="92"/>
        <v>41555.208333333336</v>
      </c>
      <c r="N973">
        <v>1381726800</v>
      </c>
      <c r="O973" s="9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 s="9">
        <f t="shared" si="92"/>
        <v>41792.208333333336</v>
      </c>
      <c r="N974">
        <v>1402462800</v>
      </c>
      <c r="O974" s="9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 s="9">
        <f t="shared" si="92"/>
        <v>40522.25</v>
      </c>
      <c r="N975">
        <v>1292133600</v>
      </c>
      <c r="O975" s="9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 s="9">
        <f t="shared" si="92"/>
        <v>41412.208333333336</v>
      </c>
      <c r="N976">
        <v>1368939600</v>
      </c>
      <c r="O976" s="9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 s="9">
        <f t="shared" si="92"/>
        <v>42337.25</v>
      </c>
      <c r="N977">
        <v>1452146400</v>
      </c>
      <c r="O977" s="9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 s="9">
        <f t="shared" si="92"/>
        <v>40571.25</v>
      </c>
      <c r="N978">
        <v>1296712800</v>
      </c>
      <c r="O978" s="9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 s="9">
        <f t="shared" si="92"/>
        <v>43138.25</v>
      </c>
      <c r="N979">
        <v>1520748000</v>
      </c>
      <c r="O979" s="9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 s="9">
        <f t="shared" si="92"/>
        <v>42686.25</v>
      </c>
      <c r="N980">
        <v>1480831200</v>
      </c>
      <c r="O980" s="9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 s="9">
        <f t="shared" si="92"/>
        <v>42078.208333333328</v>
      </c>
      <c r="N981">
        <v>1426914000</v>
      </c>
      <c r="O981" s="9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 s="9">
        <f t="shared" si="92"/>
        <v>42307.208333333328</v>
      </c>
      <c r="N982">
        <v>1446616800</v>
      </c>
      <c r="O982" s="9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 s="9">
        <f t="shared" si="92"/>
        <v>43094.25</v>
      </c>
      <c r="N983">
        <v>1517032800</v>
      </c>
      <c r="O983" s="9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 s="9">
        <f t="shared" si="92"/>
        <v>40743.208333333336</v>
      </c>
      <c r="N984">
        <v>1311224400</v>
      </c>
      <c r="O984" s="9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 s="9">
        <f t="shared" si="92"/>
        <v>43681.208333333328</v>
      </c>
      <c r="N985">
        <v>1566190800</v>
      </c>
      <c r="O985" s="9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 s="9">
        <f t="shared" si="92"/>
        <v>43716.208333333328</v>
      </c>
      <c r="N986">
        <v>1570165200</v>
      </c>
      <c r="O986" s="9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 s="9">
        <f t="shared" si="92"/>
        <v>41614.25</v>
      </c>
      <c r="N987">
        <v>1388556000</v>
      </c>
      <c r="O987" s="9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 s="9">
        <f t="shared" si="92"/>
        <v>40638.208333333336</v>
      </c>
      <c r="N988">
        <v>1303189200</v>
      </c>
      <c r="O988" s="9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 s="9">
        <f t="shared" si="92"/>
        <v>42852.208333333328</v>
      </c>
      <c r="N989">
        <v>1494478800</v>
      </c>
      <c r="O989" s="9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 s="9">
        <f t="shared" si="92"/>
        <v>42686.25</v>
      </c>
      <c r="N990">
        <v>1480744800</v>
      </c>
      <c r="O990" s="9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 s="9">
        <f t="shared" si="92"/>
        <v>43571.208333333328</v>
      </c>
      <c r="N991">
        <v>1555822800</v>
      </c>
      <c r="O991" s="9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 s="9">
        <f t="shared" si="92"/>
        <v>42432.25</v>
      </c>
      <c r="N992">
        <v>1458882000</v>
      </c>
      <c r="O992" s="9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 s="9">
        <f t="shared" si="92"/>
        <v>41907.208333333336</v>
      </c>
      <c r="N993">
        <v>1411966800</v>
      </c>
      <c r="O993" s="9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 s="9">
        <f t="shared" si="92"/>
        <v>43227.208333333328</v>
      </c>
      <c r="N994">
        <v>1526878800</v>
      </c>
      <c r="O994" s="9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 s="9">
        <f t="shared" si="92"/>
        <v>42362.25</v>
      </c>
      <c r="N995">
        <v>1452405600</v>
      </c>
      <c r="O995" s="9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 s="9">
        <f t="shared" si="92"/>
        <v>41929.208333333336</v>
      </c>
      <c r="N996">
        <v>1414040400</v>
      </c>
      <c r="O996" s="9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 s="9">
        <f t="shared" si="92"/>
        <v>43408.208333333328</v>
      </c>
      <c r="N997">
        <v>1543816800</v>
      </c>
      <c r="O997" s="9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 s="9">
        <f t="shared" si="92"/>
        <v>41276.25</v>
      </c>
      <c r="N998">
        <v>1359698400</v>
      </c>
      <c r="O998" s="9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 s="9">
        <f t="shared" si="92"/>
        <v>41659.25</v>
      </c>
      <c r="N999">
        <v>1390629600</v>
      </c>
      <c r="O999" s="9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 s="9">
        <f t="shared" si="92"/>
        <v>40220.25</v>
      </c>
      <c r="N1000">
        <v>1267077600</v>
      </c>
      <c r="O1000" s="9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 s="9">
        <f t="shared" si="92"/>
        <v>42550.208333333328</v>
      </c>
      <c r="N1001">
        <v>1467781200</v>
      </c>
      <c r="O1001" s="9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G2:G1001">
    <cfRule type="containsText" dxfId="11" priority="7" operator="containsText" text="canceled">
      <formula>NOT(ISERROR(SEARCH("canceled",G2)))</formula>
    </cfRule>
    <cfRule type="containsText" dxfId="10" priority="8" operator="containsText" text="live">
      <formula>NOT(ISERROR(SEARCH("live",G2)))</formula>
    </cfRule>
    <cfRule type="containsText" dxfId="9" priority="9" operator="containsText" text="successful">
      <formula>NOT(ISERROR(SEARCH("successful",G2)))</formula>
    </cfRule>
    <cfRule type="containsText" dxfId="8" priority="10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459A-2C3A-40A2-B5E4-DA9ACBA9D202}">
  <sheetPr codeName="Sheet2"/>
  <dimension ref="A1:F14"/>
  <sheetViews>
    <sheetView workbookViewId="0">
      <selection activeCell="M23" sqref="M23"/>
    </sheetView>
  </sheetViews>
  <sheetFormatPr defaultRowHeight="15.5" x14ac:dyDescent="0.35"/>
  <cols>
    <col min="1" max="1" width="13.5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8" max="8" width="13.58203125" bestFit="1" customWidth="1"/>
    <col min="9" max="9" width="15.33203125" bestFit="1" customWidth="1"/>
    <col min="10" max="10" width="5.58203125" bestFit="1" customWidth="1"/>
    <col min="11" max="11" width="3.83203125" bestFit="1" customWidth="1"/>
    <col min="12" max="12" width="9.25" bestFit="1" customWidth="1"/>
    <col min="13" max="13" width="11" bestFit="1" customWidth="1"/>
  </cols>
  <sheetData>
    <row r="1" spans="1:6" x14ac:dyDescent="0.35">
      <c r="A1" s="7" t="s">
        <v>6</v>
      </c>
      <c r="B1" t="s">
        <v>2044</v>
      </c>
    </row>
    <row r="3" spans="1:6" x14ac:dyDescent="0.35">
      <c r="A3" s="7" t="s">
        <v>2046</v>
      </c>
      <c r="B3" s="7" t="s">
        <v>2045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2037</v>
      </c>
      <c r="E8">
        <v>4</v>
      </c>
      <c r="F8">
        <v>4</v>
      </c>
    </row>
    <row r="9" spans="1:6" x14ac:dyDescent="0.35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2C49-FDC6-4F1D-87C2-B791A6C29FBF}">
  <sheetPr codeName="Sheet3"/>
  <dimension ref="A1:F30"/>
  <sheetViews>
    <sheetView topLeftCell="C4" workbookViewId="0">
      <selection activeCell="C21" sqref="C21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11" max="11" width="16.9140625" bestFit="1" customWidth="1"/>
    <col min="12" max="12" width="15.33203125" bestFit="1" customWidth="1"/>
    <col min="13" max="13" width="5.58203125" bestFit="1" customWidth="1"/>
    <col min="14" max="14" width="3.83203125" bestFit="1" customWidth="1"/>
    <col min="15" max="15" width="9.25" bestFit="1" customWidth="1"/>
    <col min="16" max="16" width="11" bestFit="1" customWidth="1"/>
  </cols>
  <sheetData>
    <row r="1" spans="1:6" x14ac:dyDescent="0.35">
      <c r="A1" s="7" t="s">
        <v>6</v>
      </c>
      <c r="B1" t="s">
        <v>2044</v>
      </c>
    </row>
    <row r="2" spans="1:6" x14ac:dyDescent="0.35">
      <c r="A2" s="7" t="s">
        <v>2031</v>
      </c>
      <c r="B2" t="s">
        <v>2044</v>
      </c>
    </row>
    <row r="4" spans="1:6" x14ac:dyDescent="0.35">
      <c r="A4" s="7" t="s">
        <v>2046</v>
      </c>
      <c r="B4" s="7" t="s">
        <v>2045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2048</v>
      </c>
      <c r="E7">
        <v>4</v>
      </c>
      <c r="F7">
        <v>4</v>
      </c>
    </row>
    <row r="8" spans="1:6" x14ac:dyDescent="0.3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2051</v>
      </c>
      <c r="C10">
        <v>8</v>
      </c>
      <c r="E10">
        <v>10</v>
      </c>
      <c r="F10">
        <v>18</v>
      </c>
    </row>
    <row r="11" spans="1:6" x14ac:dyDescent="0.3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2056</v>
      </c>
      <c r="C15">
        <v>3</v>
      </c>
      <c r="E15">
        <v>4</v>
      </c>
      <c r="F15">
        <v>7</v>
      </c>
    </row>
    <row r="16" spans="1:6" x14ac:dyDescent="0.3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2061</v>
      </c>
      <c r="C20">
        <v>4</v>
      </c>
      <c r="E20">
        <v>4</v>
      </c>
      <c r="F20">
        <v>8</v>
      </c>
    </row>
    <row r="21" spans="1:6" x14ac:dyDescent="0.3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2063</v>
      </c>
      <c r="C22">
        <v>9</v>
      </c>
      <c r="E22">
        <v>5</v>
      </c>
      <c r="F22">
        <v>14</v>
      </c>
    </row>
    <row r="23" spans="1:6" x14ac:dyDescent="0.3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2066</v>
      </c>
      <c r="C25">
        <v>7</v>
      </c>
      <c r="E25">
        <v>14</v>
      </c>
      <c r="F25">
        <v>21</v>
      </c>
    </row>
    <row r="26" spans="1:6" x14ac:dyDescent="0.3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2070</v>
      </c>
      <c r="E29">
        <v>3</v>
      </c>
      <c r="F29">
        <v>3</v>
      </c>
    </row>
    <row r="30" spans="1:6" x14ac:dyDescent="0.35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E8AF-67CF-484B-B73E-AFD28B572DA7}">
  <sheetPr codeName="Sheet4"/>
  <dimension ref="A1:E18"/>
  <sheetViews>
    <sheetView workbookViewId="0">
      <selection activeCell="A4" sqref="A4"/>
    </sheetView>
  </sheetViews>
  <sheetFormatPr defaultRowHeight="15.5" x14ac:dyDescent="0.35"/>
  <cols>
    <col min="1" max="1" width="14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  <col min="7" max="11" width="4.83203125" bestFit="1" customWidth="1"/>
    <col min="12" max="12" width="13.33203125" bestFit="1" customWidth="1"/>
    <col min="13" max="13" width="7.25" bestFit="1" customWidth="1"/>
    <col min="14" max="23" width="4.83203125" bestFit="1" customWidth="1"/>
    <col min="24" max="24" width="10.5" bestFit="1" customWidth="1"/>
    <col min="25" max="25" width="5.4140625" bestFit="1" customWidth="1"/>
    <col min="26" max="33" width="4.83203125" bestFit="1" customWidth="1"/>
    <col min="34" max="34" width="8.75" bestFit="1" customWidth="1"/>
    <col min="35" max="35" width="11" bestFit="1" customWidth="1"/>
    <col min="36" max="44" width="4.83203125" bestFit="1" customWidth="1"/>
    <col min="45" max="45" width="14.25" bestFit="1" customWidth="1"/>
    <col min="46" max="46" width="11" bestFit="1" customWidth="1"/>
  </cols>
  <sheetData>
    <row r="1" spans="1:5" x14ac:dyDescent="0.35">
      <c r="A1" s="7" t="s">
        <v>2031</v>
      </c>
      <c r="B1" t="s">
        <v>2044</v>
      </c>
    </row>
    <row r="2" spans="1:5" x14ac:dyDescent="0.35">
      <c r="A2" s="7" t="s">
        <v>2085</v>
      </c>
      <c r="B2" t="s">
        <v>2044</v>
      </c>
    </row>
    <row r="4" spans="1:5" x14ac:dyDescent="0.35">
      <c r="A4" s="7" t="s">
        <v>2046</v>
      </c>
      <c r="B4" s="7" t="s">
        <v>2045</v>
      </c>
    </row>
    <row r="5" spans="1:5" x14ac:dyDescent="0.3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12D0-1AB5-4B21-A524-5F8887C375A1}">
  <sheetPr codeName="Sheet5"/>
  <dimension ref="A1:I12"/>
  <sheetViews>
    <sheetView topLeftCell="B16" workbookViewId="0">
      <selection activeCell="H21" sqref="H21"/>
    </sheetView>
  </sheetViews>
  <sheetFormatPr defaultRowHeight="15.5" x14ac:dyDescent="0.35"/>
  <cols>
    <col min="1" max="1" width="26.4140625" bestFit="1" customWidth="1"/>
    <col min="2" max="2" width="17.25" bestFit="1" customWidth="1"/>
    <col min="3" max="3" width="13.5" bestFit="1" customWidth="1"/>
    <col min="4" max="4" width="16.0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</cols>
  <sheetData>
    <row r="1" spans="1:9" x14ac:dyDescent="0.3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  <c r="I1" s="11"/>
    </row>
    <row r="2" spans="1:9" x14ac:dyDescent="0.35">
      <c r="A2" t="s">
        <v>2094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2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9" x14ac:dyDescent="0.35">
      <c r="A3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2" si="0">SUM(B3:D3)</f>
        <v>231</v>
      </c>
      <c r="F3" s="12">
        <f t="shared" ref="F3:F12" si="1">B3/E3</f>
        <v>0.82683982683982682</v>
      </c>
      <c r="G3" s="4">
        <f t="shared" ref="G3:G12" si="2">C3/E3</f>
        <v>0.16450216450216451</v>
      </c>
      <c r="H3" s="4">
        <f t="shared" ref="H3:H12" si="3">D3/E3</f>
        <v>8.658008658008658E-3</v>
      </c>
    </row>
    <row r="4" spans="1:9" x14ac:dyDescent="0.35">
      <c r="A4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2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9" x14ac:dyDescent="0.35">
      <c r="A5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2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9" x14ac:dyDescent="0.35">
      <c r="A6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2">
        <f t="shared" si="1"/>
        <v>1</v>
      </c>
      <c r="G6" s="4">
        <f t="shared" si="2"/>
        <v>0</v>
      </c>
      <c r="H6" s="4">
        <f t="shared" si="3"/>
        <v>0</v>
      </c>
    </row>
    <row r="7" spans="1:9" x14ac:dyDescent="0.35">
      <c r="A7" t="s">
        <v>2099</v>
      </c>
      <c r="B7">
        <f>COUNTIFS(Crowdfunding!$D$2:$D$1001,"&gt;=20000",Crowdfunding!$D$2:$D$1001,"&lt;=29999",Crowdfunding!$G$2:$G$1001,"successful")</f>
        <v>18</v>
      </c>
      <c r="C7">
        <f>COUNTIFS(Crowdfunding!$D$2:$D$1001,"&gt;=20000",Crowdfunding!$D$2:$D$1001,"&lt;=29999",Crowdfunding!$G$2:$G$1001,"failed")</f>
        <v>3</v>
      </c>
      <c r="D7">
        <f>COUNTIFS(Crowdfunding!$D$2:$D$1001,"&gt;=20000",Crowdfunding!$D$2:$D$1001,"&lt;=29999",Crowdfunding!$G$2:$G$1001,"canceled")</f>
        <v>0</v>
      </c>
      <c r="E7">
        <f t="shared" si="0"/>
        <v>21</v>
      </c>
      <c r="F7" s="12">
        <f t="shared" si="1"/>
        <v>0.8571428571428571</v>
      </c>
      <c r="G7" s="4">
        <f t="shared" si="2"/>
        <v>0.14285714285714285</v>
      </c>
      <c r="H7" s="4">
        <f t="shared" si="3"/>
        <v>0</v>
      </c>
    </row>
    <row r="8" spans="1:9" x14ac:dyDescent="0.35">
      <c r="A8" t="s">
        <v>2100</v>
      </c>
      <c r="B8">
        <f>COUNTIFS(Crowdfunding!$D$2:$D$1001,"&gt;=30000",Crowdfunding!$D$2:$D$1001,"&lt;=34999",Crowdfunding!$G$2:$G$1001,"successful")</f>
        <v>7</v>
      </c>
      <c r="C8">
        <f>COUNTIFS(Crowdfunding!$D$2:$D$1001,"&gt;=30000",Crowdfunding!$D$2:$D$1001,"&lt;=34999",Crowdfunding!$G$2:$G$1001,"failed")</f>
        <v>0</v>
      </c>
      <c r="D8">
        <f>COUNTIFS(Crowdfunding!$D$2:$D$1001,"&gt;=30000",Crowdfunding!$D$2:$D$1001,"&lt;=34999",Crowdfunding!$G$2:$G$1001,"canceled")</f>
        <v>0</v>
      </c>
      <c r="E8">
        <f t="shared" si="0"/>
        <v>7</v>
      </c>
      <c r="F8" s="12">
        <f t="shared" si="1"/>
        <v>1</v>
      </c>
      <c r="G8" s="4">
        <f t="shared" si="2"/>
        <v>0</v>
      </c>
      <c r="H8" s="4">
        <f t="shared" si="3"/>
        <v>0</v>
      </c>
    </row>
    <row r="9" spans="1:9" x14ac:dyDescent="0.35">
      <c r="A9" t="s">
        <v>2101</v>
      </c>
      <c r="B9">
        <f>COUNTIFS(Crowdfunding!$D$2:$D$1001,"&gt;=35000",Crowdfunding!$D$2:$D$1001,"&lt;=39999",Crowdfunding!$G$2:$G$1001,"successful")</f>
        <v>8</v>
      </c>
      <c r="C9">
        <f>COUNTIFS(Crowdfunding!$D$2:$D$1001,"&gt;=35000",Crowdfunding!$D$2:$D$1001,"&lt;=39999",Crowdfunding!$G$2:$G$1001,"failed")</f>
        <v>3</v>
      </c>
      <c r="D9">
        <f>COUNTIFS(Crowdfunding!$D$2:$D$1001,"&gt;=35000",Crowdfunding!$D$2:$D$1001,"&lt;=39999",Crowdfunding!$G$2:$G$1001,"canceled")</f>
        <v>1</v>
      </c>
      <c r="E9">
        <f t="shared" si="0"/>
        <v>12</v>
      </c>
      <c r="F9" s="12">
        <f t="shared" si="1"/>
        <v>0.66666666666666663</v>
      </c>
      <c r="G9" s="4">
        <f t="shared" si="2"/>
        <v>0.25</v>
      </c>
      <c r="H9" s="4">
        <f t="shared" si="3"/>
        <v>8.3333333333333329E-2</v>
      </c>
    </row>
    <row r="10" spans="1:9" x14ac:dyDescent="0.35">
      <c r="A10" t="s">
        <v>2102</v>
      </c>
      <c r="B10">
        <f>COUNTIFS(Crowdfunding!$D$2:$D$1001,"&gt;=40000",Crowdfunding!$D$2:$D$1001,"&lt;=44999",Crowdfunding!$G$2:$G$1001,"successful")</f>
        <v>11</v>
      </c>
      <c r="C10">
        <f>COUNTIFS(Crowdfunding!$D$2:$D$1001,"&gt;=40000",Crowdfunding!$D$2:$D$1001,"&lt;=44999",Crowdfunding!$G$2:$G$1001,"failed")</f>
        <v>3</v>
      </c>
      <c r="D10">
        <f>COUNTIFS(Crowdfunding!$D$2:$D$1001,"&gt;=40000",Crowdfunding!$D$2:$D$1001,"&lt;=44999",Crowdfunding!$G$2:$G$1001,"canceled")</f>
        <v>0</v>
      </c>
      <c r="E10">
        <f t="shared" si="0"/>
        <v>14</v>
      </c>
      <c r="F10" s="12">
        <f t="shared" si="1"/>
        <v>0.7857142857142857</v>
      </c>
      <c r="G10" s="4">
        <f t="shared" si="2"/>
        <v>0.21428571428571427</v>
      </c>
      <c r="H10" s="4">
        <f t="shared" si="3"/>
        <v>0</v>
      </c>
    </row>
    <row r="11" spans="1:9" x14ac:dyDescent="0.35">
      <c r="A11" t="s">
        <v>2103</v>
      </c>
      <c r="B11">
        <f>COUNTIFS(Crowdfunding!$D$2:$D$1001,"&gt;=45000",Crowdfunding!$D$2:$D$1001,"&lt;=49999",Crowdfunding!$G$2:$G$1001,"successful")</f>
        <v>8</v>
      </c>
      <c r="C11">
        <f>COUNTIFS(Crowdfunding!$D$2:$D$1001,"&gt;=45000",Crowdfunding!$D$2:$D$1001,"&lt;=49999",Crowdfunding!$G$2:$G$1001,"failed")</f>
        <v>3</v>
      </c>
      <c r="D11">
        <f>COUNTIFS(Crowdfunding!$D$2:$D$1001,"&gt;=45000",Crowdfunding!$D$2:$D$1001,"&lt;=49999",Crowdfunding!$G$2:$G$1001,"canceled")</f>
        <v>0</v>
      </c>
      <c r="E11">
        <f t="shared" si="0"/>
        <v>11</v>
      </c>
      <c r="F11" s="12">
        <f t="shared" si="1"/>
        <v>0.72727272727272729</v>
      </c>
      <c r="G11" s="4">
        <f t="shared" si="2"/>
        <v>0.27272727272727271</v>
      </c>
      <c r="H11" s="4">
        <f t="shared" si="3"/>
        <v>0</v>
      </c>
    </row>
    <row r="12" spans="1:9" x14ac:dyDescent="0.35">
      <c r="A12" t="s">
        <v>2104</v>
      </c>
      <c r="B12">
        <f>COUNTIFS(Crowdfunding!$D$2:$D$1001,"&gt;=50000",Crowdfunding!$G$2:$G$1001,"successful")</f>
        <v>114</v>
      </c>
      <c r="C12">
        <f>COUNTIFS(Crowdfunding!$D$2:$D$1001,"&gt;=50000",Crowdfunding!$G$2:$G$1001,"failed")</f>
        <v>163</v>
      </c>
      <c r="D12">
        <f>COUNTIFS(Crowdfunding!$D$2:$D$1001,"&gt;=50000",Crowdfunding!$G$2:$G$1001,"canceled")</f>
        <v>28</v>
      </c>
      <c r="E12">
        <f t="shared" si="0"/>
        <v>305</v>
      </c>
      <c r="F12" s="12">
        <f t="shared" si="1"/>
        <v>0.3737704918032787</v>
      </c>
      <c r="G12" s="4">
        <f t="shared" si="2"/>
        <v>0.53442622950819674</v>
      </c>
      <c r="H12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272C-1DCB-4AA1-AA75-1B62EABC3915}">
  <sheetPr codeName="Sheet6"/>
  <dimension ref="A1:K566"/>
  <sheetViews>
    <sheetView tabSelected="1" workbookViewId="0">
      <selection activeCell="K9" sqref="K9"/>
    </sheetView>
  </sheetViews>
  <sheetFormatPr defaultRowHeight="15.5" x14ac:dyDescent="0.35"/>
  <cols>
    <col min="1" max="1" width="9.33203125" bestFit="1" customWidth="1"/>
    <col min="2" max="2" width="13.5" bestFit="1" customWidth="1"/>
    <col min="3" max="3" width="13.5" customWidth="1"/>
    <col min="4" max="4" width="19.33203125" bestFit="1" customWidth="1"/>
    <col min="5" max="5" width="16.1640625" customWidth="1"/>
    <col min="7" max="7" width="8.5" bestFit="1" customWidth="1"/>
    <col min="8" max="8" width="13.5" bestFit="1" customWidth="1"/>
    <col min="10" max="10" width="19.33203125" bestFit="1" customWidth="1"/>
  </cols>
  <sheetData>
    <row r="1" spans="1:11" x14ac:dyDescent="0.35">
      <c r="A1" s="1" t="s">
        <v>4</v>
      </c>
      <c r="B1" s="1" t="s">
        <v>5</v>
      </c>
      <c r="C1" s="1"/>
      <c r="D1" s="13" t="s">
        <v>2105</v>
      </c>
      <c r="G1" s="1" t="s">
        <v>4</v>
      </c>
      <c r="H1" s="1" t="s">
        <v>5</v>
      </c>
      <c r="J1" s="13" t="s">
        <v>2105</v>
      </c>
    </row>
    <row r="2" spans="1:11" x14ac:dyDescent="0.35">
      <c r="A2" t="s">
        <v>20</v>
      </c>
      <c r="B2">
        <v>158</v>
      </c>
      <c r="D2" t="s">
        <v>2106</v>
      </c>
      <c r="E2">
        <f>ROUND(AVERAGE(B2:B566),0)</f>
        <v>851</v>
      </c>
      <c r="G2" t="s">
        <v>14</v>
      </c>
      <c r="H2">
        <v>0</v>
      </c>
      <c r="J2" t="s">
        <v>2106</v>
      </c>
      <c r="K2">
        <f>ROUND(AVERAGE(H2:H365),0)</f>
        <v>586</v>
      </c>
    </row>
    <row r="3" spans="1:11" x14ac:dyDescent="0.35">
      <c r="A3" t="s">
        <v>20</v>
      </c>
      <c r="B3">
        <v>1425</v>
      </c>
      <c r="D3" t="s">
        <v>2107</v>
      </c>
      <c r="E3">
        <f>MEDIAN(B2:B566)</f>
        <v>201</v>
      </c>
      <c r="G3" t="s">
        <v>14</v>
      </c>
      <c r="H3">
        <v>24</v>
      </c>
      <c r="J3" t="s">
        <v>2107</v>
      </c>
      <c r="K3">
        <f>MEDIAN(H2:H365)</f>
        <v>114.5</v>
      </c>
    </row>
    <row r="4" spans="1:11" x14ac:dyDescent="0.35">
      <c r="A4" t="s">
        <v>20</v>
      </c>
      <c r="B4">
        <v>174</v>
      </c>
      <c r="D4" t="s">
        <v>2108</v>
      </c>
      <c r="E4">
        <f>MIN(B2:B566)</f>
        <v>16</v>
      </c>
      <c r="G4" t="s">
        <v>14</v>
      </c>
      <c r="H4">
        <v>53</v>
      </c>
      <c r="J4" t="s">
        <v>2108</v>
      </c>
      <c r="K4">
        <f>MIN(H2:H365)</f>
        <v>0</v>
      </c>
    </row>
    <row r="5" spans="1:11" x14ac:dyDescent="0.35">
      <c r="A5" t="s">
        <v>20</v>
      </c>
      <c r="B5">
        <v>227</v>
      </c>
      <c r="D5" t="s">
        <v>2109</v>
      </c>
      <c r="E5">
        <f>MAX(B2:B566)</f>
        <v>7295</v>
      </c>
      <c r="G5" t="s">
        <v>14</v>
      </c>
      <c r="H5">
        <v>18</v>
      </c>
      <c r="J5" t="s">
        <v>2109</v>
      </c>
      <c r="K5">
        <f>MAX(H2:H365)</f>
        <v>6080</v>
      </c>
    </row>
    <row r="6" spans="1:11" x14ac:dyDescent="0.35">
      <c r="A6" t="s">
        <v>20</v>
      </c>
      <c r="B6">
        <v>220</v>
      </c>
      <c r="D6" t="s">
        <v>2110</v>
      </c>
      <c r="E6">
        <f>ROUND(_xlfn.VAR.P(B2:B566),0)</f>
        <v>1603374</v>
      </c>
      <c r="G6" t="s">
        <v>14</v>
      </c>
      <c r="H6">
        <v>44</v>
      </c>
      <c r="J6" t="s">
        <v>2110</v>
      </c>
      <c r="K6">
        <f>ROUND(_xlfn.VAR.P(H2:H365),0)</f>
        <v>921575</v>
      </c>
    </row>
    <row r="7" spans="1:11" x14ac:dyDescent="0.35">
      <c r="A7" t="s">
        <v>20</v>
      </c>
      <c r="B7">
        <v>98</v>
      </c>
      <c r="D7" t="s">
        <v>2111</v>
      </c>
      <c r="E7">
        <f>ROUND(_xlfn.STDEV.P(B2:B566),0)</f>
        <v>1266</v>
      </c>
      <c r="G7" t="s">
        <v>14</v>
      </c>
      <c r="H7">
        <v>27</v>
      </c>
      <c r="J7" t="s">
        <v>2111</v>
      </c>
      <c r="K7">
        <f>ROUND(_xlfn.STDEV.P(H2:H365),0)</f>
        <v>960</v>
      </c>
    </row>
    <row r="8" spans="1:11" x14ac:dyDescent="0.35">
      <c r="A8" t="s">
        <v>20</v>
      </c>
      <c r="B8">
        <v>100</v>
      </c>
      <c r="G8" t="s">
        <v>14</v>
      </c>
      <c r="H8">
        <v>55</v>
      </c>
    </row>
    <row r="9" spans="1:11" x14ac:dyDescent="0.35">
      <c r="A9" t="s">
        <v>20</v>
      </c>
      <c r="B9">
        <v>1249</v>
      </c>
      <c r="G9" t="s">
        <v>14</v>
      </c>
      <c r="H9">
        <v>200</v>
      </c>
    </row>
    <row r="10" spans="1:11" x14ac:dyDescent="0.35">
      <c r="A10" t="s">
        <v>20</v>
      </c>
      <c r="B10">
        <v>1396</v>
      </c>
      <c r="G10" t="s">
        <v>14</v>
      </c>
      <c r="H10">
        <v>452</v>
      </c>
    </row>
    <row r="11" spans="1:11" x14ac:dyDescent="0.35">
      <c r="A11" t="s">
        <v>20</v>
      </c>
      <c r="B11">
        <v>890</v>
      </c>
      <c r="G11" t="s">
        <v>14</v>
      </c>
      <c r="H11">
        <v>674</v>
      </c>
    </row>
    <row r="12" spans="1:11" x14ac:dyDescent="0.35">
      <c r="A12" t="s">
        <v>20</v>
      </c>
      <c r="B12">
        <v>142</v>
      </c>
      <c r="G12" t="s">
        <v>14</v>
      </c>
      <c r="H12">
        <v>558</v>
      </c>
    </row>
    <row r="13" spans="1:11" x14ac:dyDescent="0.35">
      <c r="A13" t="s">
        <v>20</v>
      </c>
      <c r="B13">
        <v>2673</v>
      </c>
      <c r="G13" t="s">
        <v>14</v>
      </c>
      <c r="H13">
        <v>15</v>
      </c>
    </row>
    <row r="14" spans="1:11" x14ac:dyDescent="0.35">
      <c r="A14" t="s">
        <v>20</v>
      </c>
      <c r="B14">
        <v>163</v>
      </c>
      <c r="G14" t="s">
        <v>14</v>
      </c>
      <c r="H14">
        <v>2307</v>
      </c>
    </row>
    <row r="15" spans="1:11" x14ac:dyDescent="0.35">
      <c r="A15" t="s">
        <v>20</v>
      </c>
      <c r="B15">
        <v>2220</v>
      </c>
      <c r="G15" t="s">
        <v>14</v>
      </c>
      <c r="H15">
        <v>88</v>
      </c>
    </row>
    <row r="16" spans="1:11" x14ac:dyDescent="0.35">
      <c r="A16" t="s">
        <v>20</v>
      </c>
      <c r="B16">
        <v>1606</v>
      </c>
      <c r="G16" t="s">
        <v>14</v>
      </c>
      <c r="H16">
        <v>48</v>
      </c>
    </row>
    <row r="17" spans="1:8" x14ac:dyDescent="0.35">
      <c r="A17" t="s">
        <v>20</v>
      </c>
      <c r="B17">
        <v>129</v>
      </c>
      <c r="G17" t="s">
        <v>14</v>
      </c>
      <c r="H17">
        <v>1</v>
      </c>
    </row>
    <row r="18" spans="1:8" x14ac:dyDescent="0.35">
      <c r="A18" t="s">
        <v>20</v>
      </c>
      <c r="B18">
        <v>226</v>
      </c>
      <c r="G18" t="s">
        <v>14</v>
      </c>
      <c r="H18">
        <v>1467</v>
      </c>
    </row>
    <row r="19" spans="1:8" x14ac:dyDescent="0.35">
      <c r="A19" t="s">
        <v>20</v>
      </c>
      <c r="B19">
        <v>5419</v>
      </c>
      <c r="G19" t="s">
        <v>14</v>
      </c>
      <c r="H19">
        <v>75</v>
      </c>
    </row>
    <row r="20" spans="1:8" x14ac:dyDescent="0.35">
      <c r="A20" t="s">
        <v>20</v>
      </c>
      <c r="B20">
        <v>165</v>
      </c>
      <c r="G20" t="s">
        <v>14</v>
      </c>
      <c r="H20">
        <v>120</v>
      </c>
    </row>
    <row r="21" spans="1:8" x14ac:dyDescent="0.35">
      <c r="A21" t="s">
        <v>20</v>
      </c>
      <c r="B21">
        <v>1965</v>
      </c>
      <c r="G21" t="s">
        <v>14</v>
      </c>
      <c r="H21">
        <v>2253</v>
      </c>
    </row>
    <row r="22" spans="1:8" x14ac:dyDescent="0.35">
      <c r="A22" t="s">
        <v>20</v>
      </c>
      <c r="B22">
        <v>16</v>
      </c>
      <c r="G22" t="s">
        <v>14</v>
      </c>
      <c r="H22">
        <v>5</v>
      </c>
    </row>
    <row r="23" spans="1:8" x14ac:dyDescent="0.35">
      <c r="A23" t="s">
        <v>20</v>
      </c>
      <c r="B23">
        <v>107</v>
      </c>
      <c r="G23" t="s">
        <v>14</v>
      </c>
      <c r="H23">
        <v>38</v>
      </c>
    </row>
    <row r="24" spans="1:8" x14ac:dyDescent="0.35">
      <c r="A24" t="s">
        <v>20</v>
      </c>
      <c r="B24">
        <v>134</v>
      </c>
      <c r="G24" t="s">
        <v>14</v>
      </c>
      <c r="H24">
        <v>12</v>
      </c>
    </row>
    <row r="25" spans="1:8" x14ac:dyDescent="0.35">
      <c r="A25" t="s">
        <v>20</v>
      </c>
      <c r="B25">
        <v>198</v>
      </c>
      <c r="G25" t="s">
        <v>14</v>
      </c>
      <c r="H25">
        <v>1684</v>
      </c>
    </row>
    <row r="26" spans="1:8" x14ac:dyDescent="0.35">
      <c r="A26" t="s">
        <v>20</v>
      </c>
      <c r="B26">
        <v>111</v>
      </c>
      <c r="G26" t="s">
        <v>14</v>
      </c>
      <c r="H26">
        <v>56</v>
      </c>
    </row>
    <row r="27" spans="1:8" x14ac:dyDescent="0.35">
      <c r="A27" t="s">
        <v>20</v>
      </c>
      <c r="B27">
        <v>222</v>
      </c>
      <c r="G27" t="s">
        <v>14</v>
      </c>
      <c r="H27">
        <v>838</v>
      </c>
    </row>
    <row r="28" spans="1:8" x14ac:dyDescent="0.35">
      <c r="A28" t="s">
        <v>20</v>
      </c>
      <c r="B28">
        <v>6212</v>
      </c>
      <c r="G28" t="s">
        <v>14</v>
      </c>
      <c r="H28">
        <v>1000</v>
      </c>
    </row>
    <row r="29" spans="1:8" x14ac:dyDescent="0.35">
      <c r="A29" t="s">
        <v>20</v>
      </c>
      <c r="B29">
        <v>98</v>
      </c>
      <c r="G29" t="s">
        <v>14</v>
      </c>
      <c r="H29">
        <v>1482</v>
      </c>
    </row>
    <row r="30" spans="1:8" x14ac:dyDescent="0.35">
      <c r="A30" t="s">
        <v>20</v>
      </c>
      <c r="B30">
        <v>92</v>
      </c>
      <c r="G30" t="s">
        <v>14</v>
      </c>
      <c r="H30">
        <v>106</v>
      </c>
    </row>
    <row r="31" spans="1:8" x14ac:dyDescent="0.35">
      <c r="A31" t="s">
        <v>20</v>
      </c>
      <c r="B31">
        <v>149</v>
      </c>
      <c r="G31" t="s">
        <v>14</v>
      </c>
      <c r="H31">
        <v>679</v>
      </c>
    </row>
    <row r="32" spans="1:8" x14ac:dyDescent="0.35">
      <c r="A32" t="s">
        <v>20</v>
      </c>
      <c r="B32">
        <v>2431</v>
      </c>
      <c r="G32" t="s">
        <v>14</v>
      </c>
      <c r="H32">
        <v>1220</v>
      </c>
    </row>
    <row r="33" spans="1:8" x14ac:dyDescent="0.35">
      <c r="A33" t="s">
        <v>20</v>
      </c>
      <c r="B33">
        <v>303</v>
      </c>
      <c r="G33" t="s">
        <v>14</v>
      </c>
      <c r="H33">
        <v>1</v>
      </c>
    </row>
    <row r="34" spans="1:8" x14ac:dyDescent="0.35">
      <c r="A34" t="s">
        <v>20</v>
      </c>
      <c r="B34">
        <v>209</v>
      </c>
      <c r="G34" t="s">
        <v>14</v>
      </c>
      <c r="H34">
        <v>37</v>
      </c>
    </row>
    <row r="35" spans="1:8" x14ac:dyDescent="0.35">
      <c r="A35" t="s">
        <v>20</v>
      </c>
      <c r="B35">
        <v>131</v>
      </c>
      <c r="G35" t="s">
        <v>14</v>
      </c>
      <c r="H35">
        <v>60</v>
      </c>
    </row>
    <row r="36" spans="1:8" x14ac:dyDescent="0.35">
      <c r="A36" t="s">
        <v>20</v>
      </c>
      <c r="B36">
        <v>164</v>
      </c>
      <c r="G36" t="s">
        <v>14</v>
      </c>
      <c r="H36">
        <v>296</v>
      </c>
    </row>
    <row r="37" spans="1:8" x14ac:dyDescent="0.35">
      <c r="A37" t="s">
        <v>20</v>
      </c>
      <c r="B37">
        <v>201</v>
      </c>
      <c r="G37" t="s">
        <v>14</v>
      </c>
      <c r="H37">
        <v>3304</v>
      </c>
    </row>
    <row r="38" spans="1:8" x14ac:dyDescent="0.35">
      <c r="A38" t="s">
        <v>20</v>
      </c>
      <c r="B38">
        <v>211</v>
      </c>
      <c r="G38" t="s">
        <v>14</v>
      </c>
      <c r="H38">
        <v>73</v>
      </c>
    </row>
    <row r="39" spans="1:8" x14ac:dyDescent="0.35">
      <c r="A39" t="s">
        <v>20</v>
      </c>
      <c r="B39">
        <v>128</v>
      </c>
      <c r="G39" t="s">
        <v>14</v>
      </c>
      <c r="H39">
        <v>3387</v>
      </c>
    </row>
    <row r="40" spans="1:8" x14ac:dyDescent="0.35">
      <c r="A40" t="s">
        <v>20</v>
      </c>
      <c r="B40">
        <v>1600</v>
      </c>
      <c r="G40" t="s">
        <v>14</v>
      </c>
      <c r="H40">
        <v>662</v>
      </c>
    </row>
    <row r="41" spans="1:8" x14ac:dyDescent="0.35">
      <c r="A41" t="s">
        <v>20</v>
      </c>
      <c r="B41">
        <v>249</v>
      </c>
      <c r="G41" t="s">
        <v>14</v>
      </c>
      <c r="H41">
        <v>774</v>
      </c>
    </row>
    <row r="42" spans="1:8" x14ac:dyDescent="0.35">
      <c r="A42" t="s">
        <v>20</v>
      </c>
      <c r="B42">
        <v>236</v>
      </c>
      <c r="G42" t="s">
        <v>14</v>
      </c>
      <c r="H42">
        <v>672</v>
      </c>
    </row>
    <row r="43" spans="1:8" x14ac:dyDescent="0.35">
      <c r="A43" t="s">
        <v>20</v>
      </c>
      <c r="B43">
        <v>4065</v>
      </c>
      <c r="G43" t="s">
        <v>14</v>
      </c>
      <c r="H43">
        <v>940</v>
      </c>
    </row>
    <row r="44" spans="1:8" x14ac:dyDescent="0.35">
      <c r="A44" t="s">
        <v>20</v>
      </c>
      <c r="B44">
        <v>246</v>
      </c>
      <c r="G44" t="s">
        <v>14</v>
      </c>
      <c r="H44">
        <v>117</v>
      </c>
    </row>
    <row r="45" spans="1:8" x14ac:dyDescent="0.35">
      <c r="A45" t="s">
        <v>20</v>
      </c>
      <c r="B45">
        <v>2475</v>
      </c>
      <c r="G45" t="s">
        <v>14</v>
      </c>
      <c r="H45">
        <v>115</v>
      </c>
    </row>
    <row r="46" spans="1:8" x14ac:dyDescent="0.35">
      <c r="A46" t="s">
        <v>20</v>
      </c>
      <c r="B46">
        <v>76</v>
      </c>
      <c r="G46" t="s">
        <v>14</v>
      </c>
      <c r="H46">
        <v>326</v>
      </c>
    </row>
    <row r="47" spans="1:8" x14ac:dyDescent="0.35">
      <c r="A47" t="s">
        <v>20</v>
      </c>
      <c r="B47">
        <v>54</v>
      </c>
      <c r="G47" t="s">
        <v>14</v>
      </c>
      <c r="H47">
        <v>1</v>
      </c>
    </row>
    <row r="48" spans="1:8" x14ac:dyDescent="0.35">
      <c r="A48" t="s">
        <v>20</v>
      </c>
      <c r="B48">
        <v>88</v>
      </c>
      <c r="G48" t="s">
        <v>14</v>
      </c>
      <c r="H48">
        <v>1467</v>
      </c>
    </row>
    <row r="49" spans="1:8" x14ac:dyDescent="0.35">
      <c r="A49" t="s">
        <v>20</v>
      </c>
      <c r="B49">
        <v>85</v>
      </c>
      <c r="G49" t="s">
        <v>14</v>
      </c>
      <c r="H49">
        <v>5681</v>
      </c>
    </row>
    <row r="50" spans="1:8" x14ac:dyDescent="0.35">
      <c r="A50" t="s">
        <v>20</v>
      </c>
      <c r="B50">
        <v>170</v>
      </c>
      <c r="G50" t="s">
        <v>14</v>
      </c>
      <c r="H50">
        <v>1059</v>
      </c>
    </row>
    <row r="51" spans="1:8" x14ac:dyDescent="0.35">
      <c r="A51" t="s">
        <v>20</v>
      </c>
      <c r="B51">
        <v>330</v>
      </c>
      <c r="G51" t="s">
        <v>14</v>
      </c>
      <c r="H51">
        <v>1194</v>
      </c>
    </row>
    <row r="52" spans="1:8" x14ac:dyDescent="0.35">
      <c r="A52" t="s">
        <v>20</v>
      </c>
      <c r="B52">
        <v>127</v>
      </c>
      <c r="G52" t="s">
        <v>14</v>
      </c>
      <c r="H52">
        <v>30</v>
      </c>
    </row>
    <row r="53" spans="1:8" x14ac:dyDescent="0.35">
      <c r="A53" t="s">
        <v>20</v>
      </c>
      <c r="B53">
        <v>411</v>
      </c>
      <c r="G53" t="s">
        <v>14</v>
      </c>
      <c r="H53">
        <v>75</v>
      </c>
    </row>
    <row r="54" spans="1:8" x14ac:dyDescent="0.35">
      <c r="A54" t="s">
        <v>20</v>
      </c>
      <c r="B54">
        <v>180</v>
      </c>
      <c r="G54" t="s">
        <v>14</v>
      </c>
      <c r="H54">
        <v>955</v>
      </c>
    </row>
    <row r="55" spans="1:8" x14ac:dyDescent="0.35">
      <c r="A55" t="s">
        <v>20</v>
      </c>
      <c r="B55">
        <v>374</v>
      </c>
      <c r="G55" t="s">
        <v>14</v>
      </c>
      <c r="H55">
        <v>67</v>
      </c>
    </row>
    <row r="56" spans="1:8" x14ac:dyDescent="0.35">
      <c r="A56" t="s">
        <v>20</v>
      </c>
      <c r="B56">
        <v>71</v>
      </c>
      <c r="G56" t="s">
        <v>14</v>
      </c>
      <c r="H56">
        <v>5</v>
      </c>
    </row>
    <row r="57" spans="1:8" x14ac:dyDescent="0.35">
      <c r="A57" t="s">
        <v>20</v>
      </c>
      <c r="B57">
        <v>203</v>
      </c>
      <c r="G57" t="s">
        <v>14</v>
      </c>
      <c r="H57">
        <v>26</v>
      </c>
    </row>
    <row r="58" spans="1:8" x14ac:dyDescent="0.35">
      <c r="A58" t="s">
        <v>20</v>
      </c>
      <c r="B58">
        <v>113</v>
      </c>
      <c r="G58" t="s">
        <v>14</v>
      </c>
      <c r="H58">
        <v>1130</v>
      </c>
    </row>
    <row r="59" spans="1:8" x14ac:dyDescent="0.35">
      <c r="A59" t="s">
        <v>20</v>
      </c>
      <c r="B59">
        <v>96</v>
      </c>
      <c r="G59" t="s">
        <v>14</v>
      </c>
      <c r="H59">
        <v>782</v>
      </c>
    </row>
    <row r="60" spans="1:8" x14ac:dyDescent="0.35">
      <c r="A60" t="s">
        <v>20</v>
      </c>
      <c r="B60">
        <v>498</v>
      </c>
      <c r="G60" t="s">
        <v>14</v>
      </c>
      <c r="H60">
        <v>210</v>
      </c>
    </row>
    <row r="61" spans="1:8" x14ac:dyDescent="0.35">
      <c r="A61" t="s">
        <v>20</v>
      </c>
      <c r="B61">
        <v>180</v>
      </c>
      <c r="G61" t="s">
        <v>14</v>
      </c>
      <c r="H61">
        <v>136</v>
      </c>
    </row>
    <row r="62" spans="1:8" x14ac:dyDescent="0.35">
      <c r="A62" t="s">
        <v>20</v>
      </c>
      <c r="B62">
        <v>27</v>
      </c>
      <c r="G62" t="s">
        <v>14</v>
      </c>
      <c r="H62">
        <v>86</v>
      </c>
    </row>
    <row r="63" spans="1:8" x14ac:dyDescent="0.35">
      <c r="A63" t="s">
        <v>20</v>
      </c>
      <c r="B63">
        <v>2331</v>
      </c>
      <c r="G63" t="s">
        <v>14</v>
      </c>
      <c r="H63">
        <v>19</v>
      </c>
    </row>
    <row r="64" spans="1:8" x14ac:dyDescent="0.35">
      <c r="A64" t="s">
        <v>20</v>
      </c>
      <c r="B64">
        <v>113</v>
      </c>
      <c r="G64" t="s">
        <v>14</v>
      </c>
      <c r="H64">
        <v>886</v>
      </c>
    </row>
    <row r="65" spans="1:8" x14ac:dyDescent="0.35">
      <c r="A65" t="s">
        <v>20</v>
      </c>
      <c r="B65">
        <v>164</v>
      </c>
      <c r="G65" t="s">
        <v>14</v>
      </c>
      <c r="H65">
        <v>35</v>
      </c>
    </row>
    <row r="66" spans="1:8" x14ac:dyDescent="0.35">
      <c r="A66" t="s">
        <v>20</v>
      </c>
      <c r="B66">
        <v>164</v>
      </c>
      <c r="G66" t="s">
        <v>14</v>
      </c>
      <c r="H66">
        <v>24</v>
      </c>
    </row>
    <row r="67" spans="1:8" x14ac:dyDescent="0.35">
      <c r="A67" t="s">
        <v>20</v>
      </c>
      <c r="B67">
        <v>336</v>
      </c>
      <c r="G67" t="s">
        <v>14</v>
      </c>
      <c r="H67">
        <v>86</v>
      </c>
    </row>
    <row r="68" spans="1:8" x14ac:dyDescent="0.35">
      <c r="A68" t="s">
        <v>20</v>
      </c>
      <c r="B68">
        <v>1917</v>
      </c>
      <c r="G68" t="s">
        <v>14</v>
      </c>
      <c r="H68">
        <v>243</v>
      </c>
    </row>
    <row r="69" spans="1:8" x14ac:dyDescent="0.35">
      <c r="A69" t="s">
        <v>20</v>
      </c>
      <c r="B69">
        <v>95</v>
      </c>
      <c r="G69" t="s">
        <v>14</v>
      </c>
      <c r="H69">
        <v>65</v>
      </c>
    </row>
    <row r="70" spans="1:8" x14ac:dyDescent="0.35">
      <c r="A70" t="s">
        <v>20</v>
      </c>
      <c r="B70">
        <v>147</v>
      </c>
      <c r="G70" t="s">
        <v>14</v>
      </c>
      <c r="H70">
        <v>100</v>
      </c>
    </row>
    <row r="71" spans="1:8" x14ac:dyDescent="0.35">
      <c r="A71" t="s">
        <v>20</v>
      </c>
      <c r="B71">
        <v>86</v>
      </c>
      <c r="G71" t="s">
        <v>14</v>
      </c>
      <c r="H71">
        <v>168</v>
      </c>
    </row>
    <row r="72" spans="1:8" x14ac:dyDescent="0.35">
      <c r="A72" t="s">
        <v>20</v>
      </c>
      <c r="B72">
        <v>83</v>
      </c>
      <c r="G72" t="s">
        <v>14</v>
      </c>
      <c r="H72">
        <v>13</v>
      </c>
    </row>
    <row r="73" spans="1:8" x14ac:dyDescent="0.35">
      <c r="A73" t="s">
        <v>20</v>
      </c>
      <c r="B73">
        <v>676</v>
      </c>
      <c r="G73" t="s">
        <v>14</v>
      </c>
      <c r="H73">
        <v>1</v>
      </c>
    </row>
    <row r="74" spans="1:8" x14ac:dyDescent="0.35">
      <c r="A74" t="s">
        <v>20</v>
      </c>
      <c r="B74">
        <v>361</v>
      </c>
      <c r="G74" t="s">
        <v>14</v>
      </c>
      <c r="H74">
        <v>40</v>
      </c>
    </row>
    <row r="75" spans="1:8" x14ac:dyDescent="0.35">
      <c r="A75" t="s">
        <v>20</v>
      </c>
      <c r="B75">
        <v>131</v>
      </c>
      <c r="G75" t="s">
        <v>14</v>
      </c>
      <c r="H75">
        <v>226</v>
      </c>
    </row>
    <row r="76" spans="1:8" x14ac:dyDescent="0.35">
      <c r="A76" t="s">
        <v>20</v>
      </c>
      <c r="B76">
        <v>126</v>
      </c>
      <c r="G76" t="s">
        <v>14</v>
      </c>
      <c r="H76">
        <v>1625</v>
      </c>
    </row>
    <row r="77" spans="1:8" x14ac:dyDescent="0.35">
      <c r="A77" t="s">
        <v>20</v>
      </c>
      <c r="B77">
        <v>275</v>
      </c>
      <c r="G77" t="s">
        <v>14</v>
      </c>
      <c r="H77">
        <v>143</v>
      </c>
    </row>
    <row r="78" spans="1:8" x14ac:dyDescent="0.35">
      <c r="A78" t="s">
        <v>20</v>
      </c>
      <c r="B78">
        <v>67</v>
      </c>
      <c r="G78" t="s">
        <v>14</v>
      </c>
      <c r="H78">
        <v>934</v>
      </c>
    </row>
    <row r="79" spans="1:8" x14ac:dyDescent="0.35">
      <c r="A79" t="s">
        <v>20</v>
      </c>
      <c r="B79">
        <v>154</v>
      </c>
      <c r="G79" t="s">
        <v>14</v>
      </c>
      <c r="H79">
        <v>17</v>
      </c>
    </row>
    <row r="80" spans="1:8" x14ac:dyDescent="0.35">
      <c r="A80" t="s">
        <v>20</v>
      </c>
      <c r="B80">
        <v>1782</v>
      </c>
      <c r="G80" t="s">
        <v>14</v>
      </c>
      <c r="H80">
        <v>2179</v>
      </c>
    </row>
    <row r="81" spans="1:8" x14ac:dyDescent="0.35">
      <c r="A81" t="s">
        <v>20</v>
      </c>
      <c r="B81">
        <v>903</v>
      </c>
      <c r="G81" t="s">
        <v>14</v>
      </c>
      <c r="H81">
        <v>931</v>
      </c>
    </row>
    <row r="82" spans="1:8" x14ac:dyDescent="0.35">
      <c r="A82" t="s">
        <v>20</v>
      </c>
      <c r="B82">
        <v>94</v>
      </c>
      <c r="G82" t="s">
        <v>14</v>
      </c>
      <c r="H82">
        <v>92</v>
      </c>
    </row>
    <row r="83" spans="1:8" x14ac:dyDescent="0.35">
      <c r="A83" t="s">
        <v>20</v>
      </c>
      <c r="B83">
        <v>180</v>
      </c>
      <c r="G83" t="s">
        <v>14</v>
      </c>
      <c r="H83">
        <v>57</v>
      </c>
    </row>
    <row r="84" spans="1:8" x14ac:dyDescent="0.35">
      <c r="A84" t="s">
        <v>20</v>
      </c>
      <c r="B84">
        <v>533</v>
      </c>
      <c r="G84" t="s">
        <v>14</v>
      </c>
      <c r="H84">
        <v>41</v>
      </c>
    </row>
    <row r="85" spans="1:8" x14ac:dyDescent="0.35">
      <c r="A85" t="s">
        <v>20</v>
      </c>
      <c r="B85">
        <v>2443</v>
      </c>
      <c r="G85" t="s">
        <v>14</v>
      </c>
      <c r="H85">
        <v>1</v>
      </c>
    </row>
    <row r="86" spans="1:8" x14ac:dyDescent="0.35">
      <c r="A86" t="s">
        <v>20</v>
      </c>
      <c r="B86">
        <v>89</v>
      </c>
      <c r="G86" t="s">
        <v>14</v>
      </c>
      <c r="H86">
        <v>101</v>
      </c>
    </row>
    <row r="87" spans="1:8" x14ac:dyDescent="0.35">
      <c r="A87" t="s">
        <v>20</v>
      </c>
      <c r="B87">
        <v>159</v>
      </c>
      <c r="G87" t="s">
        <v>14</v>
      </c>
      <c r="H87">
        <v>1335</v>
      </c>
    </row>
    <row r="88" spans="1:8" x14ac:dyDescent="0.35">
      <c r="A88" t="s">
        <v>20</v>
      </c>
      <c r="B88">
        <v>50</v>
      </c>
      <c r="G88" t="s">
        <v>14</v>
      </c>
      <c r="H88">
        <v>15</v>
      </c>
    </row>
    <row r="89" spans="1:8" x14ac:dyDescent="0.35">
      <c r="A89" t="s">
        <v>20</v>
      </c>
      <c r="B89">
        <v>186</v>
      </c>
      <c r="G89" t="s">
        <v>14</v>
      </c>
      <c r="H89">
        <v>454</v>
      </c>
    </row>
    <row r="90" spans="1:8" x14ac:dyDescent="0.35">
      <c r="A90" t="s">
        <v>20</v>
      </c>
      <c r="B90">
        <v>1071</v>
      </c>
      <c r="G90" t="s">
        <v>14</v>
      </c>
      <c r="H90">
        <v>3182</v>
      </c>
    </row>
    <row r="91" spans="1:8" x14ac:dyDescent="0.35">
      <c r="A91" t="s">
        <v>20</v>
      </c>
      <c r="B91">
        <v>117</v>
      </c>
      <c r="G91" t="s">
        <v>14</v>
      </c>
      <c r="H91">
        <v>15</v>
      </c>
    </row>
    <row r="92" spans="1:8" x14ac:dyDescent="0.35">
      <c r="A92" t="s">
        <v>20</v>
      </c>
      <c r="B92">
        <v>70</v>
      </c>
      <c r="G92" t="s">
        <v>14</v>
      </c>
      <c r="H92">
        <v>133</v>
      </c>
    </row>
    <row r="93" spans="1:8" x14ac:dyDescent="0.35">
      <c r="A93" t="s">
        <v>20</v>
      </c>
      <c r="B93">
        <v>135</v>
      </c>
      <c r="G93" t="s">
        <v>14</v>
      </c>
      <c r="H93">
        <v>2062</v>
      </c>
    </row>
    <row r="94" spans="1:8" x14ac:dyDescent="0.35">
      <c r="A94" t="s">
        <v>20</v>
      </c>
      <c r="B94">
        <v>768</v>
      </c>
      <c r="G94" t="s">
        <v>14</v>
      </c>
      <c r="H94">
        <v>29</v>
      </c>
    </row>
    <row r="95" spans="1:8" x14ac:dyDescent="0.35">
      <c r="A95" t="s">
        <v>20</v>
      </c>
      <c r="B95">
        <v>199</v>
      </c>
      <c r="G95" t="s">
        <v>14</v>
      </c>
      <c r="H95">
        <v>132</v>
      </c>
    </row>
    <row r="96" spans="1:8" x14ac:dyDescent="0.35">
      <c r="A96" t="s">
        <v>20</v>
      </c>
      <c r="B96">
        <v>107</v>
      </c>
      <c r="G96" t="s">
        <v>14</v>
      </c>
      <c r="H96">
        <v>137</v>
      </c>
    </row>
    <row r="97" spans="1:8" x14ac:dyDescent="0.35">
      <c r="A97" t="s">
        <v>20</v>
      </c>
      <c r="B97">
        <v>195</v>
      </c>
      <c r="G97" t="s">
        <v>14</v>
      </c>
      <c r="H97">
        <v>908</v>
      </c>
    </row>
    <row r="98" spans="1:8" x14ac:dyDescent="0.35">
      <c r="A98" t="s">
        <v>20</v>
      </c>
      <c r="B98">
        <v>3376</v>
      </c>
      <c r="G98" t="s">
        <v>14</v>
      </c>
      <c r="H98">
        <v>10</v>
      </c>
    </row>
    <row r="99" spans="1:8" x14ac:dyDescent="0.35">
      <c r="A99" t="s">
        <v>20</v>
      </c>
      <c r="B99">
        <v>41</v>
      </c>
      <c r="G99" t="s">
        <v>14</v>
      </c>
      <c r="H99">
        <v>1910</v>
      </c>
    </row>
    <row r="100" spans="1:8" x14ac:dyDescent="0.35">
      <c r="A100" t="s">
        <v>20</v>
      </c>
      <c r="B100">
        <v>1821</v>
      </c>
      <c r="G100" t="s">
        <v>14</v>
      </c>
      <c r="H100">
        <v>38</v>
      </c>
    </row>
    <row r="101" spans="1:8" x14ac:dyDescent="0.35">
      <c r="A101" t="s">
        <v>20</v>
      </c>
      <c r="B101">
        <v>164</v>
      </c>
      <c r="G101" t="s">
        <v>14</v>
      </c>
      <c r="H101">
        <v>104</v>
      </c>
    </row>
    <row r="102" spans="1:8" x14ac:dyDescent="0.35">
      <c r="A102" t="s">
        <v>20</v>
      </c>
      <c r="B102">
        <v>157</v>
      </c>
      <c r="G102" t="s">
        <v>14</v>
      </c>
      <c r="H102">
        <v>49</v>
      </c>
    </row>
    <row r="103" spans="1:8" x14ac:dyDescent="0.35">
      <c r="A103" t="s">
        <v>20</v>
      </c>
      <c r="B103">
        <v>246</v>
      </c>
      <c r="G103" t="s">
        <v>14</v>
      </c>
      <c r="H103">
        <v>1</v>
      </c>
    </row>
    <row r="104" spans="1:8" x14ac:dyDescent="0.35">
      <c r="A104" t="s">
        <v>20</v>
      </c>
      <c r="B104">
        <v>1396</v>
      </c>
      <c r="G104" t="s">
        <v>14</v>
      </c>
      <c r="H104">
        <v>245</v>
      </c>
    </row>
    <row r="105" spans="1:8" x14ac:dyDescent="0.35">
      <c r="A105" t="s">
        <v>20</v>
      </c>
      <c r="B105">
        <v>2506</v>
      </c>
      <c r="G105" t="s">
        <v>14</v>
      </c>
      <c r="H105">
        <v>32</v>
      </c>
    </row>
    <row r="106" spans="1:8" x14ac:dyDescent="0.35">
      <c r="A106" t="s">
        <v>20</v>
      </c>
      <c r="B106">
        <v>244</v>
      </c>
      <c r="G106" t="s">
        <v>14</v>
      </c>
      <c r="H106">
        <v>7</v>
      </c>
    </row>
    <row r="107" spans="1:8" x14ac:dyDescent="0.35">
      <c r="A107" t="s">
        <v>20</v>
      </c>
      <c r="B107">
        <v>146</v>
      </c>
      <c r="G107" t="s">
        <v>14</v>
      </c>
      <c r="H107">
        <v>803</v>
      </c>
    </row>
    <row r="108" spans="1:8" x14ac:dyDescent="0.35">
      <c r="A108" t="s">
        <v>20</v>
      </c>
      <c r="B108">
        <v>1267</v>
      </c>
      <c r="G108" t="s">
        <v>14</v>
      </c>
      <c r="H108">
        <v>16</v>
      </c>
    </row>
    <row r="109" spans="1:8" x14ac:dyDescent="0.35">
      <c r="A109" t="s">
        <v>20</v>
      </c>
      <c r="B109">
        <v>1561</v>
      </c>
      <c r="G109" t="s">
        <v>14</v>
      </c>
      <c r="H109">
        <v>31</v>
      </c>
    </row>
    <row r="110" spans="1:8" x14ac:dyDescent="0.35">
      <c r="A110" t="s">
        <v>20</v>
      </c>
      <c r="B110">
        <v>48</v>
      </c>
      <c r="G110" t="s">
        <v>14</v>
      </c>
      <c r="H110">
        <v>108</v>
      </c>
    </row>
    <row r="111" spans="1:8" x14ac:dyDescent="0.35">
      <c r="A111" t="s">
        <v>20</v>
      </c>
      <c r="B111">
        <v>2739</v>
      </c>
      <c r="G111" t="s">
        <v>14</v>
      </c>
      <c r="H111">
        <v>30</v>
      </c>
    </row>
    <row r="112" spans="1:8" x14ac:dyDescent="0.35">
      <c r="A112" t="s">
        <v>20</v>
      </c>
      <c r="B112">
        <v>3537</v>
      </c>
      <c r="G112" t="s">
        <v>14</v>
      </c>
      <c r="H112">
        <v>17</v>
      </c>
    </row>
    <row r="113" spans="1:8" x14ac:dyDescent="0.35">
      <c r="A113" t="s">
        <v>20</v>
      </c>
      <c r="B113">
        <v>2107</v>
      </c>
      <c r="G113" t="s">
        <v>14</v>
      </c>
      <c r="H113">
        <v>80</v>
      </c>
    </row>
    <row r="114" spans="1:8" x14ac:dyDescent="0.35">
      <c r="A114" t="s">
        <v>20</v>
      </c>
      <c r="B114">
        <v>3318</v>
      </c>
      <c r="G114" t="s">
        <v>14</v>
      </c>
      <c r="H114">
        <v>2468</v>
      </c>
    </row>
    <row r="115" spans="1:8" x14ac:dyDescent="0.35">
      <c r="A115" t="s">
        <v>20</v>
      </c>
      <c r="B115">
        <v>340</v>
      </c>
      <c r="G115" t="s">
        <v>14</v>
      </c>
      <c r="H115">
        <v>26</v>
      </c>
    </row>
    <row r="116" spans="1:8" x14ac:dyDescent="0.35">
      <c r="A116" t="s">
        <v>20</v>
      </c>
      <c r="B116">
        <v>1442</v>
      </c>
      <c r="G116" t="s">
        <v>14</v>
      </c>
      <c r="H116">
        <v>73</v>
      </c>
    </row>
    <row r="117" spans="1:8" x14ac:dyDescent="0.35">
      <c r="A117" t="s">
        <v>20</v>
      </c>
      <c r="B117">
        <v>126</v>
      </c>
      <c r="G117" t="s">
        <v>14</v>
      </c>
      <c r="H117">
        <v>128</v>
      </c>
    </row>
    <row r="118" spans="1:8" x14ac:dyDescent="0.35">
      <c r="A118" t="s">
        <v>20</v>
      </c>
      <c r="B118">
        <v>524</v>
      </c>
      <c r="G118" t="s">
        <v>14</v>
      </c>
      <c r="H118">
        <v>33</v>
      </c>
    </row>
    <row r="119" spans="1:8" x14ac:dyDescent="0.35">
      <c r="A119" t="s">
        <v>20</v>
      </c>
      <c r="B119">
        <v>1989</v>
      </c>
      <c r="G119" t="s">
        <v>14</v>
      </c>
      <c r="H119">
        <v>1072</v>
      </c>
    </row>
    <row r="120" spans="1:8" x14ac:dyDescent="0.35">
      <c r="A120" t="s">
        <v>20</v>
      </c>
      <c r="B120">
        <v>157</v>
      </c>
      <c r="G120" t="s">
        <v>14</v>
      </c>
      <c r="H120">
        <v>393</v>
      </c>
    </row>
    <row r="121" spans="1:8" x14ac:dyDescent="0.35">
      <c r="A121" t="s">
        <v>20</v>
      </c>
      <c r="B121">
        <v>4498</v>
      </c>
      <c r="G121" t="s">
        <v>14</v>
      </c>
      <c r="H121">
        <v>1257</v>
      </c>
    </row>
    <row r="122" spans="1:8" x14ac:dyDescent="0.35">
      <c r="A122" t="s">
        <v>20</v>
      </c>
      <c r="B122">
        <v>80</v>
      </c>
      <c r="G122" t="s">
        <v>14</v>
      </c>
      <c r="H122">
        <v>328</v>
      </c>
    </row>
    <row r="123" spans="1:8" x14ac:dyDescent="0.35">
      <c r="A123" t="s">
        <v>20</v>
      </c>
      <c r="B123">
        <v>43</v>
      </c>
      <c r="G123" t="s">
        <v>14</v>
      </c>
      <c r="H123">
        <v>147</v>
      </c>
    </row>
    <row r="124" spans="1:8" x14ac:dyDescent="0.35">
      <c r="A124" t="s">
        <v>20</v>
      </c>
      <c r="B124">
        <v>2053</v>
      </c>
      <c r="G124" t="s">
        <v>14</v>
      </c>
      <c r="H124">
        <v>830</v>
      </c>
    </row>
    <row r="125" spans="1:8" x14ac:dyDescent="0.35">
      <c r="A125" t="s">
        <v>20</v>
      </c>
      <c r="B125">
        <v>168</v>
      </c>
      <c r="G125" t="s">
        <v>14</v>
      </c>
      <c r="H125">
        <v>331</v>
      </c>
    </row>
    <row r="126" spans="1:8" x14ac:dyDescent="0.35">
      <c r="A126" t="s">
        <v>20</v>
      </c>
      <c r="B126">
        <v>4289</v>
      </c>
      <c r="G126" t="s">
        <v>14</v>
      </c>
      <c r="H126">
        <v>25</v>
      </c>
    </row>
    <row r="127" spans="1:8" x14ac:dyDescent="0.35">
      <c r="A127" t="s">
        <v>20</v>
      </c>
      <c r="B127">
        <v>165</v>
      </c>
      <c r="G127" t="s">
        <v>14</v>
      </c>
      <c r="H127">
        <v>3483</v>
      </c>
    </row>
    <row r="128" spans="1:8" x14ac:dyDescent="0.35">
      <c r="A128" t="s">
        <v>20</v>
      </c>
      <c r="B128">
        <v>1815</v>
      </c>
      <c r="G128" t="s">
        <v>14</v>
      </c>
      <c r="H128">
        <v>923</v>
      </c>
    </row>
    <row r="129" spans="1:8" x14ac:dyDescent="0.35">
      <c r="A129" t="s">
        <v>20</v>
      </c>
      <c r="B129">
        <v>397</v>
      </c>
      <c r="G129" t="s">
        <v>14</v>
      </c>
      <c r="H129">
        <v>1</v>
      </c>
    </row>
    <row r="130" spans="1:8" x14ac:dyDescent="0.35">
      <c r="A130" t="s">
        <v>20</v>
      </c>
      <c r="B130">
        <v>1539</v>
      </c>
      <c r="G130" t="s">
        <v>14</v>
      </c>
      <c r="H130">
        <v>33</v>
      </c>
    </row>
    <row r="131" spans="1:8" x14ac:dyDescent="0.35">
      <c r="A131" t="s">
        <v>20</v>
      </c>
      <c r="B131">
        <v>138</v>
      </c>
      <c r="G131" t="s">
        <v>14</v>
      </c>
      <c r="H131">
        <v>40</v>
      </c>
    </row>
    <row r="132" spans="1:8" x14ac:dyDescent="0.35">
      <c r="A132" t="s">
        <v>20</v>
      </c>
      <c r="B132">
        <v>3594</v>
      </c>
      <c r="G132" t="s">
        <v>14</v>
      </c>
      <c r="H132">
        <v>23</v>
      </c>
    </row>
    <row r="133" spans="1:8" x14ac:dyDescent="0.35">
      <c r="A133" t="s">
        <v>20</v>
      </c>
      <c r="B133">
        <v>5880</v>
      </c>
      <c r="G133" t="s">
        <v>14</v>
      </c>
      <c r="H133">
        <v>75</v>
      </c>
    </row>
    <row r="134" spans="1:8" x14ac:dyDescent="0.35">
      <c r="A134" t="s">
        <v>20</v>
      </c>
      <c r="B134">
        <v>112</v>
      </c>
      <c r="G134" t="s">
        <v>14</v>
      </c>
      <c r="H134">
        <v>2176</v>
      </c>
    </row>
    <row r="135" spans="1:8" x14ac:dyDescent="0.35">
      <c r="A135" t="s">
        <v>20</v>
      </c>
      <c r="B135">
        <v>943</v>
      </c>
      <c r="G135" t="s">
        <v>14</v>
      </c>
      <c r="H135">
        <v>441</v>
      </c>
    </row>
    <row r="136" spans="1:8" x14ac:dyDescent="0.35">
      <c r="A136" t="s">
        <v>20</v>
      </c>
      <c r="B136">
        <v>2468</v>
      </c>
      <c r="G136" t="s">
        <v>14</v>
      </c>
      <c r="H136">
        <v>25</v>
      </c>
    </row>
    <row r="137" spans="1:8" x14ac:dyDescent="0.35">
      <c r="A137" t="s">
        <v>20</v>
      </c>
      <c r="B137">
        <v>2551</v>
      </c>
      <c r="G137" t="s">
        <v>14</v>
      </c>
      <c r="H137">
        <v>127</v>
      </c>
    </row>
    <row r="138" spans="1:8" x14ac:dyDescent="0.35">
      <c r="A138" t="s">
        <v>20</v>
      </c>
      <c r="B138">
        <v>101</v>
      </c>
      <c r="G138" t="s">
        <v>14</v>
      </c>
      <c r="H138">
        <v>355</v>
      </c>
    </row>
    <row r="139" spans="1:8" x14ac:dyDescent="0.35">
      <c r="A139" t="s">
        <v>20</v>
      </c>
      <c r="B139">
        <v>92</v>
      </c>
      <c r="G139" t="s">
        <v>14</v>
      </c>
      <c r="H139">
        <v>44</v>
      </c>
    </row>
    <row r="140" spans="1:8" x14ac:dyDescent="0.35">
      <c r="A140" t="s">
        <v>20</v>
      </c>
      <c r="B140">
        <v>62</v>
      </c>
      <c r="G140" t="s">
        <v>14</v>
      </c>
      <c r="H140">
        <v>67</v>
      </c>
    </row>
    <row r="141" spans="1:8" x14ac:dyDescent="0.35">
      <c r="A141" t="s">
        <v>20</v>
      </c>
      <c r="B141">
        <v>149</v>
      </c>
      <c r="G141" t="s">
        <v>14</v>
      </c>
      <c r="H141">
        <v>1068</v>
      </c>
    </row>
    <row r="142" spans="1:8" x14ac:dyDescent="0.35">
      <c r="A142" t="s">
        <v>20</v>
      </c>
      <c r="B142">
        <v>329</v>
      </c>
      <c r="G142" t="s">
        <v>14</v>
      </c>
      <c r="H142">
        <v>424</v>
      </c>
    </row>
    <row r="143" spans="1:8" x14ac:dyDescent="0.35">
      <c r="A143" t="s">
        <v>20</v>
      </c>
      <c r="B143">
        <v>97</v>
      </c>
      <c r="G143" t="s">
        <v>14</v>
      </c>
      <c r="H143">
        <v>151</v>
      </c>
    </row>
    <row r="144" spans="1:8" x14ac:dyDescent="0.35">
      <c r="A144" t="s">
        <v>20</v>
      </c>
      <c r="B144">
        <v>1784</v>
      </c>
      <c r="G144" t="s">
        <v>14</v>
      </c>
      <c r="H144">
        <v>1608</v>
      </c>
    </row>
    <row r="145" spans="1:8" x14ac:dyDescent="0.35">
      <c r="A145" t="s">
        <v>20</v>
      </c>
      <c r="B145">
        <v>1684</v>
      </c>
      <c r="G145" t="s">
        <v>14</v>
      </c>
      <c r="H145">
        <v>941</v>
      </c>
    </row>
    <row r="146" spans="1:8" x14ac:dyDescent="0.35">
      <c r="A146" t="s">
        <v>20</v>
      </c>
      <c r="B146">
        <v>250</v>
      </c>
      <c r="G146" t="s">
        <v>14</v>
      </c>
      <c r="H146">
        <v>1</v>
      </c>
    </row>
    <row r="147" spans="1:8" x14ac:dyDescent="0.35">
      <c r="A147" t="s">
        <v>20</v>
      </c>
      <c r="B147">
        <v>238</v>
      </c>
      <c r="G147" t="s">
        <v>14</v>
      </c>
      <c r="H147">
        <v>40</v>
      </c>
    </row>
    <row r="148" spans="1:8" x14ac:dyDescent="0.35">
      <c r="A148" t="s">
        <v>20</v>
      </c>
      <c r="B148">
        <v>53</v>
      </c>
      <c r="G148" t="s">
        <v>14</v>
      </c>
      <c r="H148">
        <v>3015</v>
      </c>
    </row>
    <row r="149" spans="1:8" x14ac:dyDescent="0.35">
      <c r="A149" t="s">
        <v>20</v>
      </c>
      <c r="B149">
        <v>214</v>
      </c>
      <c r="G149" t="s">
        <v>14</v>
      </c>
      <c r="H149">
        <v>435</v>
      </c>
    </row>
    <row r="150" spans="1:8" x14ac:dyDescent="0.35">
      <c r="A150" t="s">
        <v>20</v>
      </c>
      <c r="B150">
        <v>222</v>
      </c>
      <c r="G150" t="s">
        <v>14</v>
      </c>
      <c r="H150">
        <v>714</v>
      </c>
    </row>
    <row r="151" spans="1:8" x14ac:dyDescent="0.35">
      <c r="A151" t="s">
        <v>20</v>
      </c>
      <c r="B151">
        <v>1884</v>
      </c>
      <c r="G151" t="s">
        <v>14</v>
      </c>
      <c r="H151">
        <v>5497</v>
      </c>
    </row>
    <row r="152" spans="1:8" x14ac:dyDescent="0.35">
      <c r="A152" t="s">
        <v>20</v>
      </c>
      <c r="B152">
        <v>218</v>
      </c>
      <c r="G152" t="s">
        <v>14</v>
      </c>
      <c r="H152">
        <v>418</v>
      </c>
    </row>
    <row r="153" spans="1:8" x14ac:dyDescent="0.35">
      <c r="A153" t="s">
        <v>20</v>
      </c>
      <c r="B153">
        <v>6465</v>
      </c>
      <c r="G153" t="s">
        <v>14</v>
      </c>
      <c r="H153">
        <v>1439</v>
      </c>
    </row>
    <row r="154" spans="1:8" x14ac:dyDescent="0.35">
      <c r="A154" t="s">
        <v>20</v>
      </c>
      <c r="B154">
        <v>59</v>
      </c>
      <c r="G154" t="s">
        <v>14</v>
      </c>
      <c r="H154">
        <v>15</v>
      </c>
    </row>
    <row r="155" spans="1:8" x14ac:dyDescent="0.35">
      <c r="A155" t="s">
        <v>20</v>
      </c>
      <c r="B155">
        <v>88</v>
      </c>
      <c r="G155" t="s">
        <v>14</v>
      </c>
      <c r="H155">
        <v>1999</v>
      </c>
    </row>
    <row r="156" spans="1:8" x14ac:dyDescent="0.35">
      <c r="A156" t="s">
        <v>20</v>
      </c>
      <c r="B156">
        <v>1697</v>
      </c>
      <c r="G156" t="s">
        <v>14</v>
      </c>
      <c r="H156">
        <v>118</v>
      </c>
    </row>
    <row r="157" spans="1:8" x14ac:dyDescent="0.35">
      <c r="A157" t="s">
        <v>20</v>
      </c>
      <c r="B157">
        <v>92</v>
      </c>
      <c r="G157" t="s">
        <v>14</v>
      </c>
      <c r="H157">
        <v>162</v>
      </c>
    </row>
    <row r="158" spans="1:8" x14ac:dyDescent="0.35">
      <c r="A158" t="s">
        <v>20</v>
      </c>
      <c r="B158">
        <v>186</v>
      </c>
      <c r="G158" t="s">
        <v>14</v>
      </c>
      <c r="H158">
        <v>83</v>
      </c>
    </row>
    <row r="159" spans="1:8" x14ac:dyDescent="0.35">
      <c r="A159" t="s">
        <v>20</v>
      </c>
      <c r="B159">
        <v>138</v>
      </c>
      <c r="G159" t="s">
        <v>14</v>
      </c>
      <c r="H159">
        <v>747</v>
      </c>
    </row>
    <row r="160" spans="1:8" x14ac:dyDescent="0.35">
      <c r="A160" t="s">
        <v>20</v>
      </c>
      <c r="B160">
        <v>261</v>
      </c>
      <c r="G160" t="s">
        <v>14</v>
      </c>
      <c r="H160">
        <v>84</v>
      </c>
    </row>
    <row r="161" spans="1:8" x14ac:dyDescent="0.35">
      <c r="A161" t="s">
        <v>20</v>
      </c>
      <c r="B161">
        <v>107</v>
      </c>
      <c r="G161" t="s">
        <v>14</v>
      </c>
      <c r="H161">
        <v>91</v>
      </c>
    </row>
    <row r="162" spans="1:8" x14ac:dyDescent="0.35">
      <c r="A162" t="s">
        <v>20</v>
      </c>
      <c r="B162">
        <v>199</v>
      </c>
      <c r="G162" t="s">
        <v>14</v>
      </c>
      <c r="H162">
        <v>792</v>
      </c>
    </row>
    <row r="163" spans="1:8" x14ac:dyDescent="0.35">
      <c r="A163" t="s">
        <v>20</v>
      </c>
      <c r="B163">
        <v>5512</v>
      </c>
      <c r="G163" t="s">
        <v>14</v>
      </c>
      <c r="H163">
        <v>32</v>
      </c>
    </row>
    <row r="164" spans="1:8" x14ac:dyDescent="0.35">
      <c r="A164" t="s">
        <v>20</v>
      </c>
      <c r="B164">
        <v>86</v>
      </c>
      <c r="G164" t="s">
        <v>14</v>
      </c>
      <c r="H164">
        <v>186</v>
      </c>
    </row>
    <row r="165" spans="1:8" x14ac:dyDescent="0.35">
      <c r="A165" t="s">
        <v>20</v>
      </c>
      <c r="B165">
        <v>2768</v>
      </c>
      <c r="G165" t="s">
        <v>14</v>
      </c>
      <c r="H165">
        <v>605</v>
      </c>
    </row>
    <row r="166" spans="1:8" x14ac:dyDescent="0.35">
      <c r="A166" t="s">
        <v>20</v>
      </c>
      <c r="B166">
        <v>48</v>
      </c>
      <c r="G166" t="s">
        <v>14</v>
      </c>
      <c r="H166">
        <v>1</v>
      </c>
    </row>
    <row r="167" spans="1:8" x14ac:dyDescent="0.35">
      <c r="A167" t="s">
        <v>20</v>
      </c>
      <c r="B167">
        <v>87</v>
      </c>
      <c r="G167" t="s">
        <v>14</v>
      </c>
      <c r="H167">
        <v>31</v>
      </c>
    </row>
    <row r="168" spans="1:8" x14ac:dyDescent="0.35">
      <c r="A168" t="s">
        <v>20</v>
      </c>
      <c r="B168">
        <v>1894</v>
      </c>
      <c r="G168" t="s">
        <v>14</v>
      </c>
      <c r="H168">
        <v>1181</v>
      </c>
    </row>
    <row r="169" spans="1:8" x14ac:dyDescent="0.35">
      <c r="A169" t="s">
        <v>20</v>
      </c>
      <c r="B169">
        <v>282</v>
      </c>
      <c r="G169" t="s">
        <v>14</v>
      </c>
      <c r="H169">
        <v>39</v>
      </c>
    </row>
    <row r="170" spans="1:8" x14ac:dyDescent="0.35">
      <c r="A170" t="s">
        <v>20</v>
      </c>
      <c r="B170">
        <v>116</v>
      </c>
      <c r="G170" t="s">
        <v>14</v>
      </c>
      <c r="H170">
        <v>46</v>
      </c>
    </row>
    <row r="171" spans="1:8" x14ac:dyDescent="0.35">
      <c r="A171" t="s">
        <v>20</v>
      </c>
      <c r="B171">
        <v>83</v>
      </c>
      <c r="G171" t="s">
        <v>14</v>
      </c>
      <c r="H171">
        <v>105</v>
      </c>
    </row>
    <row r="172" spans="1:8" x14ac:dyDescent="0.35">
      <c r="A172" t="s">
        <v>20</v>
      </c>
      <c r="B172">
        <v>91</v>
      </c>
      <c r="G172" t="s">
        <v>14</v>
      </c>
      <c r="H172">
        <v>535</v>
      </c>
    </row>
    <row r="173" spans="1:8" x14ac:dyDescent="0.35">
      <c r="A173" t="s">
        <v>20</v>
      </c>
      <c r="B173">
        <v>546</v>
      </c>
      <c r="G173" t="s">
        <v>14</v>
      </c>
      <c r="H173">
        <v>16</v>
      </c>
    </row>
    <row r="174" spans="1:8" x14ac:dyDescent="0.35">
      <c r="A174" t="s">
        <v>20</v>
      </c>
      <c r="B174">
        <v>393</v>
      </c>
      <c r="G174" t="s">
        <v>14</v>
      </c>
      <c r="H174">
        <v>575</v>
      </c>
    </row>
    <row r="175" spans="1:8" x14ac:dyDescent="0.35">
      <c r="A175" t="s">
        <v>20</v>
      </c>
      <c r="B175">
        <v>133</v>
      </c>
      <c r="G175" t="s">
        <v>14</v>
      </c>
      <c r="H175">
        <v>1120</v>
      </c>
    </row>
    <row r="176" spans="1:8" x14ac:dyDescent="0.35">
      <c r="A176" t="s">
        <v>20</v>
      </c>
      <c r="B176">
        <v>254</v>
      </c>
      <c r="G176" t="s">
        <v>14</v>
      </c>
      <c r="H176">
        <v>113</v>
      </c>
    </row>
    <row r="177" spans="1:8" x14ac:dyDescent="0.35">
      <c r="A177" t="s">
        <v>20</v>
      </c>
      <c r="B177">
        <v>176</v>
      </c>
      <c r="G177" t="s">
        <v>14</v>
      </c>
      <c r="H177">
        <v>1538</v>
      </c>
    </row>
    <row r="178" spans="1:8" x14ac:dyDescent="0.35">
      <c r="A178" t="s">
        <v>20</v>
      </c>
      <c r="B178">
        <v>337</v>
      </c>
      <c r="G178" t="s">
        <v>14</v>
      </c>
      <c r="H178">
        <v>9</v>
      </c>
    </row>
    <row r="179" spans="1:8" x14ac:dyDescent="0.35">
      <c r="A179" t="s">
        <v>20</v>
      </c>
      <c r="B179">
        <v>107</v>
      </c>
      <c r="G179" t="s">
        <v>14</v>
      </c>
      <c r="H179">
        <v>554</v>
      </c>
    </row>
    <row r="180" spans="1:8" x14ac:dyDescent="0.35">
      <c r="A180" t="s">
        <v>20</v>
      </c>
      <c r="B180">
        <v>183</v>
      </c>
      <c r="G180" t="s">
        <v>14</v>
      </c>
      <c r="H180">
        <v>648</v>
      </c>
    </row>
    <row r="181" spans="1:8" x14ac:dyDescent="0.35">
      <c r="A181" t="s">
        <v>20</v>
      </c>
      <c r="B181">
        <v>72</v>
      </c>
      <c r="G181" t="s">
        <v>14</v>
      </c>
      <c r="H181">
        <v>21</v>
      </c>
    </row>
    <row r="182" spans="1:8" x14ac:dyDescent="0.35">
      <c r="A182" t="s">
        <v>20</v>
      </c>
      <c r="B182">
        <v>295</v>
      </c>
      <c r="G182" t="s">
        <v>14</v>
      </c>
      <c r="H182">
        <v>54</v>
      </c>
    </row>
    <row r="183" spans="1:8" x14ac:dyDescent="0.35">
      <c r="A183" t="s">
        <v>20</v>
      </c>
      <c r="B183">
        <v>142</v>
      </c>
      <c r="G183" t="s">
        <v>14</v>
      </c>
      <c r="H183">
        <v>120</v>
      </c>
    </row>
    <row r="184" spans="1:8" x14ac:dyDescent="0.35">
      <c r="A184" t="s">
        <v>20</v>
      </c>
      <c r="B184">
        <v>85</v>
      </c>
      <c r="G184" t="s">
        <v>14</v>
      </c>
      <c r="H184">
        <v>579</v>
      </c>
    </row>
    <row r="185" spans="1:8" x14ac:dyDescent="0.35">
      <c r="A185" t="s">
        <v>20</v>
      </c>
      <c r="B185">
        <v>659</v>
      </c>
      <c r="G185" t="s">
        <v>14</v>
      </c>
      <c r="H185">
        <v>2072</v>
      </c>
    </row>
    <row r="186" spans="1:8" x14ac:dyDescent="0.35">
      <c r="A186" t="s">
        <v>20</v>
      </c>
      <c r="B186">
        <v>121</v>
      </c>
      <c r="G186" t="s">
        <v>14</v>
      </c>
      <c r="H186">
        <v>0</v>
      </c>
    </row>
    <row r="187" spans="1:8" x14ac:dyDescent="0.35">
      <c r="A187" t="s">
        <v>20</v>
      </c>
      <c r="B187">
        <v>3742</v>
      </c>
      <c r="G187" t="s">
        <v>14</v>
      </c>
      <c r="H187">
        <v>1796</v>
      </c>
    </row>
    <row r="188" spans="1:8" x14ac:dyDescent="0.35">
      <c r="A188" t="s">
        <v>20</v>
      </c>
      <c r="B188">
        <v>223</v>
      </c>
      <c r="G188" t="s">
        <v>14</v>
      </c>
      <c r="H188">
        <v>62</v>
      </c>
    </row>
    <row r="189" spans="1:8" x14ac:dyDescent="0.35">
      <c r="A189" t="s">
        <v>20</v>
      </c>
      <c r="B189">
        <v>133</v>
      </c>
      <c r="G189" t="s">
        <v>14</v>
      </c>
      <c r="H189">
        <v>347</v>
      </c>
    </row>
    <row r="190" spans="1:8" x14ac:dyDescent="0.35">
      <c r="A190" t="s">
        <v>20</v>
      </c>
      <c r="B190">
        <v>5168</v>
      </c>
      <c r="G190" t="s">
        <v>14</v>
      </c>
      <c r="H190">
        <v>19</v>
      </c>
    </row>
    <row r="191" spans="1:8" x14ac:dyDescent="0.35">
      <c r="A191" t="s">
        <v>20</v>
      </c>
      <c r="B191">
        <v>307</v>
      </c>
      <c r="G191" t="s">
        <v>14</v>
      </c>
      <c r="H191">
        <v>1258</v>
      </c>
    </row>
    <row r="192" spans="1:8" x14ac:dyDescent="0.35">
      <c r="A192" t="s">
        <v>20</v>
      </c>
      <c r="B192">
        <v>2441</v>
      </c>
      <c r="G192" t="s">
        <v>14</v>
      </c>
      <c r="H192">
        <v>362</v>
      </c>
    </row>
    <row r="193" spans="1:8" x14ac:dyDescent="0.35">
      <c r="A193" t="s">
        <v>20</v>
      </c>
      <c r="B193">
        <v>1385</v>
      </c>
      <c r="G193" t="s">
        <v>14</v>
      </c>
      <c r="H193">
        <v>133</v>
      </c>
    </row>
    <row r="194" spans="1:8" x14ac:dyDescent="0.35">
      <c r="A194" t="s">
        <v>20</v>
      </c>
      <c r="B194">
        <v>190</v>
      </c>
      <c r="G194" t="s">
        <v>14</v>
      </c>
      <c r="H194">
        <v>846</v>
      </c>
    </row>
    <row r="195" spans="1:8" x14ac:dyDescent="0.35">
      <c r="A195" t="s">
        <v>20</v>
      </c>
      <c r="B195">
        <v>470</v>
      </c>
      <c r="G195" t="s">
        <v>14</v>
      </c>
      <c r="H195">
        <v>10</v>
      </c>
    </row>
    <row r="196" spans="1:8" x14ac:dyDescent="0.35">
      <c r="A196" t="s">
        <v>20</v>
      </c>
      <c r="B196">
        <v>253</v>
      </c>
      <c r="G196" t="s">
        <v>14</v>
      </c>
      <c r="H196">
        <v>191</v>
      </c>
    </row>
    <row r="197" spans="1:8" x14ac:dyDescent="0.35">
      <c r="A197" t="s">
        <v>20</v>
      </c>
      <c r="B197">
        <v>1113</v>
      </c>
      <c r="G197" t="s">
        <v>14</v>
      </c>
      <c r="H197">
        <v>1979</v>
      </c>
    </row>
    <row r="198" spans="1:8" x14ac:dyDescent="0.35">
      <c r="A198" t="s">
        <v>20</v>
      </c>
      <c r="B198">
        <v>2283</v>
      </c>
      <c r="G198" t="s">
        <v>14</v>
      </c>
      <c r="H198">
        <v>63</v>
      </c>
    </row>
    <row r="199" spans="1:8" x14ac:dyDescent="0.35">
      <c r="A199" t="s">
        <v>20</v>
      </c>
      <c r="B199">
        <v>1095</v>
      </c>
      <c r="G199" t="s">
        <v>14</v>
      </c>
      <c r="H199">
        <v>6080</v>
      </c>
    </row>
    <row r="200" spans="1:8" x14ac:dyDescent="0.35">
      <c r="A200" t="s">
        <v>20</v>
      </c>
      <c r="B200">
        <v>1690</v>
      </c>
      <c r="G200" t="s">
        <v>14</v>
      </c>
      <c r="H200">
        <v>80</v>
      </c>
    </row>
    <row r="201" spans="1:8" x14ac:dyDescent="0.35">
      <c r="A201" t="s">
        <v>20</v>
      </c>
      <c r="B201">
        <v>191</v>
      </c>
      <c r="G201" t="s">
        <v>14</v>
      </c>
      <c r="H201">
        <v>9</v>
      </c>
    </row>
    <row r="202" spans="1:8" x14ac:dyDescent="0.35">
      <c r="A202" t="s">
        <v>20</v>
      </c>
      <c r="B202">
        <v>2013</v>
      </c>
      <c r="G202" t="s">
        <v>14</v>
      </c>
      <c r="H202">
        <v>1784</v>
      </c>
    </row>
    <row r="203" spans="1:8" x14ac:dyDescent="0.35">
      <c r="A203" t="s">
        <v>20</v>
      </c>
      <c r="B203">
        <v>1703</v>
      </c>
      <c r="G203" t="s">
        <v>14</v>
      </c>
      <c r="H203">
        <v>243</v>
      </c>
    </row>
    <row r="204" spans="1:8" x14ac:dyDescent="0.35">
      <c r="A204" t="s">
        <v>20</v>
      </c>
      <c r="B204">
        <v>80</v>
      </c>
      <c r="G204" t="s">
        <v>14</v>
      </c>
      <c r="H204">
        <v>1296</v>
      </c>
    </row>
    <row r="205" spans="1:8" x14ac:dyDescent="0.35">
      <c r="A205" t="s">
        <v>20</v>
      </c>
      <c r="B205">
        <v>41</v>
      </c>
      <c r="G205" t="s">
        <v>14</v>
      </c>
      <c r="H205">
        <v>77</v>
      </c>
    </row>
    <row r="206" spans="1:8" x14ac:dyDescent="0.35">
      <c r="A206" t="s">
        <v>20</v>
      </c>
      <c r="B206">
        <v>187</v>
      </c>
      <c r="G206" t="s">
        <v>14</v>
      </c>
      <c r="H206">
        <v>395</v>
      </c>
    </row>
    <row r="207" spans="1:8" x14ac:dyDescent="0.35">
      <c r="A207" t="s">
        <v>20</v>
      </c>
      <c r="B207">
        <v>2875</v>
      </c>
      <c r="G207" t="s">
        <v>14</v>
      </c>
      <c r="H207">
        <v>49</v>
      </c>
    </row>
    <row r="208" spans="1:8" x14ac:dyDescent="0.35">
      <c r="A208" t="s">
        <v>20</v>
      </c>
      <c r="B208">
        <v>88</v>
      </c>
      <c r="G208" t="s">
        <v>14</v>
      </c>
      <c r="H208">
        <v>180</v>
      </c>
    </row>
    <row r="209" spans="1:8" x14ac:dyDescent="0.35">
      <c r="A209" t="s">
        <v>20</v>
      </c>
      <c r="B209">
        <v>191</v>
      </c>
      <c r="G209" t="s">
        <v>14</v>
      </c>
      <c r="H209">
        <v>2690</v>
      </c>
    </row>
    <row r="210" spans="1:8" x14ac:dyDescent="0.35">
      <c r="A210" t="s">
        <v>20</v>
      </c>
      <c r="B210">
        <v>139</v>
      </c>
      <c r="G210" t="s">
        <v>14</v>
      </c>
      <c r="H210">
        <v>2779</v>
      </c>
    </row>
    <row r="211" spans="1:8" x14ac:dyDescent="0.35">
      <c r="A211" t="s">
        <v>20</v>
      </c>
      <c r="B211">
        <v>186</v>
      </c>
      <c r="G211" t="s">
        <v>14</v>
      </c>
      <c r="H211">
        <v>92</v>
      </c>
    </row>
    <row r="212" spans="1:8" x14ac:dyDescent="0.35">
      <c r="A212" t="s">
        <v>20</v>
      </c>
      <c r="B212">
        <v>112</v>
      </c>
      <c r="G212" t="s">
        <v>14</v>
      </c>
      <c r="H212">
        <v>1028</v>
      </c>
    </row>
    <row r="213" spans="1:8" x14ac:dyDescent="0.35">
      <c r="A213" t="s">
        <v>20</v>
      </c>
      <c r="B213">
        <v>101</v>
      </c>
      <c r="G213" t="s">
        <v>14</v>
      </c>
      <c r="H213">
        <v>26</v>
      </c>
    </row>
    <row r="214" spans="1:8" x14ac:dyDescent="0.35">
      <c r="A214" t="s">
        <v>20</v>
      </c>
      <c r="B214">
        <v>206</v>
      </c>
      <c r="G214" t="s">
        <v>14</v>
      </c>
      <c r="H214">
        <v>1790</v>
      </c>
    </row>
    <row r="215" spans="1:8" x14ac:dyDescent="0.35">
      <c r="A215" t="s">
        <v>20</v>
      </c>
      <c r="B215">
        <v>154</v>
      </c>
      <c r="G215" t="s">
        <v>14</v>
      </c>
      <c r="H215">
        <v>37</v>
      </c>
    </row>
    <row r="216" spans="1:8" x14ac:dyDescent="0.35">
      <c r="A216" t="s">
        <v>20</v>
      </c>
      <c r="B216">
        <v>5966</v>
      </c>
      <c r="G216" t="s">
        <v>14</v>
      </c>
      <c r="H216">
        <v>35</v>
      </c>
    </row>
    <row r="217" spans="1:8" x14ac:dyDescent="0.35">
      <c r="A217" t="s">
        <v>20</v>
      </c>
      <c r="B217">
        <v>169</v>
      </c>
      <c r="G217" t="s">
        <v>14</v>
      </c>
      <c r="H217">
        <v>558</v>
      </c>
    </row>
    <row r="218" spans="1:8" x14ac:dyDescent="0.35">
      <c r="A218" t="s">
        <v>20</v>
      </c>
      <c r="B218">
        <v>2106</v>
      </c>
      <c r="G218" t="s">
        <v>14</v>
      </c>
      <c r="H218">
        <v>64</v>
      </c>
    </row>
    <row r="219" spans="1:8" x14ac:dyDescent="0.35">
      <c r="A219" t="s">
        <v>20</v>
      </c>
      <c r="B219">
        <v>131</v>
      </c>
      <c r="G219" t="s">
        <v>14</v>
      </c>
      <c r="H219">
        <v>245</v>
      </c>
    </row>
    <row r="220" spans="1:8" x14ac:dyDescent="0.35">
      <c r="A220" t="s">
        <v>20</v>
      </c>
      <c r="B220">
        <v>84</v>
      </c>
      <c r="G220" t="s">
        <v>14</v>
      </c>
      <c r="H220">
        <v>71</v>
      </c>
    </row>
    <row r="221" spans="1:8" x14ac:dyDescent="0.35">
      <c r="A221" t="s">
        <v>20</v>
      </c>
      <c r="B221">
        <v>155</v>
      </c>
      <c r="G221" t="s">
        <v>14</v>
      </c>
      <c r="H221">
        <v>42</v>
      </c>
    </row>
    <row r="222" spans="1:8" x14ac:dyDescent="0.35">
      <c r="A222" t="s">
        <v>20</v>
      </c>
      <c r="B222">
        <v>189</v>
      </c>
      <c r="G222" t="s">
        <v>14</v>
      </c>
      <c r="H222">
        <v>156</v>
      </c>
    </row>
    <row r="223" spans="1:8" x14ac:dyDescent="0.35">
      <c r="A223" t="s">
        <v>20</v>
      </c>
      <c r="B223">
        <v>4799</v>
      </c>
      <c r="G223" t="s">
        <v>14</v>
      </c>
      <c r="H223">
        <v>1368</v>
      </c>
    </row>
    <row r="224" spans="1:8" x14ac:dyDescent="0.35">
      <c r="A224" t="s">
        <v>20</v>
      </c>
      <c r="B224">
        <v>1137</v>
      </c>
      <c r="G224" t="s">
        <v>14</v>
      </c>
      <c r="H224">
        <v>102</v>
      </c>
    </row>
    <row r="225" spans="1:8" x14ac:dyDescent="0.35">
      <c r="A225" t="s">
        <v>20</v>
      </c>
      <c r="B225">
        <v>1152</v>
      </c>
      <c r="G225" t="s">
        <v>14</v>
      </c>
      <c r="H225">
        <v>86</v>
      </c>
    </row>
    <row r="226" spans="1:8" x14ac:dyDescent="0.35">
      <c r="A226" t="s">
        <v>20</v>
      </c>
      <c r="B226">
        <v>50</v>
      </c>
      <c r="G226" t="s">
        <v>14</v>
      </c>
      <c r="H226">
        <v>253</v>
      </c>
    </row>
    <row r="227" spans="1:8" x14ac:dyDescent="0.35">
      <c r="A227" t="s">
        <v>20</v>
      </c>
      <c r="B227">
        <v>3059</v>
      </c>
      <c r="G227" t="s">
        <v>14</v>
      </c>
      <c r="H227">
        <v>157</v>
      </c>
    </row>
    <row r="228" spans="1:8" x14ac:dyDescent="0.35">
      <c r="A228" t="s">
        <v>20</v>
      </c>
      <c r="B228">
        <v>34</v>
      </c>
      <c r="G228" t="s">
        <v>14</v>
      </c>
      <c r="H228">
        <v>183</v>
      </c>
    </row>
    <row r="229" spans="1:8" x14ac:dyDescent="0.35">
      <c r="A229" t="s">
        <v>20</v>
      </c>
      <c r="B229">
        <v>220</v>
      </c>
      <c r="G229" t="s">
        <v>14</v>
      </c>
      <c r="H229">
        <v>82</v>
      </c>
    </row>
    <row r="230" spans="1:8" x14ac:dyDescent="0.35">
      <c r="A230" t="s">
        <v>20</v>
      </c>
      <c r="B230">
        <v>1604</v>
      </c>
      <c r="G230" t="s">
        <v>14</v>
      </c>
      <c r="H230">
        <v>1</v>
      </c>
    </row>
    <row r="231" spans="1:8" x14ac:dyDescent="0.35">
      <c r="A231" t="s">
        <v>20</v>
      </c>
      <c r="B231">
        <v>454</v>
      </c>
      <c r="G231" t="s">
        <v>14</v>
      </c>
      <c r="H231">
        <v>1198</v>
      </c>
    </row>
    <row r="232" spans="1:8" x14ac:dyDescent="0.35">
      <c r="A232" t="s">
        <v>20</v>
      </c>
      <c r="B232">
        <v>123</v>
      </c>
      <c r="G232" t="s">
        <v>14</v>
      </c>
      <c r="H232">
        <v>648</v>
      </c>
    </row>
    <row r="233" spans="1:8" x14ac:dyDescent="0.35">
      <c r="A233" t="s">
        <v>20</v>
      </c>
      <c r="B233">
        <v>299</v>
      </c>
      <c r="G233" t="s">
        <v>14</v>
      </c>
      <c r="H233">
        <v>64</v>
      </c>
    </row>
    <row r="234" spans="1:8" x14ac:dyDescent="0.35">
      <c r="A234" t="s">
        <v>20</v>
      </c>
      <c r="B234">
        <v>2237</v>
      </c>
      <c r="G234" t="s">
        <v>14</v>
      </c>
      <c r="H234">
        <v>62</v>
      </c>
    </row>
    <row r="235" spans="1:8" x14ac:dyDescent="0.35">
      <c r="A235" t="s">
        <v>20</v>
      </c>
      <c r="B235">
        <v>645</v>
      </c>
      <c r="G235" t="s">
        <v>14</v>
      </c>
      <c r="H235">
        <v>750</v>
      </c>
    </row>
    <row r="236" spans="1:8" x14ac:dyDescent="0.35">
      <c r="A236" t="s">
        <v>20</v>
      </c>
      <c r="B236">
        <v>484</v>
      </c>
      <c r="G236" t="s">
        <v>14</v>
      </c>
      <c r="H236">
        <v>105</v>
      </c>
    </row>
    <row r="237" spans="1:8" x14ac:dyDescent="0.35">
      <c r="A237" t="s">
        <v>20</v>
      </c>
      <c r="B237">
        <v>154</v>
      </c>
      <c r="G237" t="s">
        <v>14</v>
      </c>
      <c r="H237">
        <v>2604</v>
      </c>
    </row>
    <row r="238" spans="1:8" x14ac:dyDescent="0.35">
      <c r="A238" t="s">
        <v>20</v>
      </c>
      <c r="B238">
        <v>82</v>
      </c>
      <c r="G238" t="s">
        <v>14</v>
      </c>
      <c r="H238">
        <v>65</v>
      </c>
    </row>
    <row r="239" spans="1:8" x14ac:dyDescent="0.35">
      <c r="A239" t="s">
        <v>20</v>
      </c>
      <c r="B239">
        <v>134</v>
      </c>
      <c r="G239" t="s">
        <v>14</v>
      </c>
      <c r="H239">
        <v>94</v>
      </c>
    </row>
    <row r="240" spans="1:8" x14ac:dyDescent="0.35">
      <c r="A240" t="s">
        <v>20</v>
      </c>
      <c r="B240">
        <v>5203</v>
      </c>
      <c r="G240" t="s">
        <v>14</v>
      </c>
      <c r="H240">
        <v>257</v>
      </c>
    </row>
    <row r="241" spans="1:8" x14ac:dyDescent="0.35">
      <c r="A241" t="s">
        <v>20</v>
      </c>
      <c r="B241">
        <v>94</v>
      </c>
      <c r="G241" t="s">
        <v>14</v>
      </c>
      <c r="H241">
        <v>2928</v>
      </c>
    </row>
    <row r="242" spans="1:8" x14ac:dyDescent="0.35">
      <c r="A242" t="s">
        <v>20</v>
      </c>
      <c r="B242">
        <v>205</v>
      </c>
      <c r="G242" t="s">
        <v>14</v>
      </c>
      <c r="H242">
        <v>4697</v>
      </c>
    </row>
    <row r="243" spans="1:8" x14ac:dyDescent="0.35">
      <c r="A243" t="s">
        <v>20</v>
      </c>
      <c r="B243">
        <v>92</v>
      </c>
      <c r="G243" t="s">
        <v>14</v>
      </c>
      <c r="H243">
        <v>2915</v>
      </c>
    </row>
    <row r="244" spans="1:8" x14ac:dyDescent="0.35">
      <c r="A244" t="s">
        <v>20</v>
      </c>
      <c r="B244">
        <v>219</v>
      </c>
      <c r="G244" t="s">
        <v>14</v>
      </c>
      <c r="H244">
        <v>18</v>
      </c>
    </row>
    <row r="245" spans="1:8" x14ac:dyDescent="0.35">
      <c r="A245" t="s">
        <v>20</v>
      </c>
      <c r="B245">
        <v>2526</v>
      </c>
      <c r="G245" t="s">
        <v>14</v>
      </c>
      <c r="H245">
        <v>602</v>
      </c>
    </row>
    <row r="246" spans="1:8" x14ac:dyDescent="0.35">
      <c r="A246" t="s">
        <v>20</v>
      </c>
      <c r="B246">
        <v>94</v>
      </c>
      <c r="G246" t="s">
        <v>14</v>
      </c>
      <c r="H246">
        <v>1</v>
      </c>
    </row>
    <row r="247" spans="1:8" x14ac:dyDescent="0.35">
      <c r="A247" t="s">
        <v>20</v>
      </c>
      <c r="B247">
        <v>1713</v>
      </c>
      <c r="G247" t="s">
        <v>14</v>
      </c>
      <c r="H247">
        <v>3868</v>
      </c>
    </row>
    <row r="248" spans="1:8" x14ac:dyDescent="0.35">
      <c r="A248" t="s">
        <v>20</v>
      </c>
      <c r="B248">
        <v>249</v>
      </c>
      <c r="G248" t="s">
        <v>14</v>
      </c>
      <c r="H248">
        <v>504</v>
      </c>
    </row>
    <row r="249" spans="1:8" x14ac:dyDescent="0.35">
      <c r="A249" t="s">
        <v>20</v>
      </c>
      <c r="B249">
        <v>192</v>
      </c>
      <c r="G249" t="s">
        <v>14</v>
      </c>
      <c r="H249">
        <v>14</v>
      </c>
    </row>
    <row r="250" spans="1:8" x14ac:dyDescent="0.35">
      <c r="A250" t="s">
        <v>20</v>
      </c>
      <c r="B250">
        <v>247</v>
      </c>
      <c r="G250" t="s">
        <v>14</v>
      </c>
      <c r="H250">
        <v>750</v>
      </c>
    </row>
    <row r="251" spans="1:8" x14ac:dyDescent="0.35">
      <c r="A251" t="s">
        <v>20</v>
      </c>
      <c r="B251">
        <v>2293</v>
      </c>
      <c r="G251" t="s">
        <v>14</v>
      </c>
      <c r="H251">
        <v>77</v>
      </c>
    </row>
    <row r="252" spans="1:8" x14ac:dyDescent="0.35">
      <c r="A252" t="s">
        <v>20</v>
      </c>
      <c r="B252">
        <v>3131</v>
      </c>
      <c r="G252" t="s">
        <v>14</v>
      </c>
      <c r="H252">
        <v>752</v>
      </c>
    </row>
    <row r="253" spans="1:8" x14ac:dyDescent="0.35">
      <c r="A253" t="s">
        <v>20</v>
      </c>
      <c r="B253">
        <v>143</v>
      </c>
      <c r="G253" t="s">
        <v>14</v>
      </c>
      <c r="H253">
        <v>131</v>
      </c>
    </row>
    <row r="254" spans="1:8" x14ac:dyDescent="0.35">
      <c r="A254" t="s">
        <v>20</v>
      </c>
      <c r="B254">
        <v>296</v>
      </c>
      <c r="G254" t="s">
        <v>14</v>
      </c>
      <c r="H254">
        <v>87</v>
      </c>
    </row>
    <row r="255" spans="1:8" x14ac:dyDescent="0.35">
      <c r="A255" t="s">
        <v>20</v>
      </c>
      <c r="B255">
        <v>170</v>
      </c>
      <c r="G255" t="s">
        <v>14</v>
      </c>
      <c r="H255">
        <v>1063</v>
      </c>
    </row>
    <row r="256" spans="1:8" x14ac:dyDescent="0.35">
      <c r="A256" t="s">
        <v>20</v>
      </c>
      <c r="B256">
        <v>86</v>
      </c>
      <c r="G256" t="s">
        <v>14</v>
      </c>
      <c r="H256">
        <v>76</v>
      </c>
    </row>
    <row r="257" spans="1:8" x14ac:dyDescent="0.35">
      <c r="A257" t="s">
        <v>20</v>
      </c>
      <c r="B257">
        <v>6286</v>
      </c>
      <c r="G257" t="s">
        <v>14</v>
      </c>
      <c r="H257">
        <v>4428</v>
      </c>
    </row>
    <row r="258" spans="1:8" x14ac:dyDescent="0.35">
      <c r="A258" t="s">
        <v>20</v>
      </c>
      <c r="B258">
        <v>3727</v>
      </c>
      <c r="G258" t="s">
        <v>14</v>
      </c>
      <c r="H258">
        <v>58</v>
      </c>
    </row>
    <row r="259" spans="1:8" x14ac:dyDescent="0.35">
      <c r="A259" t="s">
        <v>20</v>
      </c>
      <c r="B259">
        <v>1605</v>
      </c>
      <c r="G259" t="s">
        <v>14</v>
      </c>
      <c r="H259">
        <v>111</v>
      </c>
    </row>
    <row r="260" spans="1:8" x14ac:dyDescent="0.35">
      <c r="A260" t="s">
        <v>20</v>
      </c>
      <c r="B260">
        <v>2120</v>
      </c>
      <c r="G260" t="s">
        <v>14</v>
      </c>
      <c r="H260">
        <v>2955</v>
      </c>
    </row>
    <row r="261" spans="1:8" x14ac:dyDescent="0.35">
      <c r="A261" t="s">
        <v>20</v>
      </c>
      <c r="B261">
        <v>50</v>
      </c>
      <c r="G261" t="s">
        <v>14</v>
      </c>
      <c r="H261">
        <v>1657</v>
      </c>
    </row>
    <row r="262" spans="1:8" x14ac:dyDescent="0.35">
      <c r="A262" t="s">
        <v>20</v>
      </c>
      <c r="B262">
        <v>2080</v>
      </c>
      <c r="G262" t="s">
        <v>14</v>
      </c>
      <c r="H262">
        <v>926</v>
      </c>
    </row>
    <row r="263" spans="1:8" x14ac:dyDescent="0.35">
      <c r="A263" t="s">
        <v>20</v>
      </c>
      <c r="B263">
        <v>2105</v>
      </c>
      <c r="G263" t="s">
        <v>14</v>
      </c>
      <c r="H263">
        <v>77</v>
      </c>
    </row>
    <row r="264" spans="1:8" x14ac:dyDescent="0.35">
      <c r="A264" t="s">
        <v>20</v>
      </c>
      <c r="B264">
        <v>2436</v>
      </c>
      <c r="G264" t="s">
        <v>14</v>
      </c>
      <c r="H264">
        <v>1748</v>
      </c>
    </row>
    <row r="265" spans="1:8" x14ac:dyDescent="0.35">
      <c r="A265" t="s">
        <v>20</v>
      </c>
      <c r="B265">
        <v>80</v>
      </c>
      <c r="G265" t="s">
        <v>14</v>
      </c>
      <c r="H265">
        <v>79</v>
      </c>
    </row>
    <row r="266" spans="1:8" x14ac:dyDescent="0.35">
      <c r="A266" t="s">
        <v>20</v>
      </c>
      <c r="B266">
        <v>42</v>
      </c>
      <c r="G266" t="s">
        <v>14</v>
      </c>
      <c r="H266">
        <v>889</v>
      </c>
    </row>
    <row r="267" spans="1:8" x14ac:dyDescent="0.35">
      <c r="A267" t="s">
        <v>20</v>
      </c>
      <c r="B267">
        <v>139</v>
      </c>
      <c r="G267" t="s">
        <v>14</v>
      </c>
      <c r="H267">
        <v>56</v>
      </c>
    </row>
    <row r="268" spans="1:8" x14ac:dyDescent="0.35">
      <c r="A268" t="s">
        <v>20</v>
      </c>
      <c r="B268">
        <v>159</v>
      </c>
      <c r="G268" t="s">
        <v>14</v>
      </c>
      <c r="H268">
        <v>1</v>
      </c>
    </row>
    <row r="269" spans="1:8" x14ac:dyDescent="0.35">
      <c r="A269" t="s">
        <v>20</v>
      </c>
      <c r="B269">
        <v>381</v>
      </c>
      <c r="G269" t="s">
        <v>14</v>
      </c>
      <c r="H269">
        <v>83</v>
      </c>
    </row>
    <row r="270" spans="1:8" x14ac:dyDescent="0.35">
      <c r="A270" t="s">
        <v>20</v>
      </c>
      <c r="B270">
        <v>194</v>
      </c>
      <c r="G270" t="s">
        <v>14</v>
      </c>
      <c r="H270">
        <v>2025</v>
      </c>
    </row>
    <row r="271" spans="1:8" x14ac:dyDescent="0.35">
      <c r="A271" t="s">
        <v>20</v>
      </c>
      <c r="B271">
        <v>106</v>
      </c>
      <c r="G271" t="s">
        <v>14</v>
      </c>
      <c r="H271">
        <v>14</v>
      </c>
    </row>
    <row r="272" spans="1:8" x14ac:dyDescent="0.35">
      <c r="A272" t="s">
        <v>20</v>
      </c>
      <c r="B272">
        <v>142</v>
      </c>
      <c r="G272" t="s">
        <v>14</v>
      </c>
      <c r="H272">
        <v>656</v>
      </c>
    </row>
    <row r="273" spans="1:8" x14ac:dyDescent="0.35">
      <c r="A273" t="s">
        <v>20</v>
      </c>
      <c r="B273">
        <v>211</v>
      </c>
      <c r="G273" t="s">
        <v>14</v>
      </c>
      <c r="H273">
        <v>1596</v>
      </c>
    </row>
    <row r="274" spans="1:8" x14ac:dyDescent="0.35">
      <c r="A274" t="s">
        <v>20</v>
      </c>
      <c r="B274">
        <v>2756</v>
      </c>
      <c r="G274" t="s">
        <v>14</v>
      </c>
      <c r="H274">
        <v>10</v>
      </c>
    </row>
    <row r="275" spans="1:8" x14ac:dyDescent="0.35">
      <c r="A275" t="s">
        <v>20</v>
      </c>
      <c r="B275">
        <v>173</v>
      </c>
      <c r="G275" t="s">
        <v>14</v>
      </c>
      <c r="H275">
        <v>1121</v>
      </c>
    </row>
    <row r="276" spans="1:8" x14ac:dyDescent="0.35">
      <c r="A276" t="s">
        <v>20</v>
      </c>
      <c r="B276">
        <v>87</v>
      </c>
      <c r="G276" t="s">
        <v>14</v>
      </c>
      <c r="H276">
        <v>15</v>
      </c>
    </row>
    <row r="277" spans="1:8" x14ac:dyDescent="0.35">
      <c r="A277" t="s">
        <v>20</v>
      </c>
      <c r="B277">
        <v>1572</v>
      </c>
      <c r="G277" t="s">
        <v>14</v>
      </c>
      <c r="H277">
        <v>191</v>
      </c>
    </row>
    <row r="278" spans="1:8" x14ac:dyDescent="0.35">
      <c r="A278" t="s">
        <v>20</v>
      </c>
      <c r="B278">
        <v>2346</v>
      </c>
      <c r="G278" t="s">
        <v>14</v>
      </c>
      <c r="H278">
        <v>16</v>
      </c>
    </row>
    <row r="279" spans="1:8" x14ac:dyDescent="0.35">
      <c r="A279" t="s">
        <v>20</v>
      </c>
      <c r="B279">
        <v>115</v>
      </c>
      <c r="G279" t="s">
        <v>14</v>
      </c>
      <c r="H279">
        <v>17</v>
      </c>
    </row>
    <row r="280" spans="1:8" x14ac:dyDescent="0.35">
      <c r="A280" t="s">
        <v>20</v>
      </c>
      <c r="B280">
        <v>85</v>
      </c>
      <c r="G280" t="s">
        <v>14</v>
      </c>
      <c r="H280">
        <v>34</v>
      </c>
    </row>
    <row r="281" spans="1:8" x14ac:dyDescent="0.35">
      <c r="A281" t="s">
        <v>20</v>
      </c>
      <c r="B281">
        <v>144</v>
      </c>
      <c r="G281" t="s">
        <v>14</v>
      </c>
      <c r="H281">
        <v>1</v>
      </c>
    </row>
    <row r="282" spans="1:8" x14ac:dyDescent="0.35">
      <c r="A282" t="s">
        <v>20</v>
      </c>
      <c r="B282">
        <v>2443</v>
      </c>
      <c r="G282" t="s">
        <v>14</v>
      </c>
      <c r="H282">
        <v>1274</v>
      </c>
    </row>
    <row r="283" spans="1:8" x14ac:dyDescent="0.35">
      <c r="A283" t="s">
        <v>20</v>
      </c>
      <c r="B283">
        <v>64</v>
      </c>
      <c r="G283" t="s">
        <v>14</v>
      </c>
      <c r="H283">
        <v>210</v>
      </c>
    </row>
    <row r="284" spans="1:8" x14ac:dyDescent="0.35">
      <c r="A284" t="s">
        <v>20</v>
      </c>
      <c r="B284">
        <v>268</v>
      </c>
      <c r="G284" t="s">
        <v>14</v>
      </c>
      <c r="H284">
        <v>248</v>
      </c>
    </row>
    <row r="285" spans="1:8" x14ac:dyDescent="0.35">
      <c r="A285" t="s">
        <v>20</v>
      </c>
      <c r="B285">
        <v>195</v>
      </c>
      <c r="G285" t="s">
        <v>14</v>
      </c>
      <c r="H285">
        <v>513</v>
      </c>
    </row>
    <row r="286" spans="1:8" x14ac:dyDescent="0.35">
      <c r="A286" t="s">
        <v>20</v>
      </c>
      <c r="B286">
        <v>186</v>
      </c>
      <c r="G286" t="s">
        <v>14</v>
      </c>
      <c r="H286">
        <v>3410</v>
      </c>
    </row>
    <row r="287" spans="1:8" x14ac:dyDescent="0.35">
      <c r="A287" t="s">
        <v>20</v>
      </c>
      <c r="B287">
        <v>460</v>
      </c>
      <c r="G287" t="s">
        <v>14</v>
      </c>
      <c r="H287">
        <v>10</v>
      </c>
    </row>
    <row r="288" spans="1:8" x14ac:dyDescent="0.35">
      <c r="A288" t="s">
        <v>20</v>
      </c>
      <c r="B288">
        <v>2528</v>
      </c>
      <c r="G288" t="s">
        <v>14</v>
      </c>
      <c r="H288">
        <v>2201</v>
      </c>
    </row>
    <row r="289" spans="1:8" x14ac:dyDescent="0.35">
      <c r="A289" t="s">
        <v>20</v>
      </c>
      <c r="B289">
        <v>3657</v>
      </c>
      <c r="G289" t="s">
        <v>14</v>
      </c>
      <c r="H289">
        <v>676</v>
      </c>
    </row>
    <row r="290" spans="1:8" x14ac:dyDescent="0.35">
      <c r="A290" t="s">
        <v>20</v>
      </c>
      <c r="B290">
        <v>131</v>
      </c>
      <c r="G290" t="s">
        <v>14</v>
      </c>
      <c r="H290">
        <v>831</v>
      </c>
    </row>
    <row r="291" spans="1:8" x14ac:dyDescent="0.35">
      <c r="A291" t="s">
        <v>20</v>
      </c>
      <c r="B291">
        <v>239</v>
      </c>
      <c r="G291" t="s">
        <v>14</v>
      </c>
      <c r="H291">
        <v>859</v>
      </c>
    </row>
    <row r="292" spans="1:8" x14ac:dyDescent="0.35">
      <c r="A292" t="s">
        <v>20</v>
      </c>
      <c r="B292">
        <v>78</v>
      </c>
      <c r="G292" t="s">
        <v>14</v>
      </c>
      <c r="H292">
        <v>45</v>
      </c>
    </row>
    <row r="293" spans="1:8" x14ac:dyDescent="0.35">
      <c r="A293" t="s">
        <v>20</v>
      </c>
      <c r="B293">
        <v>1773</v>
      </c>
      <c r="G293" t="s">
        <v>14</v>
      </c>
      <c r="H293">
        <v>6</v>
      </c>
    </row>
    <row r="294" spans="1:8" x14ac:dyDescent="0.35">
      <c r="A294" t="s">
        <v>20</v>
      </c>
      <c r="B294">
        <v>32</v>
      </c>
      <c r="G294" t="s">
        <v>14</v>
      </c>
      <c r="H294">
        <v>7</v>
      </c>
    </row>
    <row r="295" spans="1:8" x14ac:dyDescent="0.35">
      <c r="A295" t="s">
        <v>20</v>
      </c>
      <c r="B295">
        <v>369</v>
      </c>
      <c r="G295" t="s">
        <v>14</v>
      </c>
      <c r="H295">
        <v>31</v>
      </c>
    </row>
    <row r="296" spans="1:8" x14ac:dyDescent="0.35">
      <c r="A296" t="s">
        <v>20</v>
      </c>
      <c r="B296">
        <v>89</v>
      </c>
      <c r="G296" t="s">
        <v>14</v>
      </c>
      <c r="H296">
        <v>78</v>
      </c>
    </row>
    <row r="297" spans="1:8" x14ac:dyDescent="0.35">
      <c r="A297" t="s">
        <v>20</v>
      </c>
      <c r="B297">
        <v>147</v>
      </c>
      <c r="G297" t="s">
        <v>14</v>
      </c>
      <c r="H297">
        <v>1225</v>
      </c>
    </row>
    <row r="298" spans="1:8" x14ac:dyDescent="0.35">
      <c r="A298" t="s">
        <v>20</v>
      </c>
      <c r="B298">
        <v>126</v>
      </c>
      <c r="G298" t="s">
        <v>14</v>
      </c>
      <c r="H298">
        <v>1</v>
      </c>
    </row>
    <row r="299" spans="1:8" x14ac:dyDescent="0.35">
      <c r="A299" t="s">
        <v>20</v>
      </c>
      <c r="B299">
        <v>2218</v>
      </c>
      <c r="G299" t="s">
        <v>14</v>
      </c>
      <c r="H299">
        <v>67</v>
      </c>
    </row>
    <row r="300" spans="1:8" x14ac:dyDescent="0.35">
      <c r="A300" t="s">
        <v>20</v>
      </c>
      <c r="B300">
        <v>202</v>
      </c>
      <c r="G300" t="s">
        <v>14</v>
      </c>
      <c r="H300">
        <v>19</v>
      </c>
    </row>
    <row r="301" spans="1:8" x14ac:dyDescent="0.35">
      <c r="A301" t="s">
        <v>20</v>
      </c>
      <c r="B301">
        <v>140</v>
      </c>
      <c r="G301" t="s">
        <v>14</v>
      </c>
      <c r="H301">
        <v>2108</v>
      </c>
    </row>
    <row r="302" spans="1:8" x14ac:dyDescent="0.35">
      <c r="A302" t="s">
        <v>20</v>
      </c>
      <c r="B302">
        <v>1052</v>
      </c>
      <c r="G302" t="s">
        <v>14</v>
      </c>
      <c r="H302">
        <v>679</v>
      </c>
    </row>
    <row r="303" spans="1:8" x14ac:dyDescent="0.35">
      <c r="A303" t="s">
        <v>20</v>
      </c>
      <c r="B303">
        <v>247</v>
      </c>
      <c r="G303" t="s">
        <v>14</v>
      </c>
      <c r="H303">
        <v>36</v>
      </c>
    </row>
    <row r="304" spans="1:8" x14ac:dyDescent="0.35">
      <c r="A304" t="s">
        <v>20</v>
      </c>
      <c r="B304">
        <v>84</v>
      </c>
      <c r="G304" t="s">
        <v>14</v>
      </c>
      <c r="H304">
        <v>47</v>
      </c>
    </row>
    <row r="305" spans="1:8" x14ac:dyDescent="0.35">
      <c r="A305" t="s">
        <v>20</v>
      </c>
      <c r="B305">
        <v>88</v>
      </c>
      <c r="G305" t="s">
        <v>14</v>
      </c>
      <c r="H305">
        <v>70</v>
      </c>
    </row>
    <row r="306" spans="1:8" x14ac:dyDescent="0.35">
      <c r="A306" t="s">
        <v>20</v>
      </c>
      <c r="B306">
        <v>156</v>
      </c>
      <c r="G306" t="s">
        <v>14</v>
      </c>
      <c r="H306">
        <v>154</v>
      </c>
    </row>
    <row r="307" spans="1:8" x14ac:dyDescent="0.35">
      <c r="A307" t="s">
        <v>20</v>
      </c>
      <c r="B307">
        <v>2985</v>
      </c>
      <c r="G307" t="s">
        <v>14</v>
      </c>
      <c r="H307">
        <v>22</v>
      </c>
    </row>
    <row r="308" spans="1:8" x14ac:dyDescent="0.35">
      <c r="A308" t="s">
        <v>20</v>
      </c>
      <c r="B308">
        <v>762</v>
      </c>
      <c r="G308" t="s">
        <v>14</v>
      </c>
      <c r="H308">
        <v>1758</v>
      </c>
    </row>
    <row r="309" spans="1:8" x14ac:dyDescent="0.35">
      <c r="A309" t="s">
        <v>20</v>
      </c>
      <c r="B309">
        <v>554</v>
      </c>
      <c r="G309" t="s">
        <v>14</v>
      </c>
      <c r="H309">
        <v>94</v>
      </c>
    </row>
    <row r="310" spans="1:8" x14ac:dyDescent="0.35">
      <c r="A310" t="s">
        <v>20</v>
      </c>
      <c r="B310">
        <v>135</v>
      </c>
      <c r="G310" t="s">
        <v>14</v>
      </c>
      <c r="H310">
        <v>33</v>
      </c>
    </row>
    <row r="311" spans="1:8" x14ac:dyDescent="0.35">
      <c r="A311" t="s">
        <v>20</v>
      </c>
      <c r="B311">
        <v>122</v>
      </c>
      <c r="G311" t="s">
        <v>14</v>
      </c>
      <c r="H311">
        <v>1</v>
      </c>
    </row>
    <row r="312" spans="1:8" x14ac:dyDescent="0.35">
      <c r="A312" t="s">
        <v>20</v>
      </c>
      <c r="B312">
        <v>221</v>
      </c>
      <c r="G312" t="s">
        <v>14</v>
      </c>
      <c r="H312">
        <v>31</v>
      </c>
    </row>
    <row r="313" spans="1:8" x14ac:dyDescent="0.35">
      <c r="A313" t="s">
        <v>20</v>
      </c>
      <c r="B313">
        <v>126</v>
      </c>
      <c r="G313" t="s">
        <v>14</v>
      </c>
      <c r="H313">
        <v>35</v>
      </c>
    </row>
    <row r="314" spans="1:8" x14ac:dyDescent="0.35">
      <c r="A314" t="s">
        <v>20</v>
      </c>
      <c r="B314">
        <v>1022</v>
      </c>
      <c r="G314" t="s">
        <v>14</v>
      </c>
      <c r="H314">
        <v>63</v>
      </c>
    </row>
    <row r="315" spans="1:8" x14ac:dyDescent="0.35">
      <c r="A315" t="s">
        <v>20</v>
      </c>
      <c r="B315">
        <v>3177</v>
      </c>
      <c r="G315" t="s">
        <v>14</v>
      </c>
      <c r="H315">
        <v>526</v>
      </c>
    </row>
    <row r="316" spans="1:8" x14ac:dyDescent="0.35">
      <c r="A316" t="s">
        <v>20</v>
      </c>
      <c r="B316">
        <v>198</v>
      </c>
      <c r="G316" t="s">
        <v>14</v>
      </c>
      <c r="H316">
        <v>121</v>
      </c>
    </row>
    <row r="317" spans="1:8" x14ac:dyDescent="0.35">
      <c r="A317" t="s">
        <v>20</v>
      </c>
      <c r="B317">
        <v>85</v>
      </c>
      <c r="G317" t="s">
        <v>14</v>
      </c>
      <c r="H317">
        <v>67</v>
      </c>
    </row>
    <row r="318" spans="1:8" x14ac:dyDescent="0.35">
      <c r="A318" t="s">
        <v>20</v>
      </c>
      <c r="B318">
        <v>3596</v>
      </c>
      <c r="G318" t="s">
        <v>14</v>
      </c>
      <c r="H318">
        <v>57</v>
      </c>
    </row>
    <row r="319" spans="1:8" x14ac:dyDescent="0.35">
      <c r="A319" t="s">
        <v>20</v>
      </c>
      <c r="B319">
        <v>244</v>
      </c>
      <c r="G319" t="s">
        <v>14</v>
      </c>
      <c r="H319">
        <v>1229</v>
      </c>
    </row>
    <row r="320" spans="1:8" x14ac:dyDescent="0.35">
      <c r="A320" t="s">
        <v>20</v>
      </c>
      <c r="B320">
        <v>5180</v>
      </c>
      <c r="G320" t="s">
        <v>14</v>
      </c>
      <c r="H320">
        <v>12</v>
      </c>
    </row>
    <row r="321" spans="1:8" x14ac:dyDescent="0.35">
      <c r="A321" t="s">
        <v>20</v>
      </c>
      <c r="B321">
        <v>589</v>
      </c>
      <c r="G321" t="s">
        <v>14</v>
      </c>
      <c r="H321">
        <v>452</v>
      </c>
    </row>
    <row r="322" spans="1:8" x14ac:dyDescent="0.35">
      <c r="A322" t="s">
        <v>20</v>
      </c>
      <c r="B322">
        <v>2725</v>
      </c>
      <c r="G322" t="s">
        <v>14</v>
      </c>
      <c r="H322">
        <v>1886</v>
      </c>
    </row>
    <row r="323" spans="1:8" x14ac:dyDescent="0.35">
      <c r="A323" t="s">
        <v>20</v>
      </c>
      <c r="B323">
        <v>300</v>
      </c>
      <c r="G323" t="s">
        <v>14</v>
      </c>
      <c r="H323">
        <v>1825</v>
      </c>
    </row>
    <row r="324" spans="1:8" x14ac:dyDescent="0.35">
      <c r="A324" t="s">
        <v>20</v>
      </c>
      <c r="B324">
        <v>144</v>
      </c>
      <c r="G324" t="s">
        <v>14</v>
      </c>
      <c r="H324">
        <v>31</v>
      </c>
    </row>
    <row r="325" spans="1:8" x14ac:dyDescent="0.35">
      <c r="A325" t="s">
        <v>20</v>
      </c>
      <c r="B325">
        <v>87</v>
      </c>
      <c r="G325" t="s">
        <v>14</v>
      </c>
      <c r="H325">
        <v>107</v>
      </c>
    </row>
    <row r="326" spans="1:8" x14ac:dyDescent="0.35">
      <c r="A326" t="s">
        <v>20</v>
      </c>
      <c r="B326">
        <v>3116</v>
      </c>
      <c r="G326" t="s">
        <v>14</v>
      </c>
      <c r="H326">
        <v>27</v>
      </c>
    </row>
    <row r="327" spans="1:8" x14ac:dyDescent="0.35">
      <c r="A327" t="s">
        <v>20</v>
      </c>
      <c r="B327">
        <v>909</v>
      </c>
      <c r="G327" t="s">
        <v>14</v>
      </c>
      <c r="H327">
        <v>1221</v>
      </c>
    </row>
    <row r="328" spans="1:8" x14ac:dyDescent="0.35">
      <c r="A328" t="s">
        <v>20</v>
      </c>
      <c r="B328">
        <v>1613</v>
      </c>
      <c r="G328" t="s">
        <v>14</v>
      </c>
      <c r="H328">
        <v>1</v>
      </c>
    </row>
    <row r="329" spans="1:8" x14ac:dyDescent="0.35">
      <c r="A329" t="s">
        <v>20</v>
      </c>
      <c r="B329">
        <v>136</v>
      </c>
      <c r="G329" t="s">
        <v>14</v>
      </c>
      <c r="H329">
        <v>16</v>
      </c>
    </row>
    <row r="330" spans="1:8" x14ac:dyDescent="0.35">
      <c r="A330" t="s">
        <v>20</v>
      </c>
      <c r="B330">
        <v>130</v>
      </c>
      <c r="G330" t="s">
        <v>14</v>
      </c>
      <c r="H330">
        <v>41</v>
      </c>
    </row>
    <row r="331" spans="1:8" x14ac:dyDescent="0.35">
      <c r="A331" t="s">
        <v>20</v>
      </c>
      <c r="B331">
        <v>102</v>
      </c>
      <c r="G331" t="s">
        <v>14</v>
      </c>
      <c r="H331">
        <v>523</v>
      </c>
    </row>
    <row r="332" spans="1:8" x14ac:dyDescent="0.35">
      <c r="A332" t="s">
        <v>20</v>
      </c>
      <c r="B332">
        <v>4006</v>
      </c>
      <c r="G332" t="s">
        <v>14</v>
      </c>
      <c r="H332">
        <v>141</v>
      </c>
    </row>
    <row r="333" spans="1:8" x14ac:dyDescent="0.35">
      <c r="A333" t="s">
        <v>20</v>
      </c>
      <c r="B333">
        <v>1629</v>
      </c>
      <c r="G333" t="s">
        <v>14</v>
      </c>
      <c r="H333">
        <v>52</v>
      </c>
    </row>
    <row r="334" spans="1:8" x14ac:dyDescent="0.35">
      <c r="A334" t="s">
        <v>20</v>
      </c>
      <c r="B334">
        <v>2188</v>
      </c>
      <c r="G334" t="s">
        <v>14</v>
      </c>
      <c r="H334">
        <v>225</v>
      </c>
    </row>
    <row r="335" spans="1:8" x14ac:dyDescent="0.35">
      <c r="A335" t="s">
        <v>20</v>
      </c>
      <c r="B335">
        <v>2409</v>
      </c>
      <c r="G335" t="s">
        <v>14</v>
      </c>
      <c r="H335">
        <v>38</v>
      </c>
    </row>
    <row r="336" spans="1:8" x14ac:dyDescent="0.35">
      <c r="A336" t="s">
        <v>20</v>
      </c>
      <c r="B336">
        <v>194</v>
      </c>
      <c r="G336" t="s">
        <v>14</v>
      </c>
      <c r="H336">
        <v>15</v>
      </c>
    </row>
    <row r="337" spans="1:8" x14ac:dyDescent="0.35">
      <c r="A337" t="s">
        <v>20</v>
      </c>
      <c r="B337">
        <v>1140</v>
      </c>
      <c r="G337" t="s">
        <v>14</v>
      </c>
      <c r="H337">
        <v>37</v>
      </c>
    </row>
    <row r="338" spans="1:8" x14ac:dyDescent="0.35">
      <c r="A338" t="s">
        <v>20</v>
      </c>
      <c r="B338">
        <v>102</v>
      </c>
      <c r="G338" t="s">
        <v>14</v>
      </c>
      <c r="H338">
        <v>112</v>
      </c>
    </row>
    <row r="339" spans="1:8" x14ac:dyDescent="0.35">
      <c r="A339" t="s">
        <v>20</v>
      </c>
      <c r="B339">
        <v>2857</v>
      </c>
      <c r="G339" t="s">
        <v>14</v>
      </c>
      <c r="H339">
        <v>21</v>
      </c>
    </row>
    <row r="340" spans="1:8" x14ac:dyDescent="0.35">
      <c r="A340" t="s">
        <v>20</v>
      </c>
      <c r="B340">
        <v>107</v>
      </c>
      <c r="G340" t="s">
        <v>14</v>
      </c>
      <c r="H340">
        <v>67</v>
      </c>
    </row>
    <row r="341" spans="1:8" x14ac:dyDescent="0.35">
      <c r="A341" t="s">
        <v>20</v>
      </c>
      <c r="B341">
        <v>160</v>
      </c>
      <c r="G341" t="s">
        <v>14</v>
      </c>
      <c r="H341">
        <v>78</v>
      </c>
    </row>
    <row r="342" spans="1:8" x14ac:dyDescent="0.35">
      <c r="A342" t="s">
        <v>20</v>
      </c>
      <c r="B342">
        <v>2230</v>
      </c>
      <c r="G342" t="s">
        <v>14</v>
      </c>
      <c r="H342">
        <v>67</v>
      </c>
    </row>
    <row r="343" spans="1:8" x14ac:dyDescent="0.35">
      <c r="A343" t="s">
        <v>20</v>
      </c>
      <c r="B343">
        <v>316</v>
      </c>
      <c r="G343" t="s">
        <v>14</v>
      </c>
      <c r="H343">
        <v>263</v>
      </c>
    </row>
    <row r="344" spans="1:8" x14ac:dyDescent="0.35">
      <c r="A344" t="s">
        <v>20</v>
      </c>
      <c r="B344">
        <v>117</v>
      </c>
      <c r="G344" t="s">
        <v>14</v>
      </c>
      <c r="H344">
        <v>1691</v>
      </c>
    </row>
    <row r="345" spans="1:8" x14ac:dyDescent="0.35">
      <c r="A345" t="s">
        <v>20</v>
      </c>
      <c r="B345">
        <v>6406</v>
      </c>
      <c r="G345" t="s">
        <v>14</v>
      </c>
      <c r="H345">
        <v>181</v>
      </c>
    </row>
    <row r="346" spans="1:8" x14ac:dyDescent="0.35">
      <c r="A346" t="s">
        <v>20</v>
      </c>
      <c r="B346">
        <v>192</v>
      </c>
      <c r="G346" t="s">
        <v>14</v>
      </c>
      <c r="H346">
        <v>13</v>
      </c>
    </row>
    <row r="347" spans="1:8" x14ac:dyDescent="0.35">
      <c r="A347" t="s">
        <v>20</v>
      </c>
      <c r="B347">
        <v>26</v>
      </c>
      <c r="G347" t="s">
        <v>14</v>
      </c>
      <c r="H347">
        <v>1</v>
      </c>
    </row>
    <row r="348" spans="1:8" x14ac:dyDescent="0.35">
      <c r="A348" t="s">
        <v>20</v>
      </c>
      <c r="B348">
        <v>723</v>
      </c>
      <c r="G348" t="s">
        <v>14</v>
      </c>
      <c r="H348">
        <v>21</v>
      </c>
    </row>
    <row r="349" spans="1:8" x14ac:dyDescent="0.35">
      <c r="A349" t="s">
        <v>20</v>
      </c>
      <c r="B349">
        <v>170</v>
      </c>
      <c r="G349" t="s">
        <v>14</v>
      </c>
      <c r="H349">
        <v>830</v>
      </c>
    </row>
    <row r="350" spans="1:8" x14ac:dyDescent="0.35">
      <c r="A350" t="s">
        <v>20</v>
      </c>
      <c r="B350">
        <v>238</v>
      </c>
      <c r="G350" t="s">
        <v>14</v>
      </c>
      <c r="H350">
        <v>130</v>
      </c>
    </row>
    <row r="351" spans="1:8" x14ac:dyDescent="0.35">
      <c r="A351" t="s">
        <v>20</v>
      </c>
      <c r="B351">
        <v>55</v>
      </c>
      <c r="G351" t="s">
        <v>14</v>
      </c>
      <c r="H351">
        <v>55</v>
      </c>
    </row>
    <row r="352" spans="1:8" x14ac:dyDescent="0.35">
      <c r="A352" t="s">
        <v>20</v>
      </c>
      <c r="B352">
        <v>128</v>
      </c>
      <c r="G352" t="s">
        <v>14</v>
      </c>
      <c r="H352">
        <v>114</v>
      </c>
    </row>
    <row r="353" spans="1:8" x14ac:dyDescent="0.35">
      <c r="A353" t="s">
        <v>20</v>
      </c>
      <c r="B353">
        <v>2144</v>
      </c>
      <c r="G353" t="s">
        <v>14</v>
      </c>
      <c r="H353">
        <v>594</v>
      </c>
    </row>
    <row r="354" spans="1:8" x14ac:dyDescent="0.35">
      <c r="A354" t="s">
        <v>20</v>
      </c>
      <c r="B354">
        <v>2693</v>
      </c>
      <c r="G354" t="s">
        <v>14</v>
      </c>
      <c r="H354">
        <v>24</v>
      </c>
    </row>
    <row r="355" spans="1:8" x14ac:dyDescent="0.35">
      <c r="A355" t="s">
        <v>20</v>
      </c>
      <c r="B355">
        <v>432</v>
      </c>
      <c r="G355" t="s">
        <v>14</v>
      </c>
      <c r="H355">
        <v>252</v>
      </c>
    </row>
    <row r="356" spans="1:8" x14ac:dyDescent="0.35">
      <c r="A356" t="s">
        <v>20</v>
      </c>
      <c r="B356">
        <v>189</v>
      </c>
      <c r="G356" t="s">
        <v>14</v>
      </c>
      <c r="H356">
        <v>67</v>
      </c>
    </row>
    <row r="357" spans="1:8" x14ac:dyDescent="0.35">
      <c r="A357" t="s">
        <v>20</v>
      </c>
      <c r="B357">
        <v>154</v>
      </c>
      <c r="G357" t="s">
        <v>14</v>
      </c>
      <c r="H357">
        <v>742</v>
      </c>
    </row>
    <row r="358" spans="1:8" x14ac:dyDescent="0.35">
      <c r="A358" t="s">
        <v>20</v>
      </c>
      <c r="B358">
        <v>96</v>
      </c>
      <c r="G358" t="s">
        <v>14</v>
      </c>
      <c r="H358">
        <v>75</v>
      </c>
    </row>
    <row r="359" spans="1:8" x14ac:dyDescent="0.35">
      <c r="A359" t="s">
        <v>20</v>
      </c>
      <c r="B359">
        <v>3063</v>
      </c>
      <c r="G359" t="s">
        <v>14</v>
      </c>
      <c r="H359">
        <v>4405</v>
      </c>
    </row>
    <row r="360" spans="1:8" x14ac:dyDescent="0.35">
      <c r="A360" t="s">
        <v>20</v>
      </c>
      <c r="B360">
        <v>2266</v>
      </c>
      <c r="G360" t="s">
        <v>14</v>
      </c>
      <c r="H360">
        <v>92</v>
      </c>
    </row>
    <row r="361" spans="1:8" x14ac:dyDescent="0.35">
      <c r="A361" t="s">
        <v>20</v>
      </c>
      <c r="B361">
        <v>194</v>
      </c>
      <c r="G361" t="s">
        <v>14</v>
      </c>
      <c r="H361">
        <v>64</v>
      </c>
    </row>
    <row r="362" spans="1:8" x14ac:dyDescent="0.35">
      <c r="A362" t="s">
        <v>20</v>
      </c>
      <c r="B362">
        <v>129</v>
      </c>
      <c r="G362" t="s">
        <v>14</v>
      </c>
      <c r="H362">
        <v>64</v>
      </c>
    </row>
    <row r="363" spans="1:8" x14ac:dyDescent="0.35">
      <c r="A363" t="s">
        <v>20</v>
      </c>
      <c r="B363">
        <v>375</v>
      </c>
      <c r="G363" t="s">
        <v>14</v>
      </c>
      <c r="H363">
        <v>842</v>
      </c>
    </row>
    <row r="364" spans="1:8" x14ac:dyDescent="0.35">
      <c r="A364" t="s">
        <v>20</v>
      </c>
      <c r="B364">
        <v>409</v>
      </c>
      <c r="G364" t="s">
        <v>14</v>
      </c>
      <c r="H364">
        <v>112</v>
      </c>
    </row>
    <row r="365" spans="1:8" x14ac:dyDescent="0.35">
      <c r="A365" t="s">
        <v>20</v>
      </c>
      <c r="B365">
        <v>234</v>
      </c>
      <c r="G365" t="s">
        <v>14</v>
      </c>
      <c r="H365">
        <v>374</v>
      </c>
    </row>
    <row r="366" spans="1:8" x14ac:dyDescent="0.35">
      <c r="A366" t="s">
        <v>20</v>
      </c>
      <c r="B366">
        <v>3016</v>
      </c>
    </row>
    <row r="367" spans="1:8" x14ac:dyDescent="0.35">
      <c r="A367" t="s">
        <v>20</v>
      </c>
      <c r="B367">
        <v>264</v>
      </c>
    </row>
    <row r="368" spans="1:8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G2:G365">
    <cfRule type="containsText" dxfId="3" priority="1" operator="containsText" text="canceled">
      <formula>NOT(ISERROR(SEARCH("canceled",G2)))</formula>
    </cfRule>
    <cfRule type="containsText" dxfId="2" priority="2" operator="containsText" text="live">
      <formula>NOT(ISERROR(SEARCH("live",G2)))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Zohair Zulfiqar</cp:lastModifiedBy>
  <dcterms:created xsi:type="dcterms:W3CDTF">2021-09-29T18:52:28Z</dcterms:created>
  <dcterms:modified xsi:type="dcterms:W3CDTF">2023-04-19T19:26:33Z</dcterms:modified>
</cp:coreProperties>
</file>