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xr:revisionPtr revIDLastSave="9" documentId="11_0852C22D619F5D695C2D8231B62E4AD24E4B3C0D" xr6:coauthVersionLast="31" xr6:coauthVersionMax="31" xr10:uidLastSave="{87EEDEAF-087B-4479-9257-D7E4EBA84F8B}"/>
  <bookViews>
    <workbookView xWindow="0" yWindow="0" windowWidth="16380" windowHeight="8190" tabRatio="194" xr2:uid="{00000000-000D-0000-FFFF-FFFF00000000}"/>
  </bookViews>
  <sheets>
    <sheet name="Лист1" sheetId="1" r:id="rId1"/>
    <sheet name="Лист2" sheetId="2" r:id="rId2"/>
    <sheet name="Лист3" sheetId="3" r:id="rId3"/>
  </sheets>
  <calcPr calcId="179016"/>
</workbook>
</file>

<file path=xl/calcChain.xml><?xml version="1.0" encoding="utf-8"?>
<calcChain xmlns="http://schemas.openxmlformats.org/spreadsheetml/2006/main">
  <c r="C2" i="2" l="1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</calcChain>
</file>

<file path=xl/sharedStrings.xml><?xml version="1.0" encoding="utf-8"?>
<sst xmlns="http://schemas.openxmlformats.org/spreadsheetml/2006/main" count="34" uniqueCount="21">
  <si>
    <t xml:space="preserve">температура на улице </t>
  </si>
  <si>
    <t xml:space="preserve">уставка температуры подачи воды на отопление </t>
  </si>
  <si>
    <t>Т1</t>
  </si>
  <si>
    <t>Т2</t>
  </si>
  <si>
    <t>Т3</t>
  </si>
  <si>
    <t>Т4</t>
  </si>
  <si>
    <t>Т5</t>
  </si>
  <si>
    <t>Т6</t>
  </si>
  <si>
    <t>насос и регулятор t откл</t>
  </si>
  <si>
    <t>нет</t>
  </si>
  <si>
    <t>температура</t>
  </si>
  <si>
    <t>сопротивление</t>
  </si>
  <si>
    <t>напряжение делителя с резистором 20к</t>
  </si>
  <si>
    <t>значение ацп</t>
  </si>
  <si>
    <t>расчетная температура</t>
  </si>
  <si>
    <t>ошибка</t>
  </si>
  <si>
    <t>Температурные уставки работы ТЭНов</t>
  </si>
  <si>
    <r>
      <rPr>
        <b/>
        <sz val="10"/>
        <rFont val="Arial"/>
        <family val="2"/>
        <charset val="204"/>
      </rPr>
      <t xml:space="preserve">Ночь </t>
    </r>
    <r>
      <rPr>
        <sz val="10"/>
        <rFont val="Arial"/>
        <family val="2"/>
        <charset val="204"/>
      </rPr>
      <t xml:space="preserve">ВЫКЛ </t>
    </r>
  </si>
  <si>
    <r>
      <rPr>
        <b/>
        <sz val="10"/>
        <rFont val="Arial"/>
        <family val="2"/>
        <charset val="204"/>
      </rPr>
      <t>Ночь</t>
    </r>
    <r>
      <rPr>
        <sz val="10"/>
        <rFont val="Arial"/>
        <family val="2"/>
        <charset val="204"/>
      </rPr>
      <t xml:space="preserve"> ВКЛ </t>
    </r>
  </si>
  <si>
    <r>
      <rPr>
        <b/>
        <sz val="10"/>
        <rFont val="Arial"/>
        <family val="2"/>
        <charset val="204"/>
      </rPr>
      <t xml:space="preserve">День </t>
    </r>
    <r>
      <rPr>
        <sz val="10"/>
        <rFont val="Arial"/>
        <family val="2"/>
        <charset val="204"/>
      </rPr>
      <t xml:space="preserve">ВЫКЛ </t>
    </r>
  </si>
  <si>
    <r>
      <rPr>
        <b/>
        <sz val="10"/>
        <rFont val="Arial"/>
        <family val="2"/>
        <charset val="204"/>
      </rPr>
      <t>День</t>
    </r>
    <r>
      <rPr>
        <sz val="10"/>
        <rFont val="Arial"/>
        <family val="2"/>
        <charset val="204"/>
      </rPr>
      <t xml:space="preserve"> ВКЛ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</si>
</sst>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  <fill>
      <patternFill patternType="solid">
        <fgColor rgb="FFFD7B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3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4" xfId="0" applyFill="1" applyBorder="1"/>
    <xf numFmtId="0" fontId="0" fillId="0" borderId="4" xfId="0" applyBorder="1"/>
    <xf numFmtId="2" fontId="0" fillId="0" borderId="4" xfId="0" applyNumberFormat="1" applyBorder="1"/>
    <xf numFmtId="1" fontId="0" fillId="3" borderId="4" xfId="0" applyNumberFormat="1" applyFill="1" applyBorder="1"/>
    <xf numFmtId="1" fontId="0" fillId="5" borderId="4" xfId="0" applyNumberFormat="1" applyFill="1" applyBorder="1"/>
    <xf numFmtId="1" fontId="0" fillId="4" borderId="4" xfId="0" applyNumberFormat="1" applyFill="1" applyBorder="1"/>
    <xf numFmtId="0" fontId="0" fillId="2" borderId="5" xfId="0" applyFill="1" applyBorder="1"/>
    <xf numFmtId="0" fontId="0" fillId="0" borderId="5" xfId="0" applyBorder="1"/>
    <xf numFmtId="2" fontId="0" fillId="0" borderId="5" xfId="0" applyNumberFormat="1" applyBorder="1"/>
    <xf numFmtId="1" fontId="0" fillId="3" borderId="5" xfId="0" applyNumberFormat="1" applyFill="1" applyBorder="1"/>
    <xf numFmtId="1" fontId="0" fillId="4" borderId="5" xfId="0" applyNumberFormat="1" applyFill="1" applyBorder="1"/>
    <xf numFmtId="1" fontId="0" fillId="2" borderId="5" xfId="0" applyNumberFormat="1" applyFill="1" applyBorder="1"/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11" borderId="0" xfId="0" applyFont="1" applyFill="1" applyAlignment="1">
      <alignment horizontal="center" vertical="top" wrapText="1"/>
    </xf>
    <xf numFmtId="0" fontId="0" fillId="10" borderId="0" xfId="0" applyFont="1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7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>
        <c:manualLayout>
          <c:layoutTarget val="inner"/>
          <c:xMode val="edge"/>
          <c:yMode val="edge"/>
          <c:x val="3.6932997586866849E-2"/>
          <c:y val="5.5795781863829892E-2"/>
          <c:w val="0.92758643939323226"/>
          <c:h val="0.8595552067034968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Лист1!$B$7:$B$27</c:f>
              <c:numCache>
                <c:formatCode>General</c:formatCode>
                <c:ptCount val="21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32.5</c:v>
                </c:pt>
                <c:pt idx="18">
                  <c:v>33</c:v>
                </c:pt>
                <c:pt idx="19">
                  <c:v>33.5</c:v>
                </c:pt>
                <c:pt idx="2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E-426A-B41E-654628B08DA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D7BF4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9.5950949104885316E-2"/>
                  <c:y val="-0.46729525051406789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-0,666x + 42</a:t>
                    </a:r>
                  </a:p>
                </c:rich>
              </c:tx>
              <c:numFmt formatCode="General" sourceLinked="0"/>
              <c:spPr>
                <a:solidFill>
                  <a:srgbClr val="FD7BF4"/>
                </a:solidFill>
                <a:ln w="0" cap="sq">
                  <a:solidFill>
                    <a:schemeClr val="tx1"/>
                  </a:solidFill>
                  <a:round/>
                </a:ln>
              </c:sp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Лист1!$C$7:$C$27</c:f>
              <c:numCache>
                <c:formatCode>General</c:formatCode>
                <c:ptCount val="21"/>
                <c:pt idx="0">
                  <c:v>34.25</c:v>
                </c:pt>
                <c:pt idx="1">
                  <c:v>35</c:v>
                </c:pt>
                <c:pt idx="2">
                  <c:v>36.75</c:v>
                </c:pt>
                <c:pt idx="3">
                  <c:v>38.5</c:v>
                </c:pt>
                <c:pt idx="4">
                  <c:v>40.25</c:v>
                </c:pt>
                <c:pt idx="5">
                  <c:v>42</c:v>
                </c:pt>
                <c:pt idx="6">
                  <c:v>43.75</c:v>
                </c:pt>
                <c:pt idx="7">
                  <c:v>45.5</c:v>
                </c:pt>
                <c:pt idx="8">
                  <c:v>47.25</c:v>
                </c:pt>
                <c:pt idx="9">
                  <c:v>49</c:v>
                </c:pt>
                <c:pt idx="10">
                  <c:v>50.75</c:v>
                </c:pt>
                <c:pt idx="11">
                  <c:v>52.5</c:v>
                </c:pt>
                <c:pt idx="12">
                  <c:v>54.25</c:v>
                </c:pt>
                <c:pt idx="13">
                  <c:v>56</c:v>
                </c:pt>
                <c:pt idx="14">
                  <c:v>57.75</c:v>
                </c:pt>
                <c:pt idx="15">
                  <c:v>59.5</c:v>
                </c:pt>
                <c:pt idx="16">
                  <c:v>61.25</c:v>
                </c:pt>
                <c:pt idx="17">
                  <c:v>63</c:v>
                </c:pt>
                <c:pt idx="18">
                  <c:v>64.75</c:v>
                </c:pt>
                <c:pt idx="19">
                  <c:v>66.5</c:v>
                </c:pt>
                <c:pt idx="20">
                  <c:v>68.25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E-426A-B41E-654628B08DAB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9.866649560861919E-2"/>
                  <c:y val="-0.46384673253422942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-0,666x + 37</a:t>
                    </a:r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0">
                  <a:solidFill>
                    <a:srgbClr val="000000"/>
                  </a:solidFill>
                </a:ln>
              </c:sp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Лист1!$D$7:$D$27</c:f>
              <c:numCache>
                <c:formatCode>General</c:formatCode>
                <c:ptCount val="2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E-426A-B41E-654628B08DAB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9.5950949104885316E-2"/>
                  <c:y val="-0.30538275072303861"/>
                </c:manualLayout>
              </c:layout>
              <c:tx>
                <c:rich>
                  <a:bodyPr/>
                  <a:lstStyle/>
                  <a:p>
                    <a:pPr algn="l">
                      <a:defRPr sz="1000" b="1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en-US" sz="1200" baseline="0"/>
                      <a:t>y = -0,333x + 30</a:t>
                    </a:r>
                  </a:p>
                </c:rich>
              </c:tx>
              <c:numFmt formatCode="General" sourceLinked="0"/>
              <c:spPr>
                <a:solidFill>
                  <a:srgbClr val="00B0F0"/>
                </a:solidFill>
                <a:ln w="25400">
                  <a:noFill/>
                </a:ln>
              </c:spPr>
            </c:trendlineLbl>
          </c:trendline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Лист1!$E$7:$E$27</c:f>
              <c:numCache>
                <c:formatCode>General</c:formatCode>
                <c:ptCount val="21"/>
                <c:pt idx="0">
                  <c:v>29</c:v>
                </c:pt>
                <c:pt idx="1">
                  <c:v>29.5</c:v>
                </c:pt>
                <c:pt idx="2">
                  <c:v>30</c:v>
                </c:pt>
                <c:pt idx="3">
                  <c:v>30.5</c:v>
                </c:pt>
                <c:pt idx="4">
                  <c:v>31</c:v>
                </c:pt>
                <c:pt idx="5">
                  <c:v>31.5</c:v>
                </c:pt>
                <c:pt idx="6">
                  <c:v>32</c:v>
                </c:pt>
                <c:pt idx="7">
                  <c:v>32.5</c:v>
                </c:pt>
                <c:pt idx="8">
                  <c:v>33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35.5</c:v>
                </c:pt>
                <c:pt idx="14">
                  <c:v>36</c:v>
                </c:pt>
                <c:pt idx="15">
                  <c:v>36.5</c:v>
                </c:pt>
                <c:pt idx="16">
                  <c:v>37</c:v>
                </c:pt>
                <c:pt idx="17">
                  <c:v>37.5</c:v>
                </c:pt>
                <c:pt idx="18">
                  <c:v>38</c:v>
                </c:pt>
                <c:pt idx="19">
                  <c:v>38.5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E-426A-B41E-654628B08DAB}"/>
            </c:ext>
          </c:extLst>
        </c:ser>
        <c:ser>
          <c:idx val="4"/>
          <c:order val="4"/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2584911611099528"/>
                  <c:y val="-0.25436336381519187"/>
                </c:manualLayout>
              </c:layout>
              <c:numFmt formatCode="General" sourceLinked="0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200" b="1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Лист1!$A$7:$A$27</c:f>
              <c:numCache>
                <c:formatCode>General</c:formatCode>
                <c:ptCount val="21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-12</c:v>
                </c:pt>
                <c:pt idx="12">
                  <c:v>-15</c:v>
                </c:pt>
                <c:pt idx="13">
                  <c:v>-18</c:v>
                </c:pt>
                <c:pt idx="14">
                  <c:v>-21</c:v>
                </c:pt>
                <c:pt idx="15">
                  <c:v>-24</c:v>
                </c:pt>
                <c:pt idx="16">
                  <c:v>-27</c:v>
                </c:pt>
                <c:pt idx="17">
                  <c:v>-30</c:v>
                </c:pt>
                <c:pt idx="18">
                  <c:v>-33</c:v>
                </c:pt>
                <c:pt idx="19">
                  <c:v>-36</c:v>
                </c:pt>
                <c:pt idx="20">
                  <c:v>-39</c:v>
                </c:pt>
              </c:numCache>
            </c:numRef>
          </c:xVal>
          <c:yVal>
            <c:numRef>
              <c:f>Лист1!$F$7:$F$27</c:f>
              <c:numCache>
                <c:formatCode>General</c:formatCode>
                <c:ptCount val="21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31.5</c:v>
                </c:pt>
                <c:pt idx="16">
                  <c:v>32</c:v>
                </c:pt>
                <c:pt idx="17">
                  <c:v>32.5</c:v>
                </c:pt>
                <c:pt idx="18">
                  <c:v>33</c:v>
                </c:pt>
                <c:pt idx="19">
                  <c:v>33.5</c:v>
                </c:pt>
                <c:pt idx="2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BE-426A-B41E-654628B0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7296"/>
        <c:axId val="90888832"/>
      </c:scatterChart>
      <c:valAx>
        <c:axId val="908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0888832"/>
        <c:crossesAt val="0"/>
        <c:crossBetween val="midCat"/>
      </c:valAx>
      <c:valAx>
        <c:axId val="9088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0887296"/>
        <c:crossesAt val="0"/>
        <c:crossBetween val="midCat"/>
      </c:valAx>
      <c:spPr>
        <a:solidFill>
          <a:srgbClr val="FFFFFF"/>
        </a:solidFill>
        <a:ln w="12700">
          <a:solidFill>
            <a:srgbClr val="00B0F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93517051285224E-2"/>
          <c:y val="4.0074185925464578E-2"/>
          <c:w val="0.66364402276762513"/>
          <c:h val="0.857951889586083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Лист2!$D$6:$D$15</c:f>
              <c:numCache>
                <c:formatCode>0</c:formatCode>
                <c:ptCount val="10"/>
                <c:pt idx="0">
                  <c:v>735.60816326530608</c:v>
                </c:pt>
                <c:pt idx="1">
                  <c:v>894.58650306748461</c:v>
                </c:pt>
                <c:pt idx="2">
                  <c:v>1085.6713673548888</c:v>
                </c:pt>
                <c:pt idx="3">
                  <c:v>1311.6809384164221</c:v>
                </c:pt>
                <c:pt idx="4">
                  <c:v>1573.7995921142081</c:v>
                </c:pt>
                <c:pt idx="5">
                  <c:v>1871.7325077399382</c:v>
                </c:pt>
                <c:pt idx="6">
                  <c:v>2198.1187396351575</c:v>
                </c:pt>
                <c:pt idx="7">
                  <c:v>2543.571531966224</c:v>
                </c:pt>
                <c:pt idx="8">
                  <c:v>2895.808052588332</c:v>
                </c:pt>
                <c:pt idx="9">
                  <c:v>3563.0129298486936</c:v>
                </c:pt>
              </c:numCache>
            </c:numRef>
          </c:xVal>
          <c:yVal>
            <c:numRef>
              <c:f>Лист2!$A$6:$A$15</c:f>
              <c:numCache>
                <c:formatCode>General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7-4E81-A659-6A688BF7A30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85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Лист2!$D$2:$D$7</c:f>
              <c:numCache>
                <c:formatCode>0</c:formatCode>
                <c:ptCount val="6"/>
                <c:pt idx="0">
                  <c:v>334.18504124143715</c:v>
                </c:pt>
                <c:pt idx="1">
                  <c:v>406.25586643427209</c:v>
                </c:pt>
                <c:pt idx="2">
                  <c:v>494.65858440507236</c:v>
                </c:pt>
                <c:pt idx="3">
                  <c:v>602.86450254430599</c:v>
                </c:pt>
                <c:pt idx="4">
                  <c:v>735.60816326530608</c:v>
                </c:pt>
                <c:pt idx="5">
                  <c:v>894.58650306748461</c:v>
                </c:pt>
              </c:numCache>
            </c:numRef>
          </c:xVal>
          <c:yVal>
            <c:numRef>
              <c:f>Лист2!$A$2:$A$7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7-4E81-A659-6A688BF7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8720"/>
        <c:axId val="88800256"/>
      </c:scatterChart>
      <c:valAx>
        <c:axId val="88798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8800256"/>
        <c:crossesAt val="0"/>
        <c:crossBetween val="midCat"/>
      </c:valAx>
      <c:valAx>
        <c:axId val="8880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8798720"/>
        <c:crossesAt val="0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49330118236147"/>
          <c:y val="0.44081604518011075"/>
          <c:w val="0.23745061365080158"/>
          <c:h val="0.138438096833423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</xdr:colOff>
      <xdr:row>0</xdr:row>
      <xdr:rowOff>0</xdr:rowOff>
    </xdr:from>
    <xdr:to>
      <xdr:col>12</xdr:col>
      <xdr:colOff>99332</xdr:colOff>
      <xdr:row>26</xdr:row>
      <xdr:rowOff>96611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54EAA43-5DB6-4D36-96D0-B74E4DE13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552450</xdr:rowOff>
    </xdr:from>
    <xdr:to>
      <xdr:col>16</xdr:col>
      <xdr:colOff>523875</xdr:colOff>
      <xdr:row>33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F574913-EF45-4FAD-919D-D4D34A7B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G1" workbookViewId="0" xr3:uid="{AEA406A1-0E4B-5B11-9CD5-51D6E497D94C}">
      <selection activeCell="F4" sqref="F4"/>
    </sheetView>
  </sheetViews>
  <sheetFormatPr defaultColWidth="11.59375" defaultRowHeight="12.75" x14ac:dyDescent="0.15"/>
  <cols>
    <col min="2" max="2" width="21.57421875" customWidth="1"/>
    <col min="3" max="3" width="8.08984375" customWidth="1"/>
    <col min="4" max="4" width="7.8203125" customWidth="1"/>
    <col min="5" max="5" width="8.62890625" customWidth="1"/>
    <col min="6" max="6" width="9.16796875" customWidth="1"/>
  </cols>
  <sheetData>
    <row r="1" spans="1:6" x14ac:dyDescent="0.15">
      <c r="A1" s="33" t="s">
        <v>0</v>
      </c>
      <c r="B1" s="32" t="s">
        <v>1</v>
      </c>
      <c r="C1" s="31" t="s">
        <v>16</v>
      </c>
      <c r="D1" s="31"/>
      <c r="E1" s="31"/>
      <c r="F1" s="31"/>
    </row>
    <row r="2" spans="1:6" s="1" customFormat="1" ht="26.25" customHeight="1" x14ac:dyDescent="0.15">
      <c r="A2" s="33"/>
      <c r="B2" s="32"/>
      <c r="C2" s="25" t="s">
        <v>17</v>
      </c>
      <c r="D2" s="26" t="s">
        <v>18</v>
      </c>
      <c r="E2" s="27" t="s">
        <v>19</v>
      </c>
      <c r="F2" s="28" t="s">
        <v>20</v>
      </c>
    </row>
    <row r="3" spans="1:6" s="2" customFormat="1" x14ac:dyDescent="0.15">
      <c r="A3" s="29" t="s">
        <v>2</v>
      </c>
      <c r="B3" s="30" t="s">
        <v>3</v>
      </c>
      <c r="C3" s="22" t="s">
        <v>4</v>
      </c>
      <c r="D3" s="23" t="s">
        <v>5</v>
      </c>
      <c r="E3" s="24" t="s">
        <v>6</v>
      </c>
      <c r="F3" s="21" t="s">
        <v>7</v>
      </c>
    </row>
    <row r="4" spans="1:6" s="2" customFormat="1" x14ac:dyDescent="0.15">
      <c r="A4" s="2">
        <v>30</v>
      </c>
      <c r="B4" s="2" t="s">
        <v>8</v>
      </c>
      <c r="C4" s="2" t="s">
        <v>9</v>
      </c>
      <c r="D4" s="2" t="s">
        <v>9</v>
      </c>
      <c r="E4" s="2" t="s">
        <v>9</v>
      </c>
      <c r="F4" s="2" t="s">
        <v>9</v>
      </c>
    </row>
    <row r="5" spans="1:6" s="2" customFormat="1" x14ac:dyDescent="0.15">
      <c r="A5" s="2">
        <v>27</v>
      </c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</row>
    <row r="6" spans="1:6" s="2" customFormat="1" x14ac:dyDescent="0.15">
      <c r="A6" s="2">
        <v>24</v>
      </c>
      <c r="B6" s="2" t="s">
        <v>8</v>
      </c>
      <c r="C6" s="2" t="s">
        <v>9</v>
      </c>
      <c r="D6" s="2" t="s">
        <v>9</v>
      </c>
      <c r="E6" s="2" t="s">
        <v>9</v>
      </c>
      <c r="F6" s="2" t="s">
        <v>9</v>
      </c>
    </row>
    <row r="7" spans="1:6" s="2" customFormat="1" x14ac:dyDescent="0.15">
      <c r="A7" s="2">
        <v>21</v>
      </c>
      <c r="B7" s="2">
        <v>24</v>
      </c>
      <c r="C7" s="2">
        <v>34.25</v>
      </c>
      <c r="D7" s="2">
        <v>24</v>
      </c>
      <c r="E7" s="2">
        <v>29</v>
      </c>
      <c r="F7" s="2">
        <v>24</v>
      </c>
    </row>
    <row r="8" spans="1:6" s="2" customFormat="1" x14ac:dyDescent="0.15">
      <c r="A8" s="2">
        <v>18</v>
      </c>
      <c r="B8" s="2">
        <v>24.5</v>
      </c>
      <c r="C8" s="2">
        <v>35</v>
      </c>
      <c r="D8" s="2">
        <v>25</v>
      </c>
      <c r="E8" s="2">
        <v>29.5</v>
      </c>
      <c r="F8" s="2">
        <v>24.5</v>
      </c>
    </row>
    <row r="9" spans="1:6" s="2" customFormat="1" x14ac:dyDescent="0.15">
      <c r="A9" s="2">
        <v>15</v>
      </c>
      <c r="B9" s="2">
        <v>25</v>
      </c>
      <c r="C9" s="2">
        <v>36.75</v>
      </c>
      <c r="D9" s="2">
        <v>26</v>
      </c>
      <c r="E9" s="2">
        <v>30</v>
      </c>
      <c r="F9" s="2">
        <v>25</v>
      </c>
    </row>
    <row r="10" spans="1:6" s="2" customFormat="1" x14ac:dyDescent="0.15">
      <c r="A10" s="2">
        <v>12</v>
      </c>
      <c r="B10" s="2">
        <v>25.5</v>
      </c>
      <c r="C10" s="2">
        <v>38.5</v>
      </c>
      <c r="D10" s="2">
        <v>27</v>
      </c>
      <c r="E10" s="2">
        <v>30.5</v>
      </c>
      <c r="F10" s="2">
        <v>25.5</v>
      </c>
    </row>
    <row r="11" spans="1:6" s="2" customFormat="1" x14ac:dyDescent="0.15">
      <c r="A11" s="2">
        <v>9</v>
      </c>
      <c r="B11" s="2">
        <v>26</v>
      </c>
      <c r="C11" s="2">
        <v>40.25</v>
      </c>
      <c r="D11" s="2">
        <v>28</v>
      </c>
      <c r="E11" s="2">
        <v>31</v>
      </c>
      <c r="F11" s="2">
        <v>26</v>
      </c>
    </row>
    <row r="12" spans="1:6" s="2" customFormat="1" x14ac:dyDescent="0.15">
      <c r="A12" s="2">
        <v>6</v>
      </c>
      <c r="B12" s="2">
        <v>26.5</v>
      </c>
      <c r="C12" s="2">
        <v>42</v>
      </c>
      <c r="D12" s="2">
        <v>29</v>
      </c>
      <c r="E12" s="2">
        <v>31.5</v>
      </c>
      <c r="F12" s="2">
        <v>26.5</v>
      </c>
    </row>
    <row r="13" spans="1:6" s="2" customFormat="1" x14ac:dyDescent="0.15">
      <c r="A13" s="2">
        <v>3</v>
      </c>
      <c r="B13" s="2">
        <v>27</v>
      </c>
      <c r="C13" s="2">
        <v>43.75</v>
      </c>
      <c r="D13" s="2">
        <v>30</v>
      </c>
      <c r="E13" s="2">
        <v>32</v>
      </c>
      <c r="F13" s="2">
        <v>27</v>
      </c>
    </row>
    <row r="14" spans="1:6" s="2" customFormat="1" x14ac:dyDescent="0.15">
      <c r="A14" s="2">
        <v>0</v>
      </c>
      <c r="B14" s="2">
        <v>27.5</v>
      </c>
      <c r="C14" s="2">
        <v>45.5</v>
      </c>
      <c r="D14" s="2">
        <v>31</v>
      </c>
      <c r="E14" s="2">
        <v>32.5</v>
      </c>
      <c r="F14" s="2">
        <v>27.5</v>
      </c>
    </row>
    <row r="15" spans="1:6" s="2" customFormat="1" x14ac:dyDescent="0.15">
      <c r="A15" s="2">
        <v>-3</v>
      </c>
      <c r="B15" s="2">
        <v>28</v>
      </c>
      <c r="C15" s="2">
        <v>47.25</v>
      </c>
      <c r="D15" s="2">
        <v>32</v>
      </c>
      <c r="E15" s="2">
        <v>33</v>
      </c>
      <c r="F15" s="2">
        <v>28</v>
      </c>
    </row>
    <row r="16" spans="1:6" s="2" customFormat="1" x14ac:dyDescent="0.15">
      <c r="A16" s="2">
        <v>-6</v>
      </c>
      <c r="B16" s="2">
        <v>28.5</v>
      </c>
      <c r="C16" s="2">
        <v>49</v>
      </c>
      <c r="D16" s="2">
        <v>33</v>
      </c>
      <c r="E16" s="2">
        <v>33.5</v>
      </c>
      <c r="F16" s="2">
        <v>28.5</v>
      </c>
    </row>
    <row r="17" spans="1:6" s="2" customFormat="1" x14ac:dyDescent="0.15">
      <c r="A17" s="2">
        <v>-9</v>
      </c>
      <c r="B17" s="2">
        <v>29</v>
      </c>
      <c r="C17" s="2">
        <v>50.75</v>
      </c>
      <c r="D17" s="2">
        <v>34</v>
      </c>
      <c r="E17" s="2">
        <v>34</v>
      </c>
      <c r="F17" s="2">
        <v>29</v>
      </c>
    </row>
    <row r="18" spans="1:6" s="2" customFormat="1" x14ac:dyDescent="0.15">
      <c r="A18" s="2">
        <v>-12</v>
      </c>
      <c r="B18" s="2">
        <v>29.5</v>
      </c>
      <c r="C18" s="2">
        <v>52.5</v>
      </c>
      <c r="D18" s="2">
        <v>35</v>
      </c>
      <c r="E18" s="2">
        <v>34.5</v>
      </c>
      <c r="F18" s="2">
        <v>29.5</v>
      </c>
    </row>
    <row r="19" spans="1:6" s="2" customFormat="1" x14ac:dyDescent="0.15">
      <c r="A19" s="2">
        <v>-15</v>
      </c>
      <c r="B19" s="2">
        <v>30</v>
      </c>
      <c r="C19" s="2">
        <v>54.25</v>
      </c>
      <c r="D19" s="2">
        <v>36</v>
      </c>
      <c r="E19" s="2">
        <v>35</v>
      </c>
      <c r="F19" s="2">
        <v>30</v>
      </c>
    </row>
    <row r="20" spans="1:6" s="2" customFormat="1" x14ac:dyDescent="0.15">
      <c r="A20" s="2">
        <v>-18</v>
      </c>
      <c r="B20" s="2">
        <v>30.5</v>
      </c>
      <c r="C20" s="2">
        <v>56</v>
      </c>
      <c r="D20" s="2">
        <v>37</v>
      </c>
      <c r="E20" s="2">
        <v>35.5</v>
      </c>
      <c r="F20" s="2">
        <v>30.5</v>
      </c>
    </row>
    <row r="21" spans="1:6" s="2" customFormat="1" x14ac:dyDescent="0.15">
      <c r="A21" s="2">
        <v>-21</v>
      </c>
      <c r="B21" s="2">
        <v>31</v>
      </c>
      <c r="C21" s="2">
        <v>57.75</v>
      </c>
      <c r="D21" s="2">
        <v>38</v>
      </c>
      <c r="E21" s="2">
        <v>36</v>
      </c>
      <c r="F21" s="2">
        <v>31</v>
      </c>
    </row>
    <row r="22" spans="1:6" s="2" customFormat="1" x14ac:dyDescent="0.15">
      <c r="A22" s="2">
        <v>-24</v>
      </c>
      <c r="B22" s="2">
        <v>31.5</v>
      </c>
      <c r="C22" s="2">
        <v>59.5</v>
      </c>
      <c r="D22" s="2">
        <v>39</v>
      </c>
      <c r="E22" s="2">
        <v>36.5</v>
      </c>
      <c r="F22" s="2">
        <v>31.5</v>
      </c>
    </row>
    <row r="23" spans="1:6" s="2" customFormat="1" x14ac:dyDescent="0.15">
      <c r="A23" s="2">
        <v>-27</v>
      </c>
      <c r="B23" s="2">
        <v>32</v>
      </c>
      <c r="C23" s="2">
        <v>61.25</v>
      </c>
      <c r="D23" s="2">
        <v>40</v>
      </c>
      <c r="E23" s="2">
        <v>37</v>
      </c>
      <c r="F23" s="2">
        <v>32</v>
      </c>
    </row>
    <row r="24" spans="1:6" s="2" customFormat="1" x14ac:dyDescent="0.15">
      <c r="A24" s="2">
        <v>-30</v>
      </c>
      <c r="B24" s="2">
        <v>32.5</v>
      </c>
      <c r="C24" s="2">
        <v>63</v>
      </c>
      <c r="D24" s="2">
        <v>41</v>
      </c>
      <c r="E24" s="2">
        <v>37.5</v>
      </c>
      <c r="F24" s="2">
        <v>32.5</v>
      </c>
    </row>
    <row r="25" spans="1:6" s="2" customFormat="1" x14ac:dyDescent="0.15">
      <c r="A25" s="2">
        <v>-33</v>
      </c>
      <c r="B25" s="2">
        <v>33</v>
      </c>
      <c r="C25" s="2">
        <v>64.75</v>
      </c>
      <c r="D25" s="2">
        <v>42</v>
      </c>
      <c r="E25" s="2">
        <v>38</v>
      </c>
      <c r="F25" s="2">
        <v>33</v>
      </c>
    </row>
    <row r="26" spans="1:6" s="2" customFormat="1" x14ac:dyDescent="0.15">
      <c r="A26" s="2">
        <v>-36</v>
      </c>
      <c r="B26" s="2">
        <v>33.5</v>
      </c>
      <c r="C26" s="2">
        <v>66.5</v>
      </c>
      <c r="D26" s="2">
        <v>43</v>
      </c>
      <c r="E26" s="2">
        <v>38.5</v>
      </c>
      <c r="F26" s="2">
        <v>33.5</v>
      </c>
    </row>
    <row r="27" spans="1:6" s="2" customFormat="1" x14ac:dyDescent="0.15">
      <c r="A27" s="2">
        <v>-39</v>
      </c>
      <c r="B27" s="2">
        <v>34</v>
      </c>
      <c r="C27" s="2">
        <v>68.25</v>
      </c>
      <c r="D27" s="2">
        <v>44</v>
      </c>
      <c r="E27" s="2">
        <v>39</v>
      </c>
      <c r="F27" s="2">
        <v>34</v>
      </c>
    </row>
    <row r="28" spans="1:6" s="2" customFormat="1" x14ac:dyDescent="0.15"/>
    <row r="29" spans="1:6" s="2" customFormat="1" x14ac:dyDescent="0.15"/>
    <row r="30" spans="1:6" s="2" customFormat="1" x14ac:dyDescent="0.15"/>
    <row r="31" spans="1:6" s="2" customFormat="1" x14ac:dyDescent="0.15"/>
    <row r="32" spans="1:6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</sheetData>
  <sheetProtection selectLockedCells="1" selectUnlockedCells="1"/>
  <mergeCells count="3">
    <mergeCell ref="C1:F1"/>
    <mergeCell ref="B1:B2"/>
    <mergeCell ref="A1:A2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zoomScale="85" zoomScaleNormal="85" workbookViewId="0" xr3:uid="{958C4451-9541-5A59-BF78-D2F731DF1C81}">
      <selection activeCell="C56" sqref="C56"/>
    </sheetView>
  </sheetViews>
  <sheetFormatPr defaultColWidth="11.59375" defaultRowHeight="12.75" x14ac:dyDescent="0.15"/>
  <cols>
    <col min="1" max="1" width="13.6171875" customWidth="1"/>
    <col min="2" max="2" width="15.37109375" customWidth="1"/>
    <col min="3" max="3" width="17.2578125" customWidth="1"/>
    <col min="4" max="4" width="13.88671875" customWidth="1"/>
    <col min="5" max="5" width="14.15625" customWidth="1"/>
  </cols>
  <sheetData>
    <row r="1" spans="1:7" ht="44.25" customHeight="1" x14ac:dyDescent="0.15">
      <c r="A1" s="3" t="s">
        <v>10</v>
      </c>
      <c r="B1" s="4" t="s">
        <v>11</v>
      </c>
      <c r="C1" s="5" t="s">
        <v>12</v>
      </c>
      <c r="D1" s="6" t="s">
        <v>13</v>
      </c>
      <c r="E1" s="7" t="s">
        <v>14</v>
      </c>
      <c r="F1" s="8" t="s">
        <v>15</v>
      </c>
    </row>
    <row r="2" spans="1:7" x14ac:dyDescent="0.15">
      <c r="A2" s="9">
        <v>40</v>
      </c>
      <c r="B2" s="10">
        <v>1459</v>
      </c>
      <c r="C2" s="11">
        <f>12*$B2/($B2+20000)</f>
        <v>0.81588144834335241</v>
      </c>
      <c r="D2" s="12">
        <f>C2*4096/10</f>
        <v>334.18504124143715</v>
      </c>
      <c r="E2" s="13">
        <f>D2*(-0.044)+53</f>
        <v>38.295858185376765</v>
      </c>
      <c r="F2" s="14">
        <f>A2-E2</f>
        <v>1.7041418146232346</v>
      </c>
    </row>
    <row r="3" spans="1:7" x14ac:dyDescent="0.15">
      <c r="A3" s="15">
        <v>35</v>
      </c>
      <c r="B3" s="16">
        <v>1802</v>
      </c>
      <c r="C3" s="17">
        <f>12*$B3/($B3+20000)</f>
        <v>0.9918356114117971</v>
      </c>
      <c r="D3" s="18">
        <f t="shared" ref="D3:D15" si="0">C3*4096/10</f>
        <v>406.25586643427209</v>
      </c>
      <c r="E3" s="13">
        <f>D3*(-0.044)+53</f>
        <v>35.124741876892031</v>
      </c>
      <c r="F3" s="19">
        <f t="shared" ref="F3:F16" si="1">A3-E3</f>
        <v>-0.1247418768920312</v>
      </c>
    </row>
    <row r="4" spans="1:7" x14ac:dyDescent="0.15">
      <c r="A4" s="15">
        <v>30</v>
      </c>
      <c r="B4" s="16">
        <v>2238</v>
      </c>
      <c r="C4" s="17">
        <f t="shared" ref="C4:C16" si="2">12*$B4/($B4+20000)</f>
        <v>1.2076625595826962</v>
      </c>
      <c r="D4" s="18">
        <f t="shared" si="0"/>
        <v>494.65858440507236</v>
      </c>
      <c r="E4" s="13">
        <f>D4*(-0.044)+53</f>
        <v>31.235022286176818</v>
      </c>
      <c r="F4" s="19">
        <f t="shared" si="1"/>
        <v>-1.2350222861768181</v>
      </c>
    </row>
    <row r="5" spans="1:7" x14ac:dyDescent="0.15">
      <c r="A5" s="15">
        <v>25</v>
      </c>
      <c r="B5" s="16">
        <v>2796</v>
      </c>
      <c r="C5" s="17">
        <f t="shared" si="2"/>
        <v>1.4718371644148096</v>
      </c>
      <c r="D5" s="18">
        <f t="shared" si="0"/>
        <v>602.86450254430599</v>
      </c>
      <c r="E5" s="13">
        <f>D5*(-0.044)+53</f>
        <v>26.473961888050539</v>
      </c>
      <c r="F5" s="19">
        <f t="shared" si="1"/>
        <v>-1.473961888050539</v>
      </c>
    </row>
    <row r="6" spans="1:7" x14ac:dyDescent="0.15">
      <c r="A6" s="15">
        <v>20</v>
      </c>
      <c r="B6" s="16">
        <v>3520</v>
      </c>
      <c r="C6" s="17">
        <f t="shared" si="2"/>
        <v>1.7959183673469388</v>
      </c>
      <c r="D6" s="18">
        <f t="shared" si="0"/>
        <v>735.60816326530608</v>
      </c>
      <c r="E6" s="13">
        <f>D6*(-0.044)+53</f>
        <v>20.633240816326534</v>
      </c>
      <c r="F6" s="19">
        <f t="shared" si="1"/>
        <v>-0.63324081632653417</v>
      </c>
      <c r="G6">
        <v>884</v>
      </c>
    </row>
    <row r="7" spans="1:7" x14ac:dyDescent="0.15">
      <c r="A7" s="15">
        <v>15</v>
      </c>
      <c r="B7" s="16">
        <v>4450</v>
      </c>
      <c r="C7" s="17">
        <f t="shared" si="2"/>
        <v>2.1840490797546011</v>
      </c>
      <c r="D7" s="18">
        <f t="shared" si="0"/>
        <v>894.58650306748461</v>
      </c>
      <c r="E7" s="20">
        <f>D7*(-0.017)+29</f>
        <v>13.792029447852761</v>
      </c>
      <c r="F7" s="19">
        <f t="shared" si="1"/>
        <v>1.2079705521472395</v>
      </c>
      <c r="G7">
        <v>885</v>
      </c>
    </row>
    <row r="8" spans="1:7" x14ac:dyDescent="0.15">
      <c r="A8" s="15">
        <v>10</v>
      </c>
      <c r="B8" s="16">
        <v>5670</v>
      </c>
      <c r="C8" s="17">
        <f t="shared" si="2"/>
        <v>2.6505648617062718</v>
      </c>
      <c r="D8" s="18">
        <f t="shared" si="0"/>
        <v>1085.6713673548888</v>
      </c>
      <c r="E8" s="20">
        <f t="shared" ref="E8:E16" si="3">D8*(-0.017)+29</f>
        <v>10.543586754966888</v>
      </c>
      <c r="F8" s="19">
        <f t="shared" si="1"/>
        <v>-0.54358675496688846</v>
      </c>
    </row>
    <row r="9" spans="1:7" x14ac:dyDescent="0.15">
      <c r="A9" s="15">
        <v>5</v>
      </c>
      <c r="B9" s="16">
        <v>7280</v>
      </c>
      <c r="C9" s="17">
        <f t="shared" si="2"/>
        <v>3.2023460410557183</v>
      </c>
      <c r="D9" s="18">
        <f t="shared" si="0"/>
        <v>1311.6809384164221</v>
      </c>
      <c r="E9" s="20">
        <f t="shared" si="3"/>
        <v>6.7014240469208239</v>
      </c>
      <c r="F9" s="19">
        <f t="shared" si="1"/>
        <v>-1.7014240469208239</v>
      </c>
    </row>
    <row r="10" spans="1:7" x14ac:dyDescent="0.15">
      <c r="A10" s="15">
        <v>0</v>
      </c>
      <c r="B10" s="16">
        <v>9420</v>
      </c>
      <c r="C10" s="17">
        <f t="shared" si="2"/>
        <v>3.8422841604350784</v>
      </c>
      <c r="D10" s="18">
        <f t="shared" si="0"/>
        <v>1573.7995921142081</v>
      </c>
      <c r="E10" s="20">
        <f t="shared" si="3"/>
        <v>2.2454069340584617</v>
      </c>
      <c r="F10" s="19">
        <f t="shared" si="1"/>
        <v>-2.2454069340584617</v>
      </c>
    </row>
    <row r="11" spans="1:7" x14ac:dyDescent="0.15">
      <c r="A11" s="15">
        <v>-5</v>
      </c>
      <c r="B11" s="16">
        <v>12300</v>
      </c>
      <c r="C11" s="17">
        <f t="shared" si="2"/>
        <v>4.5696594427244586</v>
      </c>
      <c r="D11" s="18">
        <f t="shared" si="0"/>
        <v>1871.7325077399382</v>
      </c>
      <c r="E11" s="20">
        <f t="shared" si="3"/>
        <v>-2.819452631578951</v>
      </c>
      <c r="F11" s="19">
        <f t="shared" si="1"/>
        <v>-2.180547368421049</v>
      </c>
    </row>
    <row r="12" spans="1:7" x14ac:dyDescent="0.15">
      <c r="A12" s="15">
        <v>-10</v>
      </c>
      <c r="B12" s="16">
        <v>16180</v>
      </c>
      <c r="C12" s="17">
        <f t="shared" si="2"/>
        <v>5.3665008291873963</v>
      </c>
      <c r="D12" s="18">
        <f t="shared" si="0"/>
        <v>2198.1187396351575</v>
      </c>
      <c r="E12" s="20">
        <f t="shared" si="3"/>
        <v>-8.3680185737976771</v>
      </c>
      <c r="F12" s="19">
        <f t="shared" si="1"/>
        <v>-1.6319814262023229</v>
      </c>
    </row>
    <row r="13" spans="1:7" x14ac:dyDescent="0.15">
      <c r="A13" s="15">
        <v>-15</v>
      </c>
      <c r="B13" s="16">
        <v>21450</v>
      </c>
      <c r="C13" s="17">
        <f t="shared" si="2"/>
        <v>6.2098914354644146</v>
      </c>
      <c r="D13" s="18">
        <f t="shared" si="0"/>
        <v>2543.571531966224</v>
      </c>
      <c r="E13" s="20">
        <f t="shared" si="3"/>
        <v>-14.240716043425813</v>
      </c>
      <c r="F13" s="19">
        <f t="shared" si="1"/>
        <v>-0.7592839565741869</v>
      </c>
    </row>
    <row r="14" spans="1:7" x14ac:dyDescent="0.15">
      <c r="A14" s="15">
        <v>-20</v>
      </c>
      <c r="B14" s="16">
        <v>28680</v>
      </c>
      <c r="C14" s="17">
        <f t="shared" si="2"/>
        <v>7.0698438783894826</v>
      </c>
      <c r="D14" s="18">
        <f t="shared" si="0"/>
        <v>2895.808052588332</v>
      </c>
      <c r="E14" s="20">
        <f t="shared" si="3"/>
        <v>-20.228736894001649</v>
      </c>
      <c r="F14" s="19">
        <f t="shared" si="1"/>
        <v>0.2287368940016492</v>
      </c>
    </row>
    <row r="15" spans="1:7" x14ac:dyDescent="0.15">
      <c r="A15" s="15">
        <v>-30</v>
      </c>
      <c r="B15" s="16">
        <v>52700</v>
      </c>
      <c r="C15" s="17">
        <f t="shared" si="2"/>
        <v>8.6987620357634121</v>
      </c>
      <c r="D15" s="18">
        <f t="shared" si="0"/>
        <v>3563.0129298486936</v>
      </c>
      <c r="E15" s="20">
        <f t="shared" si="3"/>
        <v>-31.571219807427795</v>
      </c>
      <c r="F15" s="19">
        <f t="shared" si="1"/>
        <v>1.571219807427795</v>
      </c>
    </row>
    <row r="16" spans="1:7" x14ac:dyDescent="0.15">
      <c r="A16" s="15">
        <v>-40</v>
      </c>
      <c r="B16" s="16">
        <v>100000</v>
      </c>
      <c r="C16" s="17">
        <f t="shared" si="2"/>
        <v>10</v>
      </c>
      <c r="D16" s="18">
        <f>C16*4096/10</f>
        <v>4096</v>
      </c>
      <c r="E16" s="20">
        <f t="shared" si="3"/>
        <v>-40.632000000000005</v>
      </c>
      <c r="F16" s="19">
        <f t="shared" si="1"/>
        <v>0.632000000000005</v>
      </c>
    </row>
    <row r="24" spans="7:7" x14ac:dyDescent="0.15">
      <c r="G24">
        <v>-2.7E-2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59375" defaultRowHeight="12.75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Stafeev Gleb</dc:creator>
  <cp:lastModifiedBy>Стафеев Глеб Глебович</cp:lastModifiedBy>
  <dcterms:created xsi:type="dcterms:W3CDTF">2018-01-05T20:40:54Z</dcterms:created>
  <dcterms:modified xsi:type="dcterms:W3CDTF">2018-04-07T06:15:56Z</dcterms:modified>
</cp:coreProperties>
</file>