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\Documents\Freelance Training\Maquarie Uni\MOOCS\Course2\Workbooks\"/>
    </mc:Choice>
  </mc:AlternateContent>
  <bookViews>
    <workbookView xWindow="0" yWindow="0" windowWidth="24686" windowHeight="11640"/>
  </bookViews>
  <sheets>
    <sheet name="Staff" sheetId="1" r:id="rId1"/>
    <sheet name="Stats" sheetId="2" r:id="rId2"/>
  </sheets>
  <definedNames>
    <definedName name="_xlnm._FilterDatabase" localSheetId="0" hidden="1">Staff!$A$4:$H$24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" i="1" l="1"/>
  <c r="M7" i="1" l="1"/>
  <c r="M25" i="1"/>
  <c r="M30" i="1"/>
  <c r="M34" i="1"/>
  <c r="M23" i="1"/>
  <c r="M24" i="1"/>
  <c r="M10" i="1"/>
  <c r="M4" i="1"/>
  <c r="M22" i="1"/>
  <c r="M16" i="1"/>
  <c r="M18" i="1"/>
  <c r="M15" i="1"/>
  <c r="M5" i="1"/>
  <c r="M26" i="1"/>
  <c r="M38" i="1"/>
  <c r="M21" i="1"/>
  <c r="M13" i="1"/>
  <c r="M20" i="1"/>
  <c r="M19" i="1"/>
  <c r="M29" i="1"/>
  <c r="M33" i="1"/>
  <c r="M11" i="1"/>
  <c r="M8" i="1"/>
  <c r="M9" i="1"/>
  <c r="M6" i="1"/>
  <c r="M28" i="1"/>
  <c r="M36" i="1"/>
  <c r="M14" i="1"/>
  <c r="M35" i="1"/>
  <c r="M32" i="1"/>
  <c r="M17" i="1"/>
  <c r="M31" i="1"/>
  <c r="M37" i="1"/>
  <c r="M27" i="1"/>
  <c r="M12" i="1"/>
  <c r="G7" i="1" l="1"/>
  <c r="G25" i="1"/>
  <c r="G30" i="1"/>
  <c r="G34" i="1"/>
  <c r="G23" i="1"/>
  <c r="G24" i="1"/>
  <c r="G10" i="1"/>
  <c r="G4" i="1"/>
  <c r="G22" i="1"/>
  <c r="G16" i="1"/>
  <c r="G18" i="1"/>
  <c r="G15" i="1"/>
  <c r="G5" i="1"/>
  <c r="G26" i="1"/>
  <c r="G38" i="1"/>
  <c r="G21" i="1"/>
  <c r="G13" i="1"/>
  <c r="G20" i="1"/>
  <c r="G19" i="1"/>
  <c r="G29" i="1"/>
  <c r="G33" i="1"/>
  <c r="G11" i="1"/>
  <c r="G8" i="1"/>
  <c r="G9" i="1"/>
  <c r="G6" i="1"/>
  <c r="G28" i="1"/>
  <c r="G36" i="1"/>
  <c r="G14" i="1"/>
  <c r="G35" i="1"/>
  <c r="G32" i="1"/>
  <c r="G17" i="1"/>
  <c r="G31" i="1"/>
  <c r="G37" i="1"/>
  <c r="G27" i="1"/>
  <c r="E7" i="1"/>
  <c r="E25" i="1"/>
  <c r="E30" i="1"/>
  <c r="E34" i="1"/>
  <c r="E23" i="1"/>
  <c r="E24" i="1"/>
  <c r="E10" i="1"/>
  <c r="E4" i="1"/>
  <c r="E22" i="1"/>
  <c r="E16" i="1"/>
  <c r="E18" i="1"/>
  <c r="E15" i="1"/>
  <c r="E5" i="1"/>
  <c r="E26" i="1"/>
  <c r="E38" i="1"/>
  <c r="E21" i="1"/>
  <c r="E13" i="1"/>
  <c r="E20" i="1"/>
  <c r="E19" i="1"/>
  <c r="E29" i="1"/>
  <c r="E33" i="1"/>
  <c r="E11" i="1"/>
  <c r="E8" i="1"/>
  <c r="E9" i="1"/>
  <c r="E6" i="1"/>
  <c r="E28" i="1"/>
  <c r="E36" i="1"/>
  <c r="E14" i="1"/>
  <c r="E35" i="1"/>
  <c r="E32" i="1"/>
  <c r="E17" i="1"/>
  <c r="E31" i="1"/>
  <c r="E37" i="1"/>
  <c r="E27" i="1"/>
  <c r="E12" i="1"/>
  <c r="K7" i="1"/>
  <c r="K25" i="1"/>
  <c r="K30" i="1"/>
  <c r="K34" i="1"/>
  <c r="K23" i="1"/>
  <c r="K24" i="1"/>
  <c r="K10" i="1"/>
  <c r="K4" i="1"/>
  <c r="K22" i="1"/>
  <c r="K16" i="1"/>
  <c r="K18" i="1"/>
  <c r="K15" i="1"/>
  <c r="K5" i="1"/>
  <c r="K26" i="1"/>
  <c r="K38" i="1"/>
  <c r="K21" i="1"/>
  <c r="K13" i="1"/>
  <c r="K20" i="1"/>
  <c r="K19" i="1"/>
  <c r="K29" i="1"/>
  <c r="K33" i="1"/>
  <c r="K11" i="1"/>
  <c r="K8" i="1"/>
  <c r="K9" i="1"/>
  <c r="K6" i="1"/>
  <c r="K28" i="1"/>
  <c r="K36" i="1"/>
  <c r="K14" i="1"/>
  <c r="K35" i="1"/>
  <c r="K32" i="1"/>
  <c r="K17" i="1"/>
  <c r="K31" i="1"/>
  <c r="K37" i="1"/>
  <c r="K27" i="1"/>
  <c r="K12" i="1"/>
  <c r="J7" i="1"/>
  <c r="J25" i="1"/>
  <c r="J30" i="1"/>
  <c r="J34" i="1"/>
  <c r="J23" i="1"/>
  <c r="J24" i="1"/>
  <c r="J10" i="1"/>
  <c r="J4" i="1"/>
  <c r="J22" i="1"/>
  <c r="J16" i="1"/>
  <c r="J18" i="1"/>
  <c r="J15" i="1"/>
  <c r="J5" i="1"/>
  <c r="J26" i="1"/>
  <c r="J38" i="1"/>
  <c r="J21" i="1"/>
  <c r="J13" i="1"/>
  <c r="J20" i="1"/>
  <c r="J19" i="1"/>
  <c r="J29" i="1"/>
  <c r="J33" i="1"/>
  <c r="J11" i="1"/>
  <c r="J8" i="1"/>
  <c r="J9" i="1"/>
  <c r="J6" i="1"/>
  <c r="J28" i="1"/>
  <c r="J36" i="1"/>
  <c r="J14" i="1"/>
  <c r="J35" i="1"/>
  <c r="J32" i="1"/>
  <c r="J17" i="1"/>
  <c r="J31" i="1"/>
  <c r="J37" i="1"/>
  <c r="J27" i="1"/>
  <c r="J12" i="1"/>
</calcChain>
</file>

<file path=xl/sharedStrings.xml><?xml version="1.0" encoding="utf-8"?>
<sst xmlns="http://schemas.openxmlformats.org/spreadsheetml/2006/main" count="232" uniqueCount="168">
  <si>
    <t>Emp ID</t>
  </si>
  <si>
    <t>Last</t>
  </si>
  <si>
    <t>First</t>
  </si>
  <si>
    <t>Email</t>
  </si>
  <si>
    <t>Date of Hire</t>
  </si>
  <si>
    <t>Department</t>
  </si>
  <si>
    <t>Location</t>
  </si>
  <si>
    <t>Extension</t>
  </si>
  <si>
    <t>E1001</t>
  </si>
  <si>
    <t>DECKER</t>
  </si>
  <si>
    <t>BARRY</t>
  </si>
  <si>
    <t>E1003</t>
  </si>
  <si>
    <t>COLE</t>
  </si>
  <si>
    <t>Daniel</t>
  </si>
  <si>
    <t>E1004</t>
  </si>
  <si>
    <t>CHAFFEE</t>
  </si>
  <si>
    <t>Adam</t>
  </si>
  <si>
    <t>Facilities</t>
  </si>
  <si>
    <t>DONNELL</t>
  </si>
  <si>
    <t>Susan</t>
  </si>
  <si>
    <t>Accounting</t>
  </si>
  <si>
    <t>Elizabeth</t>
  </si>
  <si>
    <t>Human Resources</t>
  </si>
  <si>
    <t>ELLIS</t>
  </si>
  <si>
    <t>Janet</t>
  </si>
  <si>
    <t>CHUNG</t>
  </si>
  <si>
    <t>Bob</t>
  </si>
  <si>
    <t>FLANDERS</t>
  </si>
  <si>
    <t>Sabrina</t>
  </si>
  <si>
    <t>CLARK</t>
  </si>
  <si>
    <t>BOLLER</t>
  </si>
  <si>
    <t>Mary</t>
  </si>
  <si>
    <t>CAROL</t>
  </si>
  <si>
    <t>Executive</t>
  </si>
  <si>
    <t>Joe</t>
  </si>
  <si>
    <t>Customer Service</t>
  </si>
  <si>
    <t>COMUNTZIS</t>
  </si>
  <si>
    <t>Mark</t>
  </si>
  <si>
    <t>FILOSA</t>
  </si>
  <si>
    <t>Alexandra</t>
  </si>
  <si>
    <t>FERRIS</t>
  </si>
  <si>
    <t>Jim</t>
  </si>
  <si>
    <t>CHU</t>
  </si>
  <si>
    <t>DESIATO</t>
  </si>
  <si>
    <t>Barbara</t>
  </si>
  <si>
    <t>Tina</t>
  </si>
  <si>
    <t>Carlton</t>
  </si>
  <si>
    <t>Samantha</t>
  </si>
  <si>
    <t>Chairs</t>
  </si>
  <si>
    <t>Mihael</t>
  </si>
  <si>
    <t>Khan</t>
  </si>
  <si>
    <t>Phoebe</t>
  </si>
  <si>
    <t>Gour</t>
  </si>
  <si>
    <t>Leighton</t>
  </si>
  <si>
    <t>Forrest</t>
  </si>
  <si>
    <t>Natasha</t>
  </si>
  <si>
    <t>Song</t>
  </si>
  <si>
    <t>Aanya</t>
  </si>
  <si>
    <t>Zhang</t>
  </si>
  <si>
    <t>Connor</t>
  </si>
  <si>
    <t>Betts</t>
  </si>
  <si>
    <t>Yvette</t>
  </si>
  <si>
    <t>Biti</t>
  </si>
  <si>
    <t>Charlie</t>
  </si>
  <si>
    <t>Bui</t>
  </si>
  <si>
    <t>Stevie</t>
  </si>
  <si>
    <t>Bacata</t>
  </si>
  <si>
    <t>Nicholas</t>
  </si>
  <si>
    <t>Fernandes</t>
  </si>
  <si>
    <t>Radhya</t>
  </si>
  <si>
    <t>Staples</t>
  </si>
  <si>
    <t>Senome</t>
  </si>
  <si>
    <t>Sales</t>
  </si>
  <si>
    <t>Eric</t>
  </si>
  <si>
    <t>Mei</t>
  </si>
  <si>
    <t>WANG</t>
  </si>
  <si>
    <t>ANNA</t>
  </si>
  <si>
    <t>Sean</t>
  </si>
  <si>
    <t>SANDERS</t>
  </si>
  <si>
    <t>elizabeth</t>
  </si>
  <si>
    <t>IT</t>
  </si>
  <si>
    <t>Floor</t>
  </si>
  <si>
    <t>Uma</t>
  </si>
  <si>
    <t>CHAUDRI</t>
  </si>
  <si>
    <t>Years Service</t>
  </si>
  <si>
    <t>E1110</t>
  </si>
  <si>
    <t>E1134</t>
  </si>
  <si>
    <t>E1150</t>
  </si>
  <si>
    <t>E1162</t>
  </si>
  <si>
    <t>E1172</t>
  </si>
  <si>
    <t>E1180</t>
  </si>
  <si>
    <t>E1186</t>
  </si>
  <si>
    <t>E1192</t>
  </si>
  <si>
    <t>E1198</t>
  </si>
  <si>
    <t>E1203</t>
  </si>
  <si>
    <t>E1207</t>
  </si>
  <si>
    <t>E1211</t>
  </si>
  <si>
    <t>E1215</t>
  </si>
  <si>
    <t>E1218</t>
  </si>
  <si>
    <t>E1221</t>
  </si>
  <si>
    <t>E1224</t>
  </si>
  <si>
    <t>E1227</t>
  </si>
  <si>
    <t>E1230</t>
  </si>
  <si>
    <t>E1232</t>
  </si>
  <si>
    <t>E1235</t>
  </si>
  <si>
    <t>E1237</t>
  </si>
  <si>
    <t>E1239</t>
  </si>
  <si>
    <t>E1241</t>
  </si>
  <si>
    <t>E1243</t>
  </si>
  <si>
    <t>E1244</t>
  </si>
  <si>
    <t>E1245</t>
  </si>
  <si>
    <t>E1246</t>
  </si>
  <si>
    <t>E1248</t>
  </si>
  <si>
    <t>E1249</t>
  </si>
  <si>
    <t>E1250</t>
  </si>
  <si>
    <t>E1252</t>
  </si>
  <si>
    <t>E1253</t>
  </si>
  <si>
    <t>Pushpin HR Database</t>
  </si>
  <si>
    <t>02-West 2635</t>
  </si>
  <si>
    <t>02-West 2018</t>
  </si>
  <si>
    <t>02-West 2347</t>
  </si>
  <si>
    <t>03-West 2764</t>
  </si>
  <si>
    <t>02-West 2589</t>
  </si>
  <si>
    <t>02-West 2699</t>
  </si>
  <si>
    <t>03-West 2432</t>
  </si>
  <si>
    <t>02-West 2962</t>
  </si>
  <si>
    <t>01-West 2425</t>
  </si>
  <si>
    <t>03-West 2796</t>
  </si>
  <si>
    <t>03-West 2601</t>
  </si>
  <si>
    <t>02-West 2414</t>
  </si>
  <si>
    <t>02-West 2537</t>
  </si>
  <si>
    <t>02-West 2286</t>
  </si>
  <si>
    <t>03-West 2082</t>
  </si>
  <si>
    <t>03-West 2482</t>
  </si>
  <si>
    <t>02-West 2279</t>
  </si>
  <si>
    <t>03-West 2765</t>
  </si>
  <si>
    <t>01-West 2783</t>
  </si>
  <si>
    <t>Peter</t>
  </si>
  <si>
    <t>03-North 2318</t>
  </si>
  <si>
    <t>02-North 2694</t>
  </si>
  <si>
    <t>01-North 2321</t>
  </si>
  <si>
    <t>03-North 2134</t>
  </si>
  <si>
    <t>01-North 2086</t>
  </si>
  <si>
    <t>01-North 2358</t>
  </si>
  <si>
    <t>02-North 2372</t>
  </si>
  <si>
    <t>03-North 2392</t>
  </si>
  <si>
    <t>02-North 2639</t>
  </si>
  <si>
    <t>02-North 2284</t>
  </si>
  <si>
    <t>02-North 2910</t>
  </si>
  <si>
    <t>02-North 2294</t>
  </si>
  <si>
    <t>02-North 2260</t>
  </si>
  <si>
    <t>02-North 2578</t>
  </si>
  <si>
    <t>02-North 2654</t>
  </si>
  <si>
    <t>02-North 2793</t>
  </si>
  <si>
    <t>Last Review</t>
  </si>
  <si>
    <t>Next Review</t>
  </si>
  <si>
    <t>martinez</t>
  </si>
  <si>
    <t>carlos</t>
  </si>
  <si>
    <t>Annual Salary</t>
  </si>
  <si>
    <t>Total Salaries:</t>
  </si>
  <si>
    <t>Average Salary:</t>
  </si>
  <si>
    <t>Highest Salary:</t>
  </si>
  <si>
    <t>Lowest Salary:</t>
  </si>
  <si>
    <t xml:space="preserve">Pension </t>
  </si>
  <si>
    <t>Contribution</t>
  </si>
  <si>
    <t>Gender</t>
  </si>
  <si>
    <t>M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</si>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</sst>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&quot;$&quot;#,##0.00"/>
  </numFmts>
  <fonts count="9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theme="1"/>
      <name val="Calibri"/>
      <family val="2"/>
      <scheme val="minor"/>
    </font>
    <font>
      <sz val="22"/>
      <color theme="4"/>
      <name val="Calibri Light"/>
      <family val="2"/>
      <scheme val="maj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F2F2F2"/>
      </patternFill>
    </fill>
    <fill>
      <patternFill patternType="solid">
        <fgColor theme="4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2" borderId="0" applyNumberFormat="0" applyBorder="0" applyAlignment="0" applyProtection="0"/>
    <xf numFmtId="0" fontId="6" fillId="3" borderId="1" applyNumberFormat="0" applyAlignment="0" applyProtection="0"/>
    <xf numFmtId="0" fontId="7" fillId="4" borderId="0" applyNumberFormat="0" applyBorder="0" applyAlignment="0" applyProtection="0"/>
  </cellStyleXfs>
  <cellXfs count="18">
    <xf numFmtId="0" fontId="0" fillId="0" borderId="0" xfId="0"/>
    <xf numFmtId="0" fontId="3" fillId="0" borderId="0" xfId="0" applyFont="1" applyFill="1" applyBorder="1" applyAlignment="1">
      <alignment horizontal="left" wrapText="1"/>
    </xf>
    <xf numFmtId="0" fontId="5" fillId="0" borderId="0" xfId="0" applyFont="1" applyAlignment="1">
      <alignment wrapText="1"/>
    </xf>
    <xf numFmtId="0" fontId="4" fillId="2" borderId="0" xfId="2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3" fillId="0" borderId="0" xfId="0" applyFont="1" applyFill="1" applyBorder="1" applyAlignment="1">
      <alignment horizontal="center" wrapText="1"/>
    </xf>
    <xf numFmtId="0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0" borderId="0" xfId="1" applyAlignment="1">
      <alignment horizontal="left"/>
    </xf>
    <xf numFmtId="165" fontId="0" fillId="0" borderId="0" xfId="0" applyNumberFormat="1" applyAlignment="1">
      <alignment horizontal="center"/>
    </xf>
    <xf numFmtId="0" fontId="2" fillId="2" borderId="0" xfId="2" applyBorder="1" applyAlignment="1">
      <alignment horizontal="left" vertical="center" wrapText="1"/>
    </xf>
    <xf numFmtId="0" fontId="6" fillId="3" borderId="1" xfId="3" applyAlignment="1">
      <alignment vertical="center"/>
    </xf>
    <xf numFmtId="0" fontId="2" fillId="2" borderId="0" xfId="2"/>
    <xf numFmtId="9" fontId="7" fillId="4" borderId="0" xfId="4" applyNumberFormat="1"/>
    <xf numFmtId="165" fontId="0" fillId="0" borderId="0" xfId="0" applyNumberFormat="1"/>
    <xf numFmtId="0" fontId="8" fillId="0" borderId="0" xfId="1" applyFont="1" applyAlignment="1">
      <alignment horizontal="left"/>
    </xf>
    <xf numFmtId="0" fontId="5" fillId="0" borderId="0" xfId="0" applyFont="1" applyAlignment="1">
      <alignment horizontal="center" wrapText="1"/>
    </xf>
  </cellXfs>
  <cellStyles count="5">
    <cellStyle name="20% - Accent1" xfId="4" builtinId="30"/>
    <cellStyle name="Accent1" xfId="2" builtinId="29"/>
    <cellStyle name="Normal" xfId="0" builtinId="0"/>
    <cellStyle name="Output" xfId="3" builtinId="21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8"/>
  <sheetViews>
    <sheetView tabSelected="1" topLeftCell="C1" workbookViewId="0">
      <selection activeCell="O4" sqref="O4"/>
    </sheetView>
  </sheetViews>
  <sheetFormatPr defaultRowHeight="14.6" x14ac:dyDescent="0.4"/>
  <cols>
    <col min="1" max="1" width="8.84375" style="4" customWidth="1"/>
    <col min="2" max="2" width="13" customWidth="1"/>
    <col min="3" max="3" width="11.765625" customWidth="1"/>
    <col min="4" max="4" width="9" style="4" customWidth="1"/>
    <col min="5" max="5" width="30.15234375" customWidth="1"/>
    <col min="6" max="6" width="14" style="4" customWidth="1"/>
    <col min="7" max="7" width="9.23046875" customWidth="1"/>
    <col min="8" max="8" width="17.69140625" customWidth="1"/>
    <col min="9" max="9" width="16.07421875" customWidth="1"/>
    <col min="10" max="10" width="10.4609375" customWidth="1"/>
    <col min="11" max="11" width="12.765625" customWidth="1"/>
    <col min="12" max="13" width="14.15234375" customWidth="1"/>
    <col min="14" max="14" width="12.4609375" customWidth="1"/>
    <col min="15" max="15" width="11.07421875" customWidth="1"/>
  </cols>
  <sheetData>
    <row r="1" spans="1:16" ht="28.3" x14ac:dyDescent="0.75">
      <c r="A1" s="16" t="s">
        <v>117</v>
      </c>
      <c r="O1" s="13" t="s">
        <v>164</v>
      </c>
      <c r="P1" s="14">
        <v>0.09</v>
      </c>
    </row>
    <row r="3" spans="1:16" ht="31.75" x14ac:dyDescent="0.4">
      <c r="A3" s="3" t="s">
        <v>0</v>
      </c>
      <c r="B3" s="3" t="s">
        <v>1</v>
      </c>
      <c r="C3" s="3" t="s">
        <v>2</v>
      </c>
      <c r="D3" s="3" t="s">
        <v>165</v>
      </c>
      <c r="E3" s="3" t="s">
        <v>3</v>
      </c>
      <c r="F3" s="3" t="s">
        <v>4</v>
      </c>
      <c r="G3" s="3" t="s">
        <v>84</v>
      </c>
      <c r="H3" s="3" t="s">
        <v>5</v>
      </c>
      <c r="I3" s="3" t="s">
        <v>6</v>
      </c>
      <c r="J3" s="3" t="s">
        <v>81</v>
      </c>
      <c r="K3" s="3" t="s">
        <v>7</v>
      </c>
      <c r="L3" s="3" t="s">
        <v>154</v>
      </c>
      <c r="M3" s="3" t="s">
        <v>155</v>
      </c>
      <c r="N3" s="3" t="s">
        <v>158</v>
      </c>
      <c r="O3" s="3" t="s">
        <v>163</v>
      </c>
    </row>
    <row r="4" spans="1:16" x14ac:dyDescent="0.4">
      <c r="A4" s="4" t="s">
        <v>8</v>
      </c>
      <c r="B4" t="s">
        <v>32</v>
      </c>
      <c r="C4" s="2" t="s">
        <v>34</v>
      </c>
      <c r="D4" s="17" t="s">
        <v>166</v>
      </c>
      <c r="E4" t="str">
        <f t="shared" ref="E4:E38" si="0">LOWER(C4&amp;"."&amp;B4&amp;"@pushpin.com")</f>
        <v>joe.carol@pushpin.com</v>
      </c>
      <c r="F4" s="8">
        <v>36923</v>
      </c>
      <c r="G4" s="5">
        <f t="shared" ref="G4:G38" ca="1" si="1">YEARFRAC(F4,TODAY())</f>
        <v>16.402777777777779</v>
      </c>
      <c r="H4" s="1" t="s">
        <v>33</v>
      </c>
      <c r="I4" s="6" t="s">
        <v>140</v>
      </c>
      <c r="J4" s="7" t="str">
        <f t="shared" ref="J4:J38" si="2">LEFT(I4,2)</f>
        <v>01</v>
      </c>
      <c r="K4" s="7" t="str">
        <f t="shared" ref="K4:K38" si="3">RIGHT(I4,4)</f>
        <v>2321</v>
      </c>
      <c r="L4" s="8">
        <v>42817</v>
      </c>
      <c r="M4" s="8">
        <f t="shared" ref="M4:M38" si="4">L4+365</f>
        <v>43182</v>
      </c>
      <c r="N4" s="10">
        <v>101400</v>
      </c>
      <c r="O4" s="15"/>
    </row>
    <row r="5" spans="1:16" x14ac:dyDescent="0.4">
      <c r="A5" s="4" t="s">
        <v>11</v>
      </c>
      <c r="B5" t="s">
        <v>25</v>
      </c>
      <c r="C5" s="2" t="s">
        <v>73</v>
      </c>
      <c r="D5" s="17" t="s">
        <v>166</v>
      </c>
      <c r="E5" t="str">
        <f t="shared" si="0"/>
        <v>eric.chung@pushpin.com</v>
      </c>
      <c r="F5" s="8">
        <v>36949</v>
      </c>
      <c r="G5" s="5">
        <f t="shared" ca="1" si="1"/>
        <v>16.330555555555556</v>
      </c>
      <c r="H5" s="1" t="s">
        <v>80</v>
      </c>
      <c r="I5" s="6" t="s">
        <v>127</v>
      </c>
      <c r="J5" s="7" t="str">
        <f t="shared" si="2"/>
        <v>03</v>
      </c>
      <c r="K5" s="7" t="str">
        <f t="shared" si="3"/>
        <v>2796</v>
      </c>
      <c r="L5" s="8">
        <v>42731</v>
      </c>
      <c r="M5" s="8">
        <f t="shared" si="4"/>
        <v>43096</v>
      </c>
      <c r="N5" s="10">
        <v>70300</v>
      </c>
      <c r="O5" s="15"/>
    </row>
    <row r="6" spans="1:16" x14ac:dyDescent="0.4">
      <c r="A6" s="4" t="s">
        <v>14</v>
      </c>
      <c r="B6" t="s">
        <v>27</v>
      </c>
      <c r="C6" s="2" t="s">
        <v>13</v>
      </c>
      <c r="D6" s="17" t="s">
        <v>166</v>
      </c>
      <c r="E6" t="str">
        <f t="shared" si="0"/>
        <v>daniel.flanders@pushpin.com</v>
      </c>
      <c r="F6" s="8">
        <v>37510</v>
      </c>
      <c r="G6" s="5">
        <f t="shared" ca="1" si="1"/>
        <v>14.791666666666666</v>
      </c>
      <c r="H6" s="1" t="s">
        <v>72</v>
      </c>
      <c r="I6" s="6" t="s">
        <v>146</v>
      </c>
      <c r="J6" s="7" t="str">
        <f t="shared" si="2"/>
        <v>02</v>
      </c>
      <c r="K6" s="7" t="str">
        <f t="shared" si="3"/>
        <v>2639</v>
      </c>
      <c r="L6" s="8">
        <v>42590</v>
      </c>
      <c r="M6" s="8">
        <f t="shared" si="4"/>
        <v>42955</v>
      </c>
      <c r="N6" s="10">
        <v>68800</v>
      </c>
      <c r="O6" s="15"/>
    </row>
    <row r="7" spans="1:16" x14ac:dyDescent="0.4">
      <c r="A7" s="4" t="s">
        <v>85</v>
      </c>
      <c r="B7" t="s">
        <v>10</v>
      </c>
      <c r="C7" s="2" t="s">
        <v>16</v>
      </c>
      <c r="D7" s="17" t="s">
        <v>166</v>
      </c>
      <c r="E7" t="str">
        <f t="shared" si="0"/>
        <v>adam.barry@pushpin.com</v>
      </c>
      <c r="F7" s="8">
        <v>38099</v>
      </c>
      <c r="G7" s="5">
        <f t="shared" ca="1" si="1"/>
        <v>13.177777777777777</v>
      </c>
      <c r="H7" s="1" t="s">
        <v>35</v>
      </c>
      <c r="I7" s="6" t="s">
        <v>119</v>
      </c>
      <c r="J7" s="7" t="str">
        <f t="shared" si="2"/>
        <v>02</v>
      </c>
      <c r="K7" s="7" t="str">
        <f t="shared" si="3"/>
        <v>2018</v>
      </c>
      <c r="L7" s="8">
        <v>42860</v>
      </c>
      <c r="M7" s="8">
        <f t="shared" si="4"/>
        <v>43225</v>
      </c>
      <c r="N7" s="10">
        <v>59200</v>
      </c>
      <c r="O7" s="15"/>
    </row>
    <row r="8" spans="1:16" x14ac:dyDescent="0.4">
      <c r="A8" s="4" t="s">
        <v>86</v>
      </c>
      <c r="B8" t="s">
        <v>40</v>
      </c>
      <c r="C8" s="2" t="s">
        <v>31</v>
      </c>
      <c r="D8" s="17" t="s">
        <v>167</v>
      </c>
      <c r="E8" t="str">
        <f t="shared" si="0"/>
        <v>mary.ferris@pushpin.com</v>
      </c>
      <c r="F8" s="8">
        <v>38548</v>
      </c>
      <c r="G8" s="5">
        <f t="shared" ca="1" si="1"/>
        <v>11.947222222222223</v>
      </c>
      <c r="H8" s="1" t="s">
        <v>72</v>
      </c>
      <c r="I8" s="6" t="s">
        <v>145</v>
      </c>
      <c r="J8" s="7" t="str">
        <f t="shared" si="2"/>
        <v>03</v>
      </c>
      <c r="K8" s="7" t="str">
        <f t="shared" si="3"/>
        <v>2392</v>
      </c>
      <c r="L8" s="8">
        <v>42598</v>
      </c>
      <c r="M8" s="8">
        <f t="shared" si="4"/>
        <v>42963</v>
      </c>
      <c r="N8" s="10">
        <v>62900</v>
      </c>
      <c r="O8" s="15"/>
    </row>
    <row r="9" spans="1:16" x14ac:dyDescent="0.4">
      <c r="A9" s="4" t="s">
        <v>87</v>
      </c>
      <c r="B9" t="s">
        <v>38</v>
      </c>
      <c r="C9" s="2" t="s">
        <v>19</v>
      </c>
      <c r="D9" s="17" t="s">
        <v>167</v>
      </c>
      <c r="E9" t="str">
        <f t="shared" si="0"/>
        <v>susan.filosa@pushpin.com</v>
      </c>
      <c r="F9" s="8">
        <v>38744</v>
      </c>
      <c r="G9" s="5">
        <f t="shared" ca="1" si="1"/>
        <v>11.41388888888889</v>
      </c>
      <c r="H9" s="1" t="s">
        <v>35</v>
      </c>
      <c r="I9" s="6" t="s">
        <v>134</v>
      </c>
      <c r="J9" s="7" t="str">
        <f t="shared" si="2"/>
        <v>02</v>
      </c>
      <c r="K9" s="7" t="str">
        <f t="shared" si="3"/>
        <v>2279</v>
      </c>
      <c r="L9" s="8">
        <v>42596</v>
      </c>
      <c r="M9" s="8">
        <f t="shared" si="4"/>
        <v>42961</v>
      </c>
      <c r="N9" s="10">
        <v>58400</v>
      </c>
      <c r="O9" s="15"/>
    </row>
    <row r="10" spans="1:16" x14ac:dyDescent="0.4">
      <c r="A10" s="4" t="s">
        <v>88</v>
      </c>
      <c r="B10" t="s">
        <v>46</v>
      </c>
      <c r="C10" s="2" t="s">
        <v>44</v>
      </c>
      <c r="D10" s="17" t="s">
        <v>167</v>
      </c>
      <c r="E10" t="str">
        <f t="shared" si="0"/>
        <v>barbara.carlton@pushpin.com</v>
      </c>
      <c r="F10" s="8">
        <v>38798</v>
      </c>
      <c r="G10" s="5">
        <f t="shared" ca="1" si="1"/>
        <v>11.261111111111111</v>
      </c>
      <c r="H10" s="1" t="s">
        <v>72</v>
      </c>
      <c r="I10" s="6" t="s">
        <v>123</v>
      </c>
      <c r="J10" s="7" t="str">
        <f t="shared" si="2"/>
        <v>02</v>
      </c>
      <c r="K10" s="7" t="str">
        <f t="shared" si="3"/>
        <v>2699</v>
      </c>
      <c r="L10" s="8">
        <v>42825</v>
      </c>
      <c r="M10" s="8">
        <f t="shared" si="4"/>
        <v>43190</v>
      </c>
      <c r="N10" s="10">
        <v>59200</v>
      </c>
      <c r="O10" s="15"/>
    </row>
    <row r="11" spans="1:16" x14ac:dyDescent="0.4">
      <c r="A11" s="4" t="s">
        <v>89</v>
      </c>
      <c r="B11" t="s">
        <v>68</v>
      </c>
      <c r="C11" s="2" t="s">
        <v>67</v>
      </c>
      <c r="D11" s="17" t="s">
        <v>166</v>
      </c>
      <c r="E11" t="str">
        <f t="shared" si="0"/>
        <v>nicholas.fernandes@pushpin.com</v>
      </c>
      <c r="F11" s="8">
        <v>39023</v>
      </c>
      <c r="G11" s="5">
        <f t="shared" ca="1" si="1"/>
        <v>10.65</v>
      </c>
      <c r="H11" s="1" t="s">
        <v>20</v>
      </c>
      <c r="I11" s="6" t="s">
        <v>144</v>
      </c>
      <c r="J11" s="7" t="str">
        <f t="shared" si="2"/>
        <v>02</v>
      </c>
      <c r="K11" s="7" t="str">
        <f t="shared" si="3"/>
        <v>2372</v>
      </c>
      <c r="L11" s="8">
        <v>42614</v>
      </c>
      <c r="M11" s="8">
        <f t="shared" si="4"/>
        <v>42979</v>
      </c>
      <c r="N11" s="10">
        <v>51600</v>
      </c>
      <c r="O11" s="15"/>
    </row>
    <row r="12" spans="1:16" x14ac:dyDescent="0.4">
      <c r="A12" s="4" t="s">
        <v>90</v>
      </c>
      <c r="B12" t="s">
        <v>66</v>
      </c>
      <c r="C12" s="2" t="s">
        <v>65</v>
      </c>
      <c r="D12" s="17" t="s">
        <v>166</v>
      </c>
      <c r="E12" t="str">
        <f t="shared" si="0"/>
        <v>stevie.bacata@pushpin.com</v>
      </c>
      <c r="F12" s="8">
        <v>39551</v>
      </c>
      <c r="G12" s="5">
        <f t="shared" ca="1" si="1"/>
        <v>9.2027777777777775</v>
      </c>
      <c r="H12" s="1" t="s">
        <v>72</v>
      </c>
      <c r="I12" s="6" t="s">
        <v>118</v>
      </c>
      <c r="J12" s="7" t="str">
        <f t="shared" si="2"/>
        <v>02</v>
      </c>
      <c r="K12" s="7" t="str">
        <f t="shared" si="3"/>
        <v>2635</v>
      </c>
      <c r="L12" s="8">
        <v>42507</v>
      </c>
      <c r="M12" s="8">
        <f t="shared" si="4"/>
        <v>42872</v>
      </c>
      <c r="N12" s="10">
        <v>58200</v>
      </c>
      <c r="O12" s="15"/>
    </row>
    <row r="13" spans="1:16" x14ac:dyDescent="0.4">
      <c r="A13" s="4" t="s">
        <v>91</v>
      </c>
      <c r="B13" t="s">
        <v>36</v>
      </c>
      <c r="C13" s="2" t="s">
        <v>24</v>
      </c>
      <c r="D13" s="17" t="s">
        <v>167</v>
      </c>
      <c r="E13" t="str">
        <f t="shared" si="0"/>
        <v>janet.comuntzis@pushpin.com</v>
      </c>
      <c r="F13" s="8">
        <v>39686</v>
      </c>
      <c r="G13" s="5">
        <f t="shared" ca="1" si="1"/>
        <v>8.8333333333333339</v>
      </c>
      <c r="H13" s="1" t="s">
        <v>35</v>
      </c>
      <c r="I13" s="6" t="s">
        <v>131</v>
      </c>
      <c r="J13" s="7" t="str">
        <f t="shared" si="2"/>
        <v>02</v>
      </c>
      <c r="K13" s="7" t="str">
        <f t="shared" si="3"/>
        <v>2286</v>
      </c>
      <c r="L13" s="8">
        <v>42658</v>
      </c>
      <c r="M13" s="8">
        <f t="shared" si="4"/>
        <v>43023</v>
      </c>
      <c r="N13" s="10">
        <v>55800</v>
      </c>
      <c r="O13" s="15"/>
    </row>
    <row r="14" spans="1:16" x14ac:dyDescent="0.4">
      <c r="A14" s="4" t="s">
        <v>92</v>
      </c>
      <c r="B14" t="s">
        <v>50</v>
      </c>
      <c r="C14" s="2" t="s">
        <v>49</v>
      </c>
      <c r="D14" s="17" t="s">
        <v>166</v>
      </c>
      <c r="E14" t="str">
        <f t="shared" si="0"/>
        <v>mihael.khan@pushpin.com</v>
      </c>
      <c r="F14" s="8">
        <v>40160</v>
      </c>
      <c r="G14" s="5">
        <f t="shared" ca="1" si="1"/>
        <v>7.5361111111111114</v>
      </c>
      <c r="H14" s="1" t="s">
        <v>72</v>
      </c>
      <c r="I14" s="6" t="s">
        <v>149</v>
      </c>
      <c r="J14" s="7" t="str">
        <f t="shared" si="2"/>
        <v>02</v>
      </c>
      <c r="K14" s="7" t="str">
        <f t="shared" si="3"/>
        <v>2294</v>
      </c>
      <c r="L14" s="8">
        <v>42566</v>
      </c>
      <c r="M14" s="8">
        <f t="shared" si="4"/>
        <v>42931</v>
      </c>
      <c r="N14" s="10">
        <v>55500</v>
      </c>
      <c r="O14" s="15"/>
    </row>
    <row r="15" spans="1:16" x14ac:dyDescent="0.4">
      <c r="A15" s="4" t="s">
        <v>93</v>
      </c>
      <c r="B15" t="s">
        <v>42</v>
      </c>
      <c r="C15" s="2" t="s">
        <v>21</v>
      </c>
      <c r="D15" s="17" t="s">
        <v>167</v>
      </c>
      <c r="E15" t="str">
        <f t="shared" si="0"/>
        <v>elizabeth.chu@pushpin.com</v>
      </c>
      <c r="F15" s="8">
        <v>40220</v>
      </c>
      <c r="G15" s="5">
        <f t="shared" ca="1" si="1"/>
        <v>7.375</v>
      </c>
      <c r="H15" s="1" t="s">
        <v>80</v>
      </c>
      <c r="I15" s="6" t="s">
        <v>126</v>
      </c>
      <c r="J15" s="7" t="str">
        <f t="shared" si="2"/>
        <v>01</v>
      </c>
      <c r="K15" s="7" t="str">
        <f t="shared" si="3"/>
        <v>2425</v>
      </c>
      <c r="L15" s="8">
        <v>42761</v>
      </c>
      <c r="M15" s="8">
        <f t="shared" si="4"/>
        <v>43126</v>
      </c>
      <c r="N15" s="10">
        <v>48400</v>
      </c>
      <c r="O15" s="15"/>
    </row>
    <row r="16" spans="1:16" x14ac:dyDescent="0.4">
      <c r="A16" s="4" t="s">
        <v>94</v>
      </c>
      <c r="B16" t="s">
        <v>48</v>
      </c>
      <c r="C16" s="2" t="s">
        <v>47</v>
      </c>
      <c r="D16" s="17" t="s">
        <v>167</v>
      </c>
      <c r="E16" t="str">
        <f t="shared" si="0"/>
        <v>samantha.chairs@pushpin.com</v>
      </c>
      <c r="F16" s="8">
        <v>40595</v>
      </c>
      <c r="G16" s="5">
        <f t="shared" ca="1" si="1"/>
        <v>6.3472222222222223</v>
      </c>
      <c r="H16" s="1" t="s">
        <v>72</v>
      </c>
      <c r="I16" s="6" t="s">
        <v>125</v>
      </c>
      <c r="J16" s="7" t="str">
        <f t="shared" si="2"/>
        <v>02</v>
      </c>
      <c r="K16" s="7" t="str">
        <f t="shared" si="3"/>
        <v>2962</v>
      </c>
      <c r="L16" s="8">
        <v>42801</v>
      </c>
      <c r="M16" s="8">
        <f t="shared" si="4"/>
        <v>43166</v>
      </c>
      <c r="N16" s="10">
        <v>59300</v>
      </c>
      <c r="O16" s="15"/>
    </row>
    <row r="17" spans="1:15" x14ac:dyDescent="0.4">
      <c r="A17" s="4" t="s">
        <v>95</v>
      </c>
      <c r="B17" t="s">
        <v>56</v>
      </c>
      <c r="C17" s="2" t="s">
        <v>55</v>
      </c>
      <c r="D17" s="17" t="s">
        <v>167</v>
      </c>
      <c r="E17" t="str">
        <f t="shared" si="0"/>
        <v>natasha.song@pushpin.com</v>
      </c>
      <c r="F17" s="8">
        <v>40713</v>
      </c>
      <c r="G17" s="5">
        <f t="shared" ca="1" si="1"/>
        <v>6.0194444444444448</v>
      </c>
      <c r="H17" s="1" t="s">
        <v>72</v>
      </c>
      <c r="I17" s="6" t="s">
        <v>151</v>
      </c>
      <c r="J17" s="7" t="str">
        <f t="shared" si="2"/>
        <v>02</v>
      </c>
      <c r="K17" s="7" t="str">
        <f t="shared" si="3"/>
        <v>2578</v>
      </c>
      <c r="L17" s="8">
        <v>42552</v>
      </c>
      <c r="M17" s="8">
        <f t="shared" si="4"/>
        <v>42917</v>
      </c>
      <c r="N17" s="10">
        <v>56000</v>
      </c>
      <c r="O17" s="15"/>
    </row>
    <row r="18" spans="1:15" x14ac:dyDescent="0.4">
      <c r="A18" s="4" t="s">
        <v>96</v>
      </c>
      <c r="B18" t="s">
        <v>83</v>
      </c>
      <c r="C18" s="2" t="s">
        <v>82</v>
      </c>
      <c r="D18" s="17" t="s">
        <v>167</v>
      </c>
      <c r="E18" t="str">
        <f t="shared" si="0"/>
        <v>uma.chaudri@pushpin.com</v>
      </c>
      <c r="F18" s="8">
        <v>40994</v>
      </c>
      <c r="G18" s="5">
        <f t="shared" ca="1" si="1"/>
        <v>5.25</v>
      </c>
      <c r="H18" s="1" t="s">
        <v>22</v>
      </c>
      <c r="I18" s="6" t="s">
        <v>141</v>
      </c>
      <c r="J18" s="7" t="str">
        <f t="shared" si="2"/>
        <v>03</v>
      </c>
      <c r="K18" s="7" t="str">
        <f t="shared" si="3"/>
        <v>2134</v>
      </c>
      <c r="L18" s="8">
        <v>42776</v>
      </c>
      <c r="M18" s="8">
        <f t="shared" si="4"/>
        <v>43141</v>
      </c>
      <c r="N18" s="10">
        <v>63200</v>
      </c>
      <c r="O18" s="15"/>
    </row>
    <row r="19" spans="1:15" x14ac:dyDescent="0.4">
      <c r="A19" s="4" t="s">
        <v>97</v>
      </c>
      <c r="B19" t="s">
        <v>43</v>
      </c>
      <c r="C19" s="2" t="s">
        <v>45</v>
      </c>
      <c r="D19" s="17" t="s">
        <v>167</v>
      </c>
      <c r="E19" t="str">
        <f t="shared" si="0"/>
        <v>tina.desiato@pushpin.com</v>
      </c>
      <c r="F19" s="8">
        <v>41175</v>
      </c>
      <c r="G19" s="5">
        <f t="shared" ca="1" si="1"/>
        <v>4.7583333333333337</v>
      </c>
      <c r="H19" t="s">
        <v>80</v>
      </c>
      <c r="I19" s="6" t="s">
        <v>143</v>
      </c>
      <c r="J19" s="7" t="str">
        <f t="shared" si="2"/>
        <v>01</v>
      </c>
      <c r="K19" s="7" t="str">
        <f t="shared" si="3"/>
        <v>2358</v>
      </c>
      <c r="L19" s="8">
        <v>42652</v>
      </c>
      <c r="M19" s="8">
        <f t="shared" si="4"/>
        <v>43017</v>
      </c>
      <c r="N19" s="10">
        <v>51700</v>
      </c>
      <c r="O19" s="15"/>
    </row>
    <row r="20" spans="1:15" x14ac:dyDescent="0.4">
      <c r="A20" s="4" t="s">
        <v>98</v>
      </c>
      <c r="B20" t="s">
        <v>9</v>
      </c>
      <c r="C20" s="2" t="s">
        <v>26</v>
      </c>
      <c r="D20" s="17" t="s">
        <v>166</v>
      </c>
      <c r="E20" t="str">
        <f t="shared" si="0"/>
        <v>bob.decker@pushpin.com</v>
      </c>
      <c r="F20" s="8">
        <v>41210</v>
      </c>
      <c r="G20" s="5">
        <f t="shared" ca="1" si="1"/>
        <v>4.6611111111111114</v>
      </c>
      <c r="H20" s="1" t="s">
        <v>80</v>
      </c>
      <c r="I20" s="6" t="s">
        <v>142</v>
      </c>
      <c r="J20" s="7" t="str">
        <f t="shared" si="2"/>
        <v>01</v>
      </c>
      <c r="K20" s="7" t="str">
        <f t="shared" si="3"/>
        <v>2086</v>
      </c>
      <c r="L20" s="8">
        <v>42656</v>
      </c>
      <c r="M20" s="8">
        <f t="shared" si="4"/>
        <v>43021</v>
      </c>
      <c r="N20" s="10">
        <v>49600</v>
      </c>
      <c r="O20" s="15"/>
    </row>
    <row r="21" spans="1:15" x14ac:dyDescent="0.4">
      <c r="A21" s="4" t="s">
        <v>99</v>
      </c>
      <c r="B21" t="s">
        <v>12</v>
      </c>
      <c r="C21" s="2" t="s">
        <v>28</v>
      </c>
      <c r="D21" s="17" t="s">
        <v>167</v>
      </c>
      <c r="E21" t="str">
        <f t="shared" si="0"/>
        <v>sabrina.cole@pushpin.com</v>
      </c>
      <c r="F21" s="8">
        <v>41401</v>
      </c>
      <c r="G21" s="5">
        <f t="shared" ca="1" si="1"/>
        <v>4.1361111111111111</v>
      </c>
      <c r="H21" s="1" t="s">
        <v>35</v>
      </c>
      <c r="I21" s="6" t="s">
        <v>130</v>
      </c>
      <c r="J21" s="7" t="str">
        <f t="shared" si="2"/>
        <v>02</v>
      </c>
      <c r="K21" s="7" t="str">
        <f t="shared" si="3"/>
        <v>2537</v>
      </c>
      <c r="L21" s="8">
        <v>42710</v>
      </c>
      <c r="M21" s="8">
        <f t="shared" si="4"/>
        <v>43075</v>
      </c>
      <c r="N21" s="10">
        <v>45100</v>
      </c>
      <c r="O21" s="15"/>
    </row>
    <row r="22" spans="1:15" x14ac:dyDescent="0.4">
      <c r="A22" s="4" t="s">
        <v>100</v>
      </c>
      <c r="B22" t="s">
        <v>15</v>
      </c>
      <c r="C22" s="2" t="s">
        <v>41</v>
      </c>
      <c r="D22" s="17" t="s">
        <v>166</v>
      </c>
      <c r="E22" t="str">
        <f t="shared" si="0"/>
        <v>jim.chaffee@pushpin.com</v>
      </c>
      <c r="F22" s="8">
        <v>41787</v>
      </c>
      <c r="G22" s="5">
        <f t="shared" ca="1" si="1"/>
        <v>3.0777777777777779</v>
      </c>
      <c r="H22" s="1" t="s">
        <v>17</v>
      </c>
      <c r="I22" s="6" t="s">
        <v>124</v>
      </c>
      <c r="J22" s="7" t="str">
        <f t="shared" si="2"/>
        <v>03</v>
      </c>
      <c r="K22" s="7" t="str">
        <f t="shared" si="3"/>
        <v>2432</v>
      </c>
      <c r="L22" s="8">
        <v>42804</v>
      </c>
      <c r="M22" s="8">
        <f t="shared" si="4"/>
        <v>43169</v>
      </c>
      <c r="N22" s="10">
        <v>42100</v>
      </c>
      <c r="O22" s="15"/>
    </row>
    <row r="23" spans="1:15" x14ac:dyDescent="0.4">
      <c r="A23" s="4" t="s">
        <v>101</v>
      </c>
      <c r="B23" t="s">
        <v>30</v>
      </c>
      <c r="C23" s="2" t="s">
        <v>41</v>
      </c>
      <c r="D23" s="17" t="s">
        <v>166</v>
      </c>
      <c r="E23" t="str">
        <f t="shared" si="0"/>
        <v>jim.boller@pushpin.com</v>
      </c>
      <c r="F23" s="8">
        <v>41893</v>
      </c>
      <c r="G23" s="5">
        <f t="shared" ca="1" si="1"/>
        <v>2.7916666666666665</v>
      </c>
      <c r="H23" s="1" t="s">
        <v>20</v>
      </c>
      <c r="I23" s="6" t="s">
        <v>138</v>
      </c>
      <c r="J23" s="7" t="str">
        <f t="shared" si="2"/>
        <v>03</v>
      </c>
      <c r="K23" s="7" t="str">
        <f t="shared" si="3"/>
        <v>2318</v>
      </c>
      <c r="L23" s="8">
        <v>42835</v>
      </c>
      <c r="M23" s="8">
        <f t="shared" si="4"/>
        <v>43200</v>
      </c>
      <c r="N23" s="10">
        <v>62800</v>
      </c>
      <c r="O23" s="15"/>
    </row>
    <row r="24" spans="1:15" x14ac:dyDescent="0.4">
      <c r="A24" s="4" t="s">
        <v>102</v>
      </c>
      <c r="B24" t="s">
        <v>64</v>
      </c>
      <c r="C24" s="2" t="s">
        <v>63</v>
      </c>
      <c r="D24" s="17" t="s">
        <v>166</v>
      </c>
      <c r="E24" t="str">
        <f t="shared" si="0"/>
        <v>charlie.bui@pushpin.com</v>
      </c>
      <c r="F24" s="8">
        <v>41903</v>
      </c>
      <c r="G24" s="5">
        <f t="shared" ca="1" si="1"/>
        <v>2.7638888888888888</v>
      </c>
      <c r="H24" s="1" t="s">
        <v>72</v>
      </c>
      <c r="I24" s="6" t="s">
        <v>139</v>
      </c>
      <c r="J24" s="7" t="str">
        <f t="shared" si="2"/>
        <v>02</v>
      </c>
      <c r="K24" s="7" t="str">
        <f t="shared" si="3"/>
        <v>2694</v>
      </c>
      <c r="L24" s="8">
        <v>42828</v>
      </c>
      <c r="M24" s="8">
        <f t="shared" si="4"/>
        <v>43193</v>
      </c>
      <c r="N24" s="10">
        <v>54700</v>
      </c>
      <c r="O24" s="15"/>
    </row>
    <row r="25" spans="1:15" x14ac:dyDescent="0.4">
      <c r="A25" s="4" t="s">
        <v>103</v>
      </c>
      <c r="B25" t="s">
        <v>60</v>
      </c>
      <c r="C25" s="2" t="s">
        <v>59</v>
      </c>
      <c r="D25" s="17" t="s">
        <v>166</v>
      </c>
      <c r="E25" t="str">
        <f t="shared" si="0"/>
        <v>connor.betts@pushpin.com</v>
      </c>
      <c r="F25" s="8">
        <v>41956</v>
      </c>
      <c r="G25" s="5">
        <f t="shared" ca="1" si="1"/>
        <v>2.6194444444444445</v>
      </c>
      <c r="H25" s="1" t="s">
        <v>72</v>
      </c>
      <c r="I25" s="6" t="s">
        <v>120</v>
      </c>
      <c r="J25" s="7" t="str">
        <f t="shared" si="2"/>
        <v>02</v>
      </c>
      <c r="K25" s="7" t="str">
        <f t="shared" si="3"/>
        <v>2347</v>
      </c>
      <c r="L25" s="8">
        <v>42848</v>
      </c>
      <c r="M25" s="8">
        <f t="shared" si="4"/>
        <v>43213</v>
      </c>
      <c r="N25" s="10">
        <v>52600</v>
      </c>
      <c r="O25" s="15"/>
    </row>
    <row r="26" spans="1:15" x14ac:dyDescent="0.4">
      <c r="A26" s="4" t="s">
        <v>104</v>
      </c>
      <c r="B26" t="s">
        <v>29</v>
      </c>
      <c r="C26" s="2" t="s">
        <v>76</v>
      </c>
      <c r="D26" s="17" t="s">
        <v>167</v>
      </c>
      <c r="E26" t="str">
        <f t="shared" si="0"/>
        <v>anna.clark@pushpin.com</v>
      </c>
      <c r="F26" s="8">
        <v>41989</v>
      </c>
      <c r="G26" s="5">
        <f t="shared" ca="1" si="1"/>
        <v>2.5277777777777777</v>
      </c>
      <c r="H26" s="1" t="s">
        <v>20</v>
      </c>
      <c r="I26" s="6" t="s">
        <v>128</v>
      </c>
      <c r="J26" s="7" t="str">
        <f t="shared" si="2"/>
        <v>03</v>
      </c>
      <c r="K26" s="7" t="str">
        <f t="shared" si="3"/>
        <v>2601</v>
      </c>
      <c r="L26" s="8">
        <v>42731</v>
      </c>
      <c r="M26" s="8">
        <f t="shared" si="4"/>
        <v>43096</v>
      </c>
      <c r="N26" s="10">
        <v>58500</v>
      </c>
      <c r="O26" s="15"/>
    </row>
    <row r="27" spans="1:15" x14ac:dyDescent="0.4">
      <c r="A27" s="4" t="s">
        <v>105</v>
      </c>
      <c r="B27" t="s">
        <v>58</v>
      </c>
      <c r="C27" s="2" t="s">
        <v>57</v>
      </c>
      <c r="D27" s="17" t="s">
        <v>167</v>
      </c>
      <c r="E27" t="str">
        <f t="shared" si="0"/>
        <v>aanya.zhang@pushpin.com</v>
      </c>
      <c r="F27" s="8">
        <v>42002</v>
      </c>
      <c r="G27" s="5">
        <f t="shared" ca="1" si="1"/>
        <v>2.4916666666666667</v>
      </c>
      <c r="H27" s="1" t="s">
        <v>72</v>
      </c>
      <c r="I27" s="6" t="s">
        <v>153</v>
      </c>
      <c r="J27" s="7" t="str">
        <f t="shared" si="2"/>
        <v>02</v>
      </c>
      <c r="K27" s="7" t="str">
        <f t="shared" si="3"/>
        <v>2793</v>
      </c>
      <c r="L27" s="8">
        <v>42540</v>
      </c>
      <c r="M27" s="8">
        <f t="shared" si="4"/>
        <v>42905</v>
      </c>
      <c r="N27" s="10">
        <v>46500</v>
      </c>
      <c r="O27" s="15"/>
    </row>
    <row r="28" spans="1:15" x14ac:dyDescent="0.4">
      <c r="A28" s="4" t="s">
        <v>106</v>
      </c>
      <c r="B28" t="s">
        <v>54</v>
      </c>
      <c r="C28" s="2" t="s">
        <v>53</v>
      </c>
      <c r="D28" s="17" t="s">
        <v>166</v>
      </c>
      <c r="E28" t="str">
        <f t="shared" si="0"/>
        <v>leighton.forrest@pushpin.com</v>
      </c>
      <c r="F28" s="8">
        <v>42120</v>
      </c>
      <c r="G28" s="5">
        <f t="shared" ca="1" si="1"/>
        <v>2.1666666666666665</v>
      </c>
      <c r="H28" s="1" t="s">
        <v>72</v>
      </c>
      <c r="I28" s="6" t="s">
        <v>147</v>
      </c>
      <c r="J28" s="7" t="str">
        <f t="shared" si="2"/>
        <v>02</v>
      </c>
      <c r="K28" s="7" t="str">
        <f t="shared" si="3"/>
        <v>2284</v>
      </c>
      <c r="L28" s="8">
        <v>42586</v>
      </c>
      <c r="M28" s="8">
        <f t="shared" si="4"/>
        <v>42951</v>
      </c>
      <c r="N28" s="10">
        <v>56200</v>
      </c>
      <c r="O28" s="15"/>
    </row>
    <row r="29" spans="1:15" x14ac:dyDescent="0.4">
      <c r="A29" s="4" t="s">
        <v>107</v>
      </c>
      <c r="B29" t="s">
        <v>18</v>
      </c>
      <c r="C29" s="2" t="s">
        <v>39</v>
      </c>
      <c r="D29" s="17" t="s">
        <v>167</v>
      </c>
      <c r="E29" t="str">
        <f t="shared" si="0"/>
        <v>alexandra.donnell@pushpin.com</v>
      </c>
      <c r="F29" s="8">
        <v>42228</v>
      </c>
      <c r="G29" s="5">
        <f t="shared" ca="1" si="1"/>
        <v>1.8722222222222222</v>
      </c>
      <c r="H29" s="1" t="s">
        <v>20</v>
      </c>
      <c r="I29" s="6" t="s">
        <v>132</v>
      </c>
      <c r="J29" s="7" t="str">
        <f t="shared" si="2"/>
        <v>03</v>
      </c>
      <c r="K29" s="7" t="str">
        <f t="shared" si="3"/>
        <v>2082</v>
      </c>
      <c r="L29" s="8">
        <v>42629</v>
      </c>
      <c r="M29" s="8">
        <f t="shared" si="4"/>
        <v>42994</v>
      </c>
      <c r="N29" s="10">
        <v>54900</v>
      </c>
      <c r="O29" s="15"/>
    </row>
    <row r="30" spans="1:15" x14ac:dyDescent="0.4">
      <c r="A30" s="4" t="s">
        <v>108</v>
      </c>
      <c r="B30" t="s">
        <v>156</v>
      </c>
      <c r="C30" s="2" t="s">
        <v>157</v>
      </c>
      <c r="D30" s="17" t="s">
        <v>166</v>
      </c>
      <c r="E30" t="str">
        <f t="shared" si="0"/>
        <v>carlos.martinez@pushpin.com</v>
      </c>
      <c r="F30" s="8">
        <v>42229</v>
      </c>
      <c r="G30" s="5">
        <f t="shared" ca="1" si="1"/>
        <v>1.8694444444444445</v>
      </c>
      <c r="H30" s="1" t="s">
        <v>22</v>
      </c>
      <c r="I30" s="6" t="s">
        <v>121</v>
      </c>
      <c r="J30" s="7" t="str">
        <f t="shared" si="2"/>
        <v>03</v>
      </c>
      <c r="K30" s="7" t="str">
        <f t="shared" si="3"/>
        <v>2764</v>
      </c>
      <c r="L30" s="8">
        <v>42845</v>
      </c>
      <c r="M30" s="8">
        <f t="shared" si="4"/>
        <v>43210</v>
      </c>
      <c r="N30" s="10">
        <v>47900</v>
      </c>
      <c r="O30" s="15"/>
    </row>
    <row r="31" spans="1:15" x14ac:dyDescent="0.4">
      <c r="A31" s="4" t="s">
        <v>109</v>
      </c>
      <c r="B31" t="s">
        <v>70</v>
      </c>
      <c r="C31" s="2" t="s">
        <v>137</v>
      </c>
      <c r="D31" s="17" t="s">
        <v>166</v>
      </c>
      <c r="E31" t="str">
        <f t="shared" si="0"/>
        <v>peter.staples@pushpin.com</v>
      </c>
      <c r="F31" s="8">
        <v>42321</v>
      </c>
      <c r="G31" s="5">
        <f t="shared" ca="1" si="1"/>
        <v>1.6194444444444445</v>
      </c>
      <c r="H31" s="1" t="s">
        <v>72</v>
      </c>
      <c r="I31" s="6" t="s">
        <v>152</v>
      </c>
      <c r="J31" s="7" t="str">
        <f t="shared" si="2"/>
        <v>02</v>
      </c>
      <c r="K31" s="7" t="str">
        <f t="shared" si="3"/>
        <v>2654</v>
      </c>
      <c r="L31" s="8">
        <v>42551</v>
      </c>
      <c r="M31" s="8">
        <f t="shared" si="4"/>
        <v>42916</v>
      </c>
      <c r="N31" s="10">
        <v>49600</v>
      </c>
      <c r="O31" s="15"/>
    </row>
    <row r="32" spans="1:15" x14ac:dyDescent="0.4">
      <c r="A32" s="4" t="s">
        <v>110</v>
      </c>
      <c r="B32" t="s">
        <v>71</v>
      </c>
      <c r="C32" s="2" t="s">
        <v>69</v>
      </c>
      <c r="D32" s="17" t="s">
        <v>167</v>
      </c>
      <c r="E32" t="str">
        <f t="shared" si="0"/>
        <v>radhya.senome@pushpin.com</v>
      </c>
      <c r="F32" s="8">
        <v>42324</v>
      </c>
      <c r="G32" s="5">
        <f t="shared" ca="1" si="1"/>
        <v>1.6111111111111112</v>
      </c>
      <c r="H32" s="1" t="s">
        <v>72</v>
      </c>
      <c r="I32" s="6" t="s">
        <v>150</v>
      </c>
      <c r="J32" s="7" t="str">
        <f t="shared" si="2"/>
        <v>02</v>
      </c>
      <c r="K32" s="7" t="str">
        <f t="shared" si="3"/>
        <v>2260</v>
      </c>
      <c r="L32" s="8">
        <v>42563</v>
      </c>
      <c r="M32" s="8">
        <f t="shared" si="4"/>
        <v>42928</v>
      </c>
      <c r="N32" s="10">
        <v>35600</v>
      </c>
      <c r="O32" s="15"/>
    </row>
    <row r="33" spans="1:15" x14ac:dyDescent="0.4">
      <c r="A33" s="4" t="s">
        <v>111</v>
      </c>
      <c r="B33" t="s">
        <v>23</v>
      </c>
      <c r="C33" s="2" t="s">
        <v>37</v>
      </c>
      <c r="D33" s="17" t="s">
        <v>166</v>
      </c>
      <c r="E33" t="str">
        <f t="shared" si="0"/>
        <v>mark.ellis@pushpin.com</v>
      </c>
      <c r="F33" s="8">
        <v>42371</v>
      </c>
      <c r="G33" s="5">
        <f t="shared" ca="1" si="1"/>
        <v>1.4833333333333334</v>
      </c>
      <c r="H33" s="1" t="s">
        <v>80</v>
      </c>
      <c r="I33" s="6" t="s">
        <v>133</v>
      </c>
      <c r="J33" s="7" t="str">
        <f t="shared" si="2"/>
        <v>03</v>
      </c>
      <c r="K33" s="7" t="str">
        <f t="shared" si="3"/>
        <v>2482</v>
      </c>
      <c r="L33" s="8">
        <v>42619</v>
      </c>
      <c r="M33" s="8">
        <f t="shared" si="4"/>
        <v>42984</v>
      </c>
      <c r="N33" s="10">
        <v>58500</v>
      </c>
      <c r="O33" s="15"/>
    </row>
    <row r="34" spans="1:15" x14ac:dyDescent="0.4">
      <c r="A34" s="4" t="s">
        <v>112</v>
      </c>
      <c r="B34" t="s">
        <v>62</v>
      </c>
      <c r="C34" s="2" t="s">
        <v>61</v>
      </c>
      <c r="D34" s="17" t="s">
        <v>167</v>
      </c>
      <c r="E34" t="str">
        <f t="shared" si="0"/>
        <v>yvette.biti@pushpin.com</v>
      </c>
      <c r="F34" s="8">
        <v>42384</v>
      </c>
      <c r="G34" s="5">
        <f t="shared" ca="1" si="1"/>
        <v>1.4472222222222222</v>
      </c>
      <c r="H34" s="1" t="s">
        <v>72</v>
      </c>
      <c r="I34" s="6" t="s">
        <v>122</v>
      </c>
      <c r="J34" s="7" t="str">
        <f t="shared" si="2"/>
        <v>02</v>
      </c>
      <c r="K34" s="7" t="str">
        <f t="shared" si="3"/>
        <v>2589</v>
      </c>
      <c r="L34" s="8">
        <v>42839</v>
      </c>
      <c r="M34" s="8">
        <f t="shared" si="4"/>
        <v>43204</v>
      </c>
      <c r="N34" s="10">
        <v>51400</v>
      </c>
      <c r="O34" s="15"/>
    </row>
    <row r="35" spans="1:15" x14ac:dyDescent="0.4">
      <c r="A35" s="4" t="s">
        <v>113</v>
      </c>
      <c r="B35" t="s">
        <v>78</v>
      </c>
      <c r="C35" s="2" t="s">
        <v>77</v>
      </c>
      <c r="D35" s="17" t="s">
        <v>166</v>
      </c>
      <c r="E35" t="str">
        <f t="shared" si="0"/>
        <v>sean.sanders@pushpin.com</v>
      </c>
      <c r="F35" s="8">
        <v>42691</v>
      </c>
      <c r="G35" s="5">
        <f t="shared" ca="1" si="1"/>
        <v>0.60833333333333328</v>
      </c>
      <c r="H35" s="1" t="s">
        <v>22</v>
      </c>
      <c r="I35" s="6" t="s">
        <v>135</v>
      </c>
      <c r="J35" s="7" t="str">
        <f t="shared" si="2"/>
        <v>03</v>
      </c>
      <c r="K35" s="7" t="str">
        <f t="shared" si="3"/>
        <v>2765</v>
      </c>
      <c r="L35" s="8">
        <v>42566</v>
      </c>
      <c r="M35" s="8">
        <f t="shared" si="4"/>
        <v>42931</v>
      </c>
      <c r="N35" s="10">
        <v>38600</v>
      </c>
      <c r="O35" s="15"/>
    </row>
    <row r="36" spans="1:15" x14ac:dyDescent="0.4">
      <c r="A36" s="4" t="s">
        <v>114</v>
      </c>
      <c r="B36" t="s">
        <v>52</v>
      </c>
      <c r="C36" s="2" t="s">
        <v>51</v>
      </c>
      <c r="D36" s="17" t="s">
        <v>167</v>
      </c>
      <c r="E36" t="str">
        <f t="shared" si="0"/>
        <v>phoebe.gour@pushpin.com</v>
      </c>
      <c r="F36" s="8">
        <v>42721</v>
      </c>
      <c r="G36" s="5">
        <f t="shared" ca="1" si="1"/>
        <v>0.52500000000000002</v>
      </c>
      <c r="H36" s="1" t="s">
        <v>72</v>
      </c>
      <c r="I36" s="6" t="s">
        <v>148</v>
      </c>
      <c r="J36" s="7" t="str">
        <f t="shared" si="2"/>
        <v>02</v>
      </c>
      <c r="K36" s="7" t="str">
        <f t="shared" si="3"/>
        <v>2910</v>
      </c>
      <c r="L36" s="8">
        <v>42539</v>
      </c>
      <c r="M36" s="8">
        <f t="shared" si="4"/>
        <v>42904</v>
      </c>
      <c r="N36" s="10">
        <v>40500</v>
      </c>
      <c r="O36" s="15"/>
    </row>
    <row r="37" spans="1:15" x14ac:dyDescent="0.4">
      <c r="A37" s="4" t="s">
        <v>115</v>
      </c>
      <c r="B37" t="s">
        <v>75</v>
      </c>
      <c r="C37" s="2" t="s">
        <v>74</v>
      </c>
      <c r="D37" s="17" t="s">
        <v>167</v>
      </c>
      <c r="E37" t="str">
        <f t="shared" si="0"/>
        <v>mei.wang@pushpin.com</v>
      </c>
      <c r="F37" s="8">
        <v>40188</v>
      </c>
      <c r="G37" s="5">
        <f t="shared" ca="1" si="1"/>
        <v>7.4611111111111112</v>
      </c>
      <c r="H37" s="1" t="s">
        <v>33</v>
      </c>
      <c r="I37" s="6" t="s">
        <v>136</v>
      </c>
      <c r="J37" s="7" t="str">
        <f t="shared" si="2"/>
        <v>01</v>
      </c>
      <c r="K37" s="7" t="str">
        <f t="shared" si="3"/>
        <v>2783</v>
      </c>
      <c r="L37" s="8">
        <v>42544</v>
      </c>
      <c r="M37" s="8">
        <f t="shared" si="4"/>
        <v>42909</v>
      </c>
      <c r="N37" s="10">
        <v>96400</v>
      </c>
      <c r="O37" s="15"/>
    </row>
    <row r="38" spans="1:15" x14ac:dyDescent="0.4">
      <c r="A38" s="4" t="s">
        <v>116</v>
      </c>
      <c r="B38" t="s">
        <v>29</v>
      </c>
      <c r="C38" s="2" t="s">
        <v>79</v>
      </c>
      <c r="D38" s="17" t="s">
        <v>167</v>
      </c>
      <c r="E38" t="str">
        <f t="shared" si="0"/>
        <v>elizabeth.clark@pushpin.com</v>
      </c>
      <c r="F38" s="8">
        <v>42874</v>
      </c>
      <c r="G38" s="5">
        <f t="shared" ca="1" si="1"/>
        <v>0.10277777777777777</v>
      </c>
      <c r="H38" s="1" t="s">
        <v>35</v>
      </c>
      <c r="I38" s="6" t="s">
        <v>129</v>
      </c>
      <c r="J38" s="7" t="str">
        <f t="shared" si="2"/>
        <v>02</v>
      </c>
      <c r="K38" s="7" t="str">
        <f t="shared" si="3"/>
        <v>2414</v>
      </c>
      <c r="L38" s="8">
        <v>42720</v>
      </c>
      <c r="M38" s="8">
        <f t="shared" si="4"/>
        <v>43085</v>
      </c>
      <c r="N38" s="10">
        <v>37000</v>
      </c>
      <c r="O38" s="15"/>
    </row>
  </sheetData>
  <sortState ref="A4:N38">
    <sortCondition ref="A5"/>
  </sortState>
  <pageMargins left="0.7" right="0.7" top="0.75" bottom="0.75" header="0.3" footer="0.3"/>
  <pageSetup paperSize="9" orientation="portrait" horizontalDpi="75" verticalDpi="7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3" sqref="B3"/>
    </sheetView>
  </sheetViews>
  <sheetFormatPr defaultRowHeight="14.6" x14ac:dyDescent="0.4"/>
  <cols>
    <col min="1" max="1" width="29.69140625" customWidth="1"/>
    <col min="2" max="2" width="17.84375" customWidth="1"/>
  </cols>
  <sheetData>
    <row r="1" spans="1:2" ht="23.15" x14ac:dyDescent="0.6">
      <c r="A1" s="9" t="s">
        <v>117</v>
      </c>
    </row>
    <row r="2" spans="1:2" x14ac:dyDescent="0.4">
      <c r="A2" s="4"/>
    </row>
    <row r="3" spans="1:2" ht="22.3" customHeight="1" x14ac:dyDescent="0.4">
      <c r="A3" s="11" t="s">
        <v>159</v>
      </c>
      <c r="B3" s="12"/>
    </row>
    <row r="4" spans="1:2" ht="22.3" customHeight="1" x14ac:dyDescent="0.4">
      <c r="A4" s="11" t="s">
        <v>160</v>
      </c>
      <c r="B4" s="12"/>
    </row>
    <row r="5" spans="1:2" ht="22.3" customHeight="1" x14ac:dyDescent="0.4">
      <c r="A5" s="11" t="s">
        <v>161</v>
      </c>
      <c r="B5" s="12"/>
    </row>
    <row r="6" spans="1:2" ht="22.3" customHeight="1" x14ac:dyDescent="0.4">
      <c r="A6" s="11" t="s">
        <v>162</v>
      </c>
      <c r="B6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Staff</vt:lpstr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nic</cp:lastModifiedBy>
  <dcterms:created xsi:type="dcterms:W3CDTF">2017-06-15T06:51:11Z</dcterms:created>
  <dcterms:modified xsi:type="dcterms:W3CDTF">2017-06-26T02:12:46Z</dcterms:modified>
</cp:coreProperties>
</file>