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<sst xmlns="http://schemas.openxmlformats.org/spreadsheetml/2006/main" count="234" uniqueCount="171">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</sst>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4" fillId="2" borderId="0" xfId="2" applyFont="1" applyBorder="1" applyAlignment="1">
      <alignment horizontal="center" vertical="center" wrapText="1"/>
    </xf>
    <xf numFmtId="0" fontId="7" fillId="4" borderId="0" xfId="4" applyBorder="1" applyAlignment="1">
      <alignment horizontal="left" vertic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L1" zoomScale="120" zoomScaleNormal="120" workbookViewId="0">
      <selection activeCell="S7" sqref="S7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  <col min="16" max="16" width="11.3046875" customWidth="1"/>
    <col min="18" max="18" width="22.69140625" customWidth="1"/>
    <col min="19" max="19" width="17.53515625" customWidth="1"/>
  </cols>
  <sheetData>
    <row r="1" spans="1:19" ht="28.3" x14ac:dyDescent="0.75">
      <c r="A1" s="14" t="s">
        <v>117</v>
      </c>
      <c r="O1" s="11" t="s">
        <v>160</v>
      </c>
      <c r="P1" s="12">
        <v>0.09</v>
      </c>
    </row>
    <row r="3" spans="1:19" ht="31.75" x14ac:dyDescent="0.4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8" t="s">
        <v>170</v>
      </c>
      <c r="S3" s="18"/>
    </row>
    <row r="4" spans="1:19" x14ac:dyDescent="0.4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16.405555555555555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>N4*Pension_Rate</f>
        <v>9126</v>
      </c>
      <c r="P4" s="13">
        <f>Annual_Salary+Pension</f>
        <v>110526</v>
      </c>
      <c r="R4" s="19" t="s">
        <v>168</v>
      </c>
      <c r="S4" s="17">
        <f>SUM($P$4:$P$38)</f>
        <v>2134656</v>
      </c>
    </row>
    <row r="5" spans="1:19" x14ac:dyDescent="0.4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16.333333333333332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>N5*Pension_Rate</f>
        <v>6327</v>
      </c>
      <c r="P5" s="13">
        <f>Annual_Salary+Pension</f>
        <v>76627</v>
      </c>
      <c r="R5" s="19" t="s">
        <v>169</v>
      </c>
      <c r="S5" s="17">
        <f>AVERAGE(Annual_Salary)</f>
        <v>55954.285714285717</v>
      </c>
    </row>
    <row r="6" spans="1:19" x14ac:dyDescent="0.4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14.794444444444444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>N6*Pension_Rate</f>
        <v>6192</v>
      </c>
      <c r="P6" s="13">
        <f>Annual_Salary+Pension</f>
        <v>74992</v>
      </c>
      <c r="R6" s="19" t="s">
        <v>165</v>
      </c>
      <c r="S6" s="16">
        <f>MIN(Next_Review)</f>
        <v>42872</v>
      </c>
    </row>
    <row r="7" spans="1:19" x14ac:dyDescent="0.4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13.180555555555555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>N7*Pension_Rate</f>
        <v>5328</v>
      </c>
      <c r="P7" s="13">
        <f>Annual_Salary+Pension</f>
        <v>64528</v>
      </c>
      <c r="R7" s="19" t="s">
        <v>164</v>
      </c>
      <c r="S7" s="16">
        <f>MAX(Date_of_Hire)</f>
        <v>42874</v>
      </c>
    </row>
    <row r="8" spans="1:19" x14ac:dyDescent="0.4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11.95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>N8*Pension_Rate</f>
        <v>5661</v>
      </c>
      <c r="P8" s="13">
        <f>Annual_Salary+Pension</f>
        <v>68561</v>
      </c>
    </row>
    <row r="9" spans="1:19" x14ac:dyDescent="0.4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11.416666666666666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>N9*Pension_Rate</f>
        <v>5256</v>
      </c>
      <c r="P9" s="13">
        <f>Annual_Salary+Pension</f>
        <v>63656</v>
      </c>
    </row>
    <row r="10" spans="1:19" x14ac:dyDescent="0.4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11.263888888888889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>N10*Pension_Rate</f>
        <v>5328</v>
      </c>
      <c r="P10" s="13">
        <f>Annual_Salary+Pension</f>
        <v>64528</v>
      </c>
    </row>
    <row r="11" spans="1:19" x14ac:dyDescent="0.4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10.652777777777779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>N11*Pension_Rate</f>
        <v>4644</v>
      </c>
      <c r="P11" s="13">
        <f>Annual_Salary+Pension</f>
        <v>56244</v>
      </c>
    </row>
    <row r="12" spans="1:19" x14ac:dyDescent="0.4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9.2055555555555557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>N12*Pension_Rate</f>
        <v>5238</v>
      </c>
      <c r="P12" s="13">
        <f>Annual_Salary+Pension</f>
        <v>63438</v>
      </c>
    </row>
    <row r="13" spans="1:19" x14ac:dyDescent="0.4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8.8361111111111104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>N13*Pension_Rate</f>
        <v>5022</v>
      </c>
      <c r="P13" s="13">
        <f>Annual_Salary+Pension</f>
        <v>60822</v>
      </c>
    </row>
    <row r="14" spans="1:19" x14ac:dyDescent="0.4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7.5388888888888888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>N14*Pension_Rate</f>
        <v>4995</v>
      </c>
      <c r="P14" s="13">
        <f>Annual_Salary+Pension</f>
        <v>60495</v>
      </c>
    </row>
    <row r="15" spans="1:19" x14ac:dyDescent="0.4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7.3777777777777782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>N15*Pension_Rate</f>
        <v>4356</v>
      </c>
      <c r="P15" s="13">
        <f>Annual_Salary+Pension</f>
        <v>52756</v>
      </c>
    </row>
    <row r="16" spans="1:19" x14ac:dyDescent="0.4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6.35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>N16*Pension_Rate</f>
        <v>5337</v>
      </c>
      <c r="P16" s="13">
        <f>Annual_Salary+Pension</f>
        <v>64637</v>
      </c>
    </row>
    <row r="17" spans="1:16" x14ac:dyDescent="0.4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6.0222222222222221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>N17*Pension_Rate</f>
        <v>5040</v>
      </c>
      <c r="P17" s="13">
        <f>Annual_Salary+Pension</f>
        <v>61040</v>
      </c>
    </row>
    <row r="18" spans="1:16" x14ac:dyDescent="0.4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5.2527777777777782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>N18*Pension_Rate</f>
        <v>5688</v>
      </c>
      <c r="P18" s="13">
        <f>Annual_Salary+Pension</f>
        <v>68888</v>
      </c>
    </row>
    <row r="19" spans="1:16" x14ac:dyDescent="0.4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4.7611111111111111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>N19*Pension_Rate</f>
        <v>4653</v>
      </c>
      <c r="P19" s="13">
        <f>Annual_Salary+Pension</f>
        <v>56353</v>
      </c>
    </row>
    <row r="20" spans="1:16" x14ac:dyDescent="0.4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4.6638888888888888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>N20*Pension_Rate</f>
        <v>4464</v>
      </c>
      <c r="P20" s="13">
        <f>Annual_Salary+Pension</f>
        <v>54064</v>
      </c>
    </row>
    <row r="21" spans="1:16" x14ac:dyDescent="0.4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4.1388888888888893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>N21*Pension_Rate</f>
        <v>4059</v>
      </c>
      <c r="P21" s="13">
        <f>Annual_Salary+Pension</f>
        <v>49159</v>
      </c>
    </row>
    <row r="22" spans="1:16" x14ac:dyDescent="0.4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3.0805555555555557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>N22*Pension_Rate</f>
        <v>3789</v>
      </c>
      <c r="P22" s="13">
        <f>Annual_Salary+Pension</f>
        <v>45889</v>
      </c>
    </row>
    <row r="23" spans="1:16" x14ac:dyDescent="0.4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2.7944444444444443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>N23*Pension_Rate</f>
        <v>5652</v>
      </c>
      <c r="P23" s="13">
        <f>Annual_Salary+Pension</f>
        <v>68452</v>
      </c>
    </row>
    <row r="24" spans="1:16" x14ac:dyDescent="0.4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2.7666666666666666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>N24*Pension_Rate</f>
        <v>4923</v>
      </c>
      <c r="P24" s="13">
        <f>Annual_Salary+Pension</f>
        <v>59623</v>
      </c>
    </row>
    <row r="25" spans="1:16" x14ac:dyDescent="0.4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2.6222222222222222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>N25*Pension_Rate</f>
        <v>4734</v>
      </c>
      <c r="P25" s="13">
        <f>Annual_Salary+Pension</f>
        <v>57334</v>
      </c>
    </row>
    <row r="26" spans="1:16" x14ac:dyDescent="0.4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2.5305555555555554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>N26*Pension_Rate</f>
        <v>5265</v>
      </c>
      <c r="P26" s="13">
        <f>Annual_Salary+Pension</f>
        <v>63765</v>
      </c>
    </row>
    <row r="27" spans="1:16" x14ac:dyDescent="0.4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2.4944444444444445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>N27*Pension_Rate</f>
        <v>4185</v>
      </c>
      <c r="P27" s="13">
        <f>Annual_Salary+Pension</f>
        <v>50685</v>
      </c>
    </row>
    <row r="28" spans="1:16" x14ac:dyDescent="0.4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2.1694444444444443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>N28*Pension_Rate</f>
        <v>5058</v>
      </c>
      <c r="P28" s="13">
        <f>Annual_Salary+Pension</f>
        <v>61258</v>
      </c>
    </row>
    <row r="29" spans="1:16" x14ac:dyDescent="0.4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1.875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>N29*Pension_Rate</f>
        <v>4941</v>
      </c>
      <c r="P29" s="13">
        <f>Annual_Salary+Pension</f>
        <v>59841</v>
      </c>
    </row>
    <row r="30" spans="1:16" x14ac:dyDescent="0.4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1.8722222222222222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>N30*Pension_Rate</f>
        <v>4311</v>
      </c>
      <c r="P30" s="13">
        <f>Annual_Salary+Pension</f>
        <v>52211</v>
      </c>
    </row>
    <row r="31" spans="1:16" x14ac:dyDescent="0.4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1.6222222222222222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>N31*Pension_Rate</f>
        <v>4464</v>
      </c>
      <c r="P31" s="13">
        <f>Annual_Salary+Pension</f>
        <v>54064</v>
      </c>
    </row>
    <row r="32" spans="1:16" x14ac:dyDescent="0.4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1.6138888888888889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>N32*Pension_Rate</f>
        <v>3204</v>
      </c>
      <c r="P32" s="13">
        <f>Annual_Salary+Pension</f>
        <v>38804</v>
      </c>
    </row>
    <row r="33" spans="1:16" x14ac:dyDescent="0.4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1.4861111111111112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>N33*Pension_Rate</f>
        <v>5265</v>
      </c>
      <c r="P33" s="13">
        <f>Annual_Salary+Pension</f>
        <v>63765</v>
      </c>
    </row>
    <row r="34" spans="1:16" x14ac:dyDescent="0.4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1.45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>N34*Pension_Rate</f>
        <v>4626</v>
      </c>
      <c r="P34" s="13">
        <f>Annual_Salary+Pension</f>
        <v>56026</v>
      </c>
    </row>
    <row r="35" spans="1:16" x14ac:dyDescent="0.4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0.61111111111111116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>N35*Pension_Rate</f>
        <v>3474</v>
      </c>
      <c r="P35" s="13">
        <f>Annual_Salary+Pension</f>
        <v>42074</v>
      </c>
    </row>
    <row r="36" spans="1:16" x14ac:dyDescent="0.4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0.52777777777777779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>N36*Pension_Rate</f>
        <v>3645</v>
      </c>
      <c r="P36" s="13">
        <f>Annual_Salary+Pension</f>
        <v>44145</v>
      </c>
    </row>
    <row r="37" spans="1:16" x14ac:dyDescent="0.4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7.4638888888888886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>N37*Pension_Rate</f>
        <v>8676</v>
      </c>
      <c r="P37" s="13">
        <f>Annual_Salary+Pension</f>
        <v>105076</v>
      </c>
    </row>
    <row r="38" spans="1:16" x14ac:dyDescent="0.4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0.10555555555555556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>N38*Pension_Rate</f>
        <v>3330</v>
      </c>
      <c r="P38" s="13">
        <f>Annual_Salary+Pension</f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1" ht="23.15" x14ac:dyDescent="0.6">
      <c r="A1" s="9" t="s">
        <v>166</v>
      </c>
    </row>
    <row r="2" spans="1:1" x14ac:dyDescent="0.4">
      <c r="A2" s="4"/>
    </row>
    <row r="3" spans="1:1" ht="22.3" customHeight="1" x14ac:dyDescent="0.4"/>
    <row r="4" spans="1:1" ht="22.3" customHeight="1" x14ac:dyDescent="0.4"/>
    <row r="5" spans="1:1" ht="22.3" customHeight="1" x14ac:dyDescent="0.4"/>
    <row r="6" spans="1:1" ht="22.3" customHeight="1" x14ac:dyDescent="0.4"/>
    <row r="7" spans="1:1" ht="22.3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2017-06-27T00:02:24Z</dcterms:modified>
</cp:coreProperties>
</file>