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<sst xmlns="http://schemas.openxmlformats.org/spreadsheetml/2006/main" count="12529" uniqueCount="1964">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</sst>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93" si="97">Q1030-P1030</f>
        <v>7.79</v>
      </c>
      <c r="S1030" s="7">
        <v>10</v>
      </c>
      <c r="T1030" s="4">
        <f t="shared" ref="T1030:T1093" si="98">Q1030*S1030</f>
        <v>129.80000000000001</v>
      </c>
      <c r="U1030" s="5">
        <v>0.05</v>
      </c>
      <c r="V1030" s="8">
        <f t="shared" ref="V1030:V1093" si="99">T1030*U1030</f>
        <v>6.4900000000000011</v>
      </c>
      <c r="W1030" s="8">
        <f t="shared" ref="W1030:W1093" si="100">T1030-V1030</f>
        <v>123.31000000000002</v>
      </c>
      <c r="X1030" s="4">
        <v>3.14</v>
      </c>
      <c r="Y1030" s="6">
        <f t="shared" ref="Y1030:Y1093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workbookViewId="0">
      <selection activeCell="B5" sqref="B5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/>
    </row>
    <row r="6" spans="1:26" x14ac:dyDescent="0.4">
      <c r="A6" s="3" t="s">
        <v>37</v>
      </c>
      <c r="B6" s="12"/>
    </row>
    <row r="7" spans="1:26" x14ac:dyDescent="0.4">
      <c r="A7" s="3" t="s">
        <v>1889</v>
      </c>
      <c r="B7" s="12"/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/>
    </row>
    <row r="12" spans="1:26" x14ac:dyDescent="0.4">
      <c r="A12" s="3" t="s">
        <v>29</v>
      </c>
      <c r="B12" s="12"/>
    </row>
    <row r="13" spans="1:26" x14ac:dyDescent="0.4">
      <c r="A13" s="3" t="s">
        <v>42</v>
      </c>
      <c r="B13" s="12"/>
    </row>
    <row r="14" spans="1:26" x14ac:dyDescent="0.4">
      <c r="A14" s="3" t="s">
        <v>50</v>
      </c>
      <c r="B14" s="12"/>
    </row>
    <row r="17" spans="1:7" x14ac:dyDescent="0.4">
      <c r="A17" s="9" t="s">
        <v>1886</v>
      </c>
      <c r="B17" s="12"/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4"/>
      <c r="C21" s="14"/>
      <c r="D21" s="14"/>
      <c r="E21" s="14"/>
      <c r="F21" s="14"/>
    </row>
    <row r="22" spans="1:7" x14ac:dyDescent="0.4">
      <c r="A22" s="3" t="s">
        <v>38</v>
      </c>
      <c r="B22" s="14"/>
      <c r="C22" s="14"/>
      <c r="D22" s="14"/>
      <c r="E22" s="14"/>
      <c r="F22" s="14"/>
    </row>
    <row r="23" spans="1:7" x14ac:dyDescent="0.4">
      <c r="A23" s="3" t="s">
        <v>43</v>
      </c>
      <c r="B23" s="14"/>
      <c r="C23" s="14"/>
      <c r="D23" s="14"/>
      <c r="E23" s="14"/>
      <c r="F23" s="14"/>
    </row>
    <row r="24" spans="1:7" x14ac:dyDescent="0.4">
      <c r="A24" s="3" t="s">
        <v>51</v>
      </c>
      <c r="B24" s="14"/>
      <c r="C24" s="14"/>
      <c r="D24" s="14"/>
      <c r="E24" s="14"/>
      <c r="F24" s="14"/>
    </row>
    <row r="25" spans="1:7" x14ac:dyDescent="0.4">
      <c r="A25" s="3" t="s">
        <v>56</v>
      </c>
      <c r="B25" s="14"/>
      <c r="C25" s="14"/>
      <c r="D25" s="14"/>
      <c r="E25" s="14"/>
      <c r="F25" s="14"/>
    </row>
    <row r="26" spans="1:7" x14ac:dyDescent="0.4">
      <c r="A26" s="3" t="s">
        <v>75</v>
      </c>
      <c r="B26" s="14"/>
      <c r="C26" s="14"/>
      <c r="D26" s="14"/>
      <c r="E26" s="14"/>
      <c r="F26" s="14"/>
    </row>
    <row r="27" spans="1:7" x14ac:dyDescent="0.4">
      <c r="A27" s="3" t="s">
        <v>79</v>
      </c>
      <c r="B27" s="14"/>
      <c r="C27" s="14"/>
      <c r="D27" s="14"/>
      <c r="E27" s="14"/>
      <c r="F27" s="14"/>
    </row>
    <row r="28" spans="1:7" x14ac:dyDescent="0.4">
      <c r="A28" s="3" t="s">
        <v>83</v>
      </c>
      <c r="B28" s="14"/>
      <c r="C28" s="14"/>
      <c r="D28" s="14"/>
      <c r="E28" s="14"/>
      <c r="F28" s="14"/>
    </row>
    <row r="29" spans="1:7" x14ac:dyDescent="0.4">
      <c r="A29" s="3" t="s">
        <v>92</v>
      </c>
      <c r="B29" s="14"/>
      <c r="C29" s="14"/>
      <c r="D29" s="14"/>
      <c r="E29" s="14"/>
      <c r="F29" s="14"/>
    </row>
    <row r="30" spans="1:7" x14ac:dyDescent="0.4">
      <c r="A30" s="3" t="s">
        <v>96</v>
      </c>
      <c r="B30" s="14"/>
      <c r="C30" s="14"/>
      <c r="D30" s="14"/>
      <c r="E30" s="14"/>
      <c r="F30" s="14"/>
    </row>
    <row r="31" spans="1:7" x14ac:dyDescent="0.4">
      <c r="A31" s="3" t="s">
        <v>102</v>
      </c>
      <c r="B31" s="14"/>
      <c r="C31" s="14"/>
      <c r="D31" s="14"/>
      <c r="E31" s="14"/>
      <c r="F31" s="14"/>
    </row>
    <row r="32" spans="1:7" x14ac:dyDescent="0.4">
      <c r="A32" s="3" t="s">
        <v>124</v>
      </c>
      <c r="B32" s="14"/>
      <c r="C32" s="14"/>
      <c r="D32" s="14"/>
      <c r="E32" s="14"/>
      <c r="F32" s="14"/>
    </row>
    <row r="33" spans="1:6" x14ac:dyDescent="0.4">
      <c r="A33" s="3" t="s">
        <v>142</v>
      </c>
      <c r="B33" s="14"/>
      <c r="C33" s="14"/>
      <c r="D33" s="14"/>
      <c r="E33" s="14"/>
      <c r="F33" s="14"/>
    </row>
    <row r="34" spans="1:6" x14ac:dyDescent="0.4">
      <c r="A34" s="3" t="s">
        <v>153</v>
      </c>
      <c r="B34" s="14"/>
      <c r="C34" s="14"/>
      <c r="D34" s="14"/>
      <c r="E34" s="14"/>
      <c r="F34" s="14"/>
    </row>
    <row r="35" spans="1:6" x14ac:dyDescent="0.4">
      <c r="D35" t="s">
        <v>1884</v>
      </c>
    </row>
    <row r="37" spans="1:6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4">
      <c r="A38" s="15">
        <v>2013</v>
      </c>
      <c r="B38" s="12">
        <f>COUNTIFS(Order_Year,$A38,State,B$37)</f>
        <v>138</v>
      </c>
      <c r="C38" s="12">
        <f>COUNTIFS(Order_Year,$A38,State,C$37)</f>
        <v>66</v>
      </c>
      <c r="D38" s="12">
        <f>COUNTIFS(Order_Year,$A38,State,D$37)</f>
        <v>17</v>
      </c>
      <c r="E38" s="12">
        <f>SUMIFS(Total,Order_Year,A38)</f>
        <v>171750.79886199994</v>
      </c>
    </row>
    <row r="39" spans="1:6" x14ac:dyDescent="0.4">
      <c r="A39" s="15">
        <v>2014</v>
      </c>
      <c r="B39" s="12">
        <f>COUNTIFS(Order_Year,$A39,State,B$37)</f>
        <v>147</v>
      </c>
      <c r="C39" s="12">
        <f>COUNTIFS(Order_Year,$A39,State,C$37)</f>
        <v>70</v>
      </c>
      <c r="D39" s="12">
        <f>COUNTIFS(Order_Year,$A39,State,D$37)</f>
        <v>25</v>
      </c>
      <c r="E39" s="12">
        <f>SUMIFS(Total,Order_Year,A39)</f>
        <v>319231.65950000001</v>
      </c>
    </row>
    <row r="40" spans="1:6" x14ac:dyDescent="0.4">
      <c r="A40" s="15">
        <v>2015</v>
      </c>
      <c r="B40" s="12">
        <f>COUNTIFS(Order_Year,$A40,State,B$37)</f>
        <v>162</v>
      </c>
      <c r="C40" s="12">
        <f>COUNTIFS(Order_Year,$A40,State,C$37)</f>
        <v>89</v>
      </c>
      <c r="D40" s="12">
        <f>COUNTIFS(Order_Year,$A40,State,D$37)</f>
        <v>27</v>
      </c>
      <c r="E40" s="12">
        <f>SUMIFS(Total,Order_Year,A40)</f>
        <v>352762.94619999995</v>
      </c>
    </row>
    <row r="41" spans="1:6" x14ac:dyDescent="0.4">
      <c r="A41" s="15">
        <v>2016</v>
      </c>
      <c r="B41" s="12">
        <f>COUNTIFS(Order_Year,$A41,State,B$37)</f>
        <v>181</v>
      </c>
      <c r="C41" s="12">
        <f>COUNTIFS(Order_Year,$A41,State,C$37)</f>
        <v>59</v>
      </c>
      <c r="D41" s="12">
        <f>COUNTIFS(Order_Year,$A41,State,D$37)</f>
        <v>33</v>
      </c>
      <c r="E41" s="12">
        <f>SUMIFS(Total,Order_Year,A41)</f>
        <v>272288.69620000001</v>
      </c>
    </row>
    <row r="42" spans="1:6" x14ac:dyDescent="0.4">
      <c r="A42" s="15">
        <v>2017</v>
      </c>
      <c r="B42" s="12">
        <f>COUNTIFS(Order_Year,$A42,State,B$37)</f>
        <v>18</v>
      </c>
      <c r="C42" s="12">
        <f>COUNTIFS(Order_Year,$A42,State,C$37)</f>
        <v>5</v>
      </c>
      <c r="D42" s="12">
        <f>COUNTIFS(Order_Year,$A42,State,D$37)</f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2017-07-03T13:17:55Z</dcterms:modified>
</cp:coreProperties>
</file>