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havinpatel/Downloads/"/>
    </mc:Choice>
  </mc:AlternateContent>
  <xr:revisionPtr revIDLastSave="0" documentId="13_ncr:1_{9C5EF126-3CB1-6544-A43E-AC4F008F7B4C}" xr6:coauthVersionLast="36" xr6:coauthVersionMax="36" xr10:uidLastSave="{00000000-0000-0000-0000-000000000000}"/>
  <workbookProtection lockStructure="1"/>
  <bookViews>
    <workbookView xWindow="0" yWindow="0" windowWidth="25600" windowHeight="16000" xr2:uid="{00000000-000D-0000-FFFF-FFFF00000000}"/>
  </bookViews>
  <sheets>
    <sheet name="Inventory" sheetId="1" r:id="rId1"/>
    <sheet name="Calc" sheetId="3" state="hidden" r:id="rId2"/>
  </sheets>
  <definedNames>
    <definedName name="_xlnm._FilterDatabase" localSheetId="0" hidden="1">Inventory!$O$3:$P$10</definedName>
    <definedName name="Discount_Codes">Inventory!$O$14:$P$16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1" l="1"/>
  <c r="M58" i="1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2" i="3"/>
  <c r="K56" i="1" l="1"/>
  <c r="K55" i="1"/>
  <c r="K5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4" i="1"/>
  <c r="P19" i="1" l="1"/>
</calcChain>
</file>

<file path=xl/sharedStrings.xml><?xml version="1.0" encoding="utf-8"?>
<sst xmlns="http://schemas.openxmlformats.org/spreadsheetml/2006/main" count="367" uniqueCount="155">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</sst>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9" fontId="0" fillId="0" borderId="0" xfId="3" applyFont="1"/>
    <xf numFmtId="0" fontId="0" fillId="4" borderId="3" xfId="0" applyFont="1" applyFill="1" applyBorder="1"/>
    <xf numFmtId="0" fontId="5" fillId="3" borderId="4" xfId="0" applyFont="1" applyFill="1" applyBorder="1"/>
    <xf numFmtId="0" fontId="0" fillId="4" borderId="4" xfId="0" applyFont="1" applyFill="1" applyBorder="1"/>
    <xf numFmtId="0" fontId="0" fillId="0" borderId="4" xfId="0" applyFont="1" applyBorder="1"/>
    <xf numFmtId="0" fontId="6" fillId="0" borderId="0" xfId="0" applyFont="1" applyAlignment="1">
      <alignment horizontal="center"/>
    </xf>
    <xf numFmtId="9" fontId="0" fillId="0" borderId="0" xfId="3" applyFont="1" applyAlignment="1">
      <alignment horizontal="center"/>
    </xf>
    <xf numFmtId="0" fontId="6" fillId="0" borderId="0" xfId="0" applyFont="1"/>
    <xf numFmtId="10" fontId="0" fillId="0" borderId="0" xfId="0" applyNumberFormat="1"/>
    <xf numFmtId="0" fontId="4" fillId="0" borderId="0" xfId="0" applyNumberFormat="1" applyFont="1" applyAlignment="1">
      <alignment horizontal="center"/>
    </xf>
  </cellXfs>
  <cellStyles count="4">
    <cellStyle name="Heading 1" xfId="1" builtinId="16"/>
    <cellStyle name="Heading 3" xfId="2" builtinId="18"/>
    <cellStyle name="Normal" xfId="0" builtinId="0"/>
    <cellStyle name="Percent" xfId="3" builtinId="5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3E9A66-6F35-364E-94C2-1C31618A4F81}" name="Table1" displayName="Table1" ref="O13:P16" totalsRowShown="0" headerRowDxfId="15">
  <autoFilter ref="O13:P16" xr:uid="{55A01A15-E2D2-D442-8A8C-EFE56A4BFB3B}"/>
  <tableColumns count="2">
    <tableColumn id="1" xr3:uid="{47CD9AFE-0D39-664B-AABC-95DCC7E0FC7F}" name="Discount Code" dataDxfId="17"/>
    <tableColumn id="2" xr3:uid="{9C204221-629F-704B-9564-B23BEABCE086}" name="%" dataDxfId="16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01C5B9-1D1C-CB42-92FA-3D8977B8C8E3}" name="Table2" displayName="Table2" ref="A3:M58" totalsRowCount="1" headerRowDxfId="7" headerRowBorderDxfId="14" headerRowCellStyle="Heading 3">
  <autoFilter ref="A3:M57" xr:uid="{A58A7355-0A35-5343-A5B5-3ACE13CBBC76}">
    <filterColumn colId="2">
      <filters>
        <filter val="KESTREL"/>
      </filters>
    </filterColumn>
  </autoFilter>
  <tableColumns count="13">
    <tableColumn id="1" xr3:uid="{E1BA55FC-44B3-3E49-931F-C07ACBEEBFEE}" name="Product Code" totalsRowLabel="Total"/>
    <tableColumn id="2" xr3:uid="{23BC1995-A248-3843-BF76-6C63DC433AE9}" name="Item Description"/>
    <tableColumn id="3" xr3:uid="{A420C5DC-3C74-1F4D-9BA1-121CD4B867A4}" name="Supplier"/>
    <tableColumn id="4" xr3:uid="{1271E4A8-3C32-4B45-82E6-2747D8178C79}" name="Department"/>
    <tableColumn id="5" xr3:uid="{1DE4AEE2-D2B0-FD44-808D-4EC2A03CE928}" name="Origin"/>
    <tableColumn id="6" xr3:uid="{D69C2178-07F7-B841-B763-2E72AC581A29}" name="Location"/>
    <tableColumn id="7" xr3:uid="{5FF4CAA0-6904-8A49-AE04-A045CDF98419}" name="Rack" dataDxfId="2" totalsRowDxfId="1"/>
    <tableColumn id="8" xr3:uid="{66253CE5-A496-5F4D-B521-9BB5E41D6AD0}" name="In Stock" totalsRowFunction="count" dataDxfId="13" totalsRowDxfId="0"/>
    <tableColumn id="9" xr3:uid="{AAC87001-0E81-8848-B203-512B9A83CD72}" name="Target Level" dataDxfId="12" totalsRowDxfId="6"/>
    <tableColumn id="10" xr3:uid="{1C83551E-C617-C647-B1E2-6E8629861A03}" name="Reorder Level" dataDxfId="11" totalsRowDxfId="5"/>
    <tableColumn id="11" xr3:uid="{C139CDCF-3E56-0243-BB26-60E1DB87278F}" name="Discount %" dataDxfId="10" totalsRowDxfId="4" dataCellStyle="Percent" totalsRowCellStyle="Percent">
      <calculatedColumnFormula>Calc!A2</calculatedColumnFormula>
    </tableColumn>
    <tableColumn id="12" xr3:uid="{E9FFE126-D658-D747-BC4C-0F1BB0EECD2E}" name="Unit Cost" dataDxfId="9"/>
    <tableColumn id="13" xr3:uid="{606D18D0-212C-A44D-8685-EA9245FD69BD}" name="Retail Price" totalsRowFunction="average" dataDxfId="8" totalsRowDxfId="3"/>
  </tableColumns>
  <tableStyleInfo name="TableStyleLight1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8"/>
  <sheetViews>
    <sheetView tabSelected="1" workbookViewId="0">
      <selection activeCell="F59" sqref="F59"/>
    </sheetView>
  </sheetViews>
  <sheetFormatPr baseColWidth="10" defaultColWidth="8.83203125" defaultRowHeight="15" x14ac:dyDescent="0.2"/>
  <cols>
    <col min="1" max="1" width="14" customWidth="1"/>
    <col min="2" max="2" width="48.5" customWidth="1"/>
    <col min="3" max="3" width="13.6640625" bestFit="1" customWidth="1"/>
    <col min="4" max="4" width="13" customWidth="1"/>
    <col min="5" max="5" width="8.1640625" customWidth="1"/>
    <col min="6" max="6" width="12.83203125" customWidth="1"/>
    <col min="7" max="7" width="7" style="10" customWidth="1"/>
    <col min="8" max="8" width="9.83203125" style="10" customWidth="1"/>
    <col min="9" max="9" width="12.83203125" style="10" customWidth="1"/>
    <col min="10" max="10" width="14.33203125" style="10" customWidth="1"/>
    <col min="11" max="11" width="12.33203125" style="10" customWidth="1"/>
    <col min="12" max="12" width="12.5" customWidth="1"/>
    <col min="13" max="13" width="12.33203125" customWidth="1"/>
    <col min="14" max="14" width="10.33203125" bestFit="1" customWidth="1"/>
    <col min="15" max="15" width="16.83203125" bestFit="1" customWidth="1"/>
    <col min="16" max="16" width="13.1640625" bestFit="1" customWidth="1"/>
  </cols>
  <sheetData>
    <row r="1" spans="1:16" s="5" customFormat="1" ht="30.5" customHeight="1" thickBot="1" x14ac:dyDescent="0.3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6"/>
      <c r="L1" s="4"/>
      <c r="M1" s="4"/>
    </row>
    <row r="2" spans="1:16" s="5" customFormat="1" ht="16" thickTop="1" x14ac:dyDescent="0.2">
      <c r="G2" s="7"/>
      <c r="H2" s="7"/>
      <c r="I2" s="7"/>
      <c r="J2" s="7"/>
      <c r="K2" s="7"/>
    </row>
    <row r="3" spans="1:16" ht="16" thickBot="1" x14ac:dyDescent="0.2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8" t="s">
        <v>136</v>
      </c>
      <c r="L3" s="11" t="s">
        <v>132</v>
      </c>
      <c r="M3" s="11" t="s">
        <v>133</v>
      </c>
      <c r="O3" s="14" t="s">
        <v>125</v>
      </c>
      <c r="P3" s="14" t="s">
        <v>144</v>
      </c>
    </row>
    <row r="4" spans="1:16" hidden="1" x14ac:dyDescent="0.2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8">
        <f>Calc!A2</f>
        <v>0.05</v>
      </c>
      <c r="L4" s="2">
        <v>35</v>
      </c>
      <c r="M4" s="2">
        <v>41</v>
      </c>
      <c r="N4" s="1"/>
      <c r="O4" s="15" t="s">
        <v>117</v>
      </c>
      <c r="P4" s="15" t="s">
        <v>145</v>
      </c>
    </row>
    <row r="5" spans="1:16" hidden="1" x14ac:dyDescent="0.2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8">
        <f>Calc!A3</f>
        <v>0.05</v>
      </c>
      <c r="L5" s="2">
        <v>27</v>
      </c>
      <c r="M5" s="2">
        <v>31</v>
      </c>
      <c r="N5" s="1"/>
      <c r="O5" s="16" t="s">
        <v>118</v>
      </c>
      <c r="P5" s="16" t="s">
        <v>146</v>
      </c>
    </row>
    <row r="6" spans="1:16" hidden="1" x14ac:dyDescent="0.2">
      <c r="A6" t="s">
        <v>49</v>
      </c>
      <c r="B6" t="s">
        <v>152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8">
        <f>Calc!A4</f>
        <v>0.1</v>
      </c>
      <c r="L6" s="2">
        <v>87</v>
      </c>
      <c r="M6" s="2">
        <v>109</v>
      </c>
      <c r="N6" s="1"/>
      <c r="O6" s="15" t="s">
        <v>119</v>
      </c>
      <c r="P6" s="15" t="s">
        <v>147</v>
      </c>
    </row>
    <row r="7" spans="1:16" hidden="1" x14ac:dyDescent="0.2">
      <c r="A7" t="s">
        <v>57</v>
      </c>
      <c r="B7" t="s">
        <v>130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8">
        <f>Calc!A5</f>
        <v>0.15</v>
      </c>
      <c r="L7" s="2">
        <v>388</v>
      </c>
      <c r="M7" s="2">
        <v>420</v>
      </c>
      <c r="N7" s="1"/>
      <c r="O7" s="16" t="s">
        <v>120</v>
      </c>
      <c r="P7" s="16" t="s">
        <v>148</v>
      </c>
    </row>
    <row r="8" spans="1:16" hidden="1" x14ac:dyDescent="0.2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8">
        <f>Calc!A6</f>
        <v>0.05</v>
      </c>
      <c r="L8" s="2">
        <v>22</v>
      </c>
      <c r="M8" s="2">
        <v>29</v>
      </c>
      <c r="N8" s="1"/>
      <c r="O8" s="15" t="s">
        <v>123</v>
      </c>
      <c r="P8" s="15" t="s">
        <v>149</v>
      </c>
    </row>
    <row r="9" spans="1:16" hidden="1" x14ac:dyDescent="0.2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>
        <v>1</v>
      </c>
      <c r="H9" s="10">
        <v>14</v>
      </c>
      <c r="I9" s="10">
        <v>25</v>
      </c>
      <c r="J9" s="10">
        <v>10</v>
      </c>
      <c r="K9" s="18">
        <f>Calc!A7</f>
        <v>0.05</v>
      </c>
      <c r="L9" s="2">
        <v>14</v>
      </c>
      <c r="M9" s="2">
        <v>19</v>
      </c>
      <c r="N9" s="1"/>
      <c r="O9" s="16" t="s">
        <v>122</v>
      </c>
      <c r="P9" s="16" t="s">
        <v>150</v>
      </c>
    </row>
    <row r="10" spans="1:16" hidden="1" x14ac:dyDescent="0.2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8">
        <f>Calc!A8</f>
        <v>0.05</v>
      </c>
      <c r="L10" s="2">
        <v>6</v>
      </c>
      <c r="M10" s="2">
        <v>12</v>
      </c>
      <c r="N10" s="1"/>
      <c r="O10" s="13" t="s">
        <v>121</v>
      </c>
      <c r="P10" s="13" t="s">
        <v>151</v>
      </c>
    </row>
    <row r="11" spans="1:16" hidden="1" x14ac:dyDescent="0.2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</v>
      </c>
      <c r="H11" s="10">
        <v>7</v>
      </c>
      <c r="I11" s="10">
        <v>25</v>
      </c>
      <c r="J11" s="10">
        <v>10</v>
      </c>
      <c r="K11" s="18">
        <f>Calc!A9</f>
        <v>0.05</v>
      </c>
      <c r="L11" s="2">
        <v>5</v>
      </c>
      <c r="M11" s="2">
        <v>9</v>
      </c>
      <c r="N11" s="1"/>
    </row>
    <row r="12" spans="1:16" x14ac:dyDescent="0.2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8">
        <f>Calc!A10</f>
        <v>0.15</v>
      </c>
      <c r="L12" s="2">
        <v>350</v>
      </c>
      <c r="M12" s="2">
        <v>425</v>
      </c>
      <c r="N12" s="1"/>
    </row>
    <row r="13" spans="1:16" x14ac:dyDescent="0.2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8">
        <f>Calc!A11</f>
        <v>0.15</v>
      </c>
      <c r="L13" s="2">
        <v>340</v>
      </c>
      <c r="M13" s="2">
        <v>415</v>
      </c>
      <c r="N13" s="1"/>
      <c r="O13" s="17" t="s">
        <v>135</v>
      </c>
      <c r="P13" s="17" t="s">
        <v>143</v>
      </c>
    </row>
    <row r="14" spans="1:16" hidden="1" x14ac:dyDescent="0.2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8">
        <f>Calc!A12</f>
        <v>0.05</v>
      </c>
      <c r="L14" s="2">
        <v>7.5</v>
      </c>
      <c r="M14" s="2">
        <v>8.99</v>
      </c>
      <c r="N14" s="1"/>
      <c r="O14" s="10" t="s">
        <v>137</v>
      </c>
      <c r="P14" s="18">
        <v>0.05</v>
      </c>
    </row>
    <row r="15" spans="1:16" hidden="1" x14ac:dyDescent="0.2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8">
        <f>Calc!A13</f>
        <v>0.05</v>
      </c>
      <c r="L15" s="2">
        <v>5.5</v>
      </c>
      <c r="M15" s="2">
        <v>7.99</v>
      </c>
      <c r="N15" s="1"/>
      <c r="O15" s="10" t="s">
        <v>138</v>
      </c>
      <c r="P15" s="18">
        <v>0.1</v>
      </c>
    </row>
    <row r="16" spans="1:16" hidden="1" x14ac:dyDescent="0.2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8">
        <f>Calc!A14</f>
        <v>0.05</v>
      </c>
      <c r="L16" s="2">
        <v>9.5</v>
      </c>
      <c r="M16" s="2">
        <v>10.99</v>
      </c>
      <c r="N16" s="1"/>
      <c r="O16" s="10" t="s">
        <v>139</v>
      </c>
      <c r="P16" s="18">
        <v>0.15</v>
      </c>
    </row>
    <row r="17" spans="1:16" hidden="1" x14ac:dyDescent="0.2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8">
        <f>Calc!A15</f>
        <v>0.05</v>
      </c>
      <c r="L17" s="2">
        <v>7.5</v>
      </c>
      <c r="M17" s="2">
        <v>8.99</v>
      </c>
      <c r="N17" s="1"/>
      <c r="O17" s="10"/>
      <c r="P17" s="18"/>
    </row>
    <row r="18" spans="1:16" hidden="1" x14ac:dyDescent="0.2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8">
        <f>Calc!A16</f>
        <v>0.05</v>
      </c>
      <c r="L18" s="2">
        <v>5.5</v>
      </c>
      <c r="M18" s="2">
        <v>7.99</v>
      </c>
      <c r="N18" s="1"/>
    </row>
    <row r="19" spans="1:16" hidden="1" x14ac:dyDescent="0.2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8">
        <f>Calc!A17</f>
        <v>0.05</v>
      </c>
      <c r="L19" s="2">
        <v>9.5</v>
      </c>
      <c r="M19" s="2">
        <v>10.99</v>
      </c>
      <c r="N19" s="1"/>
      <c r="O19" s="19" t="s">
        <v>153</v>
      </c>
      <c r="P19" s="20">
        <f>AVERAGE(K4:K57)</f>
        <v>6.7592592592592565E-2</v>
      </c>
    </row>
    <row r="20" spans="1:16" hidden="1" x14ac:dyDescent="0.2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8">
        <f>Calc!A18</f>
        <v>0.05</v>
      </c>
      <c r="L20" s="2">
        <v>6.32</v>
      </c>
      <c r="M20" s="2">
        <v>7.49</v>
      </c>
      <c r="N20" s="1"/>
    </row>
    <row r="21" spans="1:16" hidden="1" x14ac:dyDescent="0.2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8">
        <f>Calc!A19</f>
        <v>0.05</v>
      </c>
      <c r="L21" s="2">
        <v>4.32</v>
      </c>
      <c r="M21" s="2">
        <v>5</v>
      </c>
      <c r="N21" s="1"/>
    </row>
    <row r="22" spans="1:16" hidden="1" x14ac:dyDescent="0.2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8">
        <f>Calc!A20</f>
        <v>0.05</v>
      </c>
      <c r="L22" s="2">
        <v>4.32</v>
      </c>
      <c r="M22" s="2">
        <v>5</v>
      </c>
      <c r="N22" s="1"/>
    </row>
    <row r="23" spans="1:16" hidden="1" x14ac:dyDescent="0.2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8">
        <f>Calc!A21</f>
        <v>0.05</v>
      </c>
      <c r="L23" s="2">
        <v>1.75</v>
      </c>
      <c r="M23" s="2">
        <v>2.39</v>
      </c>
      <c r="N23" s="1"/>
    </row>
    <row r="24" spans="1:16" hidden="1" x14ac:dyDescent="0.2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8">
        <f>Calc!A22</f>
        <v>0.05</v>
      </c>
      <c r="L24" s="2">
        <v>1.5</v>
      </c>
      <c r="M24" s="2">
        <v>1.35</v>
      </c>
      <c r="N24" s="1"/>
    </row>
    <row r="25" spans="1:16" hidden="1" x14ac:dyDescent="0.2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8">
        <f>Calc!A23</f>
        <v>0.05</v>
      </c>
      <c r="L25" s="2">
        <v>2.2200000000000002</v>
      </c>
      <c r="M25" s="2">
        <v>3.55</v>
      </c>
      <c r="N25" s="1"/>
    </row>
    <row r="26" spans="1:16" hidden="1" x14ac:dyDescent="0.2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8">
        <f>Calc!A24</f>
        <v>0.05</v>
      </c>
      <c r="L26" s="2">
        <v>3.55</v>
      </c>
      <c r="M26" s="2">
        <v>5.65</v>
      </c>
      <c r="N26" s="1"/>
    </row>
    <row r="27" spans="1:16" hidden="1" x14ac:dyDescent="0.2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8">
        <f>Calc!A25</f>
        <v>0.05</v>
      </c>
      <c r="L27" s="2">
        <v>4.32</v>
      </c>
      <c r="M27" s="2">
        <v>5</v>
      </c>
      <c r="N27" s="1"/>
    </row>
    <row r="28" spans="1:16" hidden="1" x14ac:dyDescent="0.2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8">
        <f>Calc!A26</f>
        <v>0.05</v>
      </c>
      <c r="L28" s="2">
        <v>2.75</v>
      </c>
      <c r="M28" s="2">
        <v>3.55</v>
      </c>
      <c r="N28" s="1"/>
    </row>
    <row r="29" spans="1:16" hidden="1" x14ac:dyDescent="0.2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8">
        <f>Calc!A27</f>
        <v>0.05</v>
      </c>
      <c r="L29" s="2">
        <v>2.29</v>
      </c>
      <c r="M29" s="2">
        <v>4.32</v>
      </c>
      <c r="N29" s="1"/>
    </row>
    <row r="30" spans="1:16" hidden="1" x14ac:dyDescent="0.2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8">
        <f>Calc!A28</f>
        <v>0.05</v>
      </c>
      <c r="L30" s="2">
        <v>3.23</v>
      </c>
      <c r="M30" s="2">
        <v>5.65</v>
      </c>
      <c r="N30" s="1"/>
    </row>
    <row r="31" spans="1:16" hidden="1" x14ac:dyDescent="0.2">
      <c r="A31" t="s">
        <v>53</v>
      </c>
      <c r="B31" t="s">
        <v>21</v>
      </c>
      <c r="C31" t="s">
        <v>120</v>
      </c>
      <c r="D31" t="s">
        <v>13</v>
      </c>
      <c r="E31" t="s">
        <v>22</v>
      </c>
      <c r="F31" t="s">
        <v>4</v>
      </c>
      <c r="G31" s="9">
        <v>3</v>
      </c>
      <c r="H31" s="10">
        <v>45</v>
      </c>
      <c r="I31" s="10">
        <v>100</v>
      </c>
      <c r="J31" s="10">
        <v>50</v>
      </c>
      <c r="K31" s="18">
        <f>Calc!A29</f>
        <v>0.05</v>
      </c>
      <c r="L31" s="2">
        <v>3.55</v>
      </c>
      <c r="M31" s="2">
        <v>5.65</v>
      </c>
      <c r="N31" s="1"/>
    </row>
    <row r="32" spans="1:16" hidden="1" x14ac:dyDescent="0.2">
      <c r="A32" t="s">
        <v>77</v>
      </c>
      <c r="B32" t="s">
        <v>27</v>
      </c>
      <c r="C32" t="s">
        <v>120</v>
      </c>
      <c r="D32" t="s">
        <v>13</v>
      </c>
      <c r="E32" t="s">
        <v>5</v>
      </c>
      <c r="F32" t="s">
        <v>4</v>
      </c>
      <c r="G32" s="9">
        <v>1</v>
      </c>
      <c r="H32" s="10">
        <v>22</v>
      </c>
      <c r="I32" s="10">
        <v>50</v>
      </c>
      <c r="J32" s="10">
        <v>25</v>
      </c>
      <c r="K32" s="18">
        <f>Calc!A30</f>
        <v>0.05</v>
      </c>
      <c r="L32" s="2">
        <v>12.43</v>
      </c>
      <c r="M32" s="2">
        <v>15.99</v>
      </c>
      <c r="N32" s="1"/>
    </row>
    <row r="33" spans="1:14" x14ac:dyDescent="0.2">
      <c r="A33" t="s">
        <v>88</v>
      </c>
      <c r="B33" t="s">
        <v>29</v>
      </c>
      <c r="C33" t="s">
        <v>119</v>
      </c>
      <c r="D33" t="s">
        <v>28</v>
      </c>
      <c r="E33" t="s">
        <v>30</v>
      </c>
      <c r="F33" t="s">
        <v>4</v>
      </c>
      <c r="G33" s="9">
        <v>4</v>
      </c>
      <c r="H33" s="10">
        <v>45</v>
      </c>
      <c r="I33" s="10">
        <v>50</v>
      </c>
      <c r="J33" s="10">
        <v>25</v>
      </c>
      <c r="K33" s="18">
        <f>Calc!A31</f>
        <v>0.05</v>
      </c>
      <c r="L33" s="2">
        <v>28</v>
      </c>
      <c r="M33" s="2">
        <v>33</v>
      </c>
      <c r="N33" s="1"/>
    </row>
    <row r="34" spans="1:14" x14ac:dyDescent="0.2">
      <c r="A34" t="s">
        <v>89</v>
      </c>
      <c r="B34" t="s">
        <v>31</v>
      </c>
      <c r="C34" t="s">
        <v>119</v>
      </c>
      <c r="D34" t="s">
        <v>28</v>
      </c>
      <c r="E34" t="s">
        <v>30</v>
      </c>
      <c r="F34" t="s">
        <v>4</v>
      </c>
      <c r="G34" s="9">
        <v>5</v>
      </c>
      <c r="H34" s="10">
        <v>12</v>
      </c>
      <c r="I34" s="10">
        <v>50</v>
      </c>
      <c r="J34" s="10">
        <v>25</v>
      </c>
      <c r="K34" s="18">
        <f>Calc!A32</f>
        <v>0.05</v>
      </c>
      <c r="L34" s="2">
        <v>26</v>
      </c>
      <c r="M34" s="2">
        <v>31</v>
      </c>
      <c r="N34" s="1"/>
    </row>
    <row r="35" spans="1:14" x14ac:dyDescent="0.2">
      <c r="A35" t="s">
        <v>90</v>
      </c>
      <c r="B35" t="s">
        <v>131</v>
      </c>
      <c r="C35" t="s">
        <v>119</v>
      </c>
      <c r="D35" t="s">
        <v>28</v>
      </c>
      <c r="E35" t="s">
        <v>32</v>
      </c>
      <c r="F35" t="s">
        <v>4</v>
      </c>
      <c r="G35" s="9">
        <v>4</v>
      </c>
      <c r="H35" s="10">
        <v>12</v>
      </c>
      <c r="I35" s="10">
        <v>25</v>
      </c>
      <c r="J35" s="10">
        <v>10</v>
      </c>
      <c r="K35" s="18">
        <f>Calc!A33</f>
        <v>0.05</v>
      </c>
      <c r="L35" s="2">
        <v>52.43</v>
      </c>
      <c r="M35" s="2">
        <v>108.97</v>
      </c>
      <c r="N35" s="1"/>
    </row>
    <row r="36" spans="1:14" x14ac:dyDescent="0.2">
      <c r="A36" t="s">
        <v>88</v>
      </c>
      <c r="B36" t="s">
        <v>29</v>
      </c>
      <c r="C36" t="s">
        <v>119</v>
      </c>
      <c r="D36" t="s">
        <v>28</v>
      </c>
      <c r="E36" t="s">
        <v>30</v>
      </c>
      <c r="F36" t="s">
        <v>4</v>
      </c>
      <c r="G36" s="9">
        <v>4</v>
      </c>
      <c r="H36" s="10">
        <v>45</v>
      </c>
      <c r="I36" s="10">
        <v>50</v>
      </c>
      <c r="J36" s="10">
        <v>25</v>
      </c>
      <c r="K36" s="18">
        <f>Calc!A34</f>
        <v>0.05</v>
      </c>
      <c r="L36" s="2">
        <v>28</v>
      </c>
      <c r="M36" s="2">
        <v>33</v>
      </c>
      <c r="N36" s="1"/>
    </row>
    <row r="37" spans="1:14" x14ac:dyDescent="0.2">
      <c r="A37" t="s">
        <v>91</v>
      </c>
      <c r="B37" t="s">
        <v>33</v>
      </c>
      <c r="C37" t="s">
        <v>119</v>
      </c>
      <c r="D37" t="s">
        <v>28</v>
      </c>
      <c r="E37" t="s">
        <v>30</v>
      </c>
      <c r="F37" t="s">
        <v>4</v>
      </c>
      <c r="G37" s="9">
        <v>4</v>
      </c>
      <c r="H37" s="10">
        <v>50</v>
      </c>
      <c r="I37" s="10">
        <v>50</v>
      </c>
      <c r="J37" s="10">
        <v>25</v>
      </c>
      <c r="K37" s="18">
        <f>Calc!A35</f>
        <v>0.05</v>
      </c>
      <c r="L37" s="2">
        <v>25</v>
      </c>
      <c r="M37" s="2">
        <v>29</v>
      </c>
      <c r="N37" s="1"/>
    </row>
    <row r="38" spans="1:14" x14ac:dyDescent="0.2">
      <c r="A38" t="s">
        <v>92</v>
      </c>
      <c r="B38" t="s">
        <v>34</v>
      </c>
      <c r="C38" t="s">
        <v>119</v>
      </c>
      <c r="D38" t="s">
        <v>28</v>
      </c>
      <c r="E38" t="s">
        <v>32</v>
      </c>
      <c r="F38" t="s">
        <v>4</v>
      </c>
      <c r="G38" s="9">
        <v>5</v>
      </c>
      <c r="H38" s="10">
        <v>6</v>
      </c>
      <c r="I38" s="10">
        <v>25</v>
      </c>
      <c r="J38" s="10">
        <v>10</v>
      </c>
      <c r="K38" s="18">
        <f>Calc!A36</f>
        <v>0.05</v>
      </c>
      <c r="L38" s="2">
        <v>42</v>
      </c>
      <c r="M38" s="2">
        <v>56</v>
      </c>
      <c r="N38" s="1"/>
    </row>
    <row r="39" spans="1:14" x14ac:dyDescent="0.2">
      <c r="A39" t="s">
        <v>93</v>
      </c>
      <c r="B39" t="s">
        <v>113</v>
      </c>
      <c r="C39" t="s">
        <v>119</v>
      </c>
      <c r="D39" t="s">
        <v>28</v>
      </c>
      <c r="E39" t="s">
        <v>32</v>
      </c>
      <c r="F39" t="s">
        <v>4</v>
      </c>
      <c r="G39" s="9">
        <v>4</v>
      </c>
      <c r="H39" s="10">
        <v>9</v>
      </c>
      <c r="I39" s="10">
        <v>25</v>
      </c>
      <c r="J39" s="10">
        <v>10</v>
      </c>
      <c r="K39" s="18">
        <f>Calc!A37</f>
        <v>0.05</v>
      </c>
      <c r="L39" s="2">
        <v>67.430000000000007</v>
      </c>
      <c r="M39" s="2">
        <v>97.99</v>
      </c>
      <c r="N39" s="1"/>
    </row>
    <row r="40" spans="1:14" x14ac:dyDescent="0.2">
      <c r="A40" t="s">
        <v>94</v>
      </c>
      <c r="B40" t="s">
        <v>35</v>
      </c>
      <c r="C40" t="s">
        <v>119</v>
      </c>
      <c r="D40" t="s">
        <v>28</v>
      </c>
      <c r="E40" t="s">
        <v>32</v>
      </c>
      <c r="F40" t="s">
        <v>4</v>
      </c>
      <c r="G40" s="9">
        <v>4</v>
      </c>
      <c r="H40" s="10">
        <v>9</v>
      </c>
      <c r="I40" s="10">
        <v>25</v>
      </c>
      <c r="J40" s="10">
        <v>10</v>
      </c>
      <c r="K40" s="18">
        <f>Calc!A38</f>
        <v>0.1</v>
      </c>
      <c r="L40" s="2">
        <v>132.22999999999999</v>
      </c>
      <c r="M40" s="2">
        <v>199</v>
      </c>
      <c r="N40" s="1"/>
    </row>
    <row r="41" spans="1:14" hidden="1" x14ac:dyDescent="0.2">
      <c r="A41" t="s">
        <v>78</v>
      </c>
      <c r="B41" t="s">
        <v>37</v>
      </c>
      <c r="C41" t="s">
        <v>123</v>
      </c>
      <c r="D41" t="s">
        <v>36</v>
      </c>
      <c r="E41" t="s">
        <v>22</v>
      </c>
      <c r="F41" t="s">
        <v>7</v>
      </c>
      <c r="G41" s="9">
        <v>9</v>
      </c>
      <c r="H41" s="10">
        <v>3</v>
      </c>
      <c r="I41" s="10">
        <v>50</v>
      </c>
      <c r="J41" s="10">
        <v>5</v>
      </c>
      <c r="K41" s="18">
        <f>Calc!A39</f>
        <v>0.05</v>
      </c>
      <c r="L41" s="2">
        <v>50</v>
      </c>
      <c r="M41" s="2">
        <v>107.712</v>
      </c>
      <c r="N41" s="1"/>
    </row>
    <row r="42" spans="1:14" hidden="1" x14ac:dyDescent="0.2">
      <c r="A42" t="s">
        <v>95</v>
      </c>
      <c r="B42" t="s">
        <v>38</v>
      </c>
      <c r="C42" t="s">
        <v>123</v>
      </c>
      <c r="D42" t="s">
        <v>36</v>
      </c>
      <c r="E42" t="s">
        <v>22</v>
      </c>
      <c r="F42" t="s">
        <v>7</v>
      </c>
      <c r="G42" s="9">
        <v>9</v>
      </c>
      <c r="H42" s="10">
        <v>10</v>
      </c>
      <c r="I42" s="10">
        <v>50</v>
      </c>
      <c r="J42" s="10">
        <v>5</v>
      </c>
      <c r="K42" s="18">
        <f>Calc!A40</f>
        <v>0.05</v>
      </c>
      <c r="L42" s="2">
        <v>40</v>
      </c>
      <c r="M42" s="2">
        <v>87.516000000000005</v>
      </c>
      <c r="N42" s="1"/>
    </row>
    <row r="43" spans="1:14" hidden="1" x14ac:dyDescent="0.2">
      <c r="A43" t="s">
        <v>79</v>
      </c>
      <c r="B43" t="s">
        <v>39</v>
      </c>
      <c r="C43" t="s">
        <v>122</v>
      </c>
      <c r="D43" t="s">
        <v>36</v>
      </c>
      <c r="E43" t="s">
        <v>22</v>
      </c>
      <c r="F43" t="s">
        <v>7</v>
      </c>
      <c r="G43" s="9">
        <v>9</v>
      </c>
      <c r="H43" s="10">
        <v>12</v>
      </c>
      <c r="I43" s="10">
        <v>50</v>
      </c>
      <c r="J43" s="10">
        <v>5</v>
      </c>
      <c r="K43" s="18">
        <f>Calc!A41</f>
        <v>0.05</v>
      </c>
      <c r="L43" s="2">
        <v>52</v>
      </c>
      <c r="M43" s="2">
        <v>125.664</v>
      </c>
      <c r="N43" s="1"/>
    </row>
    <row r="44" spans="1:14" hidden="1" x14ac:dyDescent="0.2">
      <c r="A44" t="s">
        <v>54</v>
      </c>
      <c r="B44" t="s">
        <v>40</v>
      </c>
      <c r="C44" t="s">
        <v>122</v>
      </c>
      <c r="D44" t="s">
        <v>36</v>
      </c>
      <c r="E44" t="s">
        <v>22</v>
      </c>
      <c r="F44" t="s">
        <v>7</v>
      </c>
      <c r="G44" s="9">
        <v>9</v>
      </c>
      <c r="H44" s="10">
        <v>6</v>
      </c>
      <c r="I44" s="10">
        <v>50</v>
      </c>
      <c r="J44" s="10">
        <v>5</v>
      </c>
      <c r="K44" s="18">
        <f>Calc!A42</f>
        <v>0.1</v>
      </c>
      <c r="L44" s="2">
        <v>82</v>
      </c>
      <c r="M44" s="2">
        <v>171.666</v>
      </c>
      <c r="N44" s="1"/>
    </row>
    <row r="45" spans="1:14" hidden="1" x14ac:dyDescent="0.2">
      <c r="A45" t="s">
        <v>96</v>
      </c>
      <c r="B45" t="s">
        <v>41</v>
      </c>
      <c r="C45" t="s">
        <v>123</v>
      </c>
      <c r="D45" t="s">
        <v>36</v>
      </c>
      <c r="E45" t="s">
        <v>22</v>
      </c>
      <c r="F45" t="s">
        <v>7</v>
      </c>
      <c r="G45" s="9">
        <v>9</v>
      </c>
      <c r="H45" s="10">
        <v>40</v>
      </c>
      <c r="I45" s="10">
        <v>50</v>
      </c>
      <c r="J45" s="10">
        <v>5</v>
      </c>
      <c r="K45" s="18">
        <f>Calc!A43</f>
        <v>0.05</v>
      </c>
      <c r="L45" s="2">
        <v>67</v>
      </c>
      <c r="M45" s="2">
        <v>117.81</v>
      </c>
      <c r="N45" s="1"/>
    </row>
    <row r="46" spans="1:14" hidden="1" x14ac:dyDescent="0.2">
      <c r="A46" t="s">
        <v>81</v>
      </c>
      <c r="B46" t="s">
        <v>42</v>
      </c>
      <c r="C46" t="s">
        <v>123</v>
      </c>
      <c r="D46" t="s">
        <v>36</v>
      </c>
      <c r="E46" t="s">
        <v>22</v>
      </c>
      <c r="F46" t="s">
        <v>7</v>
      </c>
      <c r="G46" s="9">
        <v>9</v>
      </c>
      <c r="H46" s="10">
        <v>15</v>
      </c>
      <c r="I46" s="10">
        <v>50</v>
      </c>
      <c r="J46" s="10">
        <v>5</v>
      </c>
      <c r="K46" s="18">
        <f>Calc!A44</f>
        <v>0.05</v>
      </c>
      <c r="L46" s="2">
        <v>56</v>
      </c>
      <c r="M46" s="2">
        <v>102.102</v>
      </c>
      <c r="N46" s="1"/>
    </row>
    <row r="47" spans="1:14" hidden="1" x14ac:dyDescent="0.2">
      <c r="A47" t="s">
        <v>78</v>
      </c>
      <c r="B47" t="s">
        <v>37</v>
      </c>
      <c r="C47" t="s">
        <v>123</v>
      </c>
      <c r="D47" t="s">
        <v>36</v>
      </c>
      <c r="E47" t="s">
        <v>22</v>
      </c>
      <c r="F47" t="s">
        <v>7</v>
      </c>
      <c r="G47" s="9">
        <v>9</v>
      </c>
      <c r="H47" s="10">
        <v>3</v>
      </c>
      <c r="I47" s="10">
        <v>50</v>
      </c>
      <c r="J47" s="10">
        <v>5</v>
      </c>
      <c r="K47" s="18">
        <f>Calc!A45</f>
        <v>0.05</v>
      </c>
      <c r="L47" s="2">
        <v>50</v>
      </c>
      <c r="M47" s="2">
        <v>107.712</v>
      </c>
      <c r="N47" s="1"/>
    </row>
    <row r="48" spans="1:14" hidden="1" x14ac:dyDescent="0.2">
      <c r="A48" t="s">
        <v>82</v>
      </c>
      <c r="B48" t="s">
        <v>43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8">
        <f>Calc!A46</f>
        <v>0.05</v>
      </c>
      <c r="L48" s="2">
        <v>48</v>
      </c>
      <c r="M48" s="2">
        <v>109.956</v>
      </c>
      <c r="N48" s="1"/>
    </row>
    <row r="49" spans="1:14" hidden="1" x14ac:dyDescent="0.2">
      <c r="A49" t="s">
        <v>83</v>
      </c>
      <c r="B49" t="s">
        <v>44</v>
      </c>
      <c r="C49" t="s">
        <v>121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8">
        <f>Calc!A47</f>
        <v>0.05</v>
      </c>
      <c r="L49" s="2">
        <v>78</v>
      </c>
      <c r="M49" s="2">
        <v>139.12799999999999</v>
      </c>
      <c r="N49" s="1"/>
    </row>
    <row r="50" spans="1:14" hidden="1" x14ac:dyDescent="0.2">
      <c r="A50" t="s">
        <v>84</v>
      </c>
      <c r="B50" t="s">
        <v>45</v>
      </c>
      <c r="C50" t="s">
        <v>121</v>
      </c>
      <c r="D50" t="s">
        <v>36</v>
      </c>
      <c r="E50" t="s">
        <v>22</v>
      </c>
      <c r="F50" t="s">
        <v>7</v>
      </c>
      <c r="G50" s="9">
        <v>9</v>
      </c>
      <c r="H50" s="10">
        <v>22</v>
      </c>
      <c r="I50" s="10">
        <v>50</v>
      </c>
      <c r="J50" s="10">
        <v>5</v>
      </c>
      <c r="K50" s="18">
        <f>Calc!A48</f>
        <v>0.05</v>
      </c>
      <c r="L50" s="2">
        <v>49</v>
      </c>
      <c r="M50" s="2">
        <v>109.956</v>
      </c>
      <c r="N50" s="1"/>
    </row>
    <row r="51" spans="1:14" hidden="1" x14ac:dyDescent="0.2">
      <c r="A51" t="s">
        <v>80</v>
      </c>
      <c r="B51" t="s">
        <v>46</v>
      </c>
      <c r="C51" t="s">
        <v>121</v>
      </c>
      <c r="D51" t="s">
        <v>36</v>
      </c>
      <c r="E51" t="s">
        <v>22</v>
      </c>
      <c r="F51" t="s">
        <v>7</v>
      </c>
      <c r="G51" s="9">
        <v>9</v>
      </c>
      <c r="H51" s="10">
        <v>23</v>
      </c>
      <c r="I51" s="10">
        <v>50</v>
      </c>
      <c r="J51" s="10">
        <v>5</v>
      </c>
      <c r="K51" s="18">
        <f>Calc!A49</f>
        <v>0.05</v>
      </c>
      <c r="L51" s="2">
        <v>42</v>
      </c>
      <c r="M51" s="2">
        <v>87.516000000000005</v>
      </c>
      <c r="N51" s="1"/>
    </row>
    <row r="52" spans="1:14" hidden="1" x14ac:dyDescent="0.2">
      <c r="A52" t="s">
        <v>85</v>
      </c>
      <c r="B52" t="s">
        <v>47</v>
      </c>
      <c r="C52" t="s">
        <v>123</v>
      </c>
      <c r="D52" t="s">
        <v>36</v>
      </c>
      <c r="E52" t="s">
        <v>22</v>
      </c>
      <c r="F52" t="s">
        <v>7</v>
      </c>
      <c r="G52" s="9">
        <v>9</v>
      </c>
      <c r="H52" s="10">
        <v>12</v>
      </c>
      <c r="I52" s="10">
        <v>50</v>
      </c>
      <c r="J52" s="10">
        <v>5</v>
      </c>
      <c r="K52" s="18">
        <f>Calc!A50</f>
        <v>0.1</v>
      </c>
      <c r="L52" s="2">
        <v>81</v>
      </c>
      <c r="M52" s="2">
        <v>170.54400000000001</v>
      </c>
      <c r="N52" s="1"/>
    </row>
    <row r="53" spans="1:14" hidden="1" x14ac:dyDescent="0.2">
      <c r="A53" t="s">
        <v>97</v>
      </c>
      <c r="B53" t="s">
        <v>108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52</v>
      </c>
      <c r="I53" s="10">
        <v>100</v>
      </c>
      <c r="J53" s="10">
        <v>25</v>
      </c>
      <c r="K53" s="18">
        <f>Calc!A51</f>
        <v>0.15</v>
      </c>
      <c r="L53" s="2">
        <v>182</v>
      </c>
      <c r="M53" s="2">
        <v>203</v>
      </c>
      <c r="N53" s="1"/>
    </row>
    <row r="54" spans="1:14" hidden="1" x14ac:dyDescent="0.2">
      <c r="A54" t="s">
        <v>86</v>
      </c>
      <c r="B54" t="s">
        <v>109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22</v>
      </c>
      <c r="I54" s="10">
        <v>100</v>
      </c>
      <c r="J54" s="10">
        <v>25</v>
      </c>
      <c r="K54" s="18">
        <f>Calc!A52</f>
        <v>0.15</v>
      </c>
      <c r="L54" s="2">
        <v>165</v>
      </c>
      <c r="M54" s="2">
        <v>180</v>
      </c>
      <c r="N54" s="1"/>
    </row>
    <row r="55" spans="1:14" hidden="1" x14ac:dyDescent="0.2">
      <c r="A55" t="s">
        <v>87</v>
      </c>
      <c r="B55" t="s">
        <v>110</v>
      </c>
      <c r="C55" t="s">
        <v>117</v>
      </c>
      <c r="D55" t="s">
        <v>9</v>
      </c>
      <c r="E55" t="s">
        <v>22</v>
      </c>
      <c r="F55" t="s">
        <v>7</v>
      </c>
      <c r="G55" s="10">
        <v>8</v>
      </c>
      <c r="H55" s="10">
        <v>12</v>
      </c>
      <c r="I55" s="10">
        <v>100</v>
      </c>
      <c r="J55" s="10">
        <v>25</v>
      </c>
      <c r="K55" s="18">
        <f>Calc!A53</f>
        <v>0.1</v>
      </c>
      <c r="L55" s="2">
        <v>148</v>
      </c>
      <c r="M55" s="2">
        <v>167</v>
      </c>
    </row>
    <row r="56" spans="1:14" hidden="1" x14ac:dyDescent="0.2">
      <c r="A56" t="s">
        <v>98</v>
      </c>
      <c r="B56" t="s">
        <v>111</v>
      </c>
      <c r="C56" t="s">
        <v>117</v>
      </c>
      <c r="D56" t="s">
        <v>9</v>
      </c>
      <c r="E56" t="s">
        <v>22</v>
      </c>
      <c r="F56" t="s">
        <v>7</v>
      </c>
      <c r="G56" s="10">
        <v>8</v>
      </c>
      <c r="H56" s="10">
        <v>23</v>
      </c>
      <c r="I56" s="10">
        <v>100</v>
      </c>
      <c r="J56" s="10">
        <v>25</v>
      </c>
      <c r="K56" s="18">
        <f>Calc!A54</f>
        <v>0.15</v>
      </c>
      <c r="L56" s="2">
        <v>387</v>
      </c>
      <c r="M56" s="2">
        <v>415</v>
      </c>
    </row>
    <row r="57" spans="1:14" hidden="1" x14ac:dyDescent="0.2">
      <c r="A57" t="s">
        <v>99</v>
      </c>
      <c r="B57" t="s">
        <v>112</v>
      </c>
      <c r="C57" t="s">
        <v>117</v>
      </c>
      <c r="D57" t="s">
        <v>9</v>
      </c>
      <c r="E57" t="s">
        <v>22</v>
      </c>
      <c r="F57" t="s">
        <v>7</v>
      </c>
      <c r="G57" s="10">
        <v>8</v>
      </c>
      <c r="H57" s="10">
        <v>12</v>
      </c>
      <c r="I57" s="10">
        <v>25</v>
      </c>
      <c r="J57" s="10">
        <v>10</v>
      </c>
      <c r="K57" s="18">
        <f>Calc!A55</f>
        <v>0.15</v>
      </c>
      <c r="L57" s="2">
        <v>750</v>
      </c>
      <c r="M57" s="2">
        <v>830</v>
      </c>
    </row>
    <row r="58" spans="1:14" x14ac:dyDescent="0.2">
      <c r="A58" t="s">
        <v>154</v>
      </c>
      <c r="H58" s="10">
        <f>SUBTOTAL(103,Table2[In Stock])</f>
        <v>10</v>
      </c>
      <c r="K58" s="21"/>
      <c r="M58" s="2">
        <f>SUBTOTAL(101,Table2[Retail Price])</f>
        <v>142.79599999999999</v>
      </c>
    </row>
  </sheetData>
  <autoFilter ref="O3:P10" xr:uid="{00000000-0009-0000-0000-000000000000}"/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A2" sqref="A2:A70"/>
    </sheetView>
  </sheetViews>
  <sheetFormatPr baseColWidth="10" defaultColWidth="8.83203125" defaultRowHeight="15" x14ac:dyDescent="0.2"/>
  <sheetData>
    <row r="1" spans="1:4" x14ac:dyDescent="0.2">
      <c r="A1" t="s">
        <v>140</v>
      </c>
      <c r="C1" t="s">
        <v>141</v>
      </c>
      <c r="D1" t="s">
        <v>142</v>
      </c>
    </row>
    <row r="2" spans="1:4" x14ac:dyDescent="0.2">
      <c r="A2" s="12">
        <f>VLOOKUP(VLOOKUP(Inventory!L4,Calc!$C$2:$D$4,2),Discount_Codes,2,0)</f>
        <v>0.05</v>
      </c>
      <c r="C2">
        <v>0</v>
      </c>
      <c r="D2" t="s">
        <v>137</v>
      </c>
    </row>
    <row r="3" spans="1:4" x14ac:dyDescent="0.2">
      <c r="A3" s="12">
        <f>VLOOKUP(VLOOKUP(Inventory!L5,Calc!$C$2:$D$4,2),Discount_Codes,2,0)</f>
        <v>0.05</v>
      </c>
      <c r="C3">
        <v>80</v>
      </c>
      <c r="D3" t="s">
        <v>138</v>
      </c>
    </row>
    <row r="4" spans="1:4" x14ac:dyDescent="0.2">
      <c r="A4" s="12">
        <f>VLOOKUP(VLOOKUP(Inventory!L6,Calc!$C$2:$D$4,2),Discount_Codes,2,0)</f>
        <v>0.1</v>
      </c>
      <c r="C4">
        <v>150</v>
      </c>
      <c r="D4" t="s">
        <v>139</v>
      </c>
    </row>
    <row r="5" spans="1:4" x14ac:dyDescent="0.2">
      <c r="A5" s="12">
        <f>VLOOKUP(VLOOKUP(Inventory!L7,Calc!$C$2:$D$4,2),Discount_Codes,2,0)</f>
        <v>0.15</v>
      </c>
    </row>
    <row r="6" spans="1:4" x14ac:dyDescent="0.2">
      <c r="A6" s="12">
        <f>VLOOKUP(VLOOKUP(Inventory!L8,Calc!$C$2:$D$4,2),Discount_Codes,2,0)</f>
        <v>0.05</v>
      </c>
    </row>
    <row r="7" spans="1:4" x14ac:dyDescent="0.2">
      <c r="A7" s="12">
        <f>VLOOKUP(VLOOKUP(Inventory!L9,Calc!$C$2:$D$4,2),Discount_Codes,2,0)</f>
        <v>0.05</v>
      </c>
    </row>
    <row r="8" spans="1:4" x14ac:dyDescent="0.2">
      <c r="A8" s="12">
        <f>VLOOKUP(VLOOKUP(Inventory!L10,Calc!$C$2:$D$4,2),Discount_Codes,2,0)</f>
        <v>0.05</v>
      </c>
    </row>
    <row r="9" spans="1:4" x14ac:dyDescent="0.2">
      <c r="A9" s="12">
        <f>VLOOKUP(VLOOKUP(Inventory!L11,Calc!$C$2:$D$4,2),Discount_Codes,2,0)</f>
        <v>0.05</v>
      </c>
    </row>
    <row r="10" spans="1:4" x14ac:dyDescent="0.2">
      <c r="A10" s="12">
        <f>VLOOKUP(VLOOKUP(Inventory!L12,Calc!$C$2:$D$4,2),Discount_Codes,2,0)</f>
        <v>0.15</v>
      </c>
    </row>
    <row r="11" spans="1:4" x14ac:dyDescent="0.2">
      <c r="A11" s="12">
        <f>VLOOKUP(VLOOKUP(Inventory!L13,Calc!$C$2:$D$4,2),Discount_Codes,2,0)</f>
        <v>0.15</v>
      </c>
    </row>
    <row r="12" spans="1:4" x14ac:dyDescent="0.2">
      <c r="A12" s="12">
        <f>VLOOKUP(VLOOKUP(Inventory!L14,Calc!$C$2:$D$4,2),Discount_Codes,2,0)</f>
        <v>0.05</v>
      </c>
    </row>
    <row r="13" spans="1:4" x14ac:dyDescent="0.2">
      <c r="A13" s="12">
        <f>VLOOKUP(VLOOKUP(Inventory!L15,Calc!$C$2:$D$4,2),Discount_Codes,2,0)</f>
        <v>0.05</v>
      </c>
    </row>
    <row r="14" spans="1:4" x14ac:dyDescent="0.2">
      <c r="A14" s="12">
        <f>VLOOKUP(VLOOKUP(Inventory!L16,Calc!$C$2:$D$4,2),Discount_Codes,2,0)</f>
        <v>0.05</v>
      </c>
    </row>
    <row r="15" spans="1:4" x14ac:dyDescent="0.2">
      <c r="A15" s="12">
        <f>VLOOKUP(VLOOKUP(Inventory!L17,Calc!$C$2:$D$4,2),Discount_Codes,2,0)</f>
        <v>0.05</v>
      </c>
    </row>
    <row r="16" spans="1:4" x14ac:dyDescent="0.2">
      <c r="A16" s="12">
        <f>VLOOKUP(VLOOKUP(Inventory!L18,Calc!$C$2:$D$4,2),Discount_Codes,2,0)</f>
        <v>0.05</v>
      </c>
    </row>
    <row r="17" spans="1:1" x14ac:dyDescent="0.2">
      <c r="A17" s="12">
        <f>VLOOKUP(VLOOKUP(Inventory!L19,Calc!$C$2:$D$4,2),Discount_Codes,2,0)</f>
        <v>0.05</v>
      </c>
    </row>
    <row r="18" spans="1:1" x14ac:dyDescent="0.2">
      <c r="A18" s="12">
        <f>VLOOKUP(VLOOKUP(Inventory!L20,Calc!$C$2:$D$4,2),Discount_Codes,2,0)</f>
        <v>0.05</v>
      </c>
    </row>
    <row r="19" spans="1:1" x14ac:dyDescent="0.2">
      <c r="A19" s="12">
        <f>VLOOKUP(VLOOKUP(Inventory!L21,Calc!$C$2:$D$4,2),Discount_Codes,2,0)</f>
        <v>0.05</v>
      </c>
    </row>
    <row r="20" spans="1:1" x14ac:dyDescent="0.2">
      <c r="A20" s="12">
        <f>VLOOKUP(VLOOKUP(Inventory!L22,Calc!$C$2:$D$4,2),Discount_Codes,2,0)</f>
        <v>0.05</v>
      </c>
    </row>
    <row r="21" spans="1:1" x14ac:dyDescent="0.2">
      <c r="A21" s="12">
        <f>VLOOKUP(VLOOKUP(Inventory!L23,Calc!$C$2:$D$4,2),Discount_Codes,2,0)</f>
        <v>0.05</v>
      </c>
    </row>
    <row r="22" spans="1:1" x14ac:dyDescent="0.2">
      <c r="A22" s="12">
        <f>VLOOKUP(VLOOKUP(Inventory!L24,Calc!$C$2:$D$4,2),Discount_Codes,2,0)</f>
        <v>0.05</v>
      </c>
    </row>
    <row r="23" spans="1:1" x14ac:dyDescent="0.2">
      <c r="A23" s="12">
        <f>VLOOKUP(VLOOKUP(Inventory!L25,Calc!$C$2:$D$4,2),Discount_Codes,2,0)</f>
        <v>0.05</v>
      </c>
    </row>
    <row r="24" spans="1:1" x14ac:dyDescent="0.2">
      <c r="A24" s="12">
        <f>VLOOKUP(VLOOKUP(Inventory!L26,Calc!$C$2:$D$4,2),Discount_Codes,2,0)</f>
        <v>0.05</v>
      </c>
    </row>
    <row r="25" spans="1:1" x14ac:dyDescent="0.2">
      <c r="A25" s="12">
        <f>VLOOKUP(VLOOKUP(Inventory!L27,Calc!$C$2:$D$4,2),Discount_Codes,2,0)</f>
        <v>0.05</v>
      </c>
    </row>
    <row r="26" spans="1:1" x14ac:dyDescent="0.2">
      <c r="A26" s="12">
        <f>VLOOKUP(VLOOKUP(Inventory!L28,Calc!$C$2:$D$4,2),Discount_Codes,2,0)</f>
        <v>0.05</v>
      </c>
    </row>
    <row r="27" spans="1:1" x14ac:dyDescent="0.2">
      <c r="A27" s="12">
        <f>VLOOKUP(VLOOKUP(Inventory!L29,Calc!$C$2:$D$4,2),Discount_Codes,2,0)</f>
        <v>0.05</v>
      </c>
    </row>
    <row r="28" spans="1:1" x14ac:dyDescent="0.2">
      <c r="A28" s="12">
        <f>VLOOKUP(VLOOKUP(Inventory!L30,Calc!$C$2:$D$4,2),Discount_Codes,2,0)</f>
        <v>0.05</v>
      </c>
    </row>
    <row r="29" spans="1:1" x14ac:dyDescent="0.2">
      <c r="A29" s="12">
        <f>VLOOKUP(VLOOKUP(Inventory!L31,Calc!$C$2:$D$4,2),Discount_Codes,2,0)</f>
        <v>0.05</v>
      </c>
    </row>
    <row r="30" spans="1:1" x14ac:dyDescent="0.2">
      <c r="A30" s="12">
        <f>VLOOKUP(VLOOKUP(Inventory!L32,Calc!$C$2:$D$4,2),Discount_Codes,2,0)</f>
        <v>0.05</v>
      </c>
    </row>
    <row r="31" spans="1:1" x14ac:dyDescent="0.2">
      <c r="A31" s="12">
        <f>VLOOKUP(VLOOKUP(Inventory!L33,Calc!$C$2:$D$4,2),Discount_Codes,2,0)</f>
        <v>0.05</v>
      </c>
    </row>
    <row r="32" spans="1:1" x14ac:dyDescent="0.2">
      <c r="A32" s="12">
        <f>VLOOKUP(VLOOKUP(Inventory!L34,Calc!$C$2:$D$4,2),Discount_Codes,2,0)</f>
        <v>0.05</v>
      </c>
    </row>
    <row r="33" spans="1:1" x14ac:dyDescent="0.2">
      <c r="A33" s="12">
        <f>VLOOKUP(VLOOKUP(Inventory!L35,Calc!$C$2:$D$4,2),Discount_Codes,2,0)</f>
        <v>0.05</v>
      </c>
    </row>
    <row r="34" spans="1:1" x14ac:dyDescent="0.2">
      <c r="A34" s="12">
        <f>VLOOKUP(VLOOKUP(Inventory!L36,Calc!$C$2:$D$4,2),Discount_Codes,2,0)</f>
        <v>0.05</v>
      </c>
    </row>
    <row r="35" spans="1:1" x14ac:dyDescent="0.2">
      <c r="A35" s="12">
        <f>VLOOKUP(VLOOKUP(Inventory!L37,Calc!$C$2:$D$4,2),Discount_Codes,2,0)</f>
        <v>0.05</v>
      </c>
    </row>
    <row r="36" spans="1:1" x14ac:dyDescent="0.2">
      <c r="A36" s="12">
        <f>VLOOKUP(VLOOKUP(Inventory!L38,Calc!$C$2:$D$4,2),Discount_Codes,2,0)</f>
        <v>0.05</v>
      </c>
    </row>
    <row r="37" spans="1:1" x14ac:dyDescent="0.2">
      <c r="A37" s="12">
        <f>VLOOKUP(VLOOKUP(Inventory!L39,Calc!$C$2:$D$4,2),Discount_Codes,2,0)</f>
        <v>0.05</v>
      </c>
    </row>
    <row r="38" spans="1:1" x14ac:dyDescent="0.2">
      <c r="A38" s="12">
        <f>VLOOKUP(VLOOKUP(Inventory!L40,Calc!$C$2:$D$4,2),Discount_Codes,2,0)</f>
        <v>0.1</v>
      </c>
    </row>
    <row r="39" spans="1:1" x14ac:dyDescent="0.2">
      <c r="A39" s="12">
        <f>VLOOKUP(VLOOKUP(Inventory!L41,Calc!$C$2:$D$4,2),Discount_Codes,2,0)</f>
        <v>0.05</v>
      </c>
    </row>
    <row r="40" spans="1:1" x14ac:dyDescent="0.2">
      <c r="A40" s="12">
        <f>VLOOKUP(VLOOKUP(Inventory!L42,Calc!$C$2:$D$4,2),Discount_Codes,2,0)</f>
        <v>0.05</v>
      </c>
    </row>
    <row r="41" spans="1:1" x14ac:dyDescent="0.2">
      <c r="A41" s="12">
        <f>VLOOKUP(VLOOKUP(Inventory!L43,Calc!$C$2:$D$4,2),Discount_Codes,2,0)</f>
        <v>0.05</v>
      </c>
    </row>
    <row r="42" spans="1:1" x14ac:dyDescent="0.2">
      <c r="A42" s="12">
        <f>VLOOKUP(VLOOKUP(Inventory!L44,Calc!$C$2:$D$4,2),Discount_Codes,2,0)</f>
        <v>0.1</v>
      </c>
    </row>
    <row r="43" spans="1:1" x14ac:dyDescent="0.2">
      <c r="A43" s="12">
        <f>VLOOKUP(VLOOKUP(Inventory!L45,Calc!$C$2:$D$4,2),Discount_Codes,2,0)</f>
        <v>0.05</v>
      </c>
    </row>
    <row r="44" spans="1:1" x14ac:dyDescent="0.2">
      <c r="A44" s="12">
        <f>VLOOKUP(VLOOKUP(Inventory!L46,Calc!$C$2:$D$4,2),Discount_Codes,2,0)</f>
        <v>0.05</v>
      </c>
    </row>
    <row r="45" spans="1:1" x14ac:dyDescent="0.2">
      <c r="A45" s="12">
        <f>VLOOKUP(VLOOKUP(Inventory!L47,Calc!$C$2:$D$4,2),Discount_Codes,2,0)</f>
        <v>0.05</v>
      </c>
    </row>
    <row r="46" spans="1:1" x14ac:dyDescent="0.2">
      <c r="A46" s="12">
        <f>VLOOKUP(VLOOKUP(Inventory!L48,Calc!$C$2:$D$4,2),Discount_Codes,2,0)</f>
        <v>0.05</v>
      </c>
    </row>
    <row r="47" spans="1:1" x14ac:dyDescent="0.2">
      <c r="A47" s="12">
        <f>VLOOKUP(VLOOKUP(Inventory!L49,Calc!$C$2:$D$4,2),Discount_Codes,2,0)</f>
        <v>0.05</v>
      </c>
    </row>
    <row r="48" spans="1:1" x14ac:dyDescent="0.2">
      <c r="A48" s="12">
        <f>VLOOKUP(VLOOKUP(Inventory!L50,Calc!$C$2:$D$4,2),Discount_Codes,2,0)</f>
        <v>0.05</v>
      </c>
    </row>
    <row r="49" spans="1:1" x14ac:dyDescent="0.2">
      <c r="A49" s="12">
        <f>VLOOKUP(VLOOKUP(Inventory!L51,Calc!$C$2:$D$4,2),Discount_Codes,2,0)</f>
        <v>0.05</v>
      </c>
    </row>
    <row r="50" spans="1:1" x14ac:dyDescent="0.2">
      <c r="A50" s="12">
        <f>VLOOKUP(VLOOKUP(Inventory!L52,Calc!$C$2:$D$4,2),Discount_Codes,2,0)</f>
        <v>0.1</v>
      </c>
    </row>
    <row r="51" spans="1:1" x14ac:dyDescent="0.2">
      <c r="A51" s="12">
        <f>VLOOKUP(VLOOKUP(Inventory!L53,Calc!$C$2:$D$4,2),Discount_Codes,2,0)</f>
        <v>0.15</v>
      </c>
    </row>
    <row r="52" spans="1:1" x14ac:dyDescent="0.2">
      <c r="A52" s="12">
        <f>VLOOKUP(VLOOKUP(Inventory!L54,Calc!$C$2:$D$4,2),Discount_Codes,2,0)</f>
        <v>0.15</v>
      </c>
    </row>
    <row r="53" spans="1:1" x14ac:dyDescent="0.2">
      <c r="A53" s="12">
        <f>VLOOKUP(VLOOKUP(Inventory!L55,Calc!$C$2:$D$4,2),Discount_Codes,2,0)</f>
        <v>0.1</v>
      </c>
    </row>
    <row r="54" spans="1:1" x14ac:dyDescent="0.2">
      <c r="A54" s="12">
        <f>VLOOKUP(VLOOKUP(Inventory!L56,Calc!$C$2:$D$4,2),Discount_Codes,2,0)</f>
        <v>0.15</v>
      </c>
    </row>
    <row r="55" spans="1:1" x14ac:dyDescent="0.2">
      <c r="A55" s="12">
        <f>VLOOKUP(VLOOKUP(Inventory!L57,Calc!$C$2:$D$4,2),Discount_Codes,2,0)</f>
        <v>0.15</v>
      </c>
    </row>
    <row r="56" spans="1:1" x14ac:dyDescent="0.2">
      <c r="A56" s="12">
        <f>VLOOKUP(VLOOKUP(Inventory!L59,Calc!$C$2:$D$4,2),Discount_Codes,2,0)</f>
        <v>0.05</v>
      </c>
    </row>
    <row r="57" spans="1:1" x14ac:dyDescent="0.2">
      <c r="A57" s="12">
        <f>VLOOKUP(VLOOKUP(Inventory!L60,Calc!$C$2:$D$4,2),Discount_Codes,2,0)</f>
        <v>0.05</v>
      </c>
    </row>
    <row r="58" spans="1:1" x14ac:dyDescent="0.2">
      <c r="A58" s="12">
        <f>VLOOKUP(VLOOKUP(Inventory!L61,Calc!$C$2:$D$4,2),Discount_Codes,2,0)</f>
        <v>0.05</v>
      </c>
    </row>
    <row r="59" spans="1:1" x14ac:dyDescent="0.2">
      <c r="A59" s="12">
        <f>VLOOKUP(VLOOKUP(Inventory!L62,Calc!$C$2:$D$4,2),Discount_Codes,2,0)</f>
        <v>0.05</v>
      </c>
    </row>
    <row r="60" spans="1:1" x14ac:dyDescent="0.2">
      <c r="A60" s="12">
        <f>VLOOKUP(VLOOKUP(Inventory!L63,Calc!$C$2:$D$4,2),Discount_Codes,2,0)</f>
        <v>0.05</v>
      </c>
    </row>
    <row r="61" spans="1:1" x14ac:dyDescent="0.2">
      <c r="A61" s="12">
        <f>VLOOKUP(VLOOKUP(Inventory!L64,Calc!$C$2:$D$4,2),Discount_Codes,2,0)</f>
        <v>0.05</v>
      </c>
    </row>
    <row r="62" spans="1:1" x14ac:dyDescent="0.2">
      <c r="A62" s="12">
        <f>VLOOKUP(VLOOKUP(Inventory!L65,Calc!$C$2:$D$4,2),Discount_Codes,2,0)</f>
        <v>0.05</v>
      </c>
    </row>
    <row r="63" spans="1:1" x14ac:dyDescent="0.2">
      <c r="A63" s="12">
        <f>VLOOKUP(VLOOKUP(Inventory!L66,Calc!$C$2:$D$4,2),Discount_Codes,2,0)</f>
        <v>0.05</v>
      </c>
    </row>
    <row r="64" spans="1:1" x14ac:dyDescent="0.2">
      <c r="A64" s="12">
        <f>VLOOKUP(VLOOKUP(Inventory!L67,Calc!$C$2:$D$4,2),Discount_Codes,2,0)</f>
        <v>0.05</v>
      </c>
    </row>
    <row r="65" spans="1:1" x14ac:dyDescent="0.2">
      <c r="A65" s="12">
        <f>VLOOKUP(VLOOKUP(Inventory!L68,Calc!$C$2:$D$4,2),Discount_Codes,2,0)</f>
        <v>0.05</v>
      </c>
    </row>
    <row r="66" spans="1:1" x14ac:dyDescent="0.2">
      <c r="A66" s="12">
        <f>VLOOKUP(VLOOKUP(Inventory!L69,Calc!$C$2:$D$4,2),Discount_Codes,2,0)</f>
        <v>0.05</v>
      </c>
    </row>
    <row r="67" spans="1:1" x14ac:dyDescent="0.2">
      <c r="A67" s="12">
        <f>VLOOKUP(VLOOKUP(Inventory!L70,Calc!$C$2:$D$4,2),Discount_Codes,2,0)</f>
        <v>0.05</v>
      </c>
    </row>
    <row r="68" spans="1:1" x14ac:dyDescent="0.2">
      <c r="A68" s="12">
        <f>VLOOKUP(VLOOKUP(Inventory!L71,Calc!$C$2:$D$4,2),Discount_Codes,2,0)</f>
        <v>0.05</v>
      </c>
    </row>
    <row r="69" spans="1:1" x14ac:dyDescent="0.2">
      <c r="A69" s="12">
        <f>VLOOKUP(VLOOKUP(Inventory!L72,Calc!$C$2:$D$4,2),Discount_Codes,2,0)</f>
        <v>0.05</v>
      </c>
    </row>
    <row r="70" spans="1:1" x14ac:dyDescent="0.2">
      <c r="A70" s="12">
        <f>VLOOKUP(VLOOKUP(Inventory!L73,Calc!$C$2:$D$4,2),Discount_Codes,2,0)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Bhavin Patel</cp:lastModifiedBy>
  <dcterms:created xsi:type="dcterms:W3CDTF">2017-07-31T08:42:08Z</dcterms:created>
  <dcterms:modified xsi:type="dcterms:W3CDTF">2019-01-05T08:33:07Z</dcterms:modified>
</cp:coreProperties>
</file>