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DEX" r:id="rId3" sheetId="1"/>
    <sheet name="Version Table Map" r:id="rId4" sheetId="2"/>
    <sheet name="TBL_SHJ_COMPANY" r:id="rId5" sheetId="3"/>
    <sheet name="TBL_SHJ_DEPARTMENT" r:id="rId6" sheetId="4"/>
    <sheet name="TBL_SHJ_STAFF" r:id="rId7" sheetId="5"/>
  </sheets>
</workbook>
</file>

<file path=xl/sharedStrings.xml><?xml version="1.0" encoding="utf-8"?>
<sst xmlns="http://schemas.openxmlformats.org/spreadsheetml/2006/main" count="252" uniqueCount="80">
  <si>
    <t>Table Name</t>
  </si>
  <si>
    <t>Sql Column Index</t>
  </si>
  <si>
    <t>Primary Key Column</t>
  </si>
  <si>
    <t>Staff Name</t>
  </si>
  <si>
    <t>Begin Series</t>
  </si>
  <si>
    <t>Sorted Tables</t>
  </si>
  <si>
    <t>Note</t>
  </si>
  <si>
    <t>TBL_SHJ_COMPANY</t>
  </si>
  <si>
    <t>ID</t>
  </si>
  <si>
    <t>TBL_SHJ_COMPANY;TBL_SHJ_DEPARTMENT;TBL_SHJ_STAFF</t>
  </si>
  <si>
    <t>TBL_SHJ_DEPARTMENT</t>
  </si>
  <si>
    <t>TBL_SHJ_STAFF</t>
  </si>
  <si>
    <t>1. Don't change any value(except "Staff Name" and "Begin Series" columns) in this sheet.</t>
  </si>
  <si>
    <t>2. "Staff Name" and "Begin Series" columns used to assign one integer range to one staff. It will help to know who prepared the data and avoid conflict.</t>
  </si>
  <si>
    <t>3. If the "data type" is DATETIME or Timestamps, please use "YYYY-MM-DD H24:mm:SS" format as the value. If it is DATE, please use "YYYY-MM-DD".</t>
  </si>
  <si>
    <t>4. The CRUD sql is only generated in row 4. So when you prepare the data below row 4, please always copy the whole row 4 and paste it in new row.</t>
  </si>
  <si>
    <t>5. The data version for one test case should be same even if they are in different table.</t>
  </si>
  <si>
    <t>Data Version</t>
  </si>
  <si>
    <t>Table Names</t>
  </si>
  <si>
    <t>tbl_shj_company;tbl_shj_department;tbl_shj_staff</t>
  </si>
  <si>
    <t>Column Name</t>
  </si>
  <si>
    <t>Data Type</t>
  </si>
  <si>
    <t>Mandatory</t>
  </si>
  <si>
    <t/>
  </si>
  <si>
    <t>ADDRESS</t>
  </si>
  <si>
    <t>VARCHAR2(255)</t>
  </si>
  <si>
    <t>N</t>
  </si>
  <si>
    <t>BOSS_ID</t>
  </si>
  <si>
    <t>VARCHAR2(32)</t>
  </si>
  <si>
    <t>COM_NAME</t>
  </si>
  <si>
    <t>VARCHAR2(100)</t>
  </si>
  <si>
    <t>Y</t>
  </si>
  <si>
    <t>CREATED_BY</t>
  </si>
  <si>
    <t>VARCHAR2(50)</t>
  </si>
  <si>
    <t>CREATED_DT</t>
  </si>
  <si>
    <t>DATE</t>
  </si>
  <si>
    <t>ESTABLISH_DATE</t>
  </si>
  <si>
    <t>POSTCODE</t>
  </si>
  <si>
    <t>NUMBER</t>
  </si>
  <si>
    <t>UPDATED_BY</t>
  </si>
  <si>
    <t>UPDATED_DT</t>
  </si>
  <si>
    <t>VERSION</t>
  </si>
  <si>
    <t>1</t>
  </si>
  <si>
    <t>2</t>
  </si>
  <si>
    <t>xinghu</t>
  </si>
  <si>
    <t>s1</t>
  </si>
  <si>
    <t>ncs</t>
  </si>
  <si>
    <t>Oracle</t>
  </si>
  <si>
    <t>sys</t>
  </si>
  <si>
    <t>2015-04-08</t>
  </si>
  <si>
    <t>c1</t>
  </si>
  <si>
    <t>c2</t>
  </si>
  <si>
    <t>320456</t>
  </si>
  <si>
    <t>COMPANY_ID</t>
  </si>
  <si>
    <t>DEP_NAME</t>
  </si>
  <si>
    <t>DOMAIN</t>
  </si>
  <si>
    <t>PM_ID</t>
  </si>
  <si>
    <t>3002</t>
  </si>
  <si>
    <t>3008</t>
  </si>
  <si>
    <t>dep1</t>
  </si>
  <si>
    <t>edu</t>
  </si>
  <si>
    <t>cao</t>
  </si>
  <si>
    <t>HR</t>
  </si>
  <si>
    <t>d1</t>
  </si>
  <si>
    <t>d2</t>
  </si>
  <si>
    <t>d3</t>
  </si>
  <si>
    <t>AGE</t>
  </si>
  <si>
    <t>DEP_ID</t>
  </si>
  <si>
    <t>NAME</t>
  </si>
  <si>
    <t>56</t>
  </si>
  <si>
    <t>32</t>
  </si>
  <si>
    <t>23</t>
  </si>
  <si>
    <t>33</t>
  </si>
  <si>
    <t>s2</t>
  </si>
  <si>
    <t>s3</t>
  </si>
  <si>
    <t>s4</t>
  </si>
  <si>
    <t>john</t>
  </si>
  <si>
    <t>Soan</t>
  </si>
  <si>
    <t>Mike</t>
  </si>
  <si>
    <t>July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</si>
</sst>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9.0"/>
    </font>
    <font>
      <name val="Calibri"/>
      <sz val="9.0"/>
      <u val="single"/>
      <color indexed="12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13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49" fontId="1" fillId="0" borderId="4" xfId="0" applyFont="true" applyBorder="true" applyNumberFormat="true">
      <alignment horizontal="center"/>
    </xf>
    <xf numFmtId="0" fontId="1" fillId="3" borderId="4" xfId="0" applyFont="true" applyBorder="true" applyFill="true">
      <alignment horizontal="center"/>
    </xf>
    <xf numFmtId="0" fontId="2" fillId="0" borderId="4" xfId="0" applyFont="true" applyBorder="true"/>
    <xf numFmtId="0" fontId="1" fillId="0" borderId="4" xfId="0" applyFont="true" applyBorder="true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67578125" customWidth="true" bestFit="true"/>
    <col min="2" max="2" width="15.0390625" customWidth="true" bestFit="true"/>
    <col min="3" max="3" width="17.28125" customWidth="true" bestFit="true"/>
    <col min="5" max="5" width="9.8359375" customWidth="true" bestFit="true"/>
    <col min="6" max="6" width="10.98828125" customWidth="true" bestFit="true"/>
  </cols>
  <sheetData>
    <row r="1">
      <c r="A1" s="2" t="s">
        <v>0</v>
      </c>
      <c r="B1" s="2" t="s">
        <v>1</v>
      </c>
      <c r="C1" s="2" t="s">
        <v>2</v>
      </c>
      <c r="E1" s="2" t="s">
        <v>3</v>
      </c>
      <c r="F1" s="2" t="s">
        <v>4</v>
      </c>
      <c r="H1" s="2" t="s">
        <v>5</v>
      </c>
      <c r="J1" s="2" t="s">
        <v>6</v>
      </c>
    </row>
    <row r="2">
      <c r="A2" t="s" s="3">
        <v>7</v>
      </c>
      <c r="B2" t="n" s="1">
        <v>13.0</v>
      </c>
      <c r="C2" t="s" s="4">
        <v>8</v>
      </c>
      <c r="H2" s="4" t="s">
        <v>9</v>
      </c>
      <c r="J2" t="s">
        <v>12</v>
      </c>
    </row>
    <row r="3">
      <c r="A3" t="s" s="3">
        <v>10</v>
      </c>
      <c r="B3" t="n" s="1">
        <v>12.0</v>
      </c>
      <c r="C3" t="s" s="4">
        <v>8</v>
      </c>
      <c r="J3" t="s">
        <v>13</v>
      </c>
    </row>
    <row r="4">
      <c r="A4" t="s" s="3">
        <v>11</v>
      </c>
      <c r="B4" t="n" s="1">
        <v>11.0</v>
      </c>
      <c r="C4" t="s" s="4">
        <v>8</v>
      </c>
      <c r="J4" t="s">
        <v>14</v>
      </c>
    </row>
    <row r="5">
      <c r="J5" t="s">
        <v>15</v>
      </c>
    </row>
    <row r="6">
      <c r="J6" t="s">
        <v>16</v>
      </c>
    </row>
  </sheetData>
  <hyperlinks>
    <hyperlink location="'TBL_SHJ_COMPANY'!A1" ref="A2"/>
    <hyperlink location="'TBL_SHJ_DEPARTMENT'!A1" ref="A3"/>
    <hyperlink location="'TBL_SHJ_STAFF'!A1" ref="A4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1.1796875" customWidth="true" bestFit="true"/>
    <col min="2" max="2" width="11.57421875" customWidth="true" bestFit="true"/>
  </cols>
  <sheetData>
    <row r="1">
      <c r="A1" s="2" t="s">
        <v>17</v>
      </c>
      <c r="B1" s="2" t="s">
        <v>18</v>
      </c>
    </row>
    <row r="2">
      <c r="A2" t="n">
        <v>1.0</v>
      </c>
      <c r="B2" t="s">
        <v>19</v>
      </c>
    </row>
    <row r="3">
      <c r="A3" t="n">
        <v>2.0</v>
      </c>
      <c r="B3" t="s">
        <v>19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3.0" state="frozen" topLeftCell="B4" activePane="bottomRight"/>
      <selection pane="bottomRight"/>
    </sheetView>
  </sheetViews>
  <sheetFormatPr defaultRowHeight="15.0"/>
  <cols>
    <col min="1" max="1" width="12.328125" customWidth="true" bestFit="true"/>
    <col min="2" max="2" width="14.91015625" customWidth="true" bestFit="true"/>
    <col min="3" max="3" width="13.90625" customWidth="true" bestFit="true"/>
    <col min="4" max="4" width="14.91015625" customWidth="true" bestFit="true"/>
    <col min="5" max="5" width="13.90625" customWidth="true" bestFit="true"/>
    <col min="6" max="6" width="12.82421875" customWidth="true" bestFit="true"/>
    <col min="7" max="7" width="16.4765625" customWidth="true" bestFit="true"/>
    <col min="8" max="8" width="13.90625" customWidth="true" bestFit="true"/>
    <col min="9" max="9" width="10.87890625" customWidth="true" bestFit="true"/>
    <col min="10" max="10" width="13.90625" customWidth="true" bestFit="true"/>
    <col min="11" max="11" width="12.7734375" customWidth="true" bestFit="true"/>
    <col min="12" max="12" width="9.0078125" customWidth="true" bestFit="true"/>
  </cols>
  <sheetData>
    <row r="1">
      <c r="A1" t="s" s="2">
        <v>20</v>
      </c>
      <c r="B1" t="s" s="2">
        <v>24</v>
      </c>
      <c r="C1" t="s" s="2">
        <v>27</v>
      </c>
      <c r="D1" t="s" s="2">
        <v>29</v>
      </c>
      <c r="E1" t="s" s="2">
        <v>32</v>
      </c>
      <c r="F1" t="s" s="2">
        <v>34</v>
      </c>
      <c r="G1" t="s" s="2">
        <v>36</v>
      </c>
      <c r="H1" t="s" s="2">
        <v>8</v>
      </c>
      <c r="I1" t="s" s="2">
        <v>37</v>
      </c>
      <c r="J1" t="s" s="2">
        <v>39</v>
      </c>
      <c r="K1" t="s" s="2">
        <v>40</v>
      </c>
      <c r="L1" t="s" s="2">
        <v>41</v>
      </c>
    </row>
    <row r="2">
      <c r="A2" t="s" s="2">
        <v>21</v>
      </c>
      <c r="B2" t="s" s="2">
        <v>25</v>
      </c>
      <c r="C2" t="s" s="2">
        <v>28</v>
      </c>
      <c r="D2" t="s" s="2">
        <v>30</v>
      </c>
      <c r="E2" t="s" s="2">
        <v>33</v>
      </c>
      <c r="F2" t="s" s="2">
        <v>35</v>
      </c>
      <c r="G2" t="s" s="2">
        <v>35</v>
      </c>
      <c r="H2" t="s" s="2">
        <v>28</v>
      </c>
      <c r="I2" t="s" s="2">
        <v>38</v>
      </c>
      <c r="J2" t="s" s="2">
        <v>33</v>
      </c>
      <c r="K2" t="s" s="2">
        <v>35</v>
      </c>
      <c r="L2" t="s" s="2">
        <v>38</v>
      </c>
    </row>
    <row r="3">
      <c r="A3" t="s" s="2">
        <v>22</v>
      </c>
      <c r="B3" t="s" s="2">
        <v>26</v>
      </c>
      <c r="C3" t="s" s="2">
        <v>26</v>
      </c>
      <c r="D3" t="s" s="2">
        <v>31</v>
      </c>
      <c r="E3" t="s" s="2">
        <v>26</v>
      </c>
      <c r="F3" t="s" s="2">
        <v>26</v>
      </c>
      <c r="G3" t="s" s="2">
        <v>26</v>
      </c>
      <c r="H3" t="s" s="2">
        <v>31</v>
      </c>
      <c r="I3" t="s" s="2">
        <v>26</v>
      </c>
      <c r="J3" t="s" s="2">
        <v>26</v>
      </c>
      <c r="K3" t="s" s="2">
        <v>26</v>
      </c>
      <c r="L3" t="s" s="2">
        <v>31</v>
      </c>
    </row>
    <row r="4">
      <c r="A4" s="1" t="s">
        <v>42</v>
      </c>
      <c r="B4" s="1" t="s">
        <v>44</v>
      </c>
      <c r="C4" s="1" t="s">
        <v>45</v>
      </c>
      <c r="D4" s="1" t="s">
        <v>46</v>
      </c>
      <c r="E4" s="1" t="s">
        <v>48</v>
      </c>
      <c r="F4" s="1" t="s">
        <v>49</v>
      </c>
      <c r="G4" s="1" t="s">
        <v>23</v>
      </c>
      <c r="H4" s="1" t="s">
        <v>50</v>
      </c>
      <c r="I4" s="1" t="s">
        <v>52</v>
      </c>
      <c r="J4" s="1" t="s">
        <v>23</v>
      </c>
      <c r="K4" s="1" t="s">
        <v>23</v>
      </c>
      <c r="L4" s="1" t="s">
        <v>42</v>
      </c>
      <c r="N4">
        <f>"DELETE FROM TBL_SHJ_COMPANY WHERE ID='"&amp;H4&amp;"';"</f>
      </c>
      <c r="O4">
        <f>IF(C4="", "", "UPDATE TBL_SHJ_COMPANY SET BOSS_ID = NULL  WHERE ID='"&amp;H4&amp;"';")</f>
      </c>
      <c r="P4">
        <f>IF(C4="", "", "UPDATE TBL_SHJ_COMPANY SET "&amp;LEFT(Q4,LEN(Q4)-2)&amp;"  WHERE ID='"&amp;H4&amp;"';")</f>
      </c>
      <c r="Q4">
        <f>IF(C4="","","BOSS_ID='"&amp;C4&amp;"', ")</f>
      </c>
      <c r="R4">
        <f>"INSERT INTO TBL_SHJ_COMPANY ("&amp;LEFT(S4,LEN(S4)-1)&amp;") VALUES ("&amp;LEFT(T4,LEN(T4)-1)&amp;");"</f>
      </c>
      <c r="S4">
        <f>U4&amp;V4</f>
      </c>
      <c r="T4">
        <f>W4&amp;X4</f>
      </c>
      <c r="U4">
        <f><![CDATA[IF(B4="","","ADDRESS,")&IF(D4="","","COM_NAME,")&IF(E4="","","CREATED_BY,")&IF(F4="","","CREATED_DT,")&IF(G4="","","ESTABLISH_DATE,")&IF(H4="","","ID,")&IF(I4="","","POSTCODE,")&IF(J4="","","UPDATED_BY,")]]></f>
      </c>
      <c r="V4">
        <f>IF(K4="","","UPDATED_DT,")&amp;IF(L4="","","VERSION,")</f>
      </c>
      <c r="W4">
        <f><![CDATA[IF(B4="","","'"&B4&"',")&IF(D4="","","'"&D4&"',")&IF(E4="","","'"&E4&"',")&IF(F4="","","TO_DATE('"&F4&"','YYYY-MM-DD'),")&IF(G4="","","TO_DATE('"&G4&"','YYYY-MM-DD'),")&IF(H4="","","'"&H4&"',")&IF(I4="","",""&I4&",")]]></f>
      </c>
      <c r="X4">
        <f><![CDATA[IF(J4="","","'"&J4&"',")&IF(K4="","","TO_DATE('"&K4&"','YYYY-MM-DD'),")&IF(L4="","",""&L4&",")]]></f>
      </c>
    </row>
    <row r="5">
      <c r="A5" s="1" t="s">
        <v>43</v>
      </c>
      <c r="B5" s="1" t="s">
        <v>44</v>
      </c>
      <c r="C5" s="1" t="s">
        <v>23</v>
      </c>
      <c r="D5" s="1" t="s">
        <v>47</v>
      </c>
      <c r="E5" s="1" t="s">
        <v>48</v>
      </c>
      <c r="F5" s="1" t="s">
        <v>49</v>
      </c>
      <c r="G5" s="1" t="s">
        <v>23</v>
      </c>
      <c r="H5" s="1" t="s">
        <v>51</v>
      </c>
      <c r="I5" s="1" t="s">
        <v>52</v>
      </c>
      <c r="J5" s="1" t="s">
        <v>23</v>
      </c>
      <c r="K5" s="1" t="s">
        <v>23</v>
      </c>
      <c r="L5" s="1" t="s">
        <v>42</v>
      </c>
      <c r="N5">
        <f>"DELETE FROM TBL_SHJ_COMPANY WHERE ID='"&amp;H5&amp;"';"</f>
      </c>
      <c r="O5">
        <f>IF(C5="", "", "UPDATE TBL_SHJ_COMPANY SET BOSS_ID = NULL  WHERE ID='"&amp;H5&amp;"';")</f>
      </c>
      <c r="P5">
        <f>IF(C5="", "", "UPDATE TBL_SHJ_COMPANY SET "&amp;LEFT(Q5,LEN(Q5)-2)&amp;"  WHERE ID='"&amp;H5&amp;"';")</f>
      </c>
      <c r="Q5">
        <f>IF(C5="","","BOSS_ID='"&amp;C5&amp;"', ")</f>
      </c>
      <c r="R5">
        <f>"INSERT INTO TBL_SHJ_COMPANY ("&amp;LEFT(S5,LEN(S5)-1)&amp;") VALUES ("&amp;LEFT(T5,LEN(T5)-1)&amp;");"</f>
      </c>
      <c r="S5">
        <f>U5&amp;V5</f>
      </c>
      <c r="T5">
        <f>W5&amp;X5</f>
      </c>
      <c r="U5">
        <f><![CDATA[IF(B5="","","ADDRESS,")&IF(D5="","","COM_NAME,")&IF(E5="","","CREATED_BY,")&IF(F5="","","CREATED_DT,")&IF(G5="","","ESTABLISH_DATE,")&IF(H5="","","ID,")&IF(I5="","","POSTCODE,")&IF(J5="","","UPDATED_BY,")]]></f>
      </c>
      <c r="V5">
        <f>IF(K5="","","UPDATED_DT,")&amp;IF(L5="","","VERSION,")</f>
      </c>
      <c r="W5">
        <f><![CDATA[IF(B5="","","'"&B5&"',")&IF(D5="","","'"&D5&"',")&IF(E5="","","'"&E5&"',")&IF(F5="","","TO_DATE('"&F5&"','YYYY-MM-DD'),")&IF(G5="","","TO_DATE('"&G5&"','YYYY-MM-DD'),")&IF(H5="","","'"&H5&"',")&IF(I5="","",""&I5&",")]]></f>
      </c>
      <c r="X5">
        <f><![CDATA[IF(J5="","","'"&J5&"',")&IF(K5="","","TO_DATE('"&K5&"','YYYY-MM-DD'),")&IF(L5="","",""&L5&",")]]></f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>
      <pane xSplit="1.0" ySplit="3.0" state="frozen" topLeftCell="B4" activePane="bottomRight"/>
      <selection pane="bottomRight"/>
    </sheetView>
  </sheetViews>
  <sheetFormatPr defaultRowHeight="15.0"/>
  <cols>
    <col min="1" max="1" width="12.328125" customWidth="true" bestFit="true"/>
    <col min="2" max="2" width="13.90625" customWidth="true" bestFit="true"/>
    <col min="3" max="3" width="13.90625" customWidth="true" bestFit="true"/>
    <col min="4" max="4" width="12.82421875" customWidth="true" bestFit="true"/>
    <col min="5" max="5" width="14.91015625" customWidth="true" bestFit="true"/>
    <col min="6" max="6" width="14.91015625" customWidth="true" bestFit="true"/>
    <col min="7" max="7" width="13.90625" customWidth="true" bestFit="true"/>
    <col min="8" max="8" width="13.90625" customWidth="true" bestFit="true"/>
    <col min="9" max="9" width="13.90625" customWidth="true" bestFit="true"/>
    <col min="10" max="10" width="12.7734375" customWidth="true" bestFit="true"/>
    <col min="11" max="11" width="9.0078125" customWidth="true" bestFit="true"/>
  </cols>
  <sheetData>
    <row r="1">
      <c r="A1" t="s" s="2">
        <v>20</v>
      </c>
      <c r="B1" t="s" s="2">
        <v>53</v>
      </c>
      <c r="C1" t="s" s="2">
        <v>32</v>
      </c>
      <c r="D1" t="s" s="2">
        <v>34</v>
      </c>
      <c r="E1" t="s" s="2">
        <v>54</v>
      </c>
      <c r="F1" t="s" s="2">
        <v>55</v>
      </c>
      <c r="G1" t="s" s="2">
        <v>8</v>
      </c>
      <c r="H1" t="s" s="2">
        <v>56</v>
      </c>
      <c r="I1" t="s" s="2">
        <v>39</v>
      </c>
      <c r="J1" t="s" s="2">
        <v>40</v>
      </c>
      <c r="K1" t="s" s="2">
        <v>41</v>
      </c>
    </row>
    <row r="2">
      <c r="A2" t="s" s="2">
        <v>21</v>
      </c>
      <c r="B2" t="s" s="2">
        <v>28</v>
      </c>
      <c r="C2" t="s" s="2">
        <v>33</v>
      </c>
      <c r="D2" t="s" s="2">
        <v>35</v>
      </c>
      <c r="E2" t="s" s="2">
        <v>30</v>
      </c>
      <c r="F2" t="s" s="2">
        <v>25</v>
      </c>
      <c r="G2" t="s" s="2">
        <v>28</v>
      </c>
      <c r="H2" t="s" s="2">
        <v>28</v>
      </c>
      <c r="I2" t="s" s="2">
        <v>33</v>
      </c>
      <c r="J2" t="s" s="2">
        <v>35</v>
      </c>
      <c r="K2" t="s" s="2">
        <v>38</v>
      </c>
    </row>
    <row r="3">
      <c r="A3" t="s" s="2">
        <v>22</v>
      </c>
      <c r="B3" t="s" s="2">
        <v>31</v>
      </c>
      <c r="C3" t="s" s="2">
        <v>26</v>
      </c>
      <c r="D3" t="s" s="2">
        <v>26</v>
      </c>
      <c r="E3" t="s" s="2">
        <v>26</v>
      </c>
      <c r="F3" t="s" s="2">
        <v>26</v>
      </c>
      <c r="G3" t="s" s="2">
        <v>31</v>
      </c>
      <c r="H3" t="s" s="2">
        <v>26</v>
      </c>
      <c r="I3" t="s" s="2">
        <v>26</v>
      </c>
      <c r="J3" t="s" s="2">
        <v>26</v>
      </c>
      <c r="K3" t="s" s="2">
        <v>31</v>
      </c>
    </row>
    <row r="4">
      <c r="A4" s="1" t="s">
        <v>42</v>
      </c>
      <c r="B4" s="1" t="s">
        <v>50</v>
      </c>
      <c r="C4" s="1" t="s">
        <v>48</v>
      </c>
      <c r="D4" s="1" t="s">
        <v>49</v>
      </c>
      <c r="E4" s="1" t="s">
        <v>57</v>
      </c>
      <c r="F4" s="1" t="s">
        <v>60</v>
      </c>
      <c r="G4" s="1" t="s">
        <v>63</v>
      </c>
      <c r="H4" s="1" t="s">
        <v>45</v>
      </c>
      <c r="I4" s="1" t="s">
        <v>23</v>
      </c>
      <c r="J4" s="1" t="s">
        <v>23</v>
      </c>
      <c r="K4" s="1" t="s">
        <v>42</v>
      </c>
      <c r="M4">
        <f>"DELETE FROM TBL_SHJ_DEPARTMENT WHERE ID='"&amp;G4&amp;"';"</f>
      </c>
      <c r="N4">
        <f>IF(H4="", "", "UPDATE TBL_SHJ_DEPARTMENT SET PM_ID = NULL  WHERE ID='"&amp;G4&amp;"';")</f>
      </c>
      <c r="O4">
        <f>IF(H4="", "", "UPDATE TBL_SHJ_DEPARTMENT SET "&amp;LEFT(P4,LEN(P4)-2)&amp;"  WHERE ID='"&amp;G4&amp;"';")</f>
      </c>
      <c r="P4">
        <f>IF(H4="","","PM_ID='"&amp;H4&amp;"', ")</f>
      </c>
      <c r="Q4">
        <f>"INSERT INTO TBL_SHJ_DEPARTMENT ("&amp;LEFT(R4,LEN(R4)-1)&amp;") VALUES ("&amp;LEFT(S4,LEN(S4)-1)&amp;");"</f>
      </c>
      <c r="R4">
        <f>T4&amp;U4</f>
      </c>
      <c r="S4">
        <f>V4&amp;W4</f>
      </c>
      <c r="T4">
        <f><![CDATA[IF(B4="","","COMPANY_ID,")&IF(C4="","","CREATED_BY,")&IF(D4="","","CREATED_DT,")&IF(E4="","","DEP_NAME,")&IF(F4="","","DOMAIN,")&IF(G4="","","ID,")&IF(I4="","","UPDATED_BY,")&IF(J4="","","UPDATED_DT,")]]></f>
      </c>
      <c r="U4">
        <f>IF(K4="","","VERSION,")</f>
      </c>
      <c r="V4">
        <f><![CDATA[IF(B4="","","'"&B4&"',")&IF(C4="","","'"&C4&"',")&IF(D4="","","TO_DATE('"&D4&"','YYYY-MM-DD'),")&IF(E4="","","'"&E4&"',")&IF(F4="","","'"&F4&"',")&IF(G4="","","'"&G4&"',")&IF(I4="","","'"&I4&"',")&IF(J4="","","TO_DATE('"&J4&"','YYYY-MM-DD'),")]]></f>
      </c>
      <c r="W4">
        <f>IF(K4="","",""&amp;K4&amp;",")</f>
      </c>
    </row>
    <row r="5">
      <c r="A5" s="1" t="s">
        <v>42</v>
      </c>
      <c r="B5" s="1" t="s">
        <v>50</v>
      </c>
      <c r="C5" s="1" t="s">
        <v>48</v>
      </c>
      <c r="D5" s="1" t="s">
        <v>49</v>
      </c>
      <c r="E5" s="1" t="s">
        <v>58</v>
      </c>
      <c r="F5" s="1" t="s">
        <v>61</v>
      </c>
      <c r="G5" s="1" t="s">
        <v>64</v>
      </c>
      <c r="H5" s="1" t="s">
        <v>23</v>
      </c>
      <c r="I5" s="1" t="s">
        <v>23</v>
      </c>
      <c r="J5" s="1" t="s">
        <v>23</v>
      </c>
      <c r="K5" s="1" t="s">
        <v>42</v>
      </c>
      <c r="M5">
        <f>"DELETE FROM TBL_SHJ_DEPARTMENT WHERE ID='"&amp;G5&amp;"';"</f>
      </c>
      <c r="N5">
        <f>IF(H5="", "", "UPDATE TBL_SHJ_DEPARTMENT SET PM_ID = NULL  WHERE ID='"&amp;G5&amp;"';")</f>
      </c>
      <c r="O5">
        <f>IF(H5="", "", "UPDATE TBL_SHJ_DEPARTMENT SET "&amp;LEFT(P5,LEN(P5)-2)&amp;"  WHERE ID='"&amp;G5&amp;"';")</f>
      </c>
      <c r="P5">
        <f>IF(H5="","","PM_ID='"&amp;H5&amp;"', ")</f>
      </c>
      <c r="Q5">
        <f>"INSERT INTO TBL_SHJ_DEPARTMENT ("&amp;LEFT(R5,LEN(R5)-1)&amp;") VALUES ("&amp;LEFT(S5,LEN(S5)-1)&amp;");"</f>
      </c>
      <c r="R5">
        <f>T5&amp;U5</f>
      </c>
      <c r="S5">
        <f>V5&amp;W5</f>
      </c>
      <c r="T5">
        <f><![CDATA[IF(B5="","","COMPANY_ID,")&IF(C5="","","CREATED_BY,")&IF(D5="","","CREATED_DT,")&IF(E5="","","DEP_NAME,")&IF(F5="","","DOMAIN,")&IF(G5="","","ID,")&IF(I5="","","UPDATED_BY,")&IF(J5="","","UPDATED_DT,")]]></f>
      </c>
      <c r="U5">
        <f>IF(K5="","","VERSION,")</f>
      </c>
      <c r="V5">
        <f><![CDATA[IF(B5="","","'"&B5&"',")&IF(C5="","","'"&C5&"',")&IF(D5="","","TO_DATE('"&D5&"','YYYY-MM-DD'),")&IF(E5="","","'"&E5&"',")&IF(F5="","","'"&F5&"',")&IF(G5="","","'"&G5&"',")&IF(I5="","","'"&I5&"',")&IF(J5="","","TO_DATE('"&J5&"','YYYY-MM-DD'),")]]></f>
      </c>
      <c r="W5">
        <f>IF(K5="","",""&amp;K5&amp;",")</f>
      </c>
    </row>
    <row r="6">
      <c r="A6" s="1" t="s">
        <v>43</v>
      </c>
      <c r="B6" s="1" t="s">
        <v>51</v>
      </c>
      <c r="C6" s="1" t="s">
        <v>48</v>
      </c>
      <c r="D6" s="1" t="s">
        <v>49</v>
      </c>
      <c r="E6" s="1" t="s">
        <v>59</v>
      </c>
      <c r="F6" s="1" t="s">
        <v>62</v>
      </c>
      <c r="G6" s="1" t="s">
        <v>65</v>
      </c>
      <c r="H6" s="1" t="s">
        <v>23</v>
      </c>
      <c r="I6" s="1" t="s">
        <v>23</v>
      </c>
      <c r="J6" s="1" t="s">
        <v>23</v>
      </c>
      <c r="K6" s="1" t="s">
        <v>42</v>
      </c>
      <c r="M6">
        <f>"DELETE FROM TBL_SHJ_DEPARTMENT WHERE ID='"&amp;G6&amp;"';"</f>
      </c>
      <c r="N6">
        <f>IF(H6="", "", "UPDATE TBL_SHJ_DEPARTMENT SET PM_ID = NULL  WHERE ID='"&amp;G6&amp;"';")</f>
      </c>
      <c r="O6">
        <f>IF(H6="", "", "UPDATE TBL_SHJ_DEPARTMENT SET "&amp;LEFT(P6,LEN(P6)-2)&amp;"  WHERE ID='"&amp;G6&amp;"';")</f>
      </c>
      <c r="P6">
        <f>IF(H6="","","PM_ID='"&amp;H6&amp;"', ")</f>
      </c>
      <c r="Q6">
        <f>"INSERT INTO TBL_SHJ_DEPARTMENT ("&amp;LEFT(R6,LEN(R6)-1)&amp;") VALUES ("&amp;LEFT(S6,LEN(S6)-1)&amp;");"</f>
      </c>
      <c r="R6">
        <f>T6&amp;U6</f>
      </c>
      <c r="S6">
        <f>V6&amp;W6</f>
      </c>
      <c r="T6">
        <f><![CDATA[IF(B6="","","COMPANY_ID,")&IF(C6="","","CREATED_BY,")&IF(D6="","","CREATED_DT,")&IF(E6="","","DEP_NAME,")&IF(F6="","","DOMAIN,")&IF(G6="","","ID,")&IF(I6="","","UPDATED_BY,")&IF(J6="","","UPDATED_DT,")]]></f>
      </c>
      <c r="U6">
        <f>IF(K6="","","VERSION,")</f>
      </c>
      <c r="V6">
        <f><![CDATA[IF(B6="","","'"&B6&"',")&IF(C6="","","'"&C6&"',")&IF(D6="","","TO_DATE('"&D6&"','YYYY-MM-DD'),")&IF(E6="","","'"&E6&"',")&IF(F6="","","'"&F6&"',")&IF(G6="","","'"&G6&"',")&IF(I6="","","'"&I6&"',")&IF(J6="","","TO_DATE('"&J6&"','YYYY-MM-DD'),")]]></f>
      </c>
      <c r="W6">
        <f>IF(K6="","",""&amp;K6&amp;",")</f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>
      <pane xSplit="1.0" ySplit="3.0" state="frozen" topLeftCell="B4" activePane="bottomRight"/>
      <selection pane="bottomRight"/>
    </sheetView>
  </sheetViews>
  <sheetFormatPr defaultRowHeight="15.0"/>
  <cols>
    <col min="1" max="1" width="12.328125" customWidth="true" bestFit="true"/>
    <col min="2" max="2" width="8.578125" customWidth="true" bestFit="true"/>
    <col min="3" max="3" width="13.90625" customWidth="true" bestFit="true"/>
    <col min="4" max="4" width="12.82421875" customWidth="true" bestFit="true"/>
    <col min="5" max="5" width="13.90625" customWidth="true" bestFit="true"/>
    <col min="6" max="6" width="13.90625" customWidth="true" bestFit="true"/>
    <col min="7" max="7" width="14.91015625" customWidth="true" bestFit="true"/>
    <col min="8" max="8" width="13.90625" customWidth="true" bestFit="true"/>
    <col min="9" max="9" width="12.7734375" customWidth="true" bestFit="true"/>
    <col min="10" max="10" width="9.0078125" customWidth="true" bestFit="true"/>
  </cols>
  <sheetData>
    <row r="1">
      <c r="A1" t="s" s="2">
        <v>20</v>
      </c>
      <c r="B1" t="s" s="2">
        <v>66</v>
      </c>
      <c r="C1" t="s" s="2">
        <v>32</v>
      </c>
      <c r="D1" t="s" s="2">
        <v>34</v>
      </c>
      <c r="E1" t="s" s="2">
        <v>67</v>
      </c>
      <c r="F1" t="s" s="2">
        <v>8</v>
      </c>
      <c r="G1" t="s" s="2">
        <v>68</v>
      </c>
      <c r="H1" t="s" s="2">
        <v>39</v>
      </c>
      <c r="I1" t="s" s="2">
        <v>40</v>
      </c>
      <c r="J1" t="s" s="2">
        <v>41</v>
      </c>
    </row>
    <row r="2">
      <c r="A2" t="s" s="2">
        <v>21</v>
      </c>
      <c r="B2" t="s" s="2">
        <v>38</v>
      </c>
      <c r="C2" t="s" s="2">
        <v>33</v>
      </c>
      <c r="D2" t="s" s="2">
        <v>35</v>
      </c>
      <c r="E2" t="s" s="2">
        <v>28</v>
      </c>
      <c r="F2" t="s" s="2">
        <v>28</v>
      </c>
      <c r="G2" t="s" s="2">
        <v>30</v>
      </c>
      <c r="H2" t="s" s="2">
        <v>33</v>
      </c>
      <c r="I2" t="s" s="2">
        <v>35</v>
      </c>
      <c r="J2" t="s" s="2">
        <v>38</v>
      </c>
    </row>
    <row r="3">
      <c r="A3" t="s" s="2">
        <v>22</v>
      </c>
      <c r="B3" t="s" s="2">
        <v>26</v>
      </c>
      <c r="C3" t="s" s="2">
        <v>26</v>
      </c>
      <c r="D3" t="s" s="2">
        <v>26</v>
      </c>
      <c r="E3" t="s" s="2">
        <v>31</v>
      </c>
      <c r="F3" t="s" s="2">
        <v>31</v>
      </c>
      <c r="G3" t="s" s="2">
        <v>26</v>
      </c>
      <c r="H3" t="s" s="2">
        <v>26</v>
      </c>
      <c r="I3" t="s" s="2">
        <v>26</v>
      </c>
      <c r="J3" t="s" s="2">
        <v>31</v>
      </c>
    </row>
    <row r="4">
      <c r="A4" s="1" t="s">
        <v>42</v>
      </c>
      <c r="B4" s="1" t="s">
        <v>69</v>
      </c>
      <c r="C4" s="1" t="s">
        <v>48</v>
      </c>
      <c r="D4" s="1" t="s">
        <v>49</v>
      </c>
      <c r="E4" s="1" t="s">
        <v>63</v>
      </c>
      <c r="F4" s="1" t="s">
        <v>45</v>
      </c>
      <c r="G4" s="1" t="s">
        <v>76</v>
      </c>
      <c r="H4" s="1" t="s">
        <v>23</v>
      </c>
      <c r="I4" s="1" t="s">
        <v>23</v>
      </c>
      <c r="J4" s="1" t="s">
        <v>42</v>
      </c>
      <c r="L4">
        <f>"DELETE FROM TBL_SHJ_STAFF WHERE ID='"&amp;F4&amp;"';"</f>
      </c>
      <c r="P4">
        <f>"INSERT INTO TBL_SHJ_STAFF ("&amp;LEFT(Q4,LEN(Q4)-1)&amp;") VALUES ("&amp;LEFT(R4,LEN(R4)-1)&amp;");"</f>
      </c>
      <c r="Q4">
        <f>S4</f>
      </c>
      <c r="R4">
        <f>T4&amp;U4</f>
      </c>
      <c r="S4">
        <f><![CDATA[IF(B4="","","AGE,")&IF(C4="","","CREATED_BY,")&IF(D4="","","CREATED_DT,")&IF(E4="","","DEP_ID,")&IF(F4="","","ID,")&IF(G4="","","NAME,")&IF(H4="","","UPDATED_BY,")&IF(I4="","","UPDATED_DT,")&IF(J4="","","VERSION,")]]></f>
      </c>
      <c r="T4">
        <f><![CDATA[IF(B4="","",""&B4&",")&IF(C4="","","'"&C4&"',")&IF(D4="","","TO_DATE('"&D4&"','YYYY-MM-DD'),")&IF(E4="","","'"&E4&"',")&IF(F4="","","'"&F4&"',")&IF(G4="","","'"&G4&"',")&IF(H4="","","'"&H4&"',")&IF(I4="","","TO_DATE('"&I4&"','YYYY-MM-DD'),")]]></f>
      </c>
      <c r="U4">
        <f>IF(J4="","",""&amp;J4&amp;",")</f>
      </c>
    </row>
    <row r="5">
      <c r="A5" s="1" t="s">
        <v>42</v>
      </c>
      <c r="B5" s="1" t="s">
        <v>70</v>
      </c>
      <c r="C5" s="1" t="s">
        <v>48</v>
      </c>
      <c r="D5" s="1" t="s">
        <v>49</v>
      </c>
      <c r="E5" s="1" t="s">
        <v>64</v>
      </c>
      <c r="F5" s="1" t="s">
        <v>73</v>
      </c>
      <c r="G5" s="1" t="s">
        <v>77</v>
      </c>
      <c r="H5" s="1" t="s">
        <v>23</v>
      </c>
      <c r="I5" s="1" t="s">
        <v>23</v>
      </c>
      <c r="J5" s="1" t="s">
        <v>42</v>
      </c>
      <c r="L5">
        <f>"DELETE FROM TBL_SHJ_STAFF WHERE ID='"&amp;F5&amp;"';"</f>
      </c>
      <c r="P5">
        <f>"INSERT INTO TBL_SHJ_STAFF ("&amp;LEFT(Q5,LEN(Q5)-1)&amp;") VALUES ("&amp;LEFT(R5,LEN(R5)-1)&amp;");"</f>
      </c>
      <c r="Q5">
        <f>S5</f>
      </c>
      <c r="R5">
        <f>T5&amp;U5</f>
      </c>
      <c r="S5">
        <f><![CDATA[IF(B5="","","AGE,")&IF(C5="","","CREATED_BY,")&IF(D5="","","CREATED_DT,")&IF(E5="","","DEP_ID,")&IF(F5="","","ID,")&IF(G5="","","NAME,")&IF(H5="","","UPDATED_BY,")&IF(I5="","","UPDATED_DT,")&IF(J5="","","VERSION,")]]></f>
      </c>
      <c r="T5">
        <f><![CDATA[IF(B5="","",""&B5&",")&IF(C5="","","'"&C5&"',")&IF(D5="","","TO_DATE('"&D5&"','YYYY-MM-DD'),")&IF(E5="","","'"&E5&"',")&IF(F5="","","'"&F5&"',")&IF(G5="","","'"&G5&"',")&IF(H5="","","'"&H5&"',")&IF(I5="","","TO_DATE('"&I5&"','YYYY-MM-DD'),")]]></f>
      </c>
      <c r="U5">
        <f>IF(J5="","",""&amp;J5&amp;",")</f>
      </c>
    </row>
    <row r="6">
      <c r="A6" s="1" t="s">
        <v>43</v>
      </c>
      <c r="B6" s="1" t="s">
        <v>71</v>
      </c>
      <c r="C6" s="1" t="s">
        <v>48</v>
      </c>
      <c r="D6" s="1" t="s">
        <v>49</v>
      </c>
      <c r="E6" s="1" t="s">
        <v>65</v>
      </c>
      <c r="F6" s="1" t="s">
        <v>74</v>
      </c>
      <c r="G6" s="1" t="s">
        <v>78</v>
      </c>
      <c r="H6" s="1" t="s">
        <v>23</v>
      </c>
      <c r="I6" s="1" t="s">
        <v>23</v>
      </c>
      <c r="J6" s="1" t="s">
        <v>42</v>
      </c>
      <c r="L6">
        <f>"DELETE FROM TBL_SHJ_STAFF WHERE ID='"&amp;F6&amp;"';"</f>
      </c>
      <c r="P6">
        <f>"INSERT INTO TBL_SHJ_STAFF ("&amp;LEFT(Q6,LEN(Q6)-1)&amp;") VALUES ("&amp;LEFT(R6,LEN(R6)-1)&amp;");"</f>
      </c>
      <c r="Q6">
        <f>S6</f>
      </c>
      <c r="R6">
        <f>T6&amp;U6</f>
      </c>
      <c r="S6">
        <f><![CDATA[IF(B6="","","AGE,")&IF(C6="","","CREATED_BY,")&IF(D6="","","CREATED_DT,")&IF(E6="","","DEP_ID,")&IF(F6="","","ID,")&IF(G6="","","NAME,")&IF(H6="","","UPDATED_BY,")&IF(I6="","","UPDATED_DT,")&IF(J6="","","VERSION,")]]></f>
      </c>
      <c r="T6">
        <f><![CDATA[IF(B6="","",""&B6&",")&IF(C6="","","'"&C6&"',")&IF(D6="","","TO_DATE('"&D6&"','YYYY-MM-DD'),")&IF(E6="","","'"&E6&"',")&IF(F6="","","'"&F6&"',")&IF(G6="","","'"&G6&"',")&IF(H6="","","'"&H6&"',")&IF(I6="","","TO_DATE('"&I6&"','YYYY-MM-DD'),")]]></f>
      </c>
      <c r="U6">
        <f>IF(J6="","",""&amp;J6&amp;",")</f>
      </c>
    </row>
    <row r="7">
      <c r="A7" s="1" t="s">
        <v>43</v>
      </c>
      <c r="B7" s="1" t="s">
        <v>72</v>
      </c>
      <c r="C7" s="1" t="s">
        <v>48</v>
      </c>
      <c r="D7" s="1" t="s">
        <v>49</v>
      </c>
      <c r="E7" s="1" t="s">
        <v>65</v>
      </c>
      <c r="F7" s="1" t="s">
        <v>75</v>
      </c>
      <c r="G7" s="1" t="s">
        <v>79</v>
      </c>
      <c r="H7" s="1" t="s">
        <v>23</v>
      </c>
      <c r="I7" s="1" t="s">
        <v>23</v>
      </c>
      <c r="J7" s="1" t="s">
        <v>42</v>
      </c>
      <c r="L7">
        <f>"DELETE FROM TBL_SHJ_STAFF WHERE ID='"&amp;F7&amp;"';"</f>
      </c>
      <c r="P7">
        <f>"INSERT INTO TBL_SHJ_STAFF ("&amp;LEFT(Q7,LEN(Q7)-1)&amp;") VALUES ("&amp;LEFT(R7,LEN(R7)-1)&amp;");"</f>
      </c>
      <c r="Q7">
        <f>S7</f>
      </c>
      <c r="R7">
        <f>T7&amp;U7</f>
      </c>
      <c r="S7">
        <f><![CDATA[IF(B7="","","AGE,")&IF(C7="","","CREATED_BY,")&IF(D7="","","CREATED_DT,")&IF(E7="","","DEP_ID,")&IF(F7="","","ID,")&IF(G7="","","NAME,")&IF(H7="","","UPDATED_BY,")&IF(I7="","","UPDATED_DT,")&IF(J7="","","VERSION,")]]></f>
      </c>
      <c r="T7">
        <f><![CDATA[IF(B7="","",""&B7&",")&IF(C7="","","'"&C7&"',")&IF(D7="","","TO_DATE('"&D7&"','YYYY-MM-DD'),")&IF(E7="","","'"&E7&"',")&IF(F7="","","'"&F7&"',")&IF(G7="","","'"&G7&"',")&IF(H7="","","'"&H7&"',")&IF(I7="","","TO_DATE('"&I7&"','YYYY-MM-DD'),")]]></f>
      </c>
      <c r="U7">
        <f>IF(J7="","",""&amp;J7&amp;",")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2015-04-10T06:57:11Z</dcterms:created>
  <dc:creator>Apache POI</dc:creator>
</coreProperties>
</file>