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hidePivotFieldList="1" autoCompressPictures="0"/>
  <bookViews>
    <workbookView xWindow="0" yWindow="0" windowWidth="7080" windowHeight="6870" tabRatio="694" activeTab="7"/>
  </bookViews>
  <sheets>
    <sheet name="A" sheetId="1" r:id="rId1"/>
    <sheet name="B" sheetId="8" r:id="rId2"/>
    <sheet name="C" sheetId="3" r:id="rId3"/>
    <sheet name="D" sheetId="4" r:id="rId4"/>
    <sheet name="E" sheetId="5" r:id="rId5"/>
    <sheet name="F" sheetId="6" r:id="rId6"/>
    <sheet name="G" sheetId="7" r:id="rId7"/>
    <sheet name="H" sheetId="10" r:id="rId8"/>
    <sheet name="I" sheetId="12" r:id="rId9"/>
    <sheet name="J" sheetId="13" r:id="rId10"/>
    <sheet name="K" sheetId="14" r:id="rId11"/>
    <sheet name="L" sheetId="15" r:id="rId12"/>
    <sheet name="M" sheetId="16" r:id="rId13"/>
    <sheet name="N" sheetId="17" r:id="rId14"/>
  </sheets>
  <definedNames>
    <definedName name="_xlnm._FilterDatabase" localSheetId="0" hidden="1">A!$A$1:$O$40</definedName>
    <definedName name="_xlnm._FilterDatabase" localSheetId="1" hidden="1">B!$A$1:$O$50</definedName>
    <definedName name="_xlnm._FilterDatabase" localSheetId="2" hidden="1">'C'!#REF!</definedName>
    <definedName name="_xlnm._FilterDatabase" localSheetId="7" hidden="1">H!$A$1:$I$115</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M40" i="4"/>
  <c r="L39"/>
  <c r="K39"/>
  <c r="E39"/>
  <c r="B39"/>
  <c r="M36"/>
  <c r="L36"/>
  <c r="K36"/>
  <c r="I36"/>
  <c r="B36"/>
  <c r="K35"/>
  <c r="I35"/>
  <c r="K34"/>
  <c r="I34"/>
  <c r="I28"/>
  <c r="H28"/>
  <c r="G28"/>
  <c r="F28"/>
  <c r="E28"/>
  <c r="D28"/>
  <c r="B28"/>
  <c r="K26"/>
  <c r="B26"/>
  <c r="I25"/>
  <c r="H25"/>
  <c r="G25"/>
  <c r="F25"/>
  <c r="B25"/>
</calcChain>
</file>

<file path=xl/sharedStrings.xml><?xml version="1.0" encoding="utf-8"?>
<sst xmlns="http://schemas.openxmlformats.org/spreadsheetml/2006/main" count="8510" uniqueCount="2079">
  <si>
    <t>SC1</t>
  </si>
  <si>
    <t>SC2</t>
  </si>
  <si>
    <t>SC3</t>
  </si>
  <si>
    <t>SC4</t>
  </si>
  <si>
    <t>SC5</t>
  </si>
  <si>
    <t>SC6</t>
  </si>
  <si>
    <t>SC7</t>
  </si>
  <si>
    <t>SC8</t>
  </si>
  <si>
    <t>SC9</t>
  </si>
  <si>
    <t>SC10</t>
  </si>
  <si>
    <t>SC11</t>
  </si>
  <si>
    <t>SC12</t>
  </si>
  <si>
    <t>SC13</t>
  </si>
  <si>
    <t>SC14</t>
  </si>
  <si>
    <t>SC15</t>
  </si>
  <si>
    <t>SC16</t>
  </si>
  <si>
    <t>SC17</t>
  </si>
  <si>
    <t>SC18</t>
  </si>
  <si>
    <t>SC19</t>
  </si>
  <si>
    <t>SC20</t>
  </si>
  <si>
    <t>SC21</t>
  </si>
  <si>
    <t>SC22</t>
  </si>
  <si>
    <t>SC23</t>
  </si>
  <si>
    <t>SC24</t>
  </si>
  <si>
    <t>SC25</t>
  </si>
  <si>
    <t>SC26</t>
  </si>
  <si>
    <t>SC27</t>
  </si>
  <si>
    <t>SC28</t>
  </si>
  <si>
    <t>SC29</t>
  </si>
  <si>
    <t>SC30</t>
  </si>
  <si>
    <t>SC31</t>
  </si>
  <si>
    <t>SC32</t>
  </si>
  <si>
    <t>SC33</t>
  </si>
  <si>
    <t>SC34</t>
  </si>
  <si>
    <t>SC35</t>
  </si>
  <si>
    <t>SC36</t>
  </si>
  <si>
    <t>SC37</t>
  </si>
  <si>
    <t>SC38</t>
  </si>
  <si>
    <t>SC39</t>
  </si>
  <si>
    <t>SiteID</t>
  </si>
  <si>
    <t>Frare C6</t>
  </si>
  <si>
    <t>Pany</t>
  </si>
  <si>
    <t>Vilobi</t>
  </si>
  <si>
    <t>Fontbrégoua C47-46</t>
  </si>
  <si>
    <t>Oullins C6</t>
  </si>
  <si>
    <t>Draga</t>
  </si>
  <si>
    <t>Plansallosa I</t>
  </si>
  <si>
    <t>Reclau Viver</t>
  </si>
  <si>
    <t>Font Major</t>
  </si>
  <si>
    <t>Lombard</t>
  </si>
  <si>
    <t>Abri de la Tardive</t>
  </si>
  <si>
    <t>Bourbon</t>
  </si>
  <si>
    <t>Fage II</t>
  </si>
  <si>
    <t>Taï</t>
  </si>
  <si>
    <t>Mascaro</t>
  </si>
  <si>
    <t>Frare C5</t>
  </si>
  <si>
    <t>Mas Neuf</t>
  </si>
  <si>
    <t>Mas de Vignoles</t>
  </si>
  <si>
    <t>Roussillonne</t>
  </si>
  <si>
    <t>Favella</t>
  </si>
  <si>
    <t>Torre Sabea</t>
  </si>
  <si>
    <t>PRH</t>
  </si>
  <si>
    <t>Ripa Tetta</t>
  </si>
  <si>
    <t>Peiro Signado</t>
  </si>
  <si>
    <t>Arene Candide 15I (fouille tinè)</t>
  </si>
  <si>
    <t>Arene Candide 15II (fouille tinè)</t>
  </si>
  <si>
    <t>Balma Margineda c3a et b</t>
  </si>
  <si>
    <t>Cova Bonica</t>
  </si>
  <si>
    <t>Cendres (H19-H18-H17-H16)</t>
  </si>
  <si>
    <t>Cendres H15a</t>
  </si>
  <si>
    <t>Or VI-V</t>
  </si>
  <si>
    <t>Or IV</t>
  </si>
  <si>
    <t>Aigle c5</t>
  </si>
  <si>
    <t>Leucate</t>
  </si>
  <si>
    <t>Avellaner</t>
  </si>
  <si>
    <t>SiteName</t>
  </si>
  <si>
    <t>Latitude</t>
  </si>
  <si>
    <t>Longitude</t>
  </si>
  <si>
    <t>CultureCode</t>
  </si>
  <si>
    <t>BAL</t>
  </si>
  <si>
    <t>IMP</t>
  </si>
  <si>
    <t>S7</t>
  </si>
  <si>
    <t>S8</t>
  </si>
  <si>
    <t>S9</t>
  </si>
  <si>
    <t>S10</t>
  </si>
  <si>
    <t>S11</t>
  </si>
  <si>
    <t>S12</t>
  </si>
  <si>
    <t>S13</t>
  </si>
  <si>
    <t>S14</t>
  </si>
  <si>
    <t>S15</t>
  </si>
  <si>
    <t>S16</t>
  </si>
  <si>
    <t>S17</t>
  </si>
  <si>
    <t>S19</t>
  </si>
  <si>
    <t>S20</t>
  </si>
  <si>
    <t>S21</t>
  </si>
  <si>
    <t>S22</t>
  </si>
  <si>
    <t>S23</t>
  </si>
  <si>
    <t>S24</t>
  </si>
  <si>
    <t>S25</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</si>
  <si>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</si>
  <si>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</si>
  <si>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</si>
  <si>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</si>
  <si>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</si>
  <si>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</si>
  <si>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</si>
  <si>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</si>
  <si>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</si>
  <si>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</si>
  <si>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</si>
  <si>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</si>
  <si>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</si>
  <si>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</si>
  <si>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</si>
  <si>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</si>
  <si>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</si>
  <si>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</si>
  <si>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</si>
  <si>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</si>
  <si>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</si>
  <si>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</si>
  <si>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</si>
  <si>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</si>
  <si>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S52</t>
  </si>
  <si>
    <t>S53</t>
  </si>
  <si>
    <t>S54</t>
  </si>
  <si>
    <t>S55</t>
  </si>
  <si>
    <t>S56</t>
  </si>
  <si>
    <t>S57</t>
  </si>
  <si>
    <t>S58</t>
  </si>
  <si>
    <t>DourgneC.6</t>
  </si>
  <si>
    <t>DourgneC.5</t>
  </si>
  <si>
    <t>Tai</t>
  </si>
  <si>
    <t>MasNeuf</t>
  </si>
  <si>
    <t>Roussillone</t>
  </si>
  <si>
    <t>obscure.</t>
  </si>
  <si>
    <t>BourbonSalle 2zone 2</t>
  </si>
  <si>
    <t>BourbonSalle 2zone 3</t>
  </si>
  <si>
    <t>BourbonSalle 2zone S2</t>
  </si>
  <si>
    <t>BourbonSalle 3zone 1</t>
  </si>
  <si>
    <t>JeanCros</t>
  </si>
  <si>
    <t>Bonica</t>
  </si>
  <si>
    <t>AvellanerSep1a</t>
  </si>
  <si>
    <t>Avellaner2a</t>
  </si>
  <si>
    <t>Avellaner3a</t>
  </si>
  <si>
    <t>TC1</t>
  </si>
  <si>
    <t>TC2</t>
  </si>
  <si>
    <t>TC3</t>
  </si>
  <si>
    <t>TC4</t>
  </si>
  <si>
    <t>TC5</t>
  </si>
  <si>
    <t>TC6</t>
  </si>
  <si>
    <t>TC7</t>
  </si>
  <si>
    <t>TC8</t>
  </si>
  <si>
    <t>TC9</t>
  </si>
  <si>
    <t>TC10</t>
  </si>
  <si>
    <t>TC11</t>
  </si>
  <si>
    <t>TC12</t>
  </si>
  <si>
    <t>Code</t>
  </si>
  <si>
    <t>Description</t>
  </si>
  <si>
    <t>TB1</t>
  </si>
  <si>
    <t>TB2</t>
  </si>
  <si>
    <t>TB3</t>
  </si>
  <si>
    <t>TB4</t>
  </si>
  <si>
    <t>TB5</t>
  </si>
  <si>
    <t>TB6</t>
  </si>
  <si>
    <t>TB7</t>
  </si>
  <si>
    <t>TB8</t>
  </si>
  <si>
    <t>TB9</t>
  </si>
  <si>
    <t>TB10</t>
  </si>
  <si>
    <t>TB11</t>
  </si>
  <si>
    <t>TB12</t>
  </si>
  <si>
    <t>TB13</t>
  </si>
  <si>
    <t>TB14</t>
  </si>
  <si>
    <t>TB15</t>
  </si>
  <si>
    <t>TB16</t>
  </si>
  <si>
    <t>TB17</t>
  </si>
  <si>
    <t>TB18</t>
  </si>
  <si>
    <t>TB19</t>
  </si>
  <si>
    <t>TB20</t>
  </si>
  <si>
    <t>TB21</t>
  </si>
  <si>
    <t>TB22</t>
  </si>
  <si>
    <t>TB23</t>
  </si>
  <si>
    <t>TB24</t>
  </si>
  <si>
    <t>TB25</t>
  </si>
  <si>
    <t>TB26</t>
  </si>
  <si>
    <t>TB27</t>
  </si>
  <si>
    <t>TB28</t>
  </si>
  <si>
    <t>TB29</t>
  </si>
  <si>
    <t>TB30</t>
  </si>
  <si>
    <t>TB31</t>
  </si>
  <si>
    <t>TB32</t>
  </si>
  <si>
    <t>TB33</t>
  </si>
  <si>
    <t>TB34</t>
  </si>
  <si>
    <t>TB35</t>
  </si>
  <si>
    <t>TB36</t>
  </si>
  <si>
    <t>TB37</t>
  </si>
  <si>
    <t>TB38</t>
  </si>
  <si>
    <t>TB39</t>
  </si>
  <si>
    <t>TB40</t>
  </si>
  <si>
    <t>TB41</t>
  </si>
  <si>
    <t>TB42</t>
  </si>
  <si>
    <t>TB43</t>
  </si>
  <si>
    <t>TB44</t>
  </si>
  <si>
    <t>TB45</t>
  </si>
  <si>
    <t>TB46</t>
  </si>
  <si>
    <t>TB47</t>
  </si>
  <si>
    <t>TB48</t>
  </si>
  <si>
    <t>TB49</t>
  </si>
  <si>
    <t>TB50</t>
  </si>
  <si>
    <t>TB51</t>
  </si>
  <si>
    <t>TB52</t>
  </si>
  <si>
    <t>TB53</t>
  </si>
  <si>
    <t>TB54</t>
  </si>
  <si>
    <t>TB55</t>
  </si>
  <si>
    <t>TB56</t>
  </si>
  <si>
    <t>TB57</t>
  </si>
  <si>
    <t>TB58</t>
  </si>
  <si>
    <t>TB59</t>
  </si>
  <si>
    <t>TB60</t>
  </si>
  <si>
    <t>TB61</t>
  </si>
  <si>
    <t>TB62</t>
  </si>
  <si>
    <t>TB63</t>
  </si>
  <si>
    <t>TB64</t>
  </si>
  <si>
    <t>TB65</t>
  </si>
  <si>
    <t>TB66</t>
  </si>
  <si>
    <t>TB67</t>
  </si>
  <si>
    <t>TB68</t>
  </si>
  <si>
    <t>TB69</t>
  </si>
  <si>
    <t>TB70</t>
  </si>
  <si>
    <t>TB71</t>
  </si>
  <si>
    <t>TB72</t>
  </si>
  <si>
    <t>TB73</t>
  </si>
  <si>
    <t>TB74</t>
  </si>
  <si>
    <t>TB75</t>
  </si>
  <si>
    <t>TB76</t>
  </si>
  <si>
    <t>TB77</t>
  </si>
  <si>
    <t>TB78</t>
  </si>
  <si>
    <t>TB79</t>
  </si>
  <si>
    <t>TB80</t>
  </si>
  <si>
    <t>TB81</t>
  </si>
  <si>
    <t>TB82</t>
  </si>
  <si>
    <t>TB83</t>
  </si>
  <si>
    <t>TB84</t>
  </si>
  <si>
    <t>TB85</t>
  </si>
  <si>
    <t>TB86</t>
  </si>
  <si>
    <t>TB87</t>
  </si>
  <si>
    <t>TB88</t>
  </si>
  <si>
    <t>Acantho</t>
  </si>
  <si>
    <t>AnCalc</t>
  </si>
  <si>
    <t>AnCelAnt</t>
  </si>
  <si>
    <t>AnOs</t>
  </si>
  <si>
    <t>AnOsProt</t>
  </si>
  <si>
    <t>AnSchi</t>
  </si>
  <si>
    <t>AnShell</t>
  </si>
  <si>
    <t>Antalis</t>
  </si>
  <si>
    <t>Aporrhai</t>
  </si>
  <si>
    <t>ArcaNoae</t>
  </si>
  <si>
    <t>BolmaRug</t>
  </si>
  <si>
    <t>BrcCalc</t>
  </si>
  <si>
    <t>BrcGly</t>
  </si>
  <si>
    <t>BrcMbr</t>
  </si>
  <si>
    <t>BrcSchi</t>
  </si>
  <si>
    <t>BrcSpond</t>
  </si>
  <si>
    <t>BrRV</t>
  </si>
  <si>
    <t>CardBip</t>
  </si>
  <si>
    <t>CCanP</t>
  </si>
  <si>
    <t>CCelP</t>
  </si>
  <si>
    <t>Cerast</t>
  </si>
  <si>
    <t>CerastBip</t>
  </si>
  <si>
    <t>Cerith</t>
  </si>
  <si>
    <t>Charo</t>
  </si>
  <si>
    <t>Chlamys</t>
  </si>
  <si>
    <t>CMelesP</t>
  </si>
  <si>
    <t>Columbel</t>
  </si>
  <si>
    <t>Conus</t>
  </si>
  <si>
    <t>CSusBiP</t>
  </si>
  <si>
    <t>CSusP</t>
  </si>
  <si>
    <t>CVulP</t>
  </si>
  <si>
    <t>Cyclope</t>
  </si>
  <si>
    <t>Cypraea</t>
  </si>
  <si>
    <t>DisOsP</t>
  </si>
  <si>
    <t>DisShelP</t>
  </si>
  <si>
    <t>DisStoP</t>
  </si>
  <si>
    <t>Gibberul</t>
  </si>
  <si>
    <t>Gly</t>
  </si>
  <si>
    <t>IBosP</t>
  </si>
  <si>
    <t>ISusP</t>
  </si>
  <si>
    <t>Luria</t>
  </si>
  <si>
    <t>Marginel</t>
  </si>
  <si>
    <t>MpodCanP</t>
  </si>
  <si>
    <t>Mytilus</t>
  </si>
  <si>
    <t>nassariu</t>
  </si>
  <si>
    <t>Osilinus</t>
  </si>
  <si>
    <t>PArgTub</t>
  </si>
  <si>
    <t>Patella</t>
  </si>
  <si>
    <t>PCalDsc</t>
  </si>
  <si>
    <t>PCalGtt</t>
  </si>
  <si>
    <t>PCalOv</t>
  </si>
  <si>
    <t>PCardDsc</t>
  </si>
  <si>
    <t>PCardGtt</t>
  </si>
  <si>
    <t>PConDsc</t>
  </si>
  <si>
    <t>Pecten</t>
  </si>
  <si>
    <t>PectenBiP</t>
  </si>
  <si>
    <t>Phalium</t>
  </si>
  <si>
    <t>Pisania</t>
  </si>
  <si>
    <t>PlOs</t>
  </si>
  <si>
    <t>Pophio</t>
  </si>
  <si>
    <t>POsDsc</t>
  </si>
  <si>
    <t>PosOv</t>
  </si>
  <si>
    <t>POsRect</t>
  </si>
  <si>
    <t>POsTrg</t>
  </si>
  <si>
    <t>POsTub</t>
  </si>
  <si>
    <t>PRNDisc</t>
  </si>
  <si>
    <t>PRVDisc</t>
  </si>
  <si>
    <t>PRVGtt</t>
  </si>
  <si>
    <t>PSheDsc</t>
  </si>
  <si>
    <t>PShellGtt</t>
  </si>
  <si>
    <t>PSheOv</t>
  </si>
  <si>
    <t>PStoDsc</t>
  </si>
  <si>
    <t>PSttDsc</t>
  </si>
  <si>
    <t>PtCal</t>
  </si>
  <si>
    <t>PtGal</t>
  </si>
  <si>
    <t>PtGly</t>
  </si>
  <si>
    <t>PtGr</t>
  </si>
  <si>
    <t>PtOs</t>
  </si>
  <si>
    <t>PtSchi</t>
  </si>
  <si>
    <t>PtShe</t>
  </si>
  <si>
    <t>PtSpo</t>
  </si>
  <si>
    <t>SpoInc</t>
  </si>
  <si>
    <t>Spond</t>
  </si>
  <si>
    <t>Stramoni</t>
  </si>
  <si>
    <t>Strombus</t>
  </si>
  <si>
    <t>Theodoxu</t>
  </si>
  <si>
    <t>Trivia</t>
  </si>
  <si>
    <t>VtbrPois</t>
  </si>
  <si>
    <t>Manen 2000, 2002</t>
  </si>
  <si>
    <t>Manen 2000, 2002 ; Martin Colliga et al. 1985</t>
  </si>
  <si>
    <t>Manen 2000, 2002 ; Mestres 1982</t>
  </si>
  <si>
    <t>Manen 2000, 2002 ; Binder et al. 1991</t>
  </si>
  <si>
    <t>Manen 2000, 2002 ; Roudil et al. 1991</t>
  </si>
  <si>
    <t>Manen 2000, 2002 ; Guilaine 1986</t>
  </si>
  <si>
    <t>Manen 2000, 2002 ; Roudil 1971</t>
  </si>
  <si>
    <t>Manen 2000, 2002 ; Rodriguez 1984 ; Garcia Martinez de Lagran ANR Procome</t>
  </si>
  <si>
    <t>Manen 2000, 2002 ; Pons et Tarrus 1979</t>
  </si>
  <si>
    <t>Natali 2009 ; Tiné 2009</t>
  </si>
  <si>
    <t>Manen 2007 ; Guilaine et al. 2007</t>
  </si>
  <si>
    <t>Eygun 1998 ; Tozzi 2002</t>
  </si>
  <si>
    <t>Manen 2000, 2002 ; Brois et Manen 2009</t>
  </si>
  <si>
    <t>Garcia Martinez de Lagran ANR Procome</t>
  </si>
  <si>
    <t>Manen 2000, 2002 ; Guilaine et al. 1986</t>
  </si>
  <si>
    <t>Traverso 1999 ; Tiné 1999</t>
  </si>
  <si>
    <t>Bernabeu 1989 ; Garcia Martinez de Lagran ANR Procome ; Bernabeu et Molina 2009</t>
  </si>
  <si>
    <t>Camp-19-18</t>
  </si>
  <si>
    <t>Camp-17-16</t>
  </si>
  <si>
    <t>EarliestDateBC</t>
  </si>
  <si>
    <t>LatestDateBC</t>
  </si>
  <si>
    <t>Beta 110542</t>
  </si>
  <si>
    <t>Sumprob</t>
  </si>
  <si>
    <t>Calib</t>
  </si>
  <si>
    <t>Manen 2000, 2002 ; Bosch et al. 1998</t>
  </si>
  <si>
    <t>Hordeum sp.</t>
  </si>
  <si>
    <t>OxA-23072</t>
  </si>
  <si>
    <t>Triticum dicoccum</t>
  </si>
  <si>
    <t>Beta 71633</t>
  </si>
  <si>
    <t>Cerealia</t>
  </si>
  <si>
    <t>Beta 165482</t>
  </si>
  <si>
    <t>LTL 778A</t>
  </si>
  <si>
    <t>LTL 202A</t>
  </si>
  <si>
    <t>LTL 203A</t>
  </si>
  <si>
    <t>LTL 204A</t>
  </si>
  <si>
    <t>Ly-5689 (SacA-13452)</t>
  </si>
  <si>
    <t>Ly-5688 (SacA-13451)</t>
  </si>
  <si>
    <t>Pont de Roque-Haute</t>
  </si>
  <si>
    <t>Ly-9878(SaA 32045)</t>
  </si>
  <si>
    <t>Beta_398950</t>
  </si>
  <si>
    <t>Beta_398951</t>
  </si>
  <si>
    <t>Beta_398952</t>
  </si>
  <si>
    <t>Ly-9879(SacA32046)</t>
  </si>
  <si>
    <t>CAMS 2681</t>
  </si>
  <si>
    <t>Ly 1448 (OxA)</t>
  </si>
  <si>
    <t>Balma Margineda</t>
  </si>
  <si>
    <t>Beta-398960</t>
  </si>
  <si>
    <t>Hordeum vulg. var. nudum</t>
  </si>
  <si>
    <t>Beta-325681</t>
  </si>
  <si>
    <t>Fruit</t>
  </si>
  <si>
    <t>Corylus avelana</t>
  </si>
  <si>
    <t>Martins et al. 2015</t>
  </si>
  <si>
    <t>Beta-325682</t>
  </si>
  <si>
    <t>Cendres (Cueva de)_H19</t>
  </si>
  <si>
    <t>Beta 107405</t>
  </si>
  <si>
    <t>Ovis aries</t>
  </si>
  <si>
    <t>Beta 142288</t>
  </si>
  <si>
    <t>Hordeum vulgare</t>
  </si>
  <si>
    <t>Cendres (Cueva de)_H15</t>
  </si>
  <si>
    <t>GifA 101358</t>
  </si>
  <si>
    <t>Triticum aestivum durum turgidum</t>
  </si>
  <si>
    <t>OxA-23647</t>
  </si>
  <si>
    <t>Cova de la Font Major</t>
  </si>
  <si>
    <t>Beta 317705</t>
  </si>
  <si>
    <t>Fontbrégoua</t>
  </si>
  <si>
    <t>GrA 38336</t>
  </si>
  <si>
    <t>Homo Sapiens</t>
  </si>
  <si>
    <t>GrA 38334</t>
  </si>
  <si>
    <t>K 1754/1208</t>
  </si>
  <si>
    <t>OxA 10192</t>
  </si>
  <si>
    <t>Bernabeu Aubán et al. 2009</t>
  </si>
  <si>
    <t>OxA 10191</t>
  </si>
  <si>
    <t>UCI-AMS66316</t>
  </si>
  <si>
    <t>Marti 2011</t>
  </si>
  <si>
    <t>Beta-298124</t>
  </si>
  <si>
    <t>Garcia Borja et al. 2011</t>
  </si>
  <si>
    <t>Beta-298125</t>
  </si>
  <si>
    <t>Beta-298126</t>
  </si>
  <si>
    <t>AA53291</t>
  </si>
  <si>
    <t>Capra hircus</t>
  </si>
  <si>
    <t>Fernández et al. 2006</t>
  </si>
  <si>
    <t>AA53294</t>
  </si>
  <si>
    <t>AA53295</t>
  </si>
  <si>
    <t>AA61629</t>
  </si>
  <si>
    <t>AA61630</t>
  </si>
  <si>
    <t>AA61631</t>
  </si>
  <si>
    <t>AA61632</t>
  </si>
  <si>
    <t>AA61623</t>
  </si>
  <si>
    <t>AA61624</t>
  </si>
  <si>
    <t>AA61626</t>
  </si>
  <si>
    <t>ETH 27975</t>
  </si>
  <si>
    <t>ETH 27974</t>
  </si>
  <si>
    <t>ETH 27973</t>
  </si>
  <si>
    <t>ETH 27972</t>
  </si>
  <si>
    <t>Guixeres de Vilobi (Les)</t>
  </si>
  <si>
    <t>OxA-26068</t>
  </si>
  <si>
    <t>OxA-26069</t>
  </si>
  <si>
    <t>Beta-433199</t>
  </si>
  <si>
    <t>Suinae</t>
  </si>
  <si>
    <t>Beta-433200</t>
  </si>
  <si>
    <t>Beta-433201</t>
  </si>
  <si>
    <t>Caprinés</t>
  </si>
  <si>
    <t>Beta-433202</t>
  </si>
  <si>
    <t>Capreolus Capreolus</t>
  </si>
  <si>
    <t>Beta-433203</t>
  </si>
  <si>
    <t>Bos taurus</t>
  </si>
  <si>
    <t>Beta-433204</t>
  </si>
  <si>
    <t>Beta-433205</t>
  </si>
  <si>
    <t>Beta-433206</t>
  </si>
  <si>
    <t>Bos cf. taurus</t>
  </si>
  <si>
    <t>Beta-433207</t>
  </si>
  <si>
    <t>Beta-433208</t>
  </si>
  <si>
    <t>Beta-433209</t>
  </si>
  <si>
    <t>Draga (La)</t>
  </si>
  <si>
    <t>UBAR 313</t>
  </si>
  <si>
    <t>Hd 15451</t>
  </si>
  <si>
    <t>Oxa-20234</t>
  </si>
  <si>
    <t>OxA-20235</t>
  </si>
  <si>
    <t>Beta-indet</t>
  </si>
  <si>
    <t>OxA-20231</t>
  </si>
  <si>
    <t>OxA-20232</t>
  </si>
  <si>
    <t>Oxa-20233</t>
  </si>
  <si>
    <t>Beta-278255</t>
  </si>
  <si>
    <t>Beta-278256</t>
  </si>
  <si>
    <t>Frare c6-C5c (Cova del)</t>
  </si>
  <si>
    <t>Beta 325690</t>
  </si>
  <si>
    <t>Beta 325688</t>
  </si>
  <si>
    <t>LY 4165 (SacA-7422)</t>
  </si>
  <si>
    <t>LY 4164 (SacA-7421)</t>
  </si>
  <si>
    <t>LY 4163 (SacA-7420)</t>
  </si>
  <si>
    <t>Ly 4160 (SacA-7417)</t>
  </si>
  <si>
    <t>Beta_398927</t>
  </si>
  <si>
    <t>Beta_398928</t>
  </si>
  <si>
    <t>Beta_398929</t>
  </si>
  <si>
    <t>Beta_398930</t>
  </si>
  <si>
    <t>Beta_398931</t>
  </si>
  <si>
    <t>Beta_398932</t>
  </si>
  <si>
    <t>Cervus elaphus</t>
  </si>
  <si>
    <t>Beta_398933</t>
  </si>
  <si>
    <t>Lombard (Grotte)</t>
  </si>
  <si>
    <t>Ly-4156(SacA-7413)</t>
  </si>
  <si>
    <t>Binder et Sénépart 2010</t>
  </si>
  <si>
    <t>Ly-4157(SacA-7414)</t>
  </si>
  <si>
    <t>Mas de Vignoles X</t>
  </si>
  <si>
    <t>Erl-9579</t>
  </si>
  <si>
    <t>Roussillonne Sud</t>
  </si>
  <si>
    <t>Beta-433226</t>
  </si>
  <si>
    <t>Beta-433227</t>
  </si>
  <si>
    <t>GrA-25607</t>
  </si>
  <si>
    <t>GrA-25613</t>
  </si>
  <si>
    <t>GrA-25614</t>
  </si>
  <si>
    <t>GrA-25627</t>
  </si>
  <si>
    <t>Ly-4154(SacA-7411)</t>
  </si>
  <si>
    <t>Ly-4155(SacA-7412)</t>
  </si>
  <si>
    <t>Ly-4152(SacA-7409)</t>
  </si>
  <si>
    <t>Beta-398955</t>
  </si>
  <si>
    <t>Beta-398956</t>
  </si>
  <si>
    <t>Beta-398958</t>
  </si>
  <si>
    <t>UBA 9959</t>
  </si>
  <si>
    <t>UBA 9960</t>
  </si>
  <si>
    <t>UBA 9958</t>
  </si>
  <si>
    <t>UBA 9961</t>
  </si>
  <si>
    <t>Beta-428094</t>
  </si>
  <si>
    <t>Juniperus sp.</t>
  </si>
  <si>
    <t>Beta-428095</t>
  </si>
  <si>
    <t>Beta-432165</t>
  </si>
  <si>
    <t>Beta-432164</t>
  </si>
  <si>
    <t>Beta-432170</t>
  </si>
  <si>
    <t>Beta-432171</t>
  </si>
  <si>
    <t>Frare C5a (Cova del)</t>
  </si>
  <si>
    <t>Beta 325687</t>
  </si>
  <si>
    <t>Arene Candide IMP</t>
  </si>
  <si>
    <t>Camprafaud 20-18</t>
  </si>
  <si>
    <t>Camprafaud 17</t>
  </si>
  <si>
    <t>CendresVIIH19</t>
  </si>
  <si>
    <t>Beta-432168</t>
  </si>
  <si>
    <t>Fabaceae</t>
  </si>
  <si>
    <t>Jean Cros</t>
  </si>
  <si>
    <t>Beta_398981</t>
  </si>
  <si>
    <t>Beta-398983</t>
  </si>
  <si>
    <t>Impressed</t>
  </si>
  <si>
    <t>Tyrrhenian Cardial</t>
  </si>
  <si>
    <t>TyC</t>
  </si>
  <si>
    <t>ChronoSource</t>
  </si>
  <si>
    <t>Refs</t>
  </si>
  <si>
    <t>Identification</t>
  </si>
  <si>
    <t>Yes</t>
  </si>
  <si>
    <t>No</t>
  </si>
  <si>
    <t>.</t>
  </si>
  <si>
    <t>Human bone</t>
  </si>
  <si>
    <t>Animal bone</t>
  </si>
  <si>
    <t>Charcoal</t>
  </si>
  <si>
    <t>Seed</t>
  </si>
  <si>
    <t>unpublished ANR project Procome</t>
  </si>
  <si>
    <t>Indirect</t>
  </si>
  <si>
    <t>Taborin 1974, Tiné 1999, Borello et Micheli 2005</t>
  </si>
  <si>
    <t>Roudil 1974</t>
  </si>
  <si>
    <t>Bosch and Tarrus 1990</t>
  </si>
  <si>
    <t>CamprafaudC17</t>
  </si>
  <si>
    <t>CamprafaudC19</t>
  </si>
  <si>
    <t>Rodriguez 1979, Barge 1982, 1987</t>
  </si>
  <si>
    <t>Benito 1998</t>
  </si>
  <si>
    <t>Tarrus 1994</t>
  </si>
  <si>
    <t>Taborin 1974, Barge 1987</t>
  </si>
  <si>
    <t>Traversone 1996, Micheli 2002</t>
  </si>
  <si>
    <t>Courtin et Gutherz 1976, Barge 1987</t>
  </si>
  <si>
    <t>Taborin 1974, Barge 1982, 1987</t>
  </si>
  <si>
    <t>Taborin 1974, Courtin et Gutherz 1976, Barge 1982, 1987</t>
  </si>
  <si>
    <t>Barge 1987</t>
  </si>
  <si>
    <t>personal data</t>
  </si>
  <si>
    <t>Roudil 1974, Barge 1987, Courtin et Gutherz 1976, Combier 1977</t>
  </si>
  <si>
    <t>Cremonesi, 1987, Radi 2003</t>
  </si>
  <si>
    <t>Tozzi 1988, Micheli 2006</t>
  </si>
  <si>
    <t>AreneCandide15</t>
  </si>
  <si>
    <t>AreneCandide25</t>
  </si>
  <si>
    <t>AreneCandide25 C</t>
  </si>
  <si>
    <t>AreneCandide26</t>
  </si>
  <si>
    <t>AreneCandide26C</t>
  </si>
  <si>
    <t>AreneCandide27</t>
  </si>
  <si>
    <t>AreneCandide28</t>
  </si>
  <si>
    <t>Grotte de l'Aigle</t>
  </si>
  <si>
    <t>Cova de l'Esperit</t>
  </si>
  <si>
    <t>Baume Fontbrégoua 43-45</t>
  </si>
  <si>
    <t>Gazel I</t>
  </si>
  <si>
    <t>Gazel II</t>
  </si>
  <si>
    <t>Gazel III</t>
  </si>
  <si>
    <t>St Marcel d'Ardèche</t>
  </si>
  <si>
    <t>Balma MarginedaC3a</t>
  </si>
  <si>
    <t>Balma MarginedaC3aC3b</t>
  </si>
  <si>
    <t>Balma MarginedaC3b</t>
  </si>
  <si>
    <t>Cova de l'OrIV</t>
  </si>
  <si>
    <t>Cova de l'OrVI</t>
  </si>
  <si>
    <t>Baume d'Oullins</t>
  </si>
  <si>
    <t>Grotte 4 de St Pierre de la Fage</t>
  </si>
  <si>
    <t>Barge 1982, 1987</t>
  </si>
  <si>
    <t>Puig Mascaró</t>
  </si>
  <si>
    <t>Poveda 2012</t>
  </si>
  <si>
    <t>Esquerda de les Roques del Pany</t>
  </si>
  <si>
    <t>Guixeres de Vilobí</t>
  </si>
  <si>
    <t>Bonnardin et al. 2014</t>
  </si>
  <si>
    <t>Guilaine 1991, personal data</t>
  </si>
  <si>
    <t>TC13</t>
  </si>
  <si>
    <t>Guilaine et al. 2016</t>
  </si>
  <si>
    <t>unpublished, C. Manen</t>
  </si>
  <si>
    <t>Biagi and Starnini 2016</t>
  </si>
  <si>
    <t>Bernabeu Aubán and Molina Balaguer ed. 2009</t>
  </si>
  <si>
    <t>Cebrià et al. 2014</t>
  </si>
  <si>
    <t>Beta-433211</t>
  </si>
  <si>
    <t>Bosch et al. 2011</t>
  </si>
  <si>
    <t>Ware</t>
  </si>
  <si>
    <t>Manen 2000, 2002 ; Bosch i Lloret et al. 2011</t>
  </si>
  <si>
    <t>Manen 2000, 2002 ; Arnal et al. 1983</t>
  </si>
  <si>
    <t>Guilaine and Martzluff 1995</t>
  </si>
  <si>
    <t>Manen 2000, 2002 ; Echallier and Courtin 1994</t>
  </si>
  <si>
    <t>Manen 2000, 2002 ; Roudil and Van Willigen 2002</t>
  </si>
  <si>
    <t>Caro and Manen 2014</t>
  </si>
  <si>
    <t>Manen and Convertini 2014 ; Perrin et al. 2014</t>
  </si>
  <si>
    <t>Fonto et al. 2003 ; Guilaine and Cremonesi 2003</t>
  </si>
  <si>
    <t>Maggi 2002</t>
  </si>
  <si>
    <t>Tiné 2009</t>
  </si>
  <si>
    <t>Cipolloni Sampò et al. 1999</t>
  </si>
  <si>
    <t>Guilaine and Cremonesi 2003</t>
  </si>
  <si>
    <t>Le Bras-Goude et al. 2010</t>
  </si>
  <si>
    <t>Bernabeu Auban 1989</t>
  </si>
  <si>
    <t>Van Willigen et al. 2010</t>
  </si>
  <si>
    <t>Oms et al. 2014</t>
  </si>
  <si>
    <t>Bosh i Lloret and Tarrus Galter 1990</t>
  </si>
  <si>
    <t>Bernabeu 1989 ; Marti et al. 1980 ; Bernabeu et al. 2017</t>
  </si>
  <si>
    <t>Bernabeu 1989 ; Bernabeu et Molina 2009 ; Bernabeu et al. 2017</t>
  </si>
  <si>
    <t>Baldellou 1974 ; Baldellou et al. 1989</t>
  </si>
  <si>
    <t>Perrin et al 2017</t>
  </si>
  <si>
    <t>Manen et Guilaine 2010</t>
  </si>
  <si>
    <r>
      <t xml:space="preserve">Simple impression with a </t>
    </r>
    <r>
      <rPr>
        <i/>
        <sz val="12"/>
        <color theme="1"/>
        <rFont val="Calibri"/>
        <scheme val="minor"/>
      </rPr>
      <t>Cerastoderma</t>
    </r>
    <r>
      <rPr>
        <sz val="12"/>
        <color theme="1"/>
        <rFont val="Calibri"/>
        <family val="2"/>
        <scheme val="minor"/>
      </rPr>
      <t xml:space="preserve"> shell</t>
    </r>
  </si>
  <si>
    <t>Simple impression with a plain shell</t>
  </si>
  <si>
    <t xml:space="preserve">Impressed relief cord </t>
  </si>
  <si>
    <t>Relief cord</t>
  </si>
  <si>
    <t>Grooved lines</t>
  </si>
  <si>
    <t>Incised lines</t>
  </si>
  <si>
    <r>
      <t xml:space="preserve">Simple impression with a notched shell (other than </t>
    </r>
    <r>
      <rPr>
        <i/>
        <sz val="12"/>
        <color theme="1"/>
        <rFont val="Calibri"/>
        <scheme val="minor"/>
      </rPr>
      <t>Cerastoderma</t>
    </r>
    <r>
      <rPr>
        <sz val="12"/>
        <color theme="1"/>
        <rFont val="Calibri"/>
        <family val="2"/>
        <scheme val="minor"/>
      </rPr>
      <t>)</t>
    </r>
  </si>
  <si>
    <t>Simple impression with a single tooth tool</t>
  </si>
  <si>
    <t>Simple impression with a  toothed tool</t>
  </si>
  <si>
    <t>Impressed/pinched finger</t>
  </si>
  <si>
    <t>Simple impression with an arched tool</t>
  </si>
  <si>
    <t>Simple impression with undetermined tool</t>
  </si>
  <si>
    <t>Stab and Drag</t>
  </si>
  <si>
    <t xml:space="preserve">Rhodanian-Provençal Cardial </t>
  </si>
  <si>
    <t xml:space="preserve">Languedocian-Catalonian Cardial </t>
  </si>
  <si>
    <t xml:space="preserve">Valencian Cardial </t>
  </si>
  <si>
    <t xml:space="preserve">Languedocian-Catalonian Epicardial </t>
  </si>
  <si>
    <t xml:space="preserve">Valencian Epicardial </t>
  </si>
  <si>
    <t>RPC</t>
  </si>
  <si>
    <t>LCC</t>
  </si>
  <si>
    <t>VC</t>
  </si>
  <si>
    <t>LCE</t>
  </si>
  <si>
    <t>VE</t>
  </si>
  <si>
    <t>La Balma Margineda</t>
  </si>
  <si>
    <t>See supplementary text A for the description of the Early Neolithic Mediterranean archaeological cultures</t>
  </si>
  <si>
    <t>Bernabo Brea 1946, Taborin 1974, Borrello et Micheli 2005</t>
  </si>
  <si>
    <t>Roudil 1974, Courtin et Gutherz 1976, Coste 1987</t>
  </si>
  <si>
    <t>Binder et al. 2017</t>
  </si>
  <si>
    <t>0.947643979057592</t>
  </si>
  <si>
    <t>0.973684210526316</t>
  </si>
  <si>
    <t>0.654135338345865</t>
  </si>
  <si>
    <t>0.932356257046223</t>
  </si>
  <si>
    <t>0.878048780487805</t>
  </si>
  <si>
    <t>0.930635838150289</t>
  </si>
  <si>
    <t>0.808219178082192</t>
  </si>
  <si>
    <t>0.756756756756757</t>
  </si>
  <si>
    <t>0.956521739130435</t>
  </si>
  <si>
    <t>0.927272727272727</t>
  </si>
  <si>
    <t>0.988789237668161</t>
  </si>
  <si>
    <t>0.992942214380238</t>
  </si>
  <si>
    <t>0.958549222797927</t>
  </si>
  <si>
    <t>0.995990376904571</t>
  </si>
  <si>
    <t>0.998600419874038</t>
  </si>
  <si>
    <t>0.941176470588235</t>
  </si>
  <si>
    <t>0.715789473684211</t>
  </si>
  <si>
    <t>0.75</t>
  </si>
  <si>
    <t>0.859756097560976</t>
  </si>
  <si>
    <t>0.789473684210526</t>
  </si>
  <si>
    <t>0.717391304347826</t>
  </si>
  <si>
    <t>0.889763779527559</t>
  </si>
  <si>
    <t>0.811320754716981</t>
  </si>
  <si>
    <t>0.636363636363636</t>
  </si>
  <si>
    <t>0.904761904761905</t>
  </si>
  <si>
    <t>0.662650602409639</t>
  </si>
  <si>
    <t>0.703296703296703</t>
  </si>
  <si>
    <t>0.662921348314607</t>
  </si>
  <si>
    <t>0.821656050955414</t>
  </si>
  <si>
    <t>0.963302752293578</t>
  </si>
  <si>
    <t>0.703703703703704</t>
  </si>
  <si>
    <t>0.578125</t>
  </si>
  <si>
    <t>0.479166666666667</t>
  </si>
  <si>
    <t>0.922272047832586</t>
  </si>
  <si>
    <t>0.896296296296296</t>
  </si>
  <si>
    <t>0.989304812834225</t>
  </si>
  <si>
    <t>0.947368421052632</t>
  </si>
  <si>
    <t>0.632850241545894</t>
  </si>
  <si>
    <t>0.659090909090909</t>
  </si>
  <si>
    <t>0.693516699410609</t>
  </si>
  <si>
    <t>0.877995642701525</t>
  </si>
  <si>
    <t>0.692771084337349</t>
  </si>
  <si>
    <t>0.637254901960784</t>
  </si>
  <si>
    <t>0.873170731707317</t>
  </si>
  <si>
    <t>0.806691449814126</t>
  </si>
  <si>
    <t>0.720797720797721</t>
  </si>
  <si>
    <t>0.839687194525904</t>
  </si>
  <si>
    <t>0.907422852376981</t>
  </si>
  <si>
    <t>0.45679012345679</t>
  </si>
  <si>
    <t>0.91847619047619</t>
  </si>
  <si>
    <t>0.927065908330545</t>
  </si>
  <si>
    <t>0.879396984924623</t>
  </si>
  <si>
    <t>0.962616822429907</t>
  </si>
  <si>
    <t>0.970443349753695</t>
  </si>
  <si>
    <t>0.96078431372549</t>
  </si>
  <si>
    <t>0.884955752212389</t>
  </si>
  <si>
    <t>0.919282511210762</t>
  </si>
  <si>
    <t>0.914728682170543</t>
  </si>
  <si>
    <t>0.897550111358575</t>
  </si>
  <si>
    <t>0.895652173913044</t>
  </si>
  <si>
    <t>0.972093023255814</t>
  </si>
  <si>
    <t>0.811447811447811</t>
  </si>
  <si>
    <t>0.789137380191693</t>
  </si>
  <si>
    <t>0.745454545454545</t>
  </si>
  <si>
    <t>0.409722222222222</t>
  </si>
  <si>
    <t>0.566666666666667</t>
  </si>
  <si>
    <t>0.707547169811321</t>
  </si>
  <si>
    <t>0.884169884169884</t>
  </si>
  <si>
    <t>0.665198237885463</t>
  </si>
  <si>
    <t>0.6225</t>
  </si>
  <si>
    <t>0.451127819548872</t>
  </si>
  <si>
    <t>0.270440251572327</t>
  </si>
  <si>
    <t>0.173144876325088</t>
  </si>
  <si>
    <t>0.469026548672566</t>
  </si>
  <si>
    <t>0.610738255033557</t>
  </si>
  <si>
    <t>0.915836101882614</t>
  </si>
  <si>
    <t>0.88953488372093</t>
  </si>
  <si>
    <t>0.902383654937571</t>
  </si>
  <si>
    <t>0.213483146067416</t>
  </si>
  <si>
    <t>0.911111111111111</t>
  </si>
  <si>
    <t>0.597402597402597</t>
  </si>
  <si>
    <t>0.610169491525424</t>
  </si>
  <si>
    <t>0.909691629955947</t>
  </si>
  <si>
    <t>0.963206307490145</t>
  </si>
  <si>
    <t>0.684210526315789</t>
  </si>
  <si>
    <t>0.967330677290837</t>
  </si>
  <si>
    <t>0.971468336812804</t>
  </si>
  <si>
    <t>0.833333333333333</t>
  </si>
  <si>
    <t>0.941747572815534</t>
  </si>
  <si>
    <t>0.977272727272727</t>
  </si>
  <si>
    <t>0.988372093023256</t>
  </si>
  <si>
    <t>0.765765765765766</t>
  </si>
  <si>
    <t>0.925925925925926</t>
  </si>
  <si>
    <t>0.916083916083916</t>
  </si>
  <si>
    <t>0.934131736526946</t>
  </si>
  <si>
    <t>0.791304347826087</t>
  </si>
  <si>
    <t>0.98</t>
  </si>
  <si>
    <t>0.824175824175824</t>
  </si>
  <si>
    <t>0.828282828282828</t>
  </si>
  <si>
    <t>0.561904761904762</t>
  </si>
  <si>
    <t>0.572254335260116</t>
  </si>
  <si>
    <t>0.488</t>
  </si>
  <si>
    <t>0.77319587628866</t>
  </si>
  <si>
    <t>0.736111111111111</t>
  </si>
  <si>
    <t>0.5</t>
  </si>
  <si>
    <t>0.865693430656934</t>
  </si>
  <si>
    <t>0.417218543046358</t>
  </si>
  <si>
    <t>0.635467980295567</t>
  </si>
  <si>
    <t>0.547619047619048</t>
  </si>
  <si>
    <t>0.369369369369369</t>
  </si>
  <si>
    <t>0.785416666666667</t>
  </si>
  <si>
    <t>0.605985037406484</t>
  </si>
  <si>
    <t>0.782515991471215</t>
  </si>
  <si>
    <t>0.493150684931507</t>
  </si>
  <si>
    <t>0.510204081632653</t>
  </si>
  <si>
    <t>0.687203791469194</t>
  </si>
  <si>
    <t>0.658703071672355</t>
  </si>
  <si>
    <t>0.85699481865285</t>
  </si>
  <si>
    <t>0.952136752136752</t>
  </si>
  <si>
    <t>0.661654135338346</t>
  </si>
  <si>
    <t>0.946240747954811</t>
  </si>
  <si>
    <t>0.965881951552371</t>
  </si>
  <si>
    <t>0.858156028368794</t>
  </si>
  <si>
    <t>0.82509505703422</t>
  </si>
  <si>
    <t>0.83448275862069</t>
  </si>
  <si>
    <t>0.760598503740648</t>
  </si>
  <si>
    <t>0.785714285714286</t>
  </si>
  <si>
    <t>0.854545454545454</t>
  </si>
  <si>
    <t>0.84</t>
  </si>
  <si>
    <t>0.728900255754476</t>
  </si>
  <si>
    <t>0.662790697674419</t>
  </si>
  <si>
    <t>0.974522292993631</t>
  </si>
  <si>
    <t>0.682008368200837</t>
  </si>
  <si>
    <t>0.490196078431373</t>
  </si>
  <si>
    <t>0.481481481481481</t>
  </si>
  <si>
    <t>0.469565217391304</t>
  </si>
  <si>
    <t>0.571428571428571</t>
  </si>
  <si>
    <t>0.582089552238806</t>
  </si>
  <si>
    <t>0.325443786982249</t>
  </si>
  <si>
    <t>0.784366576819407</t>
  </si>
  <si>
    <t>0.557692307692308</t>
  </si>
  <si>
    <t>0.738461538461539</t>
  </si>
  <si>
    <t>0.68</t>
  </si>
  <si>
    <t>0.630952380952381</t>
  </si>
  <si>
    <t>0.667532467532468</t>
  </si>
  <si>
    <t>0.25531914893617</t>
  </si>
  <si>
    <t>0.904444444444444</t>
  </si>
  <si>
    <t>0.915649278579356</t>
  </si>
  <si>
    <t>0.929533678756477</t>
  </si>
  <si>
    <t>0.873925501432665</t>
  </si>
  <si>
    <t>0.853403141361257</t>
  </si>
  <si>
    <t>0.864253393665158</t>
  </si>
  <si>
    <t>0.807843137254902</t>
  </si>
  <si>
    <t>0.600120445648901</t>
  </si>
  <si>
    <t>0.684124830393487</t>
  </si>
  <si>
    <t>0.970949720670391</t>
  </si>
  <si>
    <t>0.925270403146509</t>
  </si>
  <si>
    <t>0.966629588431591</t>
  </si>
  <si>
    <t>0.890909090909091</t>
  </si>
  <si>
    <t>0.952277657266811</t>
  </si>
  <si>
    <t>0.967355821545158</t>
  </si>
  <si>
    <t>0.960167714884696</t>
  </si>
  <si>
    <t>0.88296943231441</t>
  </si>
  <si>
    <t>0.930885529157667</t>
  </si>
  <si>
    <t>0.989023051591657</t>
  </si>
  <si>
    <t>0.887210473313192</t>
  </si>
  <si>
    <t>0.849355797819623</t>
  </si>
  <si>
    <t>0.897379912663755</t>
  </si>
  <si>
    <t>0.766260162601626</t>
  </si>
  <si>
    <t>0.89957264957265</t>
  </si>
  <si>
    <t>0.911894273127753</t>
  </si>
  <si>
    <t>0.880628272251309</t>
  </si>
  <si>
    <t>0.863488624052004</t>
  </si>
  <si>
    <t>0.304812834224599</t>
  </si>
  <si>
    <t>0.821205821205821</t>
  </si>
  <si>
    <t>0.692307692307692</t>
  </si>
  <si>
    <t>0.756894790602656</t>
  </si>
  <si>
    <t>0.867678958785249</t>
  </si>
  <si>
    <t>0.541041482789056</t>
  </si>
  <si>
    <t>0.847507331378299</t>
  </si>
  <si>
    <t>0.807017543859649</t>
  </si>
  <si>
    <t>0.857142857142857</t>
  </si>
  <si>
    <t>0.840163934426229</t>
  </si>
  <si>
    <t>0.881034482758621</t>
  </si>
  <si>
    <t>0.866666666666667</t>
  </si>
  <si>
    <t>0.856832971800434</t>
  </si>
  <si>
    <t>0.829109341057205</t>
  </si>
  <si>
    <t>0.902751119641715</t>
  </si>
  <si>
    <t>0.886904761904762</t>
  </si>
  <si>
    <t>0.829694323144105</t>
  </si>
  <si>
    <t>0.852941176470588</t>
  </si>
  <si>
    <t>0.667785234899329</t>
  </si>
  <si>
    <t>0.889807162534435</t>
  </si>
  <si>
    <t>0.706329113924051</t>
  </si>
  <si>
    <t>0.832764505119454</t>
  </si>
  <si>
    <t>0.787465940054496</t>
  </si>
  <si>
    <t>0.818181818181818</t>
  </si>
  <si>
    <t>0.834101382488479</t>
  </si>
  <si>
    <t>0.577777777777778</t>
  </si>
  <si>
    <t>0.787114845938375</t>
  </si>
  <si>
    <t>0.736470588235294</t>
  </si>
  <si>
    <t>0.883289124668435</t>
  </si>
  <si>
    <t>0.879656160458453</t>
  </si>
  <si>
    <t>0.787878787878788</t>
  </si>
  <si>
    <t>0.78021978021978</t>
  </si>
  <si>
    <t>0.829242262540021</t>
  </si>
  <si>
    <t>0.831265508684863</t>
  </si>
  <si>
    <t>0.916483516483516</t>
  </si>
  <si>
    <t>0.89047619047619</t>
  </si>
  <si>
    <t>0.90633608815427</t>
  </si>
  <si>
    <t>0.902050113895216</t>
  </si>
  <si>
    <t>0.920364050056883</t>
  </si>
  <si>
    <t>0.91728525980912</t>
  </si>
  <si>
    <t>0.861463414634146</t>
  </si>
  <si>
    <t>0.845609899823217</t>
  </si>
  <si>
    <t>0.811848958333333</t>
  </si>
  <si>
    <t>0.809619238476954</t>
  </si>
  <si>
    <t>0.698696574719612</t>
  </si>
  <si>
    <t>0.76958776958777</t>
  </si>
  <si>
    <t>0.961053837342497</t>
  </si>
  <si>
    <t>0.881407035175879</t>
  </si>
  <si>
    <t>0.963511972633979</t>
  </si>
  <si>
    <t>0.885260370697264</t>
  </si>
  <si>
    <t>0.942222222222222</t>
  </si>
  <si>
    <t>0.957636566332218</t>
  </si>
  <si>
    <t>0.950643776824034</t>
  </si>
  <si>
    <t>0.846838824577026</t>
  </si>
  <si>
    <t>0.920353982300885</t>
  </si>
  <si>
    <t>0.986501687289089</t>
  </si>
  <si>
    <t>0.84346035015448</t>
  </si>
  <si>
    <t>0.848024316109423</t>
  </si>
  <si>
    <t>0.883668903803132</t>
  </si>
  <si>
    <t>0.903719912472648</t>
  </si>
  <si>
    <t>0.905191873589165</t>
  </si>
  <si>
    <t>0.84994640943194</t>
  </si>
  <si>
    <t>0.866814650388457</t>
  </si>
  <si>
    <t>0.355495251017639</t>
  </si>
  <si>
    <t>0.806382978723404</t>
  </si>
  <si>
    <t>0.685483870967742</t>
  </si>
  <si>
    <t>0.751306165099269</t>
  </si>
  <si>
    <t>0.747126436781609</t>
  </si>
  <si>
    <t>0.655629139072848</t>
  </si>
  <si>
    <t>0.630901287553648</t>
  </si>
  <si>
    <t>0.924861878453039</t>
  </si>
  <si>
    <t>0.966666666666667</t>
  </si>
  <si>
    <t>0.669902912621359</t>
  </si>
  <si>
    <t>0.972875947347427</t>
  </si>
  <si>
    <t>0.97770811563915</t>
  </si>
  <si>
    <t>0.901234567901235</t>
  </si>
  <si>
    <t>0.921182266009852</t>
  </si>
  <si>
    <t>0.835294117647059</t>
  </si>
  <si>
    <t>0.947214076246334</t>
  </si>
  <si>
    <t>0.814814814814815</t>
  </si>
  <si>
    <t>0.914285714285714</t>
  </si>
  <si>
    <t>0.897280966767372</t>
  </si>
  <si>
    <t>0.714285714285714</t>
  </si>
  <si>
    <t>0.958762886597938</t>
  </si>
  <si>
    <t>0.854748603351955</t>
  </si>
  <si>
    <t>0.753846153846154</t>
  </si>
  <si>
    <t>0.549019607843137</t>
  </si>
  <si>
    <t>0.517647058823529</t>
  </si>
  <si>
    <t>0.459016393442623</t>
  </si>
  <si>
    <t>0.765957446808511</t>
  </si>
  <si>
    <t>0.75886524822695</t>
  </si>
  <si>
    <t>0.357798165137615</t>
  </si>
  <si>
    <t>0.873900293255132</t>
  </si>
  <si>
    <t>0.445945945945946</t>
  </si>
  <si>
    <t>0.66</t>
  </si>
  <si>
    <t>0.563636363636364</t>
  </si>
  <si>
    <t>0.388888888888889</t>
  </si>
  <si>
    <t>0.842105263157895</t>
  </si>
  <si>
    <t>0.811965811965812</t>
  </si>
  <si>
    <t>0.93598233995585</t>
  </si>
  <si>
    <t>0.968434896975011</t>
  </si>
  <si>
    <t>0.758454106280193</t>
  </si>
  <si>
    <t>0.980861244019139</t>
  </si>
  <si>
    <t>0.979108635097493</t>
  </si>
  <si>
    <t>0.843137254901961</t>
  </si>
  <si>
    <t>0.604651162790698</t>
  </si>
  <si>
    <t>0.87719298245614</t>
  </si>
  <si>
    <t>0.651376146788991</t>
  </si>
  <si>
    <t>0.735849056603774</t>
  </si>
  <si>
    <t>0.886524822695035</t>
  </si>
  <si>
    <t>0.801204819277108</t>
  </si>
  <si>
    <t>0.610619469026549</t>
  </si>
  <si>
    <t>0.733333333333333</t>
  </si>
  <si>
    <t>0.724489795918367</t>
  </si>
  <si>
    <t>0.689320388349515</t>
  </si>
  <si>
    <t>0.824561403508772</t>
  </si>
  <si>
    <t>0.75609756097561</t>
  </si>
  <si>
    <t>0.557894736842105</t>
  </si>
  <si>
    <t>0.605633802816901</t>
  </si>
  <si>
    <t>0.891654465592972</t>
  </si>
  <si>
    <t>0.691275167785235</t>
  </si>
  <si>
    <t>0.960199004975124</t>
  </si>
  <si>
    <t>0.903614457831325</t>
  </si>
  <si>
    <t>0.853211009174312</t>
  </si>
  <si>
    <t>0.308724832214765</t>
  </si>
  <si>
    <t>0.793814432989691</t>
  </si>
  <si>
    <t>0.962473347547974</t>
  </si>
  <si>
    <t>0.616236162361624</t>
  </si>
  <si>
    <t>0.94556765163297</t>
  </si>
  <si>
    <t>0.970027247956403</t>
  </si>
  <si>
    <t>0.863013698630137</t>
  </si>
  <si>
    <t>0.940298507462687</t>
  </si>
  <si>
    <t>0.893333333333333</t>
  </si>
  <si>
    <t>0.945812807881773</t>
  </si>
  <si>
    <t>0.745664739884393</t>
  </si>
  <si>
    <t>0.929411764705882</t>
  </si>
  <si>
    <t>0.921951219512195</t>
  </si>
  <si>
    <t>0.898989898989899</t>
  </si>
  <si>
    <t>0.785310734463277</t>
  </si>
  <si>
    <t>0.962962962962963</t>
  </si>
  <si>
    <t>0.80327868852459</t>
  </si>
  <si>
    <t>0.830769230769231</t>
  </si>
  <si>
    <t>0.62874251497006</t>
  </si>
  <si>
    <t>0.770212765957447</t>
  </si>
  <si>
    <t>0.732620320855615</t>
  </si>
  <si>
    <t>0.650485436893204</t>
  </si>
  <si>
    <t>0.666666666666667</t>
  </si>
  <si>
    <t>0.866131191432396</t>
  </si>
  <si>
    <t>0.633802816901408</t>
  </si>
  <si>
    <t>0.765217391304348</t>
  </si>
  <si>
    <t>0.757225433526012</t>
  </si>
  <si>
    <t>0.671102661596958</t>
  </si>
  <si>
    <t>0.930778739184178</t>
  </si>
  <si>
    <t>0.569405099150142</t>
  </si>
  <si>
    <t>0.921627731725697</t>
  </si>
  <si>
    <t>0.946984758117959</t>
  </si>
  <si>
    <t>0.921052631578947</t>
  </si>
  <si>
    <t>0.937142857142857</t>
  </si>
  <si>
    <t>0.905172413793103</t>
  </si>
  <si>
    <t>0.934426229508197</t>
  </si>
  <si>
    <t>0.803921568627451</t>
  </si>
  <si>
    <t>0.912698412698413</t>
  </si>
  <si>
    <t>0.937282229965157</t>
  </si>
  <si>
    <t>0.874476987447699</t>
  </si>
  <si>
    <t>0.822393822393822</t>
  </si>
  <si>
    <t>0.983606557377049</t>
  </si>
  <si>
    <t>0.828220858895706</t>
  </si>
  <si>
    <t>0.718875502008032</t>
  </si>
  <si>
    <t>0.659305993690852</t>
  </si>
  <si>
    <t>0.739776951672863</t>
  </si>
  <si>
    <t>0.842323651452282</t>
  </si>
  <si>
    <t>0.638888888888889</t>
  </si>
  <si>
    <t>0.6953125</t>
  </si>
  <si>
    <t>0.778045838359469</t>
  </si>
  <si>
    <t>0.552542372881356</t>
  </si>
  <si>
    <t>0.734870317002882</t>
  </si>
  <si>
    <t>0.662745098039216</t>
  </si>
  <si>
    <t>0.914811229428848</t>
  </si>
  <si>
    <t>0.744390243902439</t>
  </si>
  <si>
    <t>0.877931449188214</t>
  </si>
  <si>
    <t>0.927913279132791</t>
  </si>
  <si>
    <t>0.962222222222222</t>
  </si>
  <si>
    <t>0.958904109589041</t>
  </si>
  <si>
    <t>0.95353982300885</t>
  </si>
  <si>
    <t>0.906896551724138</t>
  </si>
  <si>
    <t>0.935275080906149</t>
  </si>
  <si>
    <t>0.945887445887446</t>
  </si>
  <si>
    <t>0.935349322210636</t>
  </si>
  <si>
    <t>0.921739130434783</t>
  </si>
  <si>
    <t>0.933404940923738</t>
  </si>
  <si>
    <t>0.965065502183406</t>
  </si>
  <si>
    <t>0.927855711422846</t>
  </si>
  <si>
    <t>0.883629191321499</t>
  </si>
  <si>
    <t>0.950054288816504</t>
  </si>
  <si>
    <t>0.795753286147624</t>
  </si>
  <si>
    <t>0.923485653560043</t>
  </si>
  <si>
    <t>0.975903614457831</t>
  </si>
  <si>
    <t>0.904166666666667</t>
  </si>
  <si>
    <t>0.931034482758621</t>
  </si>
  <si>
    <t>0.810792804796802</t>
  </si>
  <si>
    <t>0.822130299896587</t>
  </si>
  <si>
    <t>0.854759568204122</t>
  </si>
  <si>
    <t>0.84349593495935</t>
  </si>
  <si>
    <t>0.88133764832794</t>
  </si>
  <si>
    <t>0.894166666666667</t>
  </si>
  <si>
    <t>0.462667517549458</t>
  </si>
  <si>
    <t>0.52852912142152</t>
  </si>
  <si>
    <t>0.985934065934066</t>
  </si>
  <si>
    <t>0.974968710888611</t>
  </si>
  <si>
    <t>0.979815708644142</t>
  </si>
  <si>
    <t>0.955818540433925</t>
  </si>
  <si>
    <t>0.975673327541268</t>
  </si>
  <si>
    <t>0.981731187472814</t>
  </si>
  <si>
    <t>0.955441302485004</t>
  </si>
  <si>
    <t>0.974653465346535</t>
  </si>
  <si>
    <t>0.960971379011275</t>
  </si>
  <si>
    <t>0.972064600611087</t>
  </si>
  <si>
    <t>0.964601769911504</t>
  </si>
  <si>
    <t>0.948095437421515</t>
  </si>
  <si>
    <t>0.970383275261324</t>
  </si>
  <si>
    <t>0.916243654822335</t>
  </si>
  <si>
    <t>0.955094991364421</t>
  </si>
  <si>
    <t>0.982517482517482</t>
  </si>
  <si>
    <t>0.951177730192719</t>
  </si>
  <si>
    <t>0.960052105948762</t>
  </si>
  <si>
    <t>0.804589707927677</t>
  </si>
  <si>
    <t>0.924850555081127</t>
  </si>
  <si>
    <t>0.891395154553049</t>
  </si>
  <si>
    <t>0.92623993217465</t>
  </si>
  <si>
    <t>0.945264986967854</t>
  </si>
  <si>
    <t>0.895698515416825</t>
  </si>
  <si>
    <t>0.917084587094617</t>
  </si>
  <si>
    <t>0.990049751243781</t>
  </si>
  <si>
    <t>0.975232198142415</t>
  </si>
  <si>
    <t>0.941463414634146</t>
  </si>
  <si>
    <t>0.93859649122807</t>
  </si>
  <si>
    <t>0.946666666666667</t>
  </si>
  <si>
    <t>0.969230769230769</t>
  </si>
  <si>
    <t>0.88470066518847</t>
  </si>
  <si>
    <t>0.879310344827586</t>
  </si>
  <si>
    <t>0.990783410138249</t>
  </si>
  <si>
    <t>0.88628762541806</t>
  </si>
  <si>
    <t>0.828571428571429</t>
  </si>
  <si>
    <t>0.846846846846847</t>
  </si>
  <si>
    <t>0.441379310344828</t>
  </si>
  <si>
    <t>0.520661157024793</t>
  </si>
  <si>
    <t>0.906542056074766</t>
  </si>
  <si>
    <t>0.839080459770115</t>
  </si>
  <si>
    <t>0.650655021834061</t>
  </si>
  <si>
    <t>0.753117206982544</t>
  </si>
  <si>
    <t>0.462686567164179</t>
  </si>
  <si>
    <t>0.53125</t>
  </si>
  <si>
    <t>0.473684210526316</t>
  </si>
  <si>
    <t>0.482456140350877</t>
  </si>
  <si>
    <t>0.379440665154951</t>
  </si>
  <si>
    <t>0.987210231814548</t>
  </si>
  <si>
    <t>0.98094512195122</t>
  </si>
  <si>
    <t>0.985634477254589</t>
  </si>
  <si>
    <t>0.938450398262129</t>
  </si>
  <si>
    <t>0.98576512455516</t>
  </si>
  <si>
    <t>0.984956452889945</t>
  </si>
  <si>
    <t>0.952362358453729</t>
  </si>
  <si>
    <t>0.977470930232558</t>
  </si>
  <si>
    <t>0.970785629688117</t>
  </si>
  <si>
    <t>0.976171564733916</t>
  </si>
  <si>
    <t>0.977692307692308</t>
  </si>
  <si>
    <t>0.942660550458716</t>
  </si>
  <si>
    <t>0.977011494252874</t>
  </si>
  <si>
    <t>0.910459282130452</t>
  </si>
  <si>
    <t>0.974046401887534</t>
  </si>
  <si>
    <t>0.994433399602386</t>
  </si>
  <si>
    <t>0.960967993754879</t>
  </si>
  <si>
    <t>0.974703557312253</t>
  </si>
  <si>
    <t>0.688688366097325</t>
  </si>
  <si>
    <t>0.935383417672246</t>
  </si>
  <si>
    <t>0.893170545593285</t>
  </si>
  <si>
    <t>0.934261407579273</t>
  </si>
  <si>
    <t>0.953341241597469</t>
  </si>
  <si>
    <t>0.988834612700628</t>
  </si>
  <si>
    <t>0.98326639892905</t>
  </si>
  <si>
    <t>0.987456445993031</t>
  </si>
  <si>
    <t>0.975687779910429</t>
  </si>
  <si>
    <t>0.984099550639475</t>
  </si>
  <si>
    <t>0.98961937716263</t>
  </si>
  <si>
    <t>0.977435897435897</t>
  </si>
  <si>
    <t>0.983311938382542</t>
  </si>
  <si>
    <t>0.973765964791163</t>
  </si>
  <si>
    <t>0.979181124219292</t>
  </si>
  <si>
    <t>0.975708502024291</t>
  </si>
  <si>
    <t>0.963758389261745</t>
  </si>
  <si>
    <t>0.979909941115345</t>
  </si>
  <si>
    <t>0.937055837563452</t>
  </si>
  <si>
    <t>0.967664258685931</t>
  </si>
  <si>
    <t>0.989579715178882</t>
  </si>
  <si>
    <t>0.964456596035543</t>
  </si>
  <si>
    <t>0.972356599861783</t>
  </si>
  <si>
    <t>0.723680415344678</t>
  </si>
  <si>
    <t>0.943402659393113</t>
  </si>
  <si>
    <t>0.906197654941373</t>
  </si>
  <si>
    <t>0.942372881355932</t>
  </si>
  <si>
    <t>0.956446595229865</t>
  </si>
  <si>
    <t>0.727272727272727</t>
  </si>
  <si>
    <t>0.375</t>
  </si>
  <si>
    <t>0.845238095238095</t>
  </si>
  <si>
    <t>0.533980582524272</t>
  </si>
  <si>
    <t>0.555555555555556</t>
  </si>
  <si>
    <t>0.877300613496933</t>
  </si>
  <si>
    <t>0.532710280373832</t>
  </si>
  <si>
    <t>0.456521739130435</t>
  </si>
  <si>
    <t>0.609195402298851</t>
  </si>
  <si>
    <t>0.731958762886598</t>
  </si>
  <si>
    <t>0.903030303030303</t>
  </si>
  <si>
    <t>0.743589743589744</t>
  </si>
  <si>
    <t>0.617977528089888</t>
  </si>
  <si>
    <t>0.779411764705882</t>
  </si>
  <si>
    <t>0.903846153846154</t>
  </si>
  <si>
    <t>0.920236336779911</t>
  </si>
  <si>
    <t>0.748251748251748</t>
  </si>
  <si>
    <t>0.876923076923077</t>
  </si>
  <si>
    <t>0.8</t>
  </si>
  <si>
    <t>0.961165048543689</t>
  </si>
  <si>
    <t>0.633663366336634</t>
  </si>
  <si>
    <t>0.737991266375546</t>
  </si>
  <si>
    <t>0.688888888888889</t>
  </si>
  <si>
    <t>0.630630630630631</t>
  </si>
  <si>
    <t>0.649805447470817</t>
  </si>
  <si>
    <t>0.366071428571429</t>
  </si>
  <si>
    <t>0.633187772925764</t>
  </si>
  <si>
    <t>0.598130841121495</t>
  </si>
  <si>
    <t>0.432432432432432</t>
  </si>
  <si>
    <t>0.57051282051282</t>
  </si>
  <si>
    <t>0.817351598173516</t>
  </si>
  <si>
    <t>0.874564459930314</t>
  </si>
  <si>
    <t>0.933054393305439</t>
  </si>
  <si>
    <t>0.819905213270142</t>
  </si>
  <si>
    <t>0.581395348837209</t>
  </si>
  <si>
    <t>0.761061946902655</t>
  </si>
  <si>
    <t>0.894868585732165</t>
  </si>
  <si>
    <t>0.849056603773585</t>
  </si>
  <si>
    <t>0.968454258675079</t>
  </si>
  <si>
    <t>0.921985815602837</t>
  </si>
  <si>
    <t>0.973333333333333</t>
  </si>
  <si>
    <t>0.752941176470588</t>
  </si>
  <si>
    <t>0.457943925233645</t>
  </si>
  <si>
    <t>0.346153846153846</t>
  </si>
  <si>
    <t>0.539568345323741</t>
  </si>
  <si>
    <t>0.812121212121212</t>
  </si>
  <si>
    <t>0.387387387387387</t>
  </si>
  <si>
    <t>0.333333333333333</t>
  </si>
  <si>
    <t>0.629213483146067</t>
  </si>
  <si>
    <t>0.587628865979381</t>
  </si>
  <si>
    <t>0.762376237623762</t>
  </si>
  <si>
    <t>0.822485207100592</t>
  </si>
  <si>
    <t>0.917355371900826</t>
  </si>
  <si>
    <t>0.741935483870968</t>
  </si>
  <si>
    <t>0.685714285714286</t>
  </si>
  <si>
    <t>0.740740740740741</t>
  </si>
  <si>
    <t>0.91776798825257</t>
  </si>
  <si>
    <t>0.727891156462585</t>
  </si>
  <si>
    <t>0.979899497487437</t>
  </si>
  <si>
    <t>0.902439024390244</t>
  </si>
  <si>
    <t>0.981308411214953</t>
  </si>
  <si>
    <t>0.763085399449036</t>
  </si>
  <si>
    <t>0.677777777777778</t>
  </si>
  <si>
    <t>0.549367088607595</t>
  </si>
  <si>
    <t>0.692832764505119</t>
  </si>
  <si>
    <t>0.760217983651226</t>
  </si>
  <si>
    <t>0.693181818181818</t>
  </si>
  <si>
    <t>0.686635944700461</t>
  </si>
  <si>
    <t>0.448888888888889</t>
  </si>
  <si>
    <t>0.882352941176471</t>
  </si>
  <si>
    <t>0.807058823529412</t>
  </si>
  <si>
    <t>0.96816976127321</t>
  </si>
  <si>
    <t>0.896848137535817</t>
  </si>
  <si>
    <t>0.901814300960512</t>
  </si>
  <si>
    <t>0.885856079404467</t>
  </si>
  <si>
    <t>0.991208791208791</t>
  </si>
  <si>
    <t>0.961904761904762</t>
  </si>
  <si>
    <t>0.994490358126722</t>
  </si>
  <si>
    <t>0.307086614173228</t>
  </si>
  <si>
    <t>0.506172839506173</t>
  </si>
  <si>
    <t>0.71671388101983</t>
  </si>
  <si>
    <t>0.552238805970149</t>
  </si>
  <si>
    <t>0.529411764705882</t>
  </si>
  <si>
    <t>0.373134328358209</t>
  </si>
  <si>
    <t>0.52073732718894</t>
  </si>
  <si>
    <t>0.67741935483871</t>
  </si>
  <si>
    <t>0.791666666666667</t>
  </si>
  <si>
    <t>0.517241379310345</t>
  </si>
  <si>
    <t>0.570552147239264</t>
  </si>
  <si>
    <t>0.709923664122137</t>
  </si>
  <si>
    <t>0.877840909090909</t>
  </si>
  <si>
    <t>0.682352941176471</t>
  </si>
  <si>
    <t>0.936936936936937</t>
  </si>
  <si>
    <t>0.86096256684492</t>
  </si>
  <si>
    <t>0.892307692307692</t>
  </si>
  <si>
    <t>0.358490566037736</t>
  </si>
  <si>
    <t>0.697142857142857</t>
  </si>
  <si>
    <t>0.480916030534351</t>
  </si>
  <si>
    <t>0.413793103448276</t>
  </si>
  <si>
    <t>0.414141414141414</t>
  </si>
  <si>
    <t>0.448598130841121</t>
  </si>
  <si>
    <t>0.80952380952381</t>
  </si>
  <si>
    <t>0.734513274336283</t>
  </si>
  <si>
    <t>0.7375</t>
  </si>
  <si>
    <t>0.828125</t>
  </si>
  <si>
    <t>0.905848787446505</t>
  </si>
  <si>
    <t>0.784431137724551</t>
  </si>
  <si>
    <t>0.981735159817352</t>
  </si>
  <si>
    <t>0.91304347826087</t>
  </si>
  <si>
    <t>0.650602409638554</t>
  </si>
  <si>
    <t>0.28476821192053</t>
  </si>
  <si>
    <t>0.579399141630901</t>
  </si>
  <si>
    <t>0.349397590361446</t>
  </si>
  <si>
    <t>0.91025641025641</t>
  </si>
  <si>
    <t>0.803571428571429</t>
  </si>
  <si>
    <t>0.909090909090909</t>
  </si>
  <si>
    <t>0.851351351351351</t>
  </si>
  <si>
    <t>0.825641025641026</t>
  </si>
  <si>
    <t>0.914110429447853</t>
  </si>
  <si>
    <t>0.926630434782609</t>
  </si>
  <si>
    <t>0.851485148514851</t>
  </si>
  <si>
    <t>0.968503937007874</t>
  </si>
  <si>
    <t>0.908675799086758</t>
  </si>
  <si>
    <t>0.975308641975309</t>
  </si>
  <si>
    <t>0.759103641456583</t>
  </si>
  <si>
    <t>0.847953216374269</t>
  </si>
  <si>
    <t>0.577272727272727</t>
  </si>
  <si>
    <t>0.827089337175792</t>
  </si>
  <si>
    <t>0.855421686746988</t>
  </si>
  <si>
    <t>0.891008174386921</t>
  </si>
  <si>
    <t>0.834808259587021</t>
  </si>
  <si>
    <t>0.658031088082902</t>
  </si>
  <si>
    <t>0.768361581920904</t>
  </si>
  <si>
    <t>0.859762675296656</t>
  </si>
  <si>
    <t>0.83206106870229</t>
  </si>
  <si>
    <t>0.955056179775281</t>
  </si>
  <si>
    <t>0.926829268292683</t>
  </si>
  <si>
    <t>0.937677053824363</t>
  </si>
  <si>
    <t>0.609756097560976</t>
  </si>
  <si>
    <t>0.560975609756098</t>
  </si>
  <si>
    <t>0.547511312217195</t>
  </si>
  <si>
    <t>0.421875</t>
  </si>
  <si>
    <t>0.63265306122449</t>
  </si>
  <si>
    <t>0.797297297297297</t>
  </si>
  <si>
    <t>0.633333333333333</t>
  </si>
  <si>
    <t>0.508982035928144</t>
  </si>
  <si>
    <t>0.540740740740741</t>
  </si>
  <si>
    <t>0.867231638418079</t>
  </si>
  <si>
    <t>0.586206896551724</t>
  </si>
  <si>
    <t>0.911504424778761</t>
  </si>
  <si>
    <t>0.832460732984293</t>
  </si>
  <si>
    <t>0.805970149253731</t>
  </si>
  <si>
    <t>0.652631578947368</t>
  </si>
  <si>
    <t>0.475728155339806</t>
  </si>
  <si>
    <t>0.922651933701657</t>
  </si>
  <si>
    <t>0.924812030075188</t>
  </si>
  <si>
    <t>0.885714285714286</t>
  </si>
  <si>
    <t>0.933333333333333</t>
  </si>
  <si>
    <t>0.948051948051948</t>
  </si>
  <si>
    <t>0.874213836477987</t>
  </si>
  <si>
    <t>0.981042654028436</t>
  </si>
  <si>
    <t>0.641025641025641</t>
  </si>
  <si>
    <t>0.840304182509506</t>
  </si>
  <si>
    <t>0.720930232558139</t>
  </si>
  <si>
    <t>0.561497326203209</t>
  </si>
  <si>
    <t>0.418803418803419</t>
  </si>
  <si>
    <t>0.613861386138614</t>
  </si>
  <si>
    <t>0.824516129032258</t>
  </si>
  <si>
    <t>0.742738589211618</t>
  </si>
  <si>
    <t>0.890784982935154</t>
  </si>
  <si>
    <t>0.829457364341085</t>
  </si>
  <si>
    <t>0.91044776119403</t>
  </si>
  <si>
    <t>0.677725118483412</t>
  </si>
  <si>
    <t>0.612903225806452</t>
  </si>
  <si>
    <t>0.74025974025974</t>
  </si>
  <si>
    <t>0.694581280788177</t>
  </si>
  <si>
    <t>0.616</t>
  </si>
  <si>
    <t>0.541284403669725</t>
  </si>
  <si>
    <t>0.845764854614412</t>
  </si>
  <si>
    <t>0.735408560311284</t>
  </si>
  <si>
    <t>0.889967637540453</t>
  </si>
  <si>
    <t>0.832116788321168</t>
  </si>
  <si>
    <t>0.645161290322581</t>
  </si>
  <si>
    <t>0.652173913043478</t>
  </si>
  <si>
    <t>0.381818181818182</t>
  </si>
  <si>
    <t>0.54140127388535</t>
  </si>
  <si>
    <t>0.44</t>
  </si>
  <si>
    <t>0.848137535816619</t>
  </si>
  <si>
    <t>0.48780487804878</t>
  </si>
  <si>
    <t>0.679558011049724</t>
  </si>
  <si>
    <t>0.693548387096774</t>
  </si>
  <si>
    <t>0.679611650485437</t>
  </si>
  <si>
    <t>0.842696629213483</t>
  </si>
  <si>
    <t>0.751111111111111</t>
  </si>
  <si>
    <t>0.575129533678757</t>
  </si>
  <si>
    <t>0.74934725848564</t>
  </si>
  <si>
    <t>0.293103448275862</t>
  </si>
  <si>
    <t>0.450704225352113</t>
  </si>
  <si>
    <t>0.34136546184739</t>
  </si>
  <si>
    <t>0.364583333333333</t>
  </si>
  <si>
    <t>0.630769230769231</t>
  </si>
  <si>
    <t>0.807909604519774</t>
  </si>
  <si>
    <t>0.475862068965517</t>
  </si>
  <si>
    <t>0.86908077994429</t>
  </si>
  <si>
    <t>0.565217391304348</t>
  </si>
  <si>
    <t>0.652542372881356</t>
  </si>
  <si>
    <t>0.572139303482587</t>
  </si>
  <si>
    <t>0.513888888888889</t>
  </si>
  <si>
    <t>0.63758389261745</t>
  </si>
  <si>
    <t>0.572649572649573</t>
  </si>
  <si>
    <t>0.87536231884058</t>
  </si>
  <si>
    <t>0.67948717948718</t>
  </si>
  <si>
    <t>0.826923076923077</t>
  </si>
  <si>
    <t>0.699421965317919</t>
  </si>
  <si>
    <t>0.862068965517241</t>
  </si>
  <si>
    <t>0.796472184531886</t>
  </si>
  <si>
    <t>0.645320197044335</t>
  </si>
  <si>
    <t>0.905882352941176</t>
  </si>
  <si>
    <t>0.836363636363636</t>
  </si>
  <si>
    <t>0.840490797546012</t>
  </si>
  <si>
    <t>0.84113475177305</t>
  </si>
  <si>
    <t>0.543859649122807</t>
  </si>
  <si>
    <t>0.748878923766816</t>
  </si>
  <si>
    <t>0.670212765957447</t>
  </si>
  <si>
    <t>0.526717557251908</t>
  </si>
  <si>
    <t>0.731182795698925</t>
  </si>
  <si>
    <t>0.605527638190955</t>
  </si>
  <si>
    <t>0.681997371879106</t>
  </si>
  <si>
    <t>0.838068181818182</t>
  </si>
  <si>
    <t>0.450381679389313</t>
  </si>
  <si>
    <t>0.330396475770925</t>
  </si>
  <si>
    <t>0.282352941176471</t>
  </si>
  <si>
    <t>0.283154121863799</t>
  </si>
  <si>
    <t>0.495495495495495</t>
  </si>
  <si>
    <t>0.401069518716578</t>
  </si>
  <si>
    <t>93.8754341994208</t>
  </si>
  <si>
    <t>283.651878685031</t>
  </si>
  <si>
    <t>439.583880290297</t>
  </si>
  <si>
    <t>426.031153958298</t>
  </si>
  <si>
    <t>96.1534477190932</t>
  </si>
  <si>
    <t>96.2653643549006</t>
  </si>
  <si>
    <t>522.164335630204</t>
  </si>
  <si>
    <t>150.199715658015</t>
  </si>
  <si>
    <t>1060.06165592378</t>
  </si>
  <si>
    <t>1311.19972622629</t>
  </si>
  <si>
    <t>1204.59193122259</t>
  </si>
  <si>
    <t>244.299043449687</t>
  </si>
  <si>
    <t>68.815557060374</t>
  </si>
  <si>
    <t>47.9332452567588</t>
  </si>
  <si>
    <t>158.317682689153</t>
  </si>
  <si>
    <t>138.370579738042</t>
  </si>
  <si>
    <t>263.354012854702</t>
  </si>
  <si>
    <t>203.007035405828</t>
  </si>
  <si>
    <t>178.823837984067</t>
  </si>
  <si>
    <t>287.661188341087</t>
  </si>
  <si>
    <t>393.259175532206</t>
  </si>
  <si>
    <t>140.792756388671</t>
  </si>
  <si>
    <t>19.0475379378164</t>
  </si>
  <si>
    <t>18.0360957123456</t>
  </si>
  <si>
    <t>18.2843918496132</t>
  </si>
  <si>
    <t>293.286760478113</t>
  </si>
  <si>
    <t>341.558870522696</t>
  </si>
  <si>
    <t>109.706480438495</t>
  </si>
  <si>
    <t>111.944935170154</t>
  </si>
  <si>
    <t>190.68783250184</t>
  </si>
  <si>
    <t>532.003850480973</t>
  </si>
  <si>
    <t>519.522073930293</t>
  </si>
  <si>
    <t>189.236720404902</t>
  </si>
  <si>
    <t>131.580654501963</t>
  </si>
  <si>
    <t>451.44951529423</t>
  </si>
  <si>
    <t>56.3527669790468</t>
  </si>
  <si>
    <t>1023.94839810601</t>
  </si>
  <si>
    <t>1282.96064263406</t>
  </si>
  <si>
    <t>1182.76064179792</t>
  </si>
  <si>
    <t>153.864481029102</t>
  </si>
  <si>
    <t>161.294369585875</t>
  </si>
  <si>
    <t>90.3413001357092</t>
  </si>
  <si>
    <t>71.0858268257382</t>
  </si>
  <si>
    <t>71.6395706783613</t>
  </si>
  <si>
    <t>173.493223190233</t>
  </si>
  <si>
    <t>109.538348233406</t>
  </si>
  <si>
    <t>85.1685287416171</t>
  </si>
  <si>
    <t>193.969351753196</t>
  </si>
  <si>
    <t>323.488983676072</t>
  </si>
  <si>
    <t>226.035673822733</t>
  </si>
  <si>
    <t>78.9732347326409</t>
  </si>
  <si>
    <t>75.8560786370046</t>
  </si>
  <si>
    <t>84.1780800994038</t>
  </si>
  <si>
    <t>200.157503831589</t>
  </si>
  <si>
    <t>271.372176374491</t>
  </si>
  <si>
    <t>200.100914453476</t>
  </si>
  <si>
    <t>201.844495708943</t>
  </si>
  <si>
    <t>722.684458524761</t>
  </si>
  <si>
    <t>709.66585675233</t>
  </si>
  <si>
    <t>379.636847196964</t>
  </si>
  <si>
    <t>306.00381000975</t>
  </si>
  <si>
    <t>315.20398723398</t>
  </si>
  <si>
    <t>135.008897699807</t>
  </si>
  <si>
    <t>943.054725431818</t>
  </si>
  <si>
    <t>1213.60294650807</t>
  </si>
  <si>
    <t>1128.30143331081</t>
  </si>
  <si>
    <t>47.3219080084571</t>
  </si>
  <si>
    <t>351.834608500305</t>
  </si>
  <si>
    <t>266.413810583882</t>
  </si>
  <si>
    <t>146.610177427472</t>
  </si>
  <si>
    <t>188.011909331079</t>
  </si>
  <si>
    <t>39.099499695543</t>
  </si>
  <si>
    <t>91.7374366434554</t>
  </si>
  <si>
    <t>110.93822342653</t>
  </si>
  <si>
    <t>18.3817232154494</t>
  </si>
  <si>
    <t>207.744135961923</t>
  </si>
  <si>
    <t>415.323645870758</t>
  </si>
  <si>
    <t>267.016901439884</t>
  </si>
  <si>
    <t>265.840438952423</t>
  </si>
  <si>
    <t>271.404910002985</t>
  </si>
  <si>
    <t>10.0626360539479</t>
  </si>
  <si>
    <t>168.862102350644</t>
  </si>
  <si>
    <t>390.744481029332</t>
  </si>
  <si>
    <t>392.433181742747</t>
  </si>
  <si>
    <t>42.887834382155</t>
  </si>
  <si>
    <t>343.438480447269</t>
  </si>
  <si>
    <t>435.536332453106</t>
  </si>
  <si>
    <t>936.298572856147</t>
  </si>
  <si>
    <t>587.990486222313</t>
  </si>
  <si>
    <t>1365.56202261937</t>
  </si>
  <si>
    <t>1580.09707660214</t>
  </si>
  <si>
    <t>1455.57825568513</t>
  </si>
  <si>
    <t>683.851580071315</t>
  </si>
  <si>
    <t>370.975526508126</t>
  </si>
  <si>
    <t>465.571649604163</t>
  </si>
  <si>
    <t>586.658419229982</t>
  </si>
  <si>
    <t>553.21155841235</t>
  </si>
  <si>
    <t>702.789395822611</t>
  </si>
  <si>
    <t>637.813950273638</t>
  </si>
  <si>
    <t>614.709673163086</t>
  </si>
  <si>
    <t>725.47200880757</t>
  </si>
  <si>
    <t>811.418149618896</t>
  </si>
  <si>
    <t>311.886292729548</t>
  </si>
  <si>
    <t>457.099262450048</t>
  </si>
  <si>
    <t>457.152123561514</t>
  </si>
  <si>
    <t>453.34033860134</t>
  </si>
  <si>
    <t>732.157495393635</t>
  </si>
  <si>
    <t>762.96461310799</t>
  </si>
  <si>
    <t>332.162362822698</t>
  </si>
  <si>
    <t>330.652236737598</t>
  </si>
  <si>
    <t>330.301650674527</t>
  </si>
  <si>
    <t>431.31379879389</t>
  </si>
  <si>
    <t>912.035782789129</t>
  </si>
  <si>
    <t>575.830505109472</t>
  </si>
  <si>
    <t>1328.55793578774</t>
  </si>
  <si>
    <t>1540.74369219637</t>
  </si>
  <si>
    <t>1415.64196097574</t>
  </si>
  <si>
    <t>669.318904732035</t>
  </si>
  <si>
    <t>358.334140600076</t>
  </si>
  <si>
    <t>448.289611814988</t>
  </si>
  <si>
    <t>577.433659331663</t>
  </si>
  <si>
    <t>545.980999546086</t>
  </si>
  <si>
    <t>687.866491512157</t>
  </si>
  <si>
    <t>627.090547829379</t>
  </si>
  <si>
    <t>603.489920290268</t>
  </si>
  <si>
    <t>713.48905237359</t>
  </si>
  <si>
    <t>788.608287701454</t>
  </si>
  <si>
    <t>305.931978122224</t>
  </si>
  <si>
    <t>442.784556734185</t>
  </si>
  <si>
    <t>443.900980961033</t>
  </si>
  <si>
    <t>438.619175876111</t>
  </si>
  <si>
    <t>719.31643213887</t>
  </si>
  <si>
    <t>741.126672326082</t>
  </si>
  <si>
    <t>321.689853164275</t>
  </si>
  <si>
    <t>320.588340877203</t>
  </si>
  <si>
    <t>126.184876456125</t>
  </si>
  <si>
    <t>609.300546115191</t>
  </si>
  <si>
    <t>245.530262693425</t>
  </si>
  <si>
    <t>1118.52876290049</t>
  </si>
  <si>
    <t>1361.66731198142</t>
  </si>
  <si>
    <t>1249.80190518548</t>
  </si>
  <si>
    <t>340.418450985403</t>
  </si>
  <si>
    <t>28.1537094080823</t>
  </si>
  <si>
    <t>126.86586465435</t>
  </si>
  <si>
    <t>248.978789604858</t>
  </si>
  <si>
    <t>221.527422854717</t>
  </si>
  <si>
    <t>359.405190825802</t>
  </si>
  <si>
    <t>297.108160013544</t>
  </si>
  <si>
    <t>273.326508864808</t>
  </si>
  <si>
    <t>383.193400485487</t>
  </si>
  <si>
    <t>481.084625425975</t>
  </si>
  <si>
    <t>62.0785387476626</t>
  </si>
  <si>
    <t>113.786548653351</t>
  </si>
  <si>
    <t>113.818168632886</t>
  </si>
  <si>
    <t>110.301857306957</t>
  </si>
  <si>
    <t>389.216719016608</t>
  </si>
  <si>
    <t>430.275531195031</t>
  </si>
  <si>
    <t>23.6349654608239</t>
  </si>
  <si>
    <t>27.0919108957744</t>
  </si>
  <si>
    <t>582.963469403899</t>
  </si>
  <si>
    <t>176.171971032442</t>
  </si>
  <si>
    <t>1146.38058828318</t>
  </si>
  <si>
    <t>1400.98740404108</t>
  </si>
  <si>
    <t>1296.46796347901</t>
  </si>
  <si>
    <t>277.456991935842</t>
  </si>
  <si>
    <t>105.220347779499</t>
  </si>
  <si>
    <t>141.943572168833</t>
  </si>
  <si>
    <t>160.120920585306</t>
  </si>
  <si>
    <t>121.293578858816</t>
  </si>
  <si>
    <t>297.325569176649</t>
  </si>
  <si>
    <t>214.843824605422</t>
  </si>
  <si>
    <t>195.350295696143</t>
  </si>
  <si>
    <t>304.150625933429</t>
  </si>
  <si>
    <t>455.068198727156</t>
  </si>
  <si>
    <t>125.610937023018</t>
  </si>
  <si>
    <t>107.657965732908</t>
  </si>
  <si>
    <t>96.493527195505</t>
  </si>
  <si>
    <t>111.01627120838</t>
  </si>
  <si>
    <t>314.265105352251</t>
  </si>
  <si>
    <t>402.942990099388</t>
  </si>
  <si>
    <t>120.310207471397</t>
  </si>
  <si>
    <t>119.785169227375</t>
  </si>
  <si>
    <t>411.729409302164</t>
  </si>
  <si>
    <t>642.752244184731</t>
  </si>
  <si>
    <t>917.337418986248</t>
  </si>
  <si>
    <t>845.533543188074</t>
  </si>
  <si>
    <t>318.989635888424</t>
  </si>
  <si>
    <t>586.36850134049</t>
  </si>
  <si>
    <t>482.795931869178</t>
  </si>
  <si>
    <t>441.978264110256</t>
  </si>
  <si>
    <t>483.023861131369</t>
  </si>
  <si>
    <t>301.428994827313</t>
  </si>
  <si>
    <t>393.861338234216</t>
  </si>
  <si>
    <t>402.774725026057</t>
  </si>
  <si>
    <t>329.07524718623</t>
  </si>
  <si>
    <t>128.948785702477</t>
  </si>
  <si>
    <t>662.392182128469</t>
  </si>
  <si>
    <t>503.14169147926</t>
  </si>
  <si>
    <t>508.446091051688</t>
  </si>
  <si>
    <t>504.567345438309</t>
  </si>
  <si>
    <t>312.880518433944</t>
  </si>
  <si>
    <t>180.961542112714</t>
  </si>
  <si>
    <t>628.199779739664</t>
  </si>
  <si>
    <t>630.971138036784</t>
  </si>
  <si>
    <t>1003.67947151354</t>
  </si>
  <si>
    <t>1266.80786489958</t>
  </si>
  <si>
    <t>1170.80001972338</t>
  </si>
  <si>
    <t>101.50214581752</t>
  </si>
  <si>
    <t>217.53907795662</t>
  </si>
  <si>
    <t>141.190964076719</t>
  </si>
  <si>
    <t>41.0720788329251</t>
  </si>
  <si>
    <t>74.0743696931132</t>
  </si>
  <si>
    <t>121.390929845803</t>
  </si>
  <si>
    <t>54.7781291932105</t>
  </si>
  <si>
    <t>30.3911296513484</t>
  </si>
  <si>
    <t>137.667937358992</t>
  </si>
  <si>
    <t>286.409903890284</t>
  </si>
  <si>
    <t>280.438207657645</t>
  </si>
  <si>
    <t>134.804701886837</t>
  </si>
  <si>
    <t>132.193293732012</t>
  </si>
  <si>
    <t>139.752756473916</t>
  </si>
  <si>
    <t>144.300850500488</t>
  </si>
  <si>
    <t>235.343835303963</t>
  </si>
  <si>
    <t>255.890240688338</t>
  </si>
  <si>
    <t>257.523308083139</t>
  </si>
  <si>
    <t>275.345065828004</t>
  </si>
  <si>
    <t>233.571484814068</t>
  </si>
  <si>
    <t>932.564760175931</t>
  </si>
  <si>
    <t>1105.69471877833</t>
  </si>
  <si>
    <t>1012.38893691012</t>
  </si>
  <si>
    <t>1041.88372252287</t>
  </si>
  <si>
    <t>1077.44566480033</t>
  </si>
  <si>
    <t>919.216470216305</t>
  </si>
  <si>
    <t>1004.99385791366</t>
  </si>
  <si>
    <t>1005.9025841252</t>
  </si>
  <si>
    <t>959.385901996574</t>
  </si>
  <si>
    <t>735.401567676773</t>
  </si>
  <si>
    <t>1180.37118276372</t>
  </si>
  <si>
    <t>1043.65842540983</t>
  </si>
  <si>
    <t>1053.21789424077</t>
  </si>
  <si>
    <t>1042.17890968703</t>
  </si>
  <si>
    <t>943.15642231238</t>
  </si>
  <si>
    <t>778.792218147341</t>
  </si>
  <si>
    <t>1141.81136120012</t>
  </si>
  <si>
    <t>1145.21229916602</t>
  </si>
  <si>
    <t>135.55330981425</t>
  </si>
  <si>
    <t>1200.64472825079</t>
  </si>
  <si>
    <t>1351.49888761272</t>
  </si>
  <si>
    <t>1263.26726285824</t>
  </si>
  <si>
    <t>1305.96979167583</t>
  </si>
  <si>
    <t>1339.90932596075</t>
  </si>
  <si>
    <t>1188.17635597343</t>
  </si>
  <si>
    <t>1271.75838757248</t>
  </si>
  <si>
    <t>1271.11728445644</t>
  </si>
  <si>
    <t>1230.31056253534</t>
  </si>
  <si>
    <t>1005.91883057126</t>
  </si>
  <si>
    <t>1423.73842785748</t>
  </si>
  <si>
    <t>1295.80036039369</t>
  </si>
  <si>
    <t>1305.97016624356</t>
  </si>
  <si>
    <t>1293.76814283284</t>
  </si>
  <si>
    <t>1214.17582712324</t>
  </si>
  <si>
    <t>1047.37357146145</t>
  </si>
  <si>
    <t>1385.24655020329</t>
  </si>
  <si>
    <t>1388.6932234401</t>
  </si>
  <si>
    <t>1111.31833776161</t>
  </si>
  <si>
    <t>1241.23149130368</t>
  </si>
  <si>
    <t>1156.75287809344</t>
  </si>
  <si>
    <t>1210.80917823296</t>
  </si>
  <si>
    <t>1242.77510273118</t>
  </si>
  <si>
    <t>1100.28945629399</t>
  </si>
  <si>
    <t>1180.12652297196</t>
  </si>
  <si>
    <t>1177.49590190358</t>
  </si>
  <si>
    <t>1145.63112838119</t>
  </si>
  <si>
    <t>922.16168679068</t>
  </si>
  <si>
    <t>1311.71445703079</t>
  </si>
  <si>
    <t>1189.98824673378</t>
  </si>
  <si>
    <t>1200.54350590899</t>
  </si>
  <si>
    <t>1187.57385788948</t>
  </si>
  <si>
    <t>1129.78331944662</t>
  </si>
  <si>
    <t>959.977374397178</t>
  </si>
  <si>
    <t>1273.43567251993</t>
  </si>
  <si>
    <t>1276.89209550332</t>
  </si>
  <si>
    <t>313.043862043873</t>
  </si>
  <si>
    <t>223.113399338517</t>
  </si>
  <si>
    <t>124.342672411694</t>
  </si>
  <si>
    <t>166.241541691735</t>
  </si>
  <si>
    <t>19.8890080438776</t>
  </si>
  <si>
    <t>75.055098284247</t>
  </si>
  <si>
    <t>85.1622928492559</t>
  </si>
  <si>
    <t>61.1254139618277</t>
  </si>
  <si>
    <t>200.188137459404</t>
  </si>
  <si>
    <t>379.896266101209</t>
  </si>
  <si>
    <t>226.815208936715</t>
  </si>
  <si>
    <t>226.88116960479</t>
  </si>
  <si>
    <t>230.775594483245</t>
  </si>
  <si>
    <t>57.1400750299282</t>
  </si>
  <si>
    <t>153.802473501961</t>
  </si>
  <si>
    <t>353.068106832356</t>
  </si>
  <si>
    <t>354.984902253738</t>
  </si>
  <si>
    <t>103.700899832562</t>
  </si>
  <si>
    <t>220.891265556093</t>
  </si>
  <si>
    <t>194.018845117532</t>
  </si>
  <si>
    <t>332.146852383058</t>
  </si>
  <si>
    <t>268.971204574311</t>
  </si>
  <si>
    <t>245.218064297416</t>
  </si>
  <si>
    <t>355.206720731164</t>
  </si>
  <si>
    <t>457.794645345036</t>
  </si>
  <si>
    <t>77.4012355823904</t>
  </si>
  <si>
    <t>87.0001285748694</t>
  </si>
  <si>
    <t>86.1932017005647</t>
  </si>
  <si>
    <t>83.9982495757251</t>
  </si>
  <si>
    <t>361.3779021496</t>
  </si>
  <si>
    <t>406.598522456006</t>
  </si>
  <si>
    <t>41.9157393305378</t>
  </si>
  <si>
    <t>44.6076469441305</t>
  </si>
  <si>
    <t>161.377228106434</t>
  </si>
  <si>
    <t>153.6530282627</t>
  </si>
  <si>
    <t>240.873957532225</t>
  </si>
  <si>
    <t>195.966769418749</t>
  </si>
  <si>
    <t>171.550271554942</t>
  </si>
  <si>
    <t>273.28483606024</t>
  </si>
  <si>
    <t>354.369226538368</t>
  </si>
  <si>
    <t>180.564648548636</t>
  </si>
  <si>
    <t>34.43260580937</t>
  </si>
  <si>
    <t>46.0443532682324</t>
  </si>
  <si>
    <t>31.0271742914107</t>
  </si>
  <si>
    <t>276.388518897889</t>
  </si>
  <si>
    <t>303.431462054918</t>
  </si>
  <si>
    <t>145.433243058412</t>
  </si>
  <si>
    <t>148.251089130811</t>
  </si>
  <si>
    <t>42.0784497253144</t>
  </si>
  <si>
    <t>143.46454148421</t>
  </si>
  <si>
    <t>54.9320058410175</t>
  </si>
  <si>
    <t>39.290305469478</t>
  </si>
  <si>
    <t>144.035663861685</t>
  </si>
  <si>
    <t>319.21685525792</t>
  </si>
  <si>
    <t>275.439278774327</t>
  </si>
  <si>
    <t>146.496123347645</t>
  </si>
  <si>
    <t>140.719821263097</t>
  </si>
  <si>
    <t>152.181968167264</t>
  </si>
  <si>
    <t>154.509974003323</t>
  </si>
  <si>
    <t>269.277039323564</t>
  </si>
  <si>
    <t>255.744997227753</t>
  </si>
  <si>
    <t>256.870682004642</t>
  </si>
  <si>
    <t>185.472269996875</t>
  </si>
  <si>
    <t>96.3230054964398</t>
  </si>
  <si>
    <t>81.0794531330014</t>
  </si>
  <si>
    <t>184.359544134368</t>
  </si>
  <si>
    <t>359.192464187305</t>
  </si>
  <si>
    <t>241.325266711351</t>
  </si>
  <si>
    <t>130.911088254618</t>
  </si>
  <si>
    <t>122.462702121071</t>
  </si>
  <si>
    <t>136.907796351326</t>
  </si>
  <si>
    <t>195.597910479209</t>
  </si>
  <si>
    <t>308.622112017183</t>
  </si>
  <si>
    <t>225.332091325862</t>
  </si>
  <si>
    <t>226.057940702817</t>
  </si>
  <si>
    <t>92.582909479438</t>
  </si>
  <si>
    <t>104.459833282808</t>
  </si>
  <si>
    <t>56.3972670642746</t>
  </si>
  <si>
    <t>185.047239226683</t>
  </si>
  <si>
    <t>399.488044470164</t>
  </si>
  <si>
    <t>245.690531736069</t>
  </si>
  <si>
    <t>246.045927228133</t>
  </si>
  <si>
    <t>249.527168295866</t>
  </si>
  <si>
    <t>47.4145552855931</t>
  </si>
  <si>
    <t>140.813988502864</t>
  </si>
  <si>
    <t>372.355733031788</t>
  </si>
  <si>
    <t>374.310192769049</t>
  </si>
  <si>
    <t>24.5148856622614</t>
  </si>
  <si>
    <t>89.4512410185749</t>
  </si>
  <si>
    <t>274.843147973289</t>
  </si>
  <si>
    <t>327.756329523391</t>
  </si>
  <si>
    <t>188.508796062587</t>
  </si>
  <si>
    <t>184.979613189818</t>
  </si>
  <si>
    <t>193.662206628926</t>
  </si>
  <si>
    <t>99.5789006034983</t>
  </si>
  <si>
    <t>227.187747935127</t>
  </si>
  <si>
    <t>305.858599654393</t>
  </si>
  <si>
    <t>307.239616440966</t>
  </si>
  <si>
    <t>111.108034479956</t>
  </si>
  <si>
    <t>280.561288385641</t>
  </si>
  <si>
    <t>305.411252783118</t>
  </si>
  <si>
    <t>164.111246426894</t>
  </si>
  <si>
    <t>160.788468205203</t>
  </si>
  <si>
    <t>169.22658373442</t>
  </si>
  <si>
    <t>119.584644369635</t>
  </si>
  <si>
    <t>231.096394516685</t>
  </si>
  <si>
    <t>282.593822572156</t>
  </si>
  <si>
    <t>284.05881957157</t>
  </si>
  <si>
    <t>224.400273622417</t>
  </si>
  <si>
    <t>416.517330722724</t>
  </si>
  <si>
    <t>271.658235488236</t>
  </si>
  <si>
    <t>269.703107005659</t>
  </si>
  <si>
    <t>276.304667141998</t>
  </si>
  <si>
    <t>16.3194165173005</t>
  </si>
  <si>
    <t>186.646958624192</t>
  </si>
  <si>
    <t>393.310617821629</t>
  </si>
  <si>
    <t>394.857603575961</t>
  </si>
  <si>
    <t>533.598482748566</t>
  </si>
  <si>
    <t>374.229954423595</t>
  </si>
  <si>
    <t>379.497307852088</t>
  </si>
  <si>
    <t>375.708662719388</t>
  </si>
  <si>
    <t>208.29856816706</t>
  </si>
  <si>
    <t>52.1903938242612</t>
  </si>
  <si>
    <t>499.668459498061</t>
  </si>
  <si>
    <t>502.402051656529</t>
  </si>
  <si>
    <t>159.818702985511</t>
  </si>
  <si>
    <t>156.062805883236</t>
  </si>
  <si>
    <t>157.971014874053</t>
  </si>
  <si>
    <t>424.436263920151</t>
  </si>
  <si>
    <t>482.078297599881</t>
  </si>
  <si>
    <t>38.5813600540774</t>
  </si>
  <si>
    <t>35.1650793724646</t>
  </si>
  <si>
    <t>11.7941492639428</t>
  </si>
  <si>
    <t>6.00396839203695</t>
  </si>
  <si>
    <t>276.743440704177</t>
  </si>
  <si>
    <t>322.516809840236</t>
  </si>
  <si>
    <t>128.307637325082</t>
  </si>
  <si>
    <t>130.630625530887</t>
  </si>
  <si>
    <t>16.8633817234202</t>
  </si>
  <si>
    <t>275.446339347202</t>
  </si>
  <si>
    <t>327.594560451597</t>
  </si>
  <si>
    <t>126.450821459677</t>
  </si>
  <si>
    <t>128.532799037926</t>
  </si>
  <si>
    <t>281.168759642419</t>
  </si>
  <si>
    <t>324.12011986669</t>
  </si>
  <si>
    <t>125.613428060042</t>
  </si>
  <si>
    <t>128.042074579819</t>
  </si>
  <si>
    <t>171.311940903789</t>
  </si>
  <si>
    <t>400.145358342326</t>
  </si>
  <si>
    <t>401.806376398392</t>
  </si>
  <si>
    <t>448.504025468388</t>
  </si>
  <si>
    <t>451.191560205333</t>
  </si>
  <si>
    <t>3.45708499147554</t>
  </si>
  <si>
    <t>0.888888888888889</t>
  </si>
  <si>
    <t>0.916666666666667</t>
  </si>
  <si>
    <t>0.928571428571429</t>
  </si>
  <si>
    <t>0.875</t>
  </si>
  <si>
    <t>0.923076923076923</t>
  </si>
  <si>
    <t>0.285714285714286</t>
  </si>
  <si>
    <t>0.777777777777778</t>
  </si>
  <si>
    <t>0.944444444444444</t>
  </si>
  <si>
    <t>0.9</t>
  </si>
  <si>
    <t>0.952380952380952</t>
  </si>
  <si>
    <t>0.961538461538461</t>
  </si>
  <si>
    <t>0.625</t>
  </si>
  <si>
    <t>0.894736842105263</t>
  </si>
  <si>
    <t>0.846153846153846</t>
  </si>
  <si>
    <t>0.823529411764706</t>
  </si>
  <si>
    <t>0.958333333333333</t>
  </si>
  <si>
    <t>0.954545454545454</t>
  </si>
  <si>
    <t>0.6</t>
  </si>
  <si>
    <t>0.9375</t>
  </si>
  <si>
    <t>0.864864864864865</t>
  </si>
  <si>
    <t>0.92</t>
  </si>
  <si>
    <t>0.869565217391304</t>
  </si>
  <si>
    <t>0.838709677419355</t>
  </si>
  <si>
    <t>0.724137931034483</t>
  </si>
  <si>
    <t>0.96</t>
  </si>
  <si>
    <t>0.95</t>
  </si>
  <si>
    <t>0.769230769230769</t>
  </si>
  <si>
    <t>0.870967741935484</t>
  </si>
  <si>
    <t>0.85</t>
  </si>
  <si>
    <t>0.631578947368421</t>
  </si>
  <si>
    <t>0.4</t>
  </si>
  <si>
    <t>0.571428571428572</t>
  </si>
  <si>
    <t>0.7</t>
  </si>
  <si>
    <t>1141.78645265691</t>
  </si>
  <si>
    <t>332.11616315721</t>
  </si>
  <si>
    <t>409.422750797797</t>
  </si>
  <si>
    <t>401.007329447409</t>
  </si>
  <si>
    <t>205.619701295868</t>
  </si>
  <si>
    <t>199.131671140618</t>
  </si>
  <si>
    <t>192.751027312579</t>
  </si>
  <si>
    <t>157.355120654927</t>
  </si>
  <si>
    <t>321.730745320048</t>
  </si>
  <si>
    <t>385.80541298346</t>
  </si>
  <si>
    <t>932.541274544313</t>
  </si>
  <si>
    <t>683.804610613397</t>
  </si>
  <si>
    <t>68.1406901415356</t>
  </si>
  <si>
    <t>54.2446674069602</t>
  </si>
  <si>
    <t>148.93679916347</t>
  </si>
  <si>
    <t>174.610840727737</t>
  </si>
  <si>
    <t>162.14038515214</t>
  </si>
  <si>
    <t>219.909970627506</t>
  </si>
  <si>
    <t>669.357119610367</t>
  </si>
  <si>
    <t>43.6506665714833</t>
  </si>
  <si>
    <t>919.193122984589</t>
  </si>
  <si>
    <t>275.365562721479</t>
  </si>
  <si>
    <t>1043.6337189499</t>
  </si>
  <si>
    <t>1004.97020427771</t>
  </si>
  <si>
    <t>1145.1873915596</t>
  </si>
  <si>
    <t>943.133487959419</t>
  </si>
  <si>
    <t>1365.49417351021</t>
  </si>
  <si>
    <t>945.701821224026</t>
  </si>
  <si>
    <t>1012.36418221007</t>
  </si>
  <si>
    <t>1146.35599918475</t>
  </si>
  <si>
    <t>887.009621495685</t>
  </si>
  <si>
    <t>1023.77228266865</t>
  </si>
  <si>
    <t>1069.71524713046</t>
  </si>
  <si>
    <t>1077.42156614217</t>
  </si>
  <si>
    <t>778.768762929186</t>
  </si>
  <si>
    <t>233.582318225256</t>
  </si>
  <si>
    <t>1032.84877624687</t>
  </si>
  <si>
    <t>1042.15418344592</t>
  </si>
  <si>
    <t>1099.943672765</t>
  </si>
  <si>
    <t>1328.54712336869</t>
  </si>
  <si>
    <t>1041.85976857008</t>
  </si>
  <si>
    <t>1005.87874205185</t>
  </si>
  <si>
    <t>1118.5038483345</t>
  </si>
  <si>
    <t>1060.03691724197</t>
  </si>
  <si>
    <t>945.214250265375</t>
  </si>
  <si>
    <t>642.730564971191</t>
  </si>
  <si>
    <t>702.742338374065</t>
  </si>
  <si>
    <t>57.9582459347251</t>
  </si>
  <si>
    <t>35.4623153644397</t>
  </si>
  <si>
    <t>168.64018855523</t>
  </si>
  <si>
    <t>194.402371045535</t>
  </si>
  <si>
    <t>181.849263413274</t>
  </si>
  <si>
    <t>239.777244234355</t>
  </si>
  <si>
    <t>687.904463574907</t>
  </si>
  <si>
    <t>37.2334352315309</t>
  </si>
  <si>
    <t>1580.0568088768</t>
  </si>
  <si>
    <t>1217.21548836051</t>
  </si>
  <si>
    <t>1156.86886512527</t>
  </si>
  <si>
    <t>1283.3255655216</t>
  </si>
  <si>
    <t>1330.13292760728</t>
  </si>
  <si>
    <t>1291.59172167709</t>
  </si>
  <si>
    <t>1357.5105581364</t>
  </si>
  <si>
    <t>1540.75226327738</t>
  </si>
  <si>
    <t>1215.56687335713</t>
  </si>
  <si>
    <t>457.052197383912</t>
  </si>
  <si>
    <t>286.599771802718</t>
  </si>
  <si>
    <t>273.240038963588</t>
  </si>
  <si>
    <t>85.2244135372563</t>
  </si>
  <si>
    <t>101.113116895292</t>
  </si>
  <si>
    <t>74.3430169505888</t>
  </si>
  <si>
    <t>85.2793170824819</t>
  </si>
  <si>
    <t>442.823234600224</t>
  </si>
  <si>
    <t>262.152979552537</t>
  </si>
  <si>
    <t>637.768089081945</t>
  </si>
  <si>
    <t>107.085029381162</t>
  </si>
  <si>
    <t>128.039531649055</t>
  </si>
  <si>
    <t>103.316657095117</t>
  </si>
  <si>
    <t>111.745764881193</t>
  </si>
  <si>
    <t>114.967115431967</t>
  </si>
  <si>
    <t>158.32711788681</t>
  </si>
  <si>
    <t>627.130762035765</t>
  </si>
  <si>
    <t>86.9449031110459</t>
  </si>
  <si>
    <t>330.606163747696</t>
  </si>
  <si>
    <t>411.039098298795</t>
  </si>
  <si>
    <t>403.112050839028</t>
  </si>
  <si>
    <t>207.316278977607</t>
  </si>
  <si>
    <t>200.086370806919</t>
  </si>
  <si>
    <t>194.403866787124</t>
  </si>
  <si>
    <t>157.925110508654</t>
  </si>
  <si>
    <t>320.629408719857</t>
  </si>
  <si>
    <t>387.4908214026</t>
  </si>
  <si>
    <t>732.111011604921</t>
  </si>
  <si>
    <t>11.0015076914158</t>
  </si>
  <si>
    <t>61.4918626448579</t>
  </si>
  <si>
    <t>194.54000322848</t>
  </si>
  <si>
    <t>210.84222031416</t>
  </si>
  <si>
    <t>207.402855899377</t>
  </si>
  <si>
    <t>257.413814007474</t>
  </si>
  <si>
    <t>719.35552305078</t>
  </si>
  <si>
    <t>14.6748898230766</t>
  </si>
  <si>
    <t>741.476453906223</t>
  </si>
  <si>
    <t>465.524000636394</t>
  </si>
  <si>
    <t>435.49288099247</t>
  </si>
  <si>
    <t>729.688112901345</t>
  </si>
  <si>
    <t>537.583677978274</t>
  </si>
  <si>
    <t>529.112634603912</t>
  </si>
  <si>
    <t>553.166952746032</t>
  </si>
  <si>
    <t>762.91656706977</t>
  </si>
  <si>
    <t>1455.53894958001</t>
  </si>
  <si>
    <t>524.796942198329</t>
  </si>
  <si>
    <t>453.293175418833</t>
  </si>
  <si>
    <t>484.616567108017</t>
  </si>
  <si>
    <t>42.870896469767</t>
  </si>
  <si>
    <t>586.613054605433</t>
  </si>
  <si>
    <t>614.663627108064</t>
  </si>
  <si>
    <t>343.39155174038</t>
  </si>
  <si>
    <t>439.536985138558</t>
  </si>
  <si>
    <t>717.710203236346</t>
  </si>
  <si>
    <t>936.250526156489</t>
  </si>
  <si>
    <t>286.767823403336</t>
  </si>
  <si>
    <t>321.925388693515</t>
  </si>
  <si>
    <t>68.6118655422662</t>
  </si>
  <si>
    <t>203.910853028258</t>
  </si>
  <si>
    <t>218.740470213514</t>
  </si>
  <si>
    <t>202.499525175978</t>
  </si>
  <si>
    <t>176.747788004822</t>
  </si>
  <si>
    <t>1133.77432929053</t>
  </si>
  <si>
    <t>216.682925002087</t>
  </si>
  <si>
    <t>291.093337475171</t>
  </si>
  <si>
    <t>265.335442909114</t>
  </si>
  <si>
    <t>729.030575054431</t>
  </si>
  <si>
    <t>161.885371208109</t>
  </si>
  <si>
    <t>127.995577698736</t>
  </si>
  <si>
    <t>398.792769953176</t>
  </si>
  <si>
    <t>302.975991220006</t>
  </si>
  <si>
    <t>25.2596317048562</t>
  </si>
  <si>
    <t>313.042832919036</t>
  </si>
  <si>
    <t>265.236521703757</t>
  </si>
  <si>
    <t>96.579671293644</t>
  </si>
  <si>
    <t>124.76803680425</t>
  </si>
  <si>
    <t>89.1719503155651</t>
  </si>
  <si>
    <t>117.195311844084</t>
  </si>
  <si>
    <t>448.326506036941</t>
  </si>
  <si>
    <t>261.716781357306</t>
  </si>
  <si>
    <t>330.591213010291</t>
  </si>
  <si>
    <t>134.324326594383</t>
  </si>
  <si>
    <t>103.624124530774</t>
  </si>
  <si>
    <t>122.106027719267</t>
  </si>
  <si>
    <t>57.548926093044</t>
  </si>
  <si>
    <t>431.356642648904</t>
  </si>
  <si>
    <t>301.108255129058</t>
  </si>
  <si>
    <t>199.79443850286</t>
  </si>
  <si>
    <t>228.300189346323</t>
  </si>
  <si>
    <t>220.48580887426</t>
  </si>
  <si>
    <t>110.86939769608</t>
  </si>
  <si>
    <t>1070.6567511467</t>
  </si>
  <si>
    <t>212.971249432385</t>
  </si>
  <si>
    <t>276.662881503566</t>
  </si>
  <si>
    <t>273.107621821271</t>
  </si>
  <si>
    <t>713.504159093164</t>
  </si>
  <si>
    <t>178.568676138564</t>
  </si>
  <si>
    <t>139.406821482916</t>
  </si>
  <si>
    <t>386.951482691231</t>
  </si>
  <si>
    <t>291.42891177962</t>
  </si>
  <si>
    <t>59.2468889843135</t>
  </si>
  <si>
    <t>266.116108082635</t>
  </si>
  <si>
    <t>47.7142028092786</t>
  </si>
  <si>
    <t>67.6006081451328</t>
  </si>
  <si>
    <t>268.903087684228</t>
  </si>
  <si>
    <t>1183.59861159209</t>
  </si>
  <si>
    <t>13.2110551127491</t>
  </si>
  <si>
    <t>90.4655311862916</t>
  </si>
  <si>
    <t>79.1852708357463</t>
  </si>
  <si>
    <t>525.400624066816</t>
  </si>
  <si>
    <t>64.9451211575026</t>
  </si>
  <si>
    <t>78.9892014883777</t>
  </si>
  <si>
    <t>195.06000453619</t>
  </si>
  <si>
    <t>99.9161692018519</t>
  </si>
  <si>
    <t>180.185731481766</t>
  </si>
  <si>
    <t>448.659022309164</t>
  </si>
  <si>
    <t>29.837406920236</t>
  </si>
  <si>
    <t>308.321730484602</t>
  </si>
  <si>
    <t>1230.96145265623</t>
  </si>
  <si>
    <t>43.3190368564022</t>
  </si>
  <si>
    <t>107.113213029412</t>
  </si>
  <si>
    <t>46.5949810629905</t>
  </si>
  <si>
    <t>520.656478565017</t>
  </si>
  <si>
    <t>57.9006725300078</t>
  </si>
  <si>
    <t>91.7261711971042</t>
  </si>
  <si>
    <t>193.909117410499</t>
  </si>
  <si>
    <t>108.670858012854</t>
  </si>
  <si>
    <t>197.554761210533</t>
  </si>
  <si>
    <t>485.926907779682</t>
  </si>
  <si>
    <t>67.8477003538552</t>
  </si>
  <si>
    <t>68.6059235829508</t>
  </si>
  <si>
    <t>546.022736534636</t>
  </si>
  <si>
    <t>183.245685191496</t>
  </si>
  <si>
    <t>280.853948108106</t>
  </si>
  <si>
    <t>347.891260207637</t>
  </si>
  <si>
    <t>741.159800117554</t>
  </si>
  <si>
    <t>170.114216291542</t>
  </si>
  <si>
    <t>1191.07596605964</t>
  </si>
  <si>
    <t>1255.60199057807</t>
  </si>
  <si>
    <t>1415.64897164199</t>
  </si>
  <si>
    <t>1129.846485357</t>
  </si>
  <si>
    <t>79.8341344236813</t>
  </si>
  <si>
    <t>68.1223288157436</t>
  </si>
  <si>
    <t>512.91359414416</t>
  </si>
  <si>
    <t>72.8863006406655</t>
  </si>
  <si>
    <t>90.8758329857172</t>
  </si>
  <si>
    <t>182.59571197174</t>
  </si>
  <si>
    <t>88.0553754601417</t>
  </si>
  <si>
    <t>193.096044317814</t>
  </si>
  <si>
    <t>460.902413572945</t>
  </si>
  <si>
    <t>90.7487504388751</t>
  </si>
  <si>
    <t>438.657636836325</t>
  </si>
  <si>
    <t>266.556374583155</t>
  </si>
  <si>
    <t>477.477565389484</t>
  </si>
  <si>
    <t>104.148325989295</t>
  </si>
  <si>
    <t>138.13056822485</t>
  </si>
  <si>
    <t>155.246854746797</t>
  </si>
  <si>
    <t>84.4920849301381</t>
  </si>
  <si>
    <t>244.06878854559</t>
  </si>
  <si>
    <t>527.181815841261</t>
  </si>
  <si>
    <t>577.474582782325</t>
  </si>
  <si>
    <t>603.529927735109</t>
  </si>
  <si>
    <t>330.341273510256</t>
  </si>
  <si>
    <t>426.070280705247</t>
  </si>
  <si>
    <t>704.817142965636</t>
  </si>
  <si>
    <t>912.066675085552</t>
  </si>
  <si>
    <t>141.787220090165</t>
  </si>
  <si>
    <t>106.006011220674</t>
  </si>
  <si>
    <t>374.729323547149</t>
  </si>
  <si>
    <t>278.757825769543</t>
  </si>
  <si>
    <t>318.446537053616</t>
  </si>
  <si>
    <t>bp</t>
  </si>
  <si>
    <t>delta</t>
  </si>
  <si>
    <t>taxon</t>
  </si>
  <si>
    <t>material</t>
  </si>
  <si>
    <t>Seed-Hordeum sp.</t>
  </si>
  <si>
    <t>Seed-Triticum dicoccum</t>
  </si>
  <si>
    <t>Seed-Cerealia</t>
  </si>
  <si>
    <t>Animal bone-.</t>
  </si>
  <si>
    <t>Seed-.</t>
  </si>
  <si>
    <t>Seed-Hordeum vulg. var. nudum</t>
  </si>
  <si>
    <t>Fruit-Corylus avelana</t>
  </si>
  <si>
    <t>Animal bone-Ovis aries</t>
  </si>
  <si>
    <t>Seed-Hordeum vulgare</t>
  </si>
  <si>
    <t>Seed-Triticum aestivum durum turgidum</t>
  </si>
  <si>
    <t>Human bone-Homo Sapiens</t>
  </si>
  <si>
    <t>Animal bone-Capra hircus</t>
  </si>
  <si>
    <t>Animal bone-Suinae</t>
  </si>
  <si>
    <t>Animal bone-Caprinés</t>
  </si>
  <si>
    <t>Animal bone-Capreolus Capreolus</t>
  </si>
  <si>
    <t>Animal bone-Bos taurus</t>
  </si>
  <si>
    <t>Animal bone-Bos cf. taurus</t>
  </si>
  <si>
    <t>Animal bone-Cervus elaphus</t>
  </si>
  <si>
    <t>Charcoal-Juniperus sp.</t>
  </si>
  <si>
    <t>Seed-Fabaceae</t>
  </si>
  <si>
    <t>Or VI-V (Cova de l )</t>
  </si>
  <si>
    <t>Oullins (Baume d )</t>
  </si>
  <si>
    <t>Aigle (Grotte de l )</t>
  </si>
  <si>
    <t>Esperit (Cova del )</t>
  </si>
  <si>
    <t>site</t>
  </si>
  <si>
    <t>bib</t>
  </si>
  <si>
    <t>code</t>
  </si>
  <si>
    <t>Ile de Correge</t>
  </si>
</sst>
</file>

<file path=xl/styles.xml><?xml version="1.0" encoding="utf-8"?>
<styleSheet xmlns="http://schemas.openxmlformats.org/spreadsheetml/2006/main">
  <numFmts count="1">
    <numFmt numFmtId="164" formatCode="0.0000"/>
  </numFmts>
  <fonts count="21">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charset val="238"/>
    </font>
    <font>
      <b/>
      <sz val="12"/>
      <name val="Arial"/>
    </font>
    <font>
      <sz val="12"/>
      <name val="Arial"/>
      <family val="2"/>
      <charset val="238"/>
    </font>
    <font>
      <b/>
      <sz val="12"/>
      <color indexed="8"/>
      <name val="Calibri"/>
      <family val="2"/>
    </font>
    <font>
      <b/>
      <sz val="12"/>
      <name val="Calibri"/>
      <family val="2"/>
    </font>
    <font>
      <sz val="12"/>
      <name val="Calibri"/>
      <family val="2"/>
      <scheme val="minor"/>
    </font>
    <font>
      <b/>
      <sz val="12"/>
      <name val="Calibri"/>
      <family val="2"/>
      <scheme val="minor"/>
    </font>
    <font>
      <u/>
      <sz val="12"/>
      <color theme="10"/>
      <name val="Calibri"/>
      <family val="2"/>
      <scheme val="minor"/>
    </font>
    <font>
      <u/>
      <sz val="12"/>
      <color theme="11"/>
      <name val="Calibri"/>
      <family val="2"/>
      <scheme val="minor"/>
    </font>
    <font>
      <sz val="10"/>
      <name val="Arial"/>
      <family val="2"/>
    </font>
    <font>
      <b/>
      <sz val="10"/>
      <name val="Times New Roman"/>
    </font>
    <font>
      <sz val="12"/>
      <color theme="1"/>
      <name val="Arial"/>
      <family val="2"/>
      <charset val="238"/>
    </font>
    <font>
      <strike/>
      <sz val="12"/>
      <name val="Arial"/>
      <family val="2"/>
      <charset val="238"/>
    </font>
    <font>
      <b/>
      <sz val="11"/>
      <color theme="1"/>
      <name val="Calibri"/>
      <scheme val="minor"/>
    </font>
    <font>
      <sz val="11"/>
      <color theme="1"/>
      <name val="Calibri"/>
      <scheme val="minor"/>
    </font>
    <font>
      <sz val="11"/>
      <color rgb="FF000000"/>
      <name val="Calibri"/>
      <scheme val="minor"/>
    </font>
    <font>
      <i/>
      <sz val="12"/>
      <color theme="1"/>
      <name val="Calibri"/>
      <scheme val="minor"/>
    </font>
    <font>
      <i/>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4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 fillId="0" borderId="0"/>
  </cellStyleXfs>
  <cellXfs count="73">
    <xf numFmtId="0" fontId="0" fillId="0" borderId="0" xfId="0"/>
    <xf numFmtId="0" fontId="3" fillId="0" borderId="0" xfId="0" applyFont="1"/>
    <xf numFmtId="0" fontId="4" fillId="0" borderId="0" xfId="0" applyFont="1" applyFill="1" applyBorder="1" applyAlignment="1">
      <alignment horizontal="center" vertical="center"/>
    </xf>
    <xf numFmtId="0" fontId="5" fillId="0" borderId="0" xfId="0" applyFont="1" applyFill="1" applyBorder="1" applyAlignment="1">
      <alignment horizontal="left"/>
    </xf>
    <xf numFmtId="0" fontId="6" fillId="0" borderId="0" xfId="0" applyFont="1"/>
    <xf numFmtId="0" fontId="8" fillId="0" borderId="0" xfId="0" applyFont="1" applyFill="1" applyBorder="1" applyAlignment="1">
      <alignment horizontal="left"/>
    </xf>
    <xf numFmtId="0" fontId="8" fillId="0" borderId="0" xfId="0" applyFont="1" applyFill="1" applyBorder="1"/>
    <xf numFmtId="0" fontId="9" fillId="0" borderId="0" xfId="0" applyFont="1" applyFill="1"/>
    <xf numFmtId="164" fontId="5" fillId="0" borderId="0" xfId="0" applyNumberFormat="1" applyFont="1" applyFill="1" applyBorder="1" applyAlignment="1">
      <alignment horizontal="right"/>
    </xf>
    <xf numFmtId="0" fontId="13" fillId="0" borderId="0" xfId="0" applyFont="1" applyFill="1" applyBorder="1" applyAlignment="1">
      <alignment horizontal="center" vertical="center"/>
    </xf>
    <xf numFmtId="0" fontId="5" fillId="0" borderId="0" xfId="0" applyFont="1" applyFill="1" applyBorder="1" applyAlignment="1">
      <alignment horizontal="center"/>
    </xf>
    <xf numFmtId="0" fontId="0" fillId="0" borderId="0" xfId="0" applyFont="1" applyFill="1" applyBorder="1" applyAlignment="1">
      <alignment horizontal="center"/>
    </xf>
    <xf numFmtId="0" fontId="14" fillId="0" borderId="0" xfId="0" applyFont="1"/>
    <xf numFmtId="0" fontId="0" fillId="0" borderId="0" xfId="0" applyBorder="1"/>
    <xf numFmtId="0" fontId="2" fillId="0" borderId="0" xfId="0" applyFont="1" applyFill="1"/>
    <xf numFmtId="0" fontId="0" fillId="0" borderId="0" xfId="0" applyNumberFormat="1" applyFill="1"/>
    <xf numFmtId="0" fontId="0" fillId="0" borderId="0" xfId="0" applyFill="1"/>
    <xf numFmtId="0" fontId="8" fillId="0" borderId="0" xfId="0" applyFont="1" applyBorder="1" applyAlignment="1">
      <alignment horizontal="left"/>
    </xf>
    <xf numFmtId="164" fontId="8" fillId="0" borderId="0" xfId="0" applyNumberFormat="1" applyFont="1" applyBorder="1" applyAlignment="1">
      <alignment horizontal="left"/>
    </xf>
    <xf numFmtId="1" fontId="5" fillId="0" borderId="0" xfId="0" applyNumberFormat="1" applyFont="1" applyFill="1" applyBorder="1" applyAlignment="1">
      <alignment horizontal="left"/>
    </xf>
    <xf numFmtId="1" fontId="5" fillId="0" borderId="0" xfId="0" applyNumberFormat="1" applyFont="1" applyFill="1" applyBorder="1" applyAlignment="1">
      <alignment horizontal="center"/>
    </xf>
    <xf numFmtId="1" fontId="8" fillId="0" borderId="0" xfId="0" applyNumberFormat="1" applyFont="1" applyBorder="1" applyAlignment="1">
      <alignment horizontal="center"/>
    </xf>
    <xf numFmtId="0" fontId="15" fillId="0" borderId="0" xfId="0" applyFont="1" applyFill="1" applyBorder="1"/>
    <xf numFmtId="0" fontId="0" fillId="0" borderId="0" xfId="0" applyFill="1" applyAlignment="1">
      <alignment vertical="center"/>
    </xf>
    <xf numFmtId="0" fontId="0" fillId="0" borderId="0" xfId="0" applyFill="1" applyBorder="1" applyAlignment="1">
      <alignment vertical="center"/>
    </xf>
    <xf numFmtId="0" fontId="9" fillId="0" borderId="0" xfId="0" applyFont="1" applyFill="1" applyBorder="1"/>
    <xf numFmtId="0" fontId="0" fillId="0" borderId="0" xfId="0" applyFill="1" applyAlignment="1">
      <alignment horizontal="left" vertical="center"/>
    </xf>
    <xf numFmtId="0" fontId="16" fillId="0" borderId="0" xfId="0" applyNumberFormat="1" applyFont="1" applyAlignment="1">
      <alignment horizontal="center" vertical="top"/>
    </xf>
    <xf numFmtId="0" fontId="17" fillId="0" borderId="0" xfId="0" applyFont="1"/>
    <xf numFmtId="49" fontId="17" fillId="0" borderId="0" xfId="0" applyNumberFormat="1" applyFont="1" applyAlignment="1">
      <alignment vertical="top"/>
    </xf>
    <xf numFmtId="0" fontId="17" fillId="0" borderId="0" xfId="0" applyNumberFormat="1" applyFont="1" applyAlignment="1">
      <alignment vertical="top"/>
    </xf>
    <xf numFmtId="49" fontId="18" fillId="0" borderId="0" xfId="0" applyNumberFormat="1" applyFont="1" applyAlignment="1">
      <alignment vertical="top"/>
    </xf>
    <xf numFmtId="0" fontId="18" fillId="0" borderId="0" xfId="0" applyFont="1" applyAlignment="1">
      <alignment vertical="top"/>
    </xf>
    <xf numFmtId="0" fontId="18" fillId="0" borderId="0" xfId="0" applyFont="1"/>
    <xf numFmtId="0" fontId="9" fillId="0" borderId="0" xfId="0" applyFont="1" applyBorder="1" applyAlignment="1">
      <alignment horizontal="left"/>
    </xf>
    <xf numFmtId="0" fontId="4" fillId="0" borderId="0" xfId="0" applyFont="1" applyFill="1" applyBorder="1" applyAlignment="1">
      <alignment horizontal="left" vertical="center"/>
    </xf>
    <xf numFmtId="164" fontId="4" fillId="0" borderId="0" xfId="0" applyNumberFormat="1" applyFont="1" applyFill="1" applyBorder="1" applyAlignment="1">
      <alignment horizontal="left" vertical="center"/>
    </xf>
    <xf numFmtId="1" fontId="7" fillId="0" borderId="0" xfId="0" applyNumberFormat="1" applyFont="1" applyFill="1" applyBorder="1"/>
    <xf numFmtId="0" fontId="2" fillId="0" borderId="0" xfId="0" applyFont="1" applyBorder="1" applyAlignment="1">
      <alignment horizontal="left"/>
    </xf>
    <xf numFmtId="0" fontId="2" fillId="0" borderId="0" xfId="0" applyFont="1" applyFill="1" applyBorder="1" applyAlignment="1">
      <alignment horizontal="left"/>
    </xf>
    <xf numFmtId="164" fontId="8" fillId="0" borderId="0" xfId="0" applyNumberFormat="1" applyFont="1" applyFill="1" applyBorder="1" applyAlignment="1">
      <alignment horizontal="left"/>
    </xf>
    <xf numFmtId="1" fontId="8" fillId="0" borderId="0" xfId="0" applyNumberFormat="1" applyFont="1" applyFill="1" applyBorder="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Border="1" applyAlignment="1">
      <alignment horizontal="center"/>
    </xf>
    <xf numFmtId="0" fontId="4" fillId="0" borderId="0" xfId="0" applyFont="1" applyFill="1" applyBorder="1"/>
    <xf numFmtId="164" fontId="4" fillId="0" borderId="0" xfId="0" applyNumberFormat="1" applyFont="1" applyFill="1" applyBorder="1" applyAlignment="1">
      <alignment horizontal="right" vertical="center"/>
    </xf>
    <xf numFmtId="1" fontId="7" fillId="0" borderId="0" xfId="0" applyNumberFormat="1" applyFont="1" applyFill="1" applyBorder="1" applyAlignment="1">
      <alignment horizontal="center"/>
    </xf>
    <xf numFmtId="0" fontId="0" fillId="0" borderId="0" xfId="0" applyBorder="1" applyAlignment="1">
      <alignment horizontal="left"/>
    </xf>
    <xf numFmtId="1" fontId="8" fillId="0" borderId="0" xfId="0" applyNumberFormat="1" applyFont="1" applyFill="1" applyBorder="1" applyAlignment="1">
      <alignment horizontal="left"/>
    </xf>
    <xf numFmtId="0" fontId="0" fillId="0" borderId="0" xfId="0" applyFill="1" applyBorder="1" applyAlignment="1">
      <alignment horizontal="left"/>
    </xf>
    <xf numFmtId="164" fontId="5" fillId="0" borderId="0" xfId="0" applyNumberFormat="1" applyFont="1" applyFill="1" applyBorder="1" applyAlignment="1">
      <alignment horizontal="right" vertical="center"/>
    </xf>
    <xf numFmtId="0" fontId="12" fillId="0" borderId="0" xfId="0" applyFont="1" applyFill="1" applyAlignment="1"/>
    <xf numFmtId="0" fontId="5" fillId="0" borderId="0" xfId="0" applyFont="1" applyBorder="1" applyAlignment="1">
      <alignment horizontal="left"/>
    </xf>
    <xf numFmtId="1" fontId="8" fillId="0" borderId="0" xfId="0" applyNumberFormat="1" applyFont="1" applyFill="1" applyBorder="1"/>
    <xf numFmtId="0" fontId="8" fillId="0" borderId="0" xfId="0" applyFont="1" applyFill="1" applyAlignment="1"/>
    <xf numFmtId="0" fontId="8" fillId="0" borderId="0" xfId="5" applyFont="1" applyFill="1" applyAlignment="1"/>
    <xf numFmtId="0" fontId="8" fillId="0" borderId="0" xfId="0" applyFont="1"/>
    <xf numFmtId="49" fontId="18" fillId="0" borderId="0" xfId="0" applyNumberFormat="1" applyFont="1" applyFill="1" applyAlignment="1">
      <alignment vertical="top"/>
    </xf>
    <xf numFmtId="0" fontId="18" fillId="0" borderId="0" xfId="0" applyFont="1" applyFill="1" applyAlignment="1">
      <alignment vertical="top"/>
    </xf>
    <xf numFmtId="0" fontId="17" fillId="0" borderId="0" xfId="0" applyFont="1" applyFill="1"/>
    <xf numFmtId="49" fontId="17" fillId="0" borderId="0" xfId="0" applyNumberFormat="1" applyFont="1" applyFill="1" applyAlignment="1">
      <alignment vertical="top"/>
    </xf>
    <xf numFmtId="0" fontId="17" fillId="0" borderId="0" xfId="0" applyNumberFormat="1" applyFont="1" applyFill="1" applyAlignment="1">
      <alignment vertical="top"/>
    </xf>
    <xf numFmtId="0" fontId="0" fillId="0" borderId="0" xfId="0" applyFill="1" applyAlignment="1">
      <alignment horizontal="left" vertical="center"/>
    </xf>
    <xf numFmtId="0" fontId="14" fillId="0" borderId="0" xfId="0" applyFont="1" applyFill="1"/>
    <xf numFmtId="0" fontId="3" fillId="0" borderId="0" xfId="0" applyFont="1" applyFill="1" applyBorder="1" applyAlignment="1">
      <alignment horizontal="center"/>
    </xf>
    <xf numFmtId="0" fontId="14" fillId="0" borderId="0" xfId="0" applyFont="1" applyFill="1" applyBorder="1" applyAlignment="1">
      <alignment horizontal="center"/>
    </xf>
    <xf numFmtId="0" fontId="20" fillId="0" borderId="0" xfId="0" applyFont="1" applyFill="1" applyAlignment="1">
      <alignment horizontal="left" vertical="center"/>
    </xf>
    <xf numFmtId="0" fontId="18" fillId="0" borderId="0" xfId="0" applyFont="1" applyFill="1"/>
    <xf numFmtId="0" fontId="1" fillId="0" borderId="0" xfId="344"/>
    <xf numFmtId="0" fontId="17" fillId="0" borderId="0" xfId="0" applyNumberFormat="1" applyFont="1"/>
    <xf numFmtId="0" fontId="16" fillId="2" borderId="0" xfId="0" applyNumberFormat="1" applyFont="1" applyFill="1" applyAlignment="1">
      <alignment horizontal="center" vertical="top"/>
    </xf>
    <xf numFmtId="0" fontId="17" fillId="2" borderId="0" xfId="0" applyNumberFormat="1" applyFont="1" applyFill="1" applyAlignment="1">
      <alignment vertical="top"/>
    </xf>
  </cellXfs>
  <cellStyles count="345">
    <cellStyle name="Lien hypertexte" xfId="1" builtinId="8" hidden="1"/>
    <cellStyle name="Lien hypertexte" xfId="3" builtinId="8" hidden="1"/>
    <cellStyle name="Lien hypertexte" xfId="6" builtinId="8" hidden="1"/>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visité" xfId="2" builtinId="9" hidden="1"/>
    <cellStyle name="Lien hypertexte visité" xfId="4" builtinId="9" hidden="1"/>
    <cellStyle name="Lien hypertexte visité" xfId="7" builtinId="9"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Normal" xfId="0" builtinId="0"/>
    <cellStyle name="Normal 2" xfId="344"/>
    <cellStyle name="Normal 2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515056</xdr:colOff>
      <xdr:row>42</xdr:row>
      <xdr:rowOff>119945</xdr:rowOff>
    </xdr:from>
    <xdr:to>
      <xdr:col>8</xdr:col>
      <xdr:colOff>204611</xdr:colOff>
      <xdr:row>90</xdr:row>
      <xdr:rowOff>98778</xdr:rowOff>
    </xdr:to>
    <xdr:sp macro="" textlink="">
      <xdr:nvSpPr>
        <xdr:cNvPr id="2" name="TextBox 1"/>
        <xdr:cNvSpPr txBox="1"/>
      </xdr:nvSpPr>
      <xdr:spPr>
        <a:xfrm>
          <a:off x="515056" y="8417278"/>
          <a:ext cx="8692444" cy="946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BE" sz="1100">
              <a:solidFill>
                <a:schemeClr val="dk1"/>
              </a:solidFill>
              <a:effectLst/>
              <a:latin typeface="+mn-lt"/>
              <a:ea typeface="+mn-ea"/>
              <a:cs typeface="+mn-cs"/>
            </a:rPr>
            <a:t>Arnal, G.-B., Bökönyi, S., Kretzoi, M., Camps-Fabrer, H., al,  et, 1983. La grotte 4 de St Pierre de la Fage (Hérault) et le Néolithique ancien du Languedoc, Mémoire ; 3. Centre de Recherches archéologiques du Haut-Languedoc, Lodève.</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Baldellou, V., Rodanes, J.M., 1989. Un Objeto oseo decorado de la Cueva de Chaves (Bastaras, Huesca). Bolskan 15–32.</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Bernabeu Auban, J., 1989. La tradicion cultural de las ceramicas impresas en la zona oriental de la peninsula iberica, Trabajos varios ; 86. </a:t>
          </a:r>
          <a:r>
            <a:rPr lang="en-US" sz="1100">
              <a:solidFill>
                <a:schemeClr val="dk1"/>
              </a:solidFill>
              <a:effectLst/>
              <a:latin typeface="+mn-lt"/>
              <a:ea typeface="+mn-ea"/>
              <a:cs typeface="+mn-cs"/>
            </a:rPr>
            <a:t>Servicio de Investigación prehistórica - Diputación provincial, Valencia.</a:t>
          </a:r>
        </a:p>
        <a:p>
          <a:r>
            <a:rPr lang="en-US" sz="1100">
              <a:solidFill>
                <a:schemeClr val="dk1"/>
              </a:solidFill>
              <a:effectLst/>
              <a:latin typeface="+mn-lt"/>
              <a:ea typeface="+mn-ea"/>
              <a:cs typeface="+mn-cs"/>
            </a:rPr>
            <a:t>Bernabeu Aubán, J., Molina Balaguer, L., 2009. La Cova de les Cendres (Moraira-Teulada, Alicante). MARQ. Museo, Alicante.</a:t>
          </a:r>
        </a:p>
        <a:p>
          <a:r>
            <a:rPr lang="en-US" sz="1100">
              <a:solidFill>
                <a:schemeClr val="dk1"/>
              </a:solidFill>
              <a:effectLst/>
              <a:latin typeface="+mn-lt"/>
              <a:ea typeface="+mn-ea"/>
              <a:cs typeface="+mn-cs"/>
            </a:rPr>
            <a:t>Binder, D., 1991. Une économie de chasse au Néolithique ancien : la grotte Lombard à Saint-Vallier-de-Thiey (Alpes-Maritimes), Monographie du CRA ; 5. CNRS, Paris.</a:t>
          </a:r>
        </a:p>
        <a:p>
          <a:r>
            <a:rPr lang="en-US" sz="1100">
              <a:solidFill>
                <a:schemeClr val="dk1"/>
              </a:solidFill>
              <a:effectLst/>
              <a:latin typeface="+mn-lt"/>
              <a:ea typeface="+mn-ea"/>
              <a:cs typeface="+mn-cs"/>
            </a:rPr>
            <a:t>Bosch, A., Buxo, R., Palomo, A., Buch, M., Mateu, J., Tabernero, E., Casadevall, J., 1998. El Poblat neolitic de Plansanllosa: l’exploitacio del territori dels primers agricultors-ramaders de l’Alta Garrotxa. Museu comarcal, La Garrotxa.</a:t>
          </a:r>
        </a:p>
        <a:p>
          <a:r>
            <a:rPr lang="en-US" sz="1100">
              <a:solidFill>
                <a:schemeClr val="dk1"/>
              </a:solidFill>
              <a:effectLst/>
              <a:latin typeface="+mn-lt"/>
              <a:ea typeface="+mn-ea"/>
              <a:cs typeface="+mn-cs"/>
            </a:rPr>
            <a:t>Bosch, A., Tarrus, J., 1990. La cova sepulcral del Neolític antic de l’Avellaner (Cogolls, Les Planes d’Hostoles. La Garrotxa). Série Monografica - Centre d’Investigacions Arqueológiques de Girona, Girona.</a:t>
          </a:r>
        </a:p>
        <a:p>
          <a:r>
            <a:rPr lang="en-US" sz="1100">
              <a:solidFill>
                <a:schemeClr val="dk1"/>
              </a:solidFill>
              <a:effectLst/>
              <a:latin typeface="+mn-lt"/>
              <a:ea typeface="+mn-ea"/>
              <a:cs typeface="+mn-cs"/>
            </a:rPr>
            <a:t>Bosch Lloret, A., Chinchilla Sánchez, J., Tarrus Galter, J., 2011. El poblat lacustre del neolític antic de La Draga. Excavacions 2000-2005, Monografies del CASC. Museu d’Arqueologia de Catalunya / Centre d’Arqueologia Subaquàtica de Catalunya, Banyoles.</a:t>
          </a:r>
        </a:p>
        <a:p>
          <a:r>
            <a:rPr lang="en-US" sz="1100">
              <a:solidFill>
                <a:schemeClr val="dk1"/>
              </a:solidFill>
              <a:effectLst/>
              <a:latin typeface="+mn-lt"/>
              <a:ea typeface="+mn-ea"/>
              <a:cs typeface="+mn-cs"/>
            </a:rPr>
            <a:t>Briois, Manen, C., 2009. L’habitat Néolithique ancien de Peiro Signado à Portiragnes (Hérault), in: Journées de La SPF. De La Maison Au Village Dans Le Néolithique Du Sud de La France et Du Nord-Ouest Méditerranéen, 2003, Marseille, France. pp. 31–37.</a:t>
          </a:r>
        </a:p>
        <a:p>
          <a:r>
            <a:rPr lang="en-US" sz="1100">
              <a:solidFill>
                <a:schemeClr val="dk1"/>
              </a:solidFill>
              <a:effectLst/>
              <a:latin typeface="+mn-lt"/>
              <a:ea typeface="+mn-ea"/>
              <a:cs typeface="+mn-cs"/>
            </a:rPr>
            <a:t>Caro, J., Manen, C., 2014. Les productions céramiques du Néolithique ancien du Taï (Remoulins, Gard). Approche spatiale, caractérisation typo-technologique et attribution culturelle, in: Sénépart, I., Leandri, F., Cauliez, J., Perrin, T., Thirault, E. (Eds.), Chronologie de La Préhistoire Récente Dans Le Sud de La France : Acquis 1992-2012 - Actualité de La Recherche : Actes Des 10e Rencontres Méridionales de Préhistoire Récente, Porticcio (20) - 18 Au 20 Octobre 2012. Archives d’Ecologie préhistorique, Toulouse, pp. 511–521.</a:t>
          </a:r>
        </a:p>
        <a:p>
          <a:r>
            <a:rPr lang="en-US" sz="1100">
              <a:solidFill>
                <a:schemeClr val="dk1"/>
              </a:solidFill>
              <a:effectLst/>
              <a:latin typeface="+mn-lt"/>
              <a:ea typeface="+mn-ea"/>
              <a:cs typeface="+mn-cs"/>
            </a:rPr>
            <a:t>Echallier, J.-C., Courtin, J., 1994. Approche minéralogique de la poterie du Néolithique ancien de la Baume Fontbrégoua à Salernes (Var). Gall. Préhistoire 36, 267–297.</a:t>
          </a:r>
        </a:p>
        <a:p>
          <a:r>
            <a:rPr lang="en-US" sz="1100">
              <a:solidFill>
                <a:schemeClr val="dk1"/>
              </a:solidFill>
              <a:effectLst/>
              <a:latin typeface="+mn-lt"/>
              <a:ea typeface="+mn-ea"/>
              <a:cs typeface="+mn-cs"/>
            </a:rPr>
            <a:t>Eygun, G., 1998. Les productions céramiques du Néolithique ancien du Tavolière (Ripa Tetta et Lagnano da Piede, Italie du Sud-Est). Presses universitaires du Septentrion.</a:t>
          </a:r>
        </a:p>
        <a:p>
          <a:r>
            <a:rPr lang="en-US" sz="1100">
              <a:solidFill>
                <a:schemeClr val="dk1"/>
              </a:solidFill>
              <a:effectLst/>
              <a:latin typeface="+mn-lt"/>
              <a:ea typeface="+mn-ea"/>
              <a:cs typeface="+mn-cs"/>
            </a:rPr>
            <a:t>Guilaine, J., 2007. Du concept de céramique imprimée méditerranéenne à la genèse du Cardial, in: Guilaine, J., Manen, C., Vigne, J.-D. (Eds.), Pont de Roque-Haute : Nouveaux Regards Sur La Néolithisation de La France Méditerranéenne. Archives d’Ecologie préhistorique, Toulouse, pp. 21–38.</a:t>
          </a:r>
        </a:p>
        <a:p>
          <a:r>
            <a:rPr lang="en-US" sz="1100">
              <a:solidFill>
                <a:schemeClr val="dk1"/>
              </a:solidFill>
              <a:effectLst/>
              <a:latin typeface="+mn-lt"/>
              <a:ea typeface="+mn-ea"/>
              <a:cs typeface="+mn-cs"/>
            </a:rPr>
            <a:t>Guilaine, J., 1986. Le Néolithique ancien en Languedoc et Catalogne, in: Demoule, J.-P., Guilaine, J. (Eds.), Le Néolithique de La France. Hommage À Gérard Bailloud. Picard, Paris, pp. 71–82.</a:t>
          </a:r>
        </a:p>
        <a:p>
          <a:r>
            <a:rPr lang="en-US" sz="1100">
              <a:solidFill>
                <a:schemeClr val="dk1"/>
              </a:solidFill>
              <a:effectLst/>
              <a:latin typeface="+mn-lt"/>
              <a:ea typeface="+mn-ea"/>
              <a:cs typeface="+mn-cs"/>
            </a:rPr>
            <a:t>Guilaine, J., Cremonesi, G., 2003. Torre Sabea : un établissement du néolitique ancien en Salento, Collection de l’École Française de Rome. École Française de Rome, Rome.</a:t>
          </a:r>
        </a:p>
        <a:p>
          <a:r>
            <a:rPr lang="en-US" sz="1100">
              <a:solidFill>
                <a:schemeClr val="dk1"/>
              </a:solidFill>
              <a:effectLst/>
              <a:latin typeface="+mn-lt"/>
              <a:ea typeface="+mn-ea"/>
              <a:cs typeface="+mn-cs"/>
            </a:rPr>
            <a:t>Guilaine, J., Martzluff, M., 1995. Les excavacions a la Balma de la Margineda (1979-1991) : volum III, Prehistòria d’Andorra. Minister d’Afers socials i Cultura, Andorra.</a:t>
          </a:r>
        </a:p>
        <a:p>
          <a:r>
            <a:rPr lang="en-US" sz="1100">
              <a:solidFill>
                <a:schemeClr val="dk1"/>
              </a:solidFill>
              <a:effectLst/>
              <a:latin typeface="+mn-lt"/>
              <a:ea typeface="+mn-ea"/>
              <a:cs typeface="+mn-cs"/>
            </a:rPr>
            <a:t>Manen, C., 2014. Dynamiques spatio-temporelles et culturelles de la néolithisation ouest-méditerranéenne, in: Manen, C., Perrin, T., Guilaine, J. (Eds.), La Transition Néolithique En Méditerranée. Errance / Archives d’Ecologie préhistorique, Arles / Toulouse, pp. 405–418.</a:t>
          </a:r>
        </a:p>
        <a:p>
          <a:r>
            <a:rPr lang="en-US" sz="1100">
              <a:solidFill>
                <a:schemeClr val="dk1"/>
              </a:solidFill>
              <a:effectLst/>
              <a:latin typeface="+mn-lt"/>
              <a:ea typeface="+mn-ea"/>
              <a:cs typeface="+mn-cs"/>
            </a:rPr>
            <a:t>Manen, C., 2007. La production céramique de Pont de Roque-Haute: synthèse et comparaisons, in: Guilaine, J., Manen, C., Vigne, J.-D. (Eds.), Pont de Roque-Haute(Portiragnes, Hérault). Nouveaux Regards Sur La Néolithisation de La France Méditerranéenne. Toulouse, pp. 151–166.</a:t>
          </a:r>
        </a:p>
        <a:p>
          <a:r>
            <a:rPr lang="en-US" sz="1100">
              <a:solidFill>
                <a:schemeClr val="dk1"/>
              </a:solidFill>
              <a:effectLst/>
              <a:latin typeface="+mn-lt"/>
              <a:ea typeface="+mn-ea"/>
              <a:cs typeface="+mn-cs"/>
            </a:rPr>
            <a:t>Manen, C., 2000. Le Néolithique ancien entre Rhône et Ebre : analyse des céramiques décorées (Thesis).</a:t>
          </a:r>
        </a:p>
        <a:p>
          <a:r>
            <a:rPr lang="en-US" sz="1100">
              <a:solidFill>
                <a:schemeClr val="dk1"/>
              </a:solidFill>
              <a:effectLst/>
              <a:latin typeface="+mn-lt"/>
              <a:ea typeface="+mn-ea"/>
              <a:cs typeface="+mn-cs"/>
            </a:rPr>
            <a:t>Martin Colliga, A., Biosca, A., Albereda, M.J., 1985. Excavacions a la Cova del Frare (Matadepera, Vallès Occidental). Dinamica ecologica, sequencia cultural i cronologia absoluta. Trib. D’arquelogia 1983–1984, 91–103.</a:t>
          </a:r>
        </a:p>
        <a:p>
          <a:r>
            <a:rPr lang="en-US" sz="1100">
              <a:solidFill>
                <a:schemeClr val="dk1"/>
              </a:solidFill>
              <a:effectLst/>
              <a:latin typeface="+mn-lt"/>
              <a:ea typeface="+mn-ea"/>
              <a:cs typeface="+mn-cs"/>
            </a:rPr>
            <a:t>Mestres Mercadé, J., 1982. Avançament a l’estudi del jaciment de les Guixeres de Vilobí. Pyrenae 17–18, 35–53.</a:t>
          </a:r>
        </a:p>
        <a:p>
          <a:r>
            <a:rPr lang="en-US" sz="1100">
              <a:solidFill>
                <a:schemeClr val="dk1"/>
              </a:solidFill>
              <a:effectLst/>
              <a:latin typeface="+mn-lt"/>
              <a:ea typeface="+mn-ea"/>
              <a:cs typeface="+mn-cs"/>
            </a:rPr>
            <a:t>Natali, E., 2009. Ceramica Impresse Arcaiche, in: Tiné, V. (Ed.), Favella. Un Villaggio Neolitico Nella Sibaritide. Istituto Poligrafico e Zecca dello Stato, Roma, pp. 227–311.</a:t>
          </a:r>
        </a:p>
        <a:p>
          <a:r>
            <a:rPr lang="en-US" sz="1100">
              <a:solidFill>
                <a:schemeClr val="dk1"/>
              </a:solidFill>
              <a:effectLst/>
              <a:latin typeface="+mn-lt"/>
              <a:ea typeface="+mn-ea"/>
              <a:cs typeface="+mn-cs"/>
            </a:rPr>
            <a:t>Perrin, T., Manen, C., Séjalon, P., 2014. Le Néolithique ancien de la plaine de Nîmes (Gard, France). Archives d’Ecologie préhistorique / INRAP, Toulouse.</a:t>
          </a:r>
        </a:p>
        <a:p>
          <a:r>
            <a:rPr lang="en-US" sz="1100">
              <a:solidFill>
                <a:schemeClr val="dk1"/>
              </a:solidFill>
              <a:effectLst/>
              <a:latin typeface="+mn-lt"/>
              <a:ea typeface="+mn-ea"/>
              <a:cs typeface="+mn-cs"/>
            </a:rPr>
            <a:t>Rodriguez, G., 1984. La Grotte de Camprafaud : contribution à l’étude du Néolithique en Languedoc Central. Arceaux 49, Montpellier.</a:t>
          </a:r>
        </a:p>
        <a:p>
          <a:r>
            <a:rPr lang="en-US" sz="1100">
              <a:solidFill>
                <a:schemeClr val="dk1"/>
              </a:solidFill>
              <a:effectLst/>
              <a:latin typeface="+mn-lt"/>
              <a:ea typeface="+mn-ea"/>
              <a:cs typeface="+mn-cs"/>
            </a:rPr>
            <a:t>Roudil, J.-L., 1971. Recherches sur le Néolithique du Languedoc oriental. Grotte de la Baume Bourbon (Cabrières). Cah. Ligures Préhistoire Archéologie 20, 179–182.</a:t>
          </a:r>
        </a:p>
        <a:p>
          <a:r>
            <a:rPr lang="en-US" sz="1100">
              <a:solidFill>
                <a:schemeClr val="dk1"/>
              </a:solidFill>
              <a:effectLst/>
              <a:latin typeface="+mn-lt"/>
              <a:ea typeface="+mn-ea"/>
              <a:cs typeface="+mn-cs"/>
            </a:rPr>
            <a:t>Roudil, J.-L., Van Willigen, S., 2002. La céramique du Néolithique ancien de la Baume d’Oullins (Le Garn, Gard). Ardèche Archéologie 19, 6–26.</a:t>
          </a:r>
        </a:p>
        <a:p>
          <a:r>
            <a:rPr lang="en-US" sz="1100">
              <a:solidFill>
                <a:schemeClr val="dk1"/>
              </a:solidFill>
              <a:effectLst/>
              <a:latin typeface="+mn-lt"/>
              <a:ea typeface="+mn-ea"/>
              <a:cs typeface="+mn-cs"/>
            </a:rPr>
            <a:t>Tozzi, C., 2002. Ripa Tetta, in: Fugazzola Delpino, M.A., Pessina, A., Tiné, V. (Eds.), Le Ceramiche Impresse Nel Neolitico Antico : Italia E Mediterraneo, Studi Di Paletnologia ; 1. Istituto poligrafico e Zecca dello Stato, Roma, pp. 579–588.</a:t>
          </a:r>
        </a:p>
        <a:p>
          <a:r>
            <a:rPr lang="en-US" sz="1100">
              <a:solidFill>
                <a:schemeClr val="dk1"/>
              </a:solidFill>
              <a:effectLst/>
              <a:latin typeface="+mn-lt"/>
              <a:ea typeface="+mn-ea"/>
              <a:cs typeface="+mn-cs"/>
            </a:rPr>
            <a:t>Traverso, A., 1999. [I materiali ceramici]. Neolitico Antico: strati 15-14, in: Tiné, S. (Ed.), Il Neolitico Nella Caverna Delle Arene Candide (Scavi 1972-1977), Monografie Preistoriche E Archeologiche ; 10. Istituto internazionale Studi Liguri, Bordighera, pp. 344–377.</a:t>
          </a:r>
        </a:p>
        <a:p>
          <a:r>
            <a:rPr lang="en-US" sz="1100">
              <a:solidFill>
                <a:schemeClr val="dk1"/>
              </a:solidFill>
              <a:effectLst/>
              <a:latin typeface="+mn-lt"/>
              <a:ea typeface="+mn-ea"/>
              <a:cs typeface="+mn-cs"/>
            </a:rPr>
            <a:t>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635000</xdr:colOff>
      <xdr:row>53</xdr:row>
      <xdr:rowOff>25400</xdr:rowOff>
    </xdr:from>
    <xdr:to>
      <xdr:col>7</xdr:col>
      <xdr:colOff>1143000</xdr:colOff>
      <xdr:row>86</xdr:row>
      <xdr:rowOff>146050</xdr:rowOff>
    </xdr:to>
    <xdr:sp macro="" textlink="">
      <xdr:nvSpPr>
        <xdr:cNvPr id="2" name="TextBox 1"/>
        <xdr:cNvSpPr txBox="1"/>
      </xdr:nvSpPr>
      <xdr:spPr>
        <a:xfrm>
          <a:off x="635000" y="10458450"/>
          <a:ext cx="7416800" cy="661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BE" sz="1100">
              <a:solidFill>
                <a:schemeClr val="dk1"/>
              </a:solidFill>
              <a:effectLst/>
              <a:latin typeface="+mn-lt"/>
              <a:ea typeface="+mn-ea"/>
              <a:cs typeface="+mn-cs"/>
            </a:rPr>
            <a:t>Barge, H., 1987. Les parures du Néolithique ancien dans le midi de la France, in: Guilaine, J., Courtin, J., Roudil, J.-L., Vernet, J.-L. (Eds.), Premières Communautés Paysanes En Méditerranée Occidentale. Colloque International Du C.N.R.S., Montpellier 1983. C.N.R.S., Paris, pp. 567–574.</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Barge, H., 1982. Les parures du Néolithique ancien au début de l’Âge des Métaux en Languedoc. CTHS, Paris.</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Benito, J.L.P., 1998. Utillaje oseo, adornos e idolos neoliticos valencianos. Servivio de Investigacion Prehistorica, Valencia.</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Bonnardin, S., Perrin, T., Manen, C., Sejalon, P., 2014. Les éléments de parure du Néolithique ancien nîmois, in: Le Néolithique Ancien de La Plaine de Nîmes (Gard, France). coed. </a:t>
          </a:r>
          <a:r>
            <a:rPr lang="en-US" sz="1100">
              <a:solidFill>
                <a:schemeClr val="dk1"/>
              </a:solidFill>
              <a:effectLst/>
              <a:latin typeface="+mn-lt"/>
              <a:ea typeface="+mn-ea"/>
              <a:cs typeface="+mn-cs"/>
            </a:rPr>
            <a:t>AEP/INRAP, Toulouse, pp. 311–330.</a:t>
          </a:r>
        </a:p>
        <a:p>
          <a:r>
            <a:rPr lang="en-US" sz="1100">
              <a:solidFill>
                <a:schemeClr val="dk1"/>
              </a:solidFill>
              <a:effectLst/>
              <a:latin typeface="+mn-lt"/>
              <a:ea typeface="+mn-ea"/>
              <a:cs typeface="+mn-cs"/>
            </a:rPr>
            <a:t>Borrello, M., Micheli, R., 2005. Gli ornamenti in conchiglia del Neolitico dell’arco alpino. Determinazione, provenineza, tecnologia e cronologia. Nota preliminare, in: Malerba, G., Visentini, P. (Eds.), Atti Del 4° Convegno Nazionale Di Archeozoologia 13-15 Novembre 2003. Quaderni del Museo Archeologico del Friuli Occidentale, Pordenone, pp. 149–159.</a:t>
          </a:r>
        </a:p>
        <a:p>
          <a:r>
            <a:rPr lang="en-US" sz="1100">
              <a:solidFill>
                <a:schemeClr val="dk1"/>
              </a:solidFill>
              <a:effectLst/>
              <a:latin typeface="+mn-lt"/>
              <a:ea typeface="+mn-ea"/>
              <a:cs typeface="+mn-cs"/>
            </a:rPr>
            <a:t>Bosh, A., Tarrus, J., 1990. La cova sepulcral del neolitic antic de l’Avellaner (cogolls, les planes d’hostoles (La Garrotxa). Centre d’investigations archéologiques de Girona, Girona.</a:t>
          </a:r>
        </a:p>
        <a:p>
          <a:r>
            <a:rPr lang="en-US" sz="1100">
              <a:solidFill>
                <a:schemeClr val="dk1"/>
              </a:solidFill>
              <a:effectLst/>
              <a:latin typeface="+mn-lt"/>
              <a:ea typeface="+mn-ea"/>
              <a:cs typeface="+mn-cs"/>
            </a:rPr>
            <a:t>Brea, M.B., Miari, M., Bianchi, P., Ghiretti, A., Micheli, R., Tirabassi, J., 2006. Manufatti litici d’adorno in Emilia tra Neolitico ed età del Bronzo : tipologia, tecnologia e distribuzione. Atti Della XXXIX Riun. Sci. Mater. Prime E Scambi Nella Preistoria Ital. 25-27 Novembre 2004 699–712.</a:t>
          </a:r>
        </a:p>
        <a:p>
          <a:r>
            <a:rPr lang="en-US" sz="1100">
              <a:solidFill>
                <a:schemeClr val="dk1"/>
              </a:solidFill>
              <a:effectLst/>
              <a:latin typeface="+mn-lt"/>
              <a:ea typeface="+mn-ea"/>
              <a:cs typeface="+mn-cs"/>
            </a:rPr>
            <a:t>Coste, A., Duday, H., Gutherz, X., Roudil, J.-L., 1987. Les sépultures de la Baume Bourbon à Cabrieres, in: Guilaine, J., Courtin, J., Roudil, J.-L., Vernet, J.-L. (Eds.), Premières Communautés Paysannes En Méditerranée Occidentale. Colloque International Du C.N.R.S., Montpellier 1983. Paris, pp. 532–535.</a:t>
          </a:r>
        </a:p>
        <a:p>
          <a:r>
            <a:rPr lang="en-US" sz="1100">
              <a:solidFill>
                <a:schemeClr val="dk1"/>
              </a:solidFill>
              <a:effectLst/>
              <a:latin typeface="+mn-lt"/>
              <a:ea typeface="+mn-ea"/>
              <a:cs typeface="+mn-cs"/>
            </a:rPr>
            <a:t>Courtin, J., Gutherz, X., 1976. Les bracelets en pierre du Néolithique méridional. Bull. Soc. Prehist. FRANCAISE 73, 352–369.</a:t>
          </a:r>
        </a:p>
        <a:p>
          <a:r>
            <a:rPr lang="en-US" sz="1100">
              <a:solidFill>
                <a:schemeClr val="dk1"/>
              </a:solidFill>
              <a:effectLst/>
              <a:latin typeface="+mn-lt"/>
              <a:ea typeface="+mn-ea"/>
              <a:cs typeface="+mn-cs"/>
            </a:rPr>
            <a:t>Cremonesi, G., Guilaine, J., 1987. L’habitat de Torre Sabea (Gallipoli, Puglia) dans le cadre du Néolithique ancien de l’Italie du Sud est, in: Guilaine, J., Courtin, J., Roudil, J.-L., Vernet, J.-L. (Eds.), Premières Communautés Paysannes En Méditerranée Occidentale. Colloque International Du C.N.R.S., Montpellier, 1983. Paris, pp. 377–385.</a:t>
          </a:r>
        </a:p>
        <a:p>
          <a:r>
            <a:rPr lang="en-US" sz="1100">
              <a:solidFill>
                <a:schemeClr val="dk1"/>
              </a:solidFill>
              <a:effectLst/>
              <a:latin typeface="+mn-lt"/>
              <a:ea typeface="+mn-ea"/>
              <a:cs typeface="+mn-cs"/>
            </a:rPr>
            <a:t>Guilaine, J., Barbaza, M., Gascó, J., Geddès, D., et al., 1991. Dourgne. Derniers chasseurs-collecteurs et premiers éleveurs de la Haute-vallée de l’Aude, CASR CNRS. ed. Toulouse.</a:t>
          </a:r>
        </a:p>
        <a:p>
          <a:r>
            <a:rPr lang="en-US" sz="1100">
              <a:solidFill>
                <a:schemeClr val="dk1"/>
              </a:solidFill>
              <a:effectLst/>
              <a:latin typeface="+mn-lt"/>
              <a:ea typeface="+mn-ea"/>
              <a:cs typeface="+mn-cs"/>
            </a:rPr>
            <a:t>Micheli, R., 2006. Bracciali in Conchiglia del Neolitico Italiano : Distribuzione, Inquadramento culturale e tecnologia. Preistoria DellItalia Settentrionale Studi Ricordo Bernardino Bagolini Atti Convegno Udine Settembre 2005 437–446.</a:t>
          </a:r>
        </a:p>
        <a:p>
          <a:r>
            <a:rPr lang="en-US" sz="1100">
              <a:solidFill>
                <a:schemeClr val="dk1"/>
              </a:solidFill>
              <a:effectLst/>
              <a:latin typeface="+mn-lt"/>
              <a:ea typeface="+mn-ea"/>
              <a:cs typeface="+mn-cs"/>
            </a:rPr>
            <a:t>Micheli, R., 2004. Gli ornamenti in conchiglia del Neolitico dell’Italia settentrionale. Preistoria Alp. 40, 53–70.</a:t>
          </a:r>
        </a:p>
        <a:p>
          <a:r>
            <a:rPr lang="en-US" sz="1100">
              <a:solidFill>
                <a:schemeClr val="dk1"/>
              </a:solidFill>
              <a:effectLst/>
              <a:latin typeface="+mn-lt"/>
              <a:ea typeface="+mn-ea"/>
              <a:cs typeface="+mn-cs"/>
            </a:rPr>
            <a:t>Poveda, M.O., 2012. Los adornos producto de intercambio de ideas, materias y tecnología. Contactos e influencias entre las comunidades prehistóricas en el noreste peninsular entre el VI-IV milenos ane, in: Congrés Internacional Xarxes Al Neolític – Neolithic Networks. Revista del Museu de Gavà, Gavà, pp. 257–264.</a:t>
          </a:r>
        </a:p>
        <a:p>
          <a:r>
            <a:rPr lang="en-US" sz="1100">
              <a:solidFill>
                <a:schemeClr val="dk1"/>
              </a:solidFill>
              <a:effectLst/>
              <a:latin typeface="+mn-lt"/>
              <a:ea typeface="+mn-ea"/>
              <a:cs typeface="+mn-cs"/>
            </a:rPr>
            <a:t>Roudil, J.-L., 1974. Chronique de la circonscription Languedoc-Roussillon. Gall. Préhistoire 17, 655–656.</a:t>
          </a:r>
        </a:p>
        <a:p>
          <a:r>
            <a:rPr lang="en-US" sz="1100">
              <a:solidFill>
                <a:schemeClr val="dk1"/>
              </a:solidFill>
              <a:effectLst/>
              <a:latin typeface="+mn-lt"/>
              <a:ea typeface="+mn-ea"/>
              <a:cs typeface="+mn-cs"/>
            </a:rPr>
            <a:t>Taborin, Y., 1974. La parure en coquilage de l’Epipaléolithique au Bronze ancien en France. Gall. Préhistoire 17, 101–417.</a:t>
          </a:r>
        </a:p>
        <a:p>
          <a:r>
            <a:rPr lang="en-US" sz="1100">
              <a:solidFill>
                <a:schemeClr val="dk1"/>
              </a:solidFill>
              <a:effectLst/>
              <a:latin typeface="+mn-lt"/>
              <a:ea typeface="+mn-ea"/>
              <a:cs typeface="+mn-cs"/>
            </a:rPr>
            <a:t>Tarrus, J., Chinchilla, J., Bosch, A., 1994. La Draga (Banyoles) : un site lacustre du Néolithique ancien cardial en catalogne. Bull. Soc. Prehist. FRANCAISE 91, 449–458.</a:t>
          </a:r>
        </a:p>
        <a:p>
          <a:r>
            <a:rPr lang="en-US" sz="1100">
              <a:solidFill>
                <a:schemeClr val="dk1"/>
              </a:solidFill>
              <a:effectLst/>
              <a:latin typeface="+mn-lt"/>
              <a:ea typeface="+mn-ea"/>
              <a:cs typeface="+mn-cs"/>
            </a:rPr>
            <a:t>Tozzi, C., 2002. Ripa Tetta, in: Fugazzola Delpino, M.A., Pessina, A., Tiné, V. (Eds.), Le Ceramiche Impresse Nel Neolitico Antico : Italia E Mediterraneo, Studi Di Paletnologia ; 1. Istituto poligrafico e Zecca dello Stato, Roma, pp. 579–588.</a:t>
          </a:r>
        </a:p>
        <a:p>
          <a:r>
            <a:rPr lang="en-US" sz="1100">
              <a:solidFill>
                <a:schemeClr val="dk1"/>
              </a:solidFill>
              <a:effectLst/>
              <a:latin typeface="+mn-lt"/>
              <a:ea typeface="+mn-ea"/>
              <a:cs typeface="+mn-cs"/>
            </a:rPr>
            <a:t>Traversone, B., 1999. Il Neoliticoa nella Caverna delle Arene Candide (Scavi 1972-1977) - Le parures. Bordighera.</a:t>
          </a:r>
        </a:p>
        <a:p>
          <a:r>
            <a:rPr lang="fr-BE" sz="1100">
              <a:solidFill>
                <a:schemeClr val="dk1"/>
              </a:solidFill>
              <a:effectLst/>
              <a:latin typeface="+mn-lt"/>
              <a:ea typeface="+mn-ea"/>
              <a:cs typeface="+mn-cs"/>
            </a:rPr>
            <a:t> </a:t>
          </a:r>
          <a:endParaRPr lang="en-US" sz="1100">
            <a:solidFill>
              <a:schemeClr val="dk1"/>
            </a:solidFill>
            <a:effectLst/>
            <a:latin typeface="+mn-lt"/>
            <a:ea typeface="+mn-ea"/>
            <a:cs typeface="+mn-cs"/>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552450</xdr:colOff>
      <xdr:row>117</xdr:row>
      <xdr:rowOff>63500</xdr:rowOff>
    </xdr:from>
    <xdr:to>
      <xdr:col>6</xdr:col>
      <xdr:colOff>1073150</xdr:colOff>
      <xdr:row>162</xdr:row>
      <xdr:rowOff>76200</xdr:rowOff>
    </xdr:to>
    <xdr:sp macro="" textlink="">
      <xdr:nvSpPr>
        <xdr:cNvPr id="2" name="TextBox 1"/>
        <xdr:cNvSpPr txBox="1"/>
      </xdr:nvSpPr>
      <xdr:spPr>
        <a:xfrm>
          <a:off x="552450" y="21977350"/>
          <a:ext cx="7429500" cy="829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BE" sz="1100">
              <a:solidFill>
                <a:schemeClr val="dk1"/>
              </a:solidFill>
              <a:effectLst/>
              <a:latin typeface="+mn-lt"/>
              <a:ea typeface="+mn-ea"/>
              <a:cs typeface="+mn-cs"/>
            </a:rPr>
            <a:t>Bernabeu Auban, J., 1989. La tradicion cultural de las ceramicas impresas en la zona oriental de la peninsula iberica, Trabajos varios ; 86. Servicio de Investigación prehistórica - Diputación provincial, Valencia.</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Bernabeu Aubán, J., Molina Balaguer, L., 2009. La Cova de les Cendres (Moraira-Teulada, Alicante). MARQ. Museo, Alicante.</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Bernabeu Auban, J., Molina Balaguer, L., Esquembre Bebia, M.A., Ortega Pérez, J.R., Boronat Soler, J. de D., 2009. La cerámica impresa mediterránea en el origen del Neolítico de la península Ibérica?, in: Collectif (Ed.), De Méditerranée et D’ailleurs ... : Mélanges Offerts À Jean Guilaine. Archives d’Ecologie préhistorique, Toulouse, pp. 83–95.</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Biagi, P., Starnini, E., 2016. La Cultura della Ceramica Impressa nella Liguria di Ponente (Italia Settentrionale): Distribuzione, cronologia e aspetti culturali, in: Del Neolitic a L’edat Del Bronze En El Mediterrani Occidental. Estudis En Homenatge a Bernat Marti Oliver. SIP, València, pp. 35–49.</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Binder, D., Sénépart, I., 2010. La séquence de l’Impresso-Cardial de l’abri Pendimoun et l’évolution des assemblages céramiques en Provence. Prem. Sociétés Paysannes Méditerranée Occident. Struct. Prod. Céramiques 149–167.</a:t>
          </a:r>
          <a:endParaRPr lang="en-US" sz="1100">
            <a:solidFill>
              <a:schemeClr val="dk1"/>
            </a:solidFill>
            <a:effectLst/>
            <a:latin typeface="+mn-lt"/>
            <a:ea typeface="+mn-ea"/>
            <a:cs typeface="+mn-cs"/>
          </a:endParaRPr>
        </a:p>
        <a:p>
          <a:r>
            <a:rPr lang="fr-FR">
              <a:effectLst/>
            </a:rPr>
            <a:t>Binder D, Lanos P, Angeli L, Gomart L, Guilaine J, Manen C, et al. Modelling the earliest north-western dispersal of the Mediterranean Impressed Wares: new data and Bayesian chronicles. Documenta Praehistorica. 2017;44: 54–77.</a:t>
          </a:r>
        </a:p>
        <a:p>
          <a:r>
            <a:rPr lang="fr-BE" sz="1100">
              <a:solidFill>
                <a:schemeClr val="dk1"/>
              </a:solidFill>
              <a:effectLst/>
              <a:latin typeface="+mn-lt"/>
              <a:ea typeface="+mn-ea"/>
              <a:cs typeface="+mn-cs"/>
            </a:rPr>
            <a:t>Bosch Lloret, A., Chinchilla Sánchez, J., Tarrus Galter, J., 2011. El poblat lacustre del neolític antic de La Draga. Excavacions 2000-2005, Monografies del CASC. Museu d’Arqueologia de Catalunya / Centre d’Arqueologia Subaquàtica de Catalunya, Banyoles.</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Cebrià Escuer, A., Fontanals Torroja, M., Martín, P., Morales Hidalgo, J.I., Oms Arias, F.X., Rodríguez Hidalgo, A., Soto Quesada, M.L., Vergès Bosch, J.M., 2014. Nuevos datos para el Neolítico antiguo en el nordeste de la Península Ibérica procedentes de la Cova del Toll (Moià, Barcelona) y de la Cova de la Font Major (L’Espluga de Francolí, Tarragona). Trab. Prehist. 71, 134–145.</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Fernández, R.C., 2006. La cerámica del Neolítico Antiguo en Aragón. Caesaraugusta 77, 9–353.</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Garcia Borja, P., Cortell Pérez, E., Pardo Gordó, S., Perez Jorda, G., 2011. Las ceramicas de la Cova de l’Or (Beniarrés, Alacant). Tipologia y decoracion de las colecciones del Museu d’Alcoi. Recer. Mus. Alcoi 20, 71–138.</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Guilaine, J., Cremonesi, G., 2003. Torre Sabea : un établissement du néolitique ancien en Salento, Collection de l’École Française de Rome. École Française de Rome, Rome.</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Guilaine, J., Metallinou, G., Berger, J.-F., 2016. La néolithisation de la Méditerranée occidentale : sur la piste des pionniers ?, in: Del Neolitic a L’edat Del Bronze En El Mediterrani Occidental. Estudis En Homenatge a Bernat Marti Oliver. SIP, València, pp. 27–34.</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Le Bras-Goude, G., Binder, D., Zemour, A., Richards, M.P., 2010. </a:t>
          </a:r>
          <a:r>
            <a:rPr lang="en-US" sz="1100">
              <a:solidFill>
                <a:schemeClr val="dk1"/>
              </a:solidFill>
              <a:effectLst/>
              <a:latin typeface="+mn-lt"/>
              <a:ea typeface="+mn-ea"/>
              <a:cs typeface="+mn-cs"/>
            </a:rPr>
            <a:t>New radiocarbon dates and isotope analysis of Neolithic human and animal bone from the Fontbrégoua Cave (Salernes, Var, France). J. Anthropol. Sci. 88, 167–178.</a:t>
          </a:r>
        </a:p>
        <a:p>
          <a:r>
            <a:rPr lang="en-US" sz="1100">
              <a:solidFill>
                <a:schemeClr val="dk1"/>
              </a:solidFill>
              <a:effectLst/>
              <a:latin typeface="+mn-lt"/>
              <a:ea typeface="+mn-ea"/>
              <a:cs typeface="+mn-cs"/>
            </a:rPr>
            <a:t>Maggi, R., 2002. Le facies a ceramica impressa dell’area ligure, in: Fugazzola Delpino, M.A., Pessina, A., Tiné, V. (Eds.), Le Ceramiche Impresse Nel Neolitico Antico : Italia E Mediterraneo, Studi Di Paletnologia ; 1. </a:t>
          </a:r>
          <a:r>
            <a:rPr lang="fr-BE" sz="1100">
              <a:solidFill>
                <a:schemeClr val="dk1"/>
              </a:solidFill>
              <a:effectLst/>
              <a:latin typeface="+mn-lt"/>
              <a:ea typeface="+mn-ea"/>
              <a:cs typeface="+mn-cs"/>
            </a:rPr>
            <a:t>Istituto poligrafico e Zecca dello Stato, Roma, pp. 91–96.</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Manen, C., Guilaine, J., 2010. Aspects géographiques et chronoculturels du Néolithique ancien languedocien. Prem. Sociétés Paysannes Méditerranée Occident. Struct. Prod. Céramiques 179–189.</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Martins, H., Oms Arias, F.X., Pereira, L., Pike, A.W.G., Rowsell, K., Zilhão, J., 2015. </a:t>
          </a:r>
          <a:r>
            <a:rPr lang="en-US" sz="1100">
              <a:solidFill>
                <a:schemeClr val="dk1"/>
              </a:solidFill>
              <a:effectLst/>
              <a:latin typeface="+mn-lt"/>
              <a:ea typeface="+mn-ea"/>
              <a:cs typeface="+mn-cs"/>
            </a:rPr>
            <a:t>Radiocarbon Dating the Beginning of the Neolithic in Iberia: New Results, New Problems. </a:t>
          </a:r>
          <a:r>
            <a:rPr lang="fr-BE" sz="1100">
              <a:solidFill>
                <a:schemeClr val="dk1"/>
              </a:solidFill>
              <a:effectLst/>
              <a:latin typeface="+mn-lt"/>
              <a:ea typeface="+mn-ea"/>
              <a:cs typeface="+mn-cs"/>
            </a:rPr>
            <a:t>J. Mediterr. Archaeol. 28, 105–131.</a:t>
          </a:r>
          <a:endParaRPr lang="en-US" sz="1100">
            <a:solidFill>
              <a:schemeClr val="dk1"/>
            </a:solidFill>
            <a:effectLst/>
            <a:latin typeface="+mn-lt"/>
            <a:ea typeface="+mn-ea"/>
            <a:cs typeface="+mn-cs"/>
          </a:endParaRPr>
        </a:p>
        <a:p>
          <a:r>
            <a:rPr lang="fr-BE" sz="1100">
              <a:solidFill>
                <a:schemeClr val="dk1"/>
              </a:solidFill>
              <a:effectLst/>
              <a:latin typeface="+mn-lt"/>
              <a:ea typeface="+mn-ea"/>
              <a:cs typeface="+mn-cs"/>
            </a:rPr>
            <a:t>Oms Arias, F.X., Esteve, X., Mestres Mercadé, J., Martín, P., Martins, H., 2014. La neolitización del nordeste de la Península Ibérica: datos radiocarbónicos y culturales de los asentamientos al aire libre del Penedès. </a:t>
          </a:r>
          <a:r>
            <a:rPr lang="en-US" sz="1100">
              <a:solidFill>
                <a:schemeClr val="dk1"/>
              </a:solidFill>
              <a:effectLst/>
              <a:latin typeface="+mn-lt"/>
              <a:ea typeface="+mn-ea"/>
              <a:cs typeface="+mn-cs"/>
            </a:rPr>
            <a:t>Trab. Prehist. 71, 42–55.</a:t>
          </a:r>
        </a:p>
        <a:p>
          <a:r>
            <a:rPr lang="en-US" sz="1100">
              <a:solidFill>
                <a:schemeClr val="dk1"/>
              </a:solidFill>
              <a:effectLst/>
              <a:latin typeface="+mn-lt"/>
              <a:ea typeface="+mn-ea"/>
              <a:cs typeface="+mn-cs"/>
            </a:rPr>
            <a:t>Perrin, T., Manen, C., Valdeyron, N., Guilaine, J., 2017. Beyond the sea... The Neolithic transition in the Southwest of France. Quat. Int.</a:t>
          </a:r>
        </a:p>
        <a:p>
          <a:r>
            <a:rPr lang="fr-BE" sz="1100">
              <a:solidFill>
                <a:schemeClr val="dk1"/>
              </a:solidFill>
              <a:effectLst/>
              <a:latin typeface="+mn-lt"/>
              <a:ea typeface="+mn-ea"/>
              <a:cs typeface="+mn-cs"/>
            </a:rPr>
            <a:t>Tiné, V., 2009. Favella. Un villaggio neolitico nella Sibaritide. </a:t>
          </a:r>
          <a:r>
            <a:rPr lang="en-US" sz="1100">
              <a:solidFill>
                <a:schemeClr val="dk1"/>
              </a:solidFill>
              <a:effectLst/>
              <a:latin typeface="+mn-lt"/>
              <a:ea typeface="+mn-ea"/>
              <a:cs typeface="+mn-cs"/>
            </a:rPr>
            <a:t>Istituto Poligrafico e Zecca dello Stato, Roma.</a:t>
          </a:r>
        </a:p>
        <a:p>
          <a:r>
            <a:rPr lang="en-US" sz="1100">
              <a:solidFill>
                <a:schemeClr val="dk1"/>
              </a:solidFill>
              <a:effectLst/>
              <a:latin typeface="+mn-lt"/>
              <a:ea typeface="+mn-ea"/>
              <a:cs typeface="+mn-cs"/>
            </a:rPr>
            <a:t>Van Willigen, S., Hajdas, I., Bonani, G., 2010. </a:t>
          </a:r>
          <a:r>
            <a:rPr lang="fr-BE" sz="1100">
              <a:solidFill>
                <a:schemeClr val="dk1"/>
              </a:solidFill>
              <a:effectLst/>
              <a:latin typeface="+mn-lt"/>
              <a:ea typeface="+mn-ea"/>
              <a:cs typeface="+mn-cs"/>
            </a:rPr>
            <a:t>La chronologie du groupe Bas-Rhône-Provence du Cardial franco-ibérique. </a:t>
          </a:r>
          <a:r>
            <a:rPr lang="en-US" sz="1100">
              <a:solidFill>
                <a:schemeClr val="dk1"/>
              </a:solidFill>
              <a:effectLst/>
              <a:latin typeface="+mn-lt"/>
              <a:ea typeface="+mn-ea"/>
              <a:cs typeface="+mn-cs"/>
            </a:rPr>
            <a:t>Prem. Sociétés Paysannes Méditerranée Occident. Struct. Prod. Céramiques 169–178.</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40"/>
  <sheetViews>
    <sheetView topLeftCell="A19" zoomScale="90" zoomScaleNormal="90" zoomScalePageLayoutView="90" workbookViewId="0">
      <selection activeCell="I87" sqref="I87"/>
    </sheetView>
  </sheetViews>
  <sheetFormatPr baseColWidth="10" defaultColWidth="10.875" defaultRowHeight="15.75"/>
  <cols>
    <col min="1" max="1" width="7" style="6" bestFit="1" customWidth="1"/>
    <col min="2" max="2" width="29.375" style="6" bestFit="1" customWidth="1"/>
    <col min="3" max="3" width="9" style="8" bestFit="1" customWidth="1"/>
    <col min="4" max="4" width="11" style="8" bestFit="1" customWidth="1"/>
    <col min="5" max="5" width="13.5" style="20" bestFit="1" customWidth="1"/>
    <col min="6" max="6" width="12.375" style="20" customWidth="1"/>
    <col min="7" max="7" width="14.625" style="19" bestFit="1" customWidth="1"/>
    <col min="8" max="8" width="21.375" style="42" customWidth="1"/>
    <col min="9" max="9" width="70.125" style="6" bestFit="1" customWidth="1"/>
    <col min="10" max="16384" width="10.875" style="6"/>
  </cols>
  <sheetData>
    <row r="1" spans="1:15" s="25" customFormat="1">
      <c r="A1" s="45" t="s">
        <v>39</v>
      </c>
      <c r="B1" s="2" t="s">
        <v>75</v>
      </c>
      <c r="C1" s="46" t="s">
        <v>76</v>
      </c>
      <c r="D1" s="46" t="s">
        <v>77</v>
      </c>
      <c r="E1" s="47" t="s">
        <v>354</v>
      </c>
      <c r="F1" s="47" t="s">
        <v>355</v>
      </c>
      <c r="G1" s="38" t="s">
        <v>518</v>
      </c>
      <c r="H1" s="2" t="s">
        <v>78</v>
      </c>
      <c r="I1" s="25" t="s">
        <v>519</v>
      </c>
      <c r="L1" s="13"/>
      <c r="M1" s="13"/>
      <c r="N1" s="13"/>
      <c r="O1" s="13"/>
    </row>
    <row r="2" spans="1:15">
      <c r="A2" s="6" t="s">
        <v>0</v>
      </c>
      <c r="B2" s="3" t="s">
        <v>40</v>
      </c>
      <c r="C2" s="8">
        <v>41.603611000000001</v>
      </c>
      <c r="D2" s="8">
        <v>2.0244439999999999</v>
      </c>
      <c r="E2" s="20">
        <v>5200</v>
      </c>
      <c r="F2" s="20">
        <v>4900</v>
      </c>
      <c r="G2" s="48" t="s">
        <v>357</v>
      </c>
      <c r="H2" s="16" t="s">
        <v>626</v>
      </c>
      <c r="I2" s="6" t="s">
        <v>336</v>
      </c>
    </row>
    <row r="3" spans="1:15">
      <c r="A3" s="6" t="s">
        <v>1</v>
      </c>
      <c r="B3" s="3" t="s">
        <v>41</v>
      </c>
      <c r="C3" s="8">
        <v>41.39</v>
      </c>
      <c r="D3" s="8">
        <v>1.5705560000000001</v>
      </c>
      <c r="E3" s="20">
        <v>5200</v>
      </c>
      <c r="F3" s="20">
        <v>5000</v>
      </c>
      <c r="G3" s="48" t="s">
        <v>529</v>
      </c>
      <c r="H3" s="16" t="s">
        <v>626</v>
      </c>
      <c r="I3" s="6" t="s">
        <v>335</v>
      </c>
      <c r="L3" s="13"/>
      <c r="M3" s="13"/>
      <c r="N3" s="13"/>
      <c r="O3" s="13"/>
    </row>
    <row r="4" spans="1:15">
      <c r="A4" s="6" t="s">
        <v>2</v>
      </c>
      <c r="B4" s="3" t="s">
        <v>42</v>
      </c>
      <c r="C4" s="8">
        <v>41.387222000000001</v>
      </c>
      <c r="D4" s="8">
        <v>1.611944</v>
      </c>
      <c r="E4" s="20">
        <v>5640</v>
      </c>
      <c r="F4" s="20">
        <v>5340</v>
      </c>
      <c r="G4" s="48" t="s">
        <v>357</v>
      </c>
      <c r="H4" s="16" t="s">
        <v>626</v>
      </c>
      <c r="I4" s="6" t="s">
        <v>337</v>
      </c>
    </row>
    <row r="5" spans="1:15">
      <c r="A5" s="6" t="s">
        <v>3</v>
      </c>
      <c r="B5" s="3" t="s">
        <v>43</v>
      </c>
      <c r="C5" s="8">
        <v>43.55</v>
      </c>
      <c r="D5" s="8">
        <v>6.233333</v>
      </c>
      <c r="E5" s="20">
        <v>5400</v>
      </c>
      <c r="F5" s="20">
        <v>5200</v>
      </c>
      <c r="G5" s="48" t="s">
        <v>357</v>
      </c>
      <c r="H5" s="16" t="s">
        <v>625</v>
      </c>
      <c r="I5" s="6" t="s">
        <v>588</v>
      </c>
    </row>
    <row r="6" spans="1:15">
      <c r="A6" s="6" t="s">
        <v>4</v>
      </c>
      <c r="B6" s="3" t="s">
        <v>44</v>
      </c>
      <c r="C6" s="8">
        <v>44.351111000000003</v>
      </c>
      <c r="D6" s="8">
        <v>4.4036109999999997</v>
      </c>
      <c r="E6" s="20">
        <v>5450</v>
      </c>
      <c r="F6" s="20">
        <v>5000</v>
      </c>
      <c r="G6" s="48" t="s">
        <v>357</v>
      </c>
      <c r="H6" s="16" t="s">
        <v>625</v>
      </c>
      <c r="I6" s="6" t="s">
        <v>589</v>
      </c>
    </row>
    <row r="7" spans="1:15">
      <c r="A7" s="6" t="s">
        <v>5</v>
      </c>
      <c r="B7" s="3" t="s">
        <v>45</v>
      </c>
      <c r="C7" s="8">
        <v>42.119444000000001</v>
      </c>
      <c r="D7" s="8">
        <v>2.7663890000000002</v>
      </c>
      <c r="E7" s="20">
        <v>5250</v>
      </c>
      <c r="F7" s="20">
        <v>4900</v>
      </c>
      <c r="G7" s="48" t="s">
        <v>357</v>
      </c>
      <c r="H7" s="16" t="s">
        <v>626</v>
      </c>
      <c r="I7" s="6" t="s">
        <v>585</v>
      </c>
    </row>
    <row r="8" spans="1:15">
      <c r="A8" s="6" t="s">
        <v>6</v>
      </c>
      <c r="B8" s="3" t="s">
        <v>46</v>
      </c>
      <c r="C8" s="8">
        <v>42.233882999999999</v>
      </c>
      <c r="D8" s="8">
        <v>2.6319539999999999</v>
      </c>
      <c r="E8" s="43">
        <v>5200</v>
      </c>
      <c r="F8" s="43">
        <v>4900</v>
      </c>
      <c r="G8" s="48" t="s">
        <v>529</v>
      </c>
      <c r="H8" s="16" t="s">
        <v>626</v>
      </c>
      <c r="I8" s="6" t="s">
        <v>359</v>
      </c>
      <c r="L8" s="13"/>
      <c r="M8" s="13"/>
      <c r="N8" s="13"/>
      <c r="O8" s="13"/>
    </row>
    <row r="9" spans="1:15">
      <c r="A9" s="6" t="s">
        <v>7</v>
      </c>
      <c r="B9" s="3" t="s">
        <v>47</v>
      </c>
      <c r="C9" s="8">
        <v>42.171666999999999</v>
      </c>
      <c r="D9" s="8">
        <v>2.7480560000000001</v>
      </c>
      <c r="E9" s="20">
        <v>5250</v>
      </c>
      <c r="F9" s="20">
        <v>4900</v>
      </c>
      <c r="G9" s="48" t="s">
        <v>529</v>
      </c>
      <c r="H9" s="16" t="s">
        <v>626</v>
      </c>
      <c r="I9" s="6" t="s">
        <v>335</v>
      </c>
      <c r="L9" s="13"/>
      <c r="M9" s="13"/>
      <c r="N9" s="13"/>
      <c r="O9" s="13"/>
    </row>
    <row r="10" spans="1:15">
      <c r="A10" s="6" t="s">
        <v>8</v>
      </c>
      <c r="B10" s="3" t="s">
        <v>48</v>
      </c>
      <c r="C10" s="8">
        <v>41.366700000000002</v>
      </c>
      <c r="D10" s="8">
        <v>1.1499999999999999</v>
      </c>
      <c r="E10" s="20">
        <v>5350</v>
      </c>
      <c r="F10" s="20">
        <v>5200</v>
      </c>
      <c r="G10" s="48" t="s">
        <v>358</v>
      </c>
      <c r="H10" s="16" t="s">
        <v>626</v>
      </c>
      <c r="I10" s="6" t="s">
        <v>335</v>
      </c>
      <c r="L10" s="13"/>
      <c r="M10" s="13"/>
      <c r="N10" s="13"/>
      <c r="O10" s="13"/>
    </row>
    <row r="11" spans="1:15">
      <c r="A11" s="6" t="s">
        <v>9</v>
      </c>
      <c r="B11" s="3" t="s">
        <v>49</v>
      </c>
      <c r="C11" s="8">
        <v>43.6997</v>
      </c>
      <c r="D11" s="8">
        <v>6.8483000000000001</v>
      </c>
      <c r="E11" s="20">
        <v>5300</v>
      </c>
      <c r="F11" s="20">
        <v>5000</v>
      </c>
      <c r="G11" s="48" t="s">
        <v>357</v>
      </c>
      <c r="H11" s="16" t="s">
        <v>625</v>
      </c>
      <c r="I11" s="6" t="s">
        <v>338</v>
      </c>
    </row>
    <row r="12" spans="1:15">
      <c r="A12" s="6" t="s">
        <v>10</v>
      </c>
      <c r="B12" s="3" t="s">
        <v>50</v>
      </c>
      <c r="C12" s="8">
        <v>44.375833</v>
      </c>
      <c r="D12" s="8">
        <v>4.201111</v>
      </c>
      <c r="E12" s="20">
        <v>5200</v>
      </c>
      <c r="F12" s="20">
        <v>5000</v>
      </c>
      <c r="G12" s="48" t="s">
        <v>529</v>
      </c>
      <c r="H12" s="16" t="s">
        <v>625</v>
      </c>
      <c r="I12" s="6" t="s">
        <v>339</v>
      </c>
      <c r="L12" s="13"/>
      <c r="M12" s="13"/>
      <c r="N12" s="13"/>
      <c r="O12" s="13"/>
    </row>
    <row r="13" spans="1:15">
      <c r="A13" s="6" t="s">
        <v>11</v>
      </c>
      <c r="B13" s="3" t="s">
        <v>559</v>
      </c>
      <c r="C13" s="8">
        <v>43.325000000000003</v>
      </c>
      <c r="D13" s="8">
        <v>2.4205999999999999</v>
      </c>
      <c r="E13" s="20">
        <v>5300</v>
      </c>
      <c r="F13" s="20">
        <v>5000</v>
      </c>
      <c r="G13" s="48" t="s">
        <v>357</v>
      </c>
      <c r="H13" s="16" t="s">
        <v>628</v>
      </c>
      <c r="I13" s="6" t="s">
        <v>340</v>
      </c>
    </row>
    <row r="14" spans="1:15">
      <c r="A14" s="6" t="s">
        <v>12</v>
      </c>
      <c r="B14" s="3" t="s">
        <v>51</v>
      </c>
      <c r="C14" s="8">
        <v>43.578055999999997</v>
      </c>
      <c r="D14" s="8">
        <v>3.3633329999999999</v>
      </c>
      <c r="E14" s="43">
        <v>5300</v>
      </c>
      <c r="F14" s="43">
        <v>5000</v>
      </c>
      <c r="G14" s="48" t="s">
        <v>529</v>
      </c>
      <c r="H14" s="16" t="s">
        <v>628</v>
      </c>
      <c r="I14" s="6" t="s">
        <v>341</v>
      </c>
      <c r="L14" s="13"/>
      <c r="M14" s="13"/>
      <c r="N14" s="13"/>
      <c r="O14" s="13"/>
    </row>
    <row r="15" spans="1:15">
      <c r="A15" s="6" t="s">
        <v>13</v>
      </c>
      <c r="B15" s="3" t="s">
        <v>52</v>
      </c>
      <c r="C15" s="8">
        <v>43.793900000000001</v>
      </c>
      <c r="D15" s="8">
        <v>3.4266999999999999</v>
      </c>
      <c r="E15" s="41">
        <v>5300</v>
      </c>
      <c r="F15" s="41">
        <v>4900</v>
      </c>
      <c r="G15" s="48" t="s">
        <v>529</v>
      </c>
      <c r="H15" s="16" t="s">
        <v>628</v>
      </c>
      <c r="I15" s="6" t="s">
        <v>586</v>
      </c>
      <c r="L15" s="13"/>
      <c r="M15" s="13"/>
      <c r="N15" s="13"/>
      <c r="O15" s="13"/>
    </row>
    <row r="16" spans="1:15">
      <c r="A16" s="6" t="s">
        <v>14</v>
      </c>
      <c r="B16" s="3" t="s">
        <v>352</v>
      </c>
      <c r="C16" s="8">
        <v>43.485833</v>
      </c>
      <c r="D16" s="8">
        <v>2.8925000000000001</v>
      </c>
      <c r="E16" s="20">
        <v>5300</v>
      </c>
      <c r="F16" s="20">
        <v>5050</v>
      </c>
      <c r="G16" s="48" t="s">
        <v>357</v>
      </c>
      <c r="H16" s="16" t="s">
        <v>628</v>
      </c>
      <c r="I16" s="6" t="s">
        <v>342</v>
      </c>
    </row>
    <row r="17" spans="1:15">
      <c r="A17" s="6" t="s">
        <v>15</v>
      </c>
      <c r="B17" s="3" t="s">
        <v>53</v>
      </c>
      <c r="C17" s="8">
        <v>43.940300000000001</v>
      </c>
      <c r="D17" s="8">
        <v>4.5644</v>
      </c>
      <c r="E17" s="20">
        <v>5300</v>
      </c>
      <c r="F17" s="20">
        <v>5000</v>
      </c>
      <c r="G17" s="48" t="s">
        <v>357</v>
      </c>
      <c r="H17" s="16" t="s">
        <v>628</v>
      </c>
      <c r="I17" s="6" t="s">
        <v>590</v>
      </c>
    </row>
    <row r="18" spans="1:15">
      <c r="A18" s="6" t="s">
        <v>16</v>
      </c>
      <c r="B18" s="3" t="s">
        <v>560</v>
      </c>
      <c r="C18" s="8">
        <v>43.325000000000003</v>
      </c>
      <c r="D18" s="8">
        <v>2.4205999999999999</v>
      </c>
      <c r="E18" s="41">
        <v>5000</v>
      </c>
      <c r="F18" s="41">
        <v>4700</v>
      </c>
      <c r="G18" s="49" t="s">
        <v>357</v>
      </c>
      <c r="H18" s="16" t="s">
        <v>628</v>
      </c>
      <c r="I18" s="6" t="s">
        <v>340</v>
      </c>
    </row>
    <row r="19" spans="1:15">
      <c r="A19" s="6" t="s">
        <v>17</v>
      </c>
      <c r="B19" s="3" t="s">
        <v>353</v>
      </c>
      <c r="C19" s="8">
        <v>43.485833</v>
      </c>
      <c r="D19" s="8">
        <v>2.8925000000000001</v>
      </c>
      <c r="E19" s="41">
        <v>4800</v>
      </c>
      <c r="F19" s="41">
        <v>4500</v>
      </c>
      <c r="G19" s="49" t="s">
        <v>358</v>
      </c>
      <c r="H19" s="16" t="s">
        <v>628</v>
      </c>
      <c r="I19" s="6" t="s">
        <v>342</v>
      </c>
      <c r="L19" s="13"/>
      <c r="M19" s="13"/>
      <c r="N19" s="13"/>
      <c r="O19" s="13"/>
    </row>
    <row r="20" spans="1:15">
      <c r="A20" s="6" t="s">
        <v>18</v>
      </c>
      <c r="B20" s="3" t="s">
        <v>54</v>
      </c>
      <c r="C20" s="8">
        <v>42.043889</v>
      </c>
      <c r="D20" s="8">
        <v>3.1286109999999998</v>
      </c>
      <c r="E20" s="20">
        <v>5000</v>
      </c>
      <c r="F20" s="20">
        <v>4800</v>
      </c>
      <c r="G20" s="48" t="s">
        <v>529</v>
      </c>
      <c r="H20" s="16" t="s">
        <v>628</v>
      </c>
      <c r="I20" s="6" t="s">
        <v>343</v>
      </c>
      <c r="L20" s="13"/>
      <c r="M20" s="13"/>
      <c r="N20" s="13"/>
      <c r="O20" s="13"/>
    </row>
    <row r="21" spans="1:15">
      <c r="A21" s="6" t="s">
        <v>19</v>
      </c>
      <c r="B21" s="3" t="s">
        <v>55</v>
      </c>
      <c r="C21" s="8">
        <v>41.603611000000001</v>
      </c>
      <c r="D21" s="8">
        <v>2.0244439999999999</v>
      </c>
      <c r="E21" s="20">
        <v>5000</v>
      </c>
      <c r="F21" s="20">
        <v>4800</v>
      </c>
      <c r="G21" s="48" t="s">
        <v>358</v>
      </c>
      <c r="H21" s="16" t="s">
        <v>628</v>
      </c>
      <c r="I21" s="6" t="s">
        <v>336</v>
      </c>
    </row>
    <row r="22" spans="1:15">
      <c r="A22" s="6" t="s">
        <v>20</v>
      </c>
      <c r="B22" s="3" t="s">
        <v>56</v>
      </c>
      <c r="C22" s="8">
        <v>43.837780000000002</v>
      </c>
      <c r="D22" s="8">
        <v>4.3608349999999998</v>
      </c>
      <c r="E22" s="20">
        <v>5000</v>
      </c>
      <c r="F22" s="20">
        <v>4800</v>
      </c>
      <c r="G22" s="48" t="s">
        <v>357</v>
      </c>
      <c r="H22" s="16" t="s">
        <v>628</v>
      </c>
      <c r="I22" s="6" t="s">
        <v>591</v>
      </c>
    </row>
    <row r="23" spans="1:15">
      <c r="A23" s="6" t="s">
        <v>21</v>
      </c>
      <c r="B23" s="3" t="s">
        <v>57</v>
      </c>
      <c r="C23" s="8">
        <v>43.837778</v>
      </c>
      <c r="D23" s="8">
        <v>4.3608330000000004</v>
      </c>
      <c r="E23" s="20">
        <v>5200</v>
      </c>
      <c r="F23" s="20">
        <v>4800</v>
      </c>
      <c r="G23" s="48" t="s">
        <v>358</v>
      </c>
      <c r="H23" s="16" t="s">
        <v>628</v>
      </c>
      <c r="I23" s="6" t="s">
        <v>591</v>
      </c>
      <c r="L23" s="13"/>
      <c r="M23" s="13"/>
      <c r="N23" s="13"/>
      <c r="O23" s="13"/>
    </row>
    <row r="24" spans="1:15">
      <c r="A24" s="6" t="s">
        <v>22</v>
      </c>
      <c r="B24" s="3" t="s">
        <v>58</v>
      </c>
      <c r="C24" s="8">
        <v>43.837778999999998</v>
      </c>
      <c r="D24" s="8">
        <v>4.3608320000000003</v>
      </c>
      <c r="E24" s="20">
        <v>5000</v>
      </c>
      <c r="F24" s="20">
        <v>4800</v>
      </c>
      <c r="G24" s="48" t="s">
        <v>357</v>
      </c>
      <c r="H24" s="16" t="s">
        <v>628</v>
      </c>
      <c r="I24" s="6" t="s">
        <v>591</v>
      </c>
    </row>
    <row r="25" spans="1:15">
      <c r="A25" s="6" t="s">
        <v>23</v>
      </c>
      <c r="B25" s="3" t="s">
        <v>59</v>
      </c>
      <c r="C25" s="8">
        <v>39.6</v>
      </c>
      <c r="D25" s="8">
        <v>16.516670000000001</v>
      </c>
      <c r="E25" s="20">
        <v>5900</v>
      </c>
      <c r="F25" s="20">
        <v>5600</v>
      </c>
      <c r="G25" s="48" t="s">
        <v>357</v>
      </c>
      <c r="H25" s="42" t="s">
        <v>80</v>
      </c>
      <c r="I25" s="6" t="s">
        <v>344</v>
      </c>
    </row>
    <row r="26" spans="1:15">
      <c r="A26" s="6" t="s">
        <v>24</v>
      </c>
      <c r="B26" s="3" t="s">
        <v>60</v>
      </c>
      <c r="C26" s="8">
        <v>40.054099999999998</v>
      </c>
      <c r="D26" s="8">
        <v>17.991</v>
      </c>
      <c r="E26" s="20">
        <v>5900</v>
      </c>
      <c r="F26" s="20">
        <v>5700</v>
      </c>
      <c r="G26" s="48" t="s">
        <v>358</v>
      </c>
      <c r="H26" s="42" t="s">
        <v>80</v>
      </c>
      <c r="I26" s="6" t="s">
        <v>592</v>
      </c>
    </row>
    <row r="27" spans="1:15">
      <c r="A27" s="6" t="s">
        <v>25</v>
      </c>
      <c r="B27" s="3" t="s">
        <v>61</v>
      </c>
      <c r="C27" s="8">
        <v>43.305278000000001</v>
      </c>
      <c r="D27" s="8">
        <v>3.3363900000000002</v>
      </c>
      <c r="E27" s="20">
        <v>5900</v>
      </c>
      <c r="F27" s="20">
        <v>5600</v>
      </c>
      <c r="G27" s="48" t="s">
        <v>357</v>
      </c>
      <c r="H27" s="42" t="s">
        <v>80</v>
      </c>
      <c r="I27" s="6" t="s">
        <v>345</v>
      </c>
    </row>
    <row r="28" spans="1:15">
      <c r="A28" s="6" t="s">
        <v>26</v>
      </c>
      <c r="B28" s="3" t="s">
        <v>62</v>
      </c>
      <c r="C28" s="8">
        <v>41.5</v>
      </c>
      <c r="D28" s="8">
        <v>15.33333</v>
      </c>
      <c r="E28" s="20">
        <v>6000</v>
      </c>
      <c r="F28" s="20">
        <v>5700</v>
      </c>
      <c r="G28" s="48" t="s">
        <v>358</v>
      </c>
      <c r="H28" s="42" t="s">
        <v>80</v>
      </c>
      <c r="I28" s="6" t="s">
        <v>346</v>
      </c>
    </row>
    <row r="29" spans="1:15">
      <c r="A29" s="6" t="s">
        <v>27</v>
      </c>
      <c r="B29" s="3" t="s">
        <v>63</v>
      </c>
      <c r="C29" s="8">
        <v>43.305278000000001</v>
      </c>
      <c r="D29" s="8">
        <v>3.336389</v>
      </c>
      <c r="E29" s="20">
        <v>5900</v>
      </c>
      <c r="F29" s="20">
        <v>5700</v>
      </c>
      <c r="G29" s="48" t="s">
        <v>357</v>
      </c>
      <c r="H29" s="42" t="s">
        <v>80</v>
      </c>
      <c r="I29" s="6" t="s">
        <v>347</v>
      </c>
    </row>
    <row r="30" spans="1:15">
      <c r="A30" s="6" t="s">
        <v>28</v>
      </c>
      <c r="B30" s="3" t="s">
        <v>64</v>
      </c>
      <c r="C30" s="8">
        <v>44.161785000000002</v>
      </c>
      <c r="D30" s="8">
        <v>8.326371</v>
      </c>
      <c r="E30" s="20">
        <v>5800</v>
      </c>
      <c r="F30" s="20">
        <v>5600</v>
      </c>
      <c r="G30" s="50" t="s">
        <v>357</v>
      </c>
      <c r="H30" s="42" t="s">
        <v>80</v>
      </c>
      <c r="I30" s="6" t="s">
        <v>350</v>
      </c>
    </row>
    <row r="31" spans="1:15">
      <c r="A31" s="6" t="s">
        <v>29</v>
      </c>
      <c r="B31" s="3" t="s">
        <v>65</v>
      </c>
      <c r="C31" s="8">
        <v>44.161785000000002</v>
      </c>
      <c r="D31" s="8">
        <v>8.326371</v>
      </c>
      <c r="E31" s="20">
        <v>5800</v>
      </c>
      <c r="F31" s="20">
        <v>5600</v>
      </c>
      <c r="G31" s="50" t="s">
        <v>357</v>
      </c>
      <c r="H31" s="42" t="s">
        <v>80</v>
      </c>
      <c r="I31" s="6" t="s">
        <v>350</v>
      </c>
    </row>
    <row r="32" spans="1:15">
      <c r="A32" s="6" t="s">
        <v>30</v>
      </c>
      <c r="B32" s="5" t="s">
        <v>66</v>
      </c>
      <c r="C32" s="51">
        <v>42.466700000000003</v>
      </c>
      <c r="D32" s="51">
        <v>1.5</v>
      </c>
      <c r="E32" s="20">
        <v>5650</v>
      </c>
      <c r="F32" s="20">
        <v>5350</v>
      </c>
      <c r="G32" s="48" t="s">
        <v>357</v>
      </c>
      <c r="H32" s="42" t="s">
        <v>79</v>
      </c>
      <c r="I32" s="6" t="s">
        <v>587</v>
      </c>
    </row>
    <row r="33" spans="1:15">
      <c r="A33" s="6" t="s">
        <v>31</v>
      </c>
      <c r="B33" s="5" t="s">
        <v>67</v>
      </c>
      <c r="C33" s="51">
        <v>41.369722199999998</v>
      </c>
      <c r="D33" s="51">
        <v>1.8944444439999999</v>
      </c>
      <c r="E33" s="20">
        <v>5200</v>
      </c>
      <c r="F33" s="20">
        <v>5000</v>
      </c>
      <c r="G33" s="48" t="s">
        <v>358</v>
      </c>
      <c r="H33" s="16" t="s">
        <v>626</v>
      </c>
      <c r="I33" s="6" t="s">
        <v>604</v>
      </c>
      <c r="L33" s="13"/>
      <c r="M33" s="13"/>
      <c r="N33" s="13"/>
      <c r="O33" s="13"/>
    </row>
    <row r="34" spans="1:15">
      <c r="A34" s="6" t="s">
        <v>32</v>
      </c>
      <c r="B34" s="5" t="s">
        <v>68</v>
      </c>
      <c r="C34" s="51">
        <v>38.733400000000003</v>
      </c>
      <c r="D34" s="51">
        <v>0.1</v>
      </c>
      <c r="E34" s="20">
        <v>5500</v>
      </c>
      <c r="F34" s="20">
        <v>5200</v>
      </c>
      <c r="G34" s="48" t="s">
        <v>357</v>
      </c>
      <c r="H34" s="42" t="s">
        <v>627</v>
      </c>
      <c r="I34" s="6" t="s">
        <v>603</v>
      </c>
    </row>
    <row r="35" spans="1:15">
      <c r="A35" s="6" t="s">
        <v>33</v>
      </c>
      <c r="B35" s="5" t="s">
        <v>69</v>
      </c>
      <c r="C35" s="51">
        <v>38.733400000000003</v>
      </c>
      <c r="D35" s="51">
        <v>0.1</v>
      </c>
      <c r="E35" s="20">
        <v>5200</v>
      </c>
      <c r="F35" s="20">
        <v>4800</v>
      </c>
      <c r="G35" s="48" t="s">
        <v>358</v>
      </c>
      <c r="H35" s="42" t="s">
        <v>629</v>
      </c>
      <c r="I35" s="6" t="s">
        <v>351</v>
      </c>
      <c r="L35" s="13"/>
      <c r="M35" s="13"/>
      <c r="N35" s="13"/>
      <c r="O35" s="13"/>
    </row>
    <row r="36" spans="1:15">
      <c r="A36" s="6" t="s">
        <v>34</v>
      </c>
      <c r="B36" s="5" t="s">
        <v>70</v>
      </c>
      <c r="C36" s="51">
        <v>38.816699999999997</v>
      </c>
      <c r="D36" s="51">
        <v>-0.38340000000000002</v>
      </c>
      <c r="E36" s="20">
        <v>5600</v>
      </c>
      <c r="F36" s="20">
        <v>5200</v>
      </c>
      <c r="G36" s="48" t="s">
        <v>357</v>
      </c>
      <c r="H36" s="42" t="s">
        <v>627</v>
      </c>
      <c r="I36" s="6" t="s">
        <v>602</v>
      </c>
    </row>
    <row r="37" spans="1:15">
      <c r="A37" s="6" t="s">
        <v>35</v>
      </c>
      <c r="B37" s="5" t="s">
        <v>71</v>
      </c>
      <c r="C37" s="51">
        <v>38.816699999999997</v>
      </c>
      <c r="D37" s="51">
        <v>-0.38340000000000002</v>
      </c>
      <c r="E37" s="41">
        <v>5150</v>
      </c>
      <c r="F37" s="41">
        <v>5000</v>
      </c>
      <c r="G37" s="49" t="s">
        <v>357</v>
      </c>
      <c r="H37" s="42" t="s">
        <v>629</v>
      </c>
      <c r="I37" s="6" t="s">
        <v>602</v>
      </c>
    </row>
    <row r="38" spans="1:15">
      <c r="A38" s="6" t="s">
        <v>36</v>
      </c>
      <c r="B38" s="5" t="s">
        <v>72</v>
      </c>
      <c r="C38" s="51">
        <v>44.263592000000003</v>
      </c>
      <c r="D38" s="51">
        <v>4.3710139999999997</v>
      </c>
      <c r="E38" s="20">
        <v>5200</v>
      </c>
      <c r="F38" s="20">
        <v>5000</v>
      </c>
      <c r="G38" s="48" t="s">
        <v>357</v>
      </c>
      <c r="H38" s="16" t="s">
        <v>625</v>
      </c>
      <c r="I38" s="6" t="s">
        <v>348</v>
      </c>
    </row>
    <row r="39" spans="1:15">
      <c r="A39" s="6" t="s">
        <v>37</v>
      </c>
      <c r="B39" s="5" t="s">
        <v>73</v>
      </c>
      <c r="C39" s="51">
        <v>42.853099999999998</v>
      </c>
      <c r="D39" s="51">
        <v>3.0220699999999998</v>
      </c>
      <c r="E39" s="20">
        <v>5350</v>
      </c>
      <c r="F39" s="20">
        <v>5000</v>
      </c>
      <c r="G39" s="48" t="s">
        <v>357</v>
      </c>
      <c r="H39" s="16" t="s">
        <v>626</v>
      </c>
      <c r="I39" s="6" t="s">
        <v>349</v>
      </c>
    </row>
    <row r="40" spans="1:15">
      <c r="A40" s="6" t="s">
        <v>38</v>
      </c>
      <c r="B40" s="5" t="s">
        <v>74</v>
      </c>
      <c r="C40" s="51">
        <v>42.083399999999997</v>
      </c>
      <c r="D40" s="51">
        <v>2.5499999999999998</v>
      </c>
      <c r="E40" s="43">
        <v>4900</v>
      </c>
      <c r="F40" s="43">
        <v>4500</v>
      </c>
      <c r="G40" s="48" t="s">
        <v>529</v>
      </c>
      <c r="H40" s="16" t="s">
        <v>628</v>
      </c>
      <c r="I40" s="6" t="s">
        <v>601</v>
      </c>
      <c r="L40" s="13"/>
      <c r="M40" s="13"/>
      <c r="N40" s="13"/>
      <c r="O40" s="13"/>
    </row>
  </sheetData>
  <sortState ref="A2:S40">
    <sortCondition ref="A2:A40"/>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AN40"/>
  <sheetViews>
    <sheetView workbookViewId="0">
      <selection activeCell="L37" sqref="L37"/>
    </sheetView>
  </sheetViews>
  <sheetFormatPr baseColWidth="10" defaultRowHeight="15"/>
  <cols>
    <col min="1" max="16384" width="11" style="69"/>
  </cols>
  <sheetData>
    <row r="1" spans="1:40">
      <c r="B1" s="69" t="s">
        <v>0</v>
      </c>
      <c r="C1" s="69" t="s">
        <v>1</v>
      </c>
      <c r="D1" s="69" t="s">
        <v>2</v>
      </c>
      <c r="E1" s="69" t="s">
        <v>3</v>
      </c>
      <c r="F1" s="69" t="s">
        <v>4</v>
      </c>
      <c r="G1" s="69" t="s">
        <v>5</v>
      </c>
      <c r="H1" s="69" t="s">
        <v>6</v>
      </c>
      <c r="I1" s="69" t="s">
        <v>7</v>
      </c>
      <c r="J1" s="69" t="s">
        <v>8</v>
      </c>
      <c r="K1" s="69" t="s">
        <v>9</v>
      </c>
      <c r="L1" s="69" t="s">
        <v>10</v>
      </c>
      <c r="M1" s="69" t="s">
        <v>11</v>
      </c>
      <c r="N1" s="69" t="s">
        <v>12</v>
      </c>
      <c r="O1" s="69" t="s">
        <v>13</v>
      </c>
      <c r="P1" s="69" t="s">
        <v>14</v>
      </c>
      <c r="Q1" s="69" t="s">
        <v>15</v>
      </c>
      <c r="R1" s="69" t="s">
        <v>16</v>
      </c>
      <c r="S1" s="69" t="s">
        <v>17</v>
      </c>
      <c r="T1" s="69" t="s">
        <v>18</v>
      </c>
      <c r="U1" s="69" t="s">
        <v>19</v>
      </c>
      <c r="V1" s="69" t="s">
        <v>20</v>
      </c>
      <c r="W1" s="69" t="s">
        <v>21</v>
      </c>
      <c r="X1" s="69" t="s">
        <v>22</v>
      </c>
      <c r="Y1" s="69" t="s">
        <v>23</v>
      </c>
      <c r="Z1" s="69" t="s">
        <v>24</v>
      </c>
      <c r="AA1" s="69" t="s">
        <v>25</v>
      </c>
      <c r="AB1" s="69" t="s">
        <v>26</v>
      </c>
      <c r="AC1" s="69" t="s">
        <v>27</v>
      </c>
      <c r="AD1" s="69" t="s">
        <v>28</v>
      </c>
      <c r="AE1" s="69" t="s">
        <v>29</v>
      </c>
      <c r="AF1" s="69" t="s">
        <v>30</v>
      </c>
      <c r="AG1" s="69" t="s">
        <v>31</v>
      </c>
      <c r="AH1" s="69" t="s">
        <v>32</v>
      </c>
      <c r="AI1" s="69" t="s">
        <v>33</v>
      </c>
      <c r="AJ1" s="69" t="s">
        <v>34</v>
      </c>
      <c r="AK1" s="69" t="s">
        <v>35</v>
      </c>
      <c r="AL1" s="69" t="s">
        <v>36</v>
      </c>
      <c r="AM1" s="69" t="s">
        <v>37</v>
      </c>
      <c r="AN1" s="69" t="s">
        <v>38</v>
      </c>
    </row>
    <row r="2" spans="1:40">
      <c r="A2" s="69" t="s">
        <v>0</v>
      </c>
      <c r="B2" s="69">
        <v>0</v>
      </c>
      <c r="C2" s="69" t="s">
        <v>1658</v>
      </c>
      <c r="D2" s="69" t="s">
        <v>1657</v>
      </c>
      <c r="E2" s="69" t="s">
        <v>1656</v>
      </c>
      <c r="F2" s="69" t="s">
        <v>1655</v>
      </c>
      <c r="G2" s="69" t="s">
        <v>1654</v>
      </c>
      <c r="H2" s="69" t="s">
        <v>1653</v>
      </c>
      <c r="I2" s="69" t="s">
        <v>1652</v>
      </c>
      <c r="J2" s="69" t="s">
        <v>1651</v>
      </c>
      <c r="K2" s="69" t="s">
        <v>1650</v>
      </c>
      <c r="L2" s="69" t="s">
        <v>1649</v>
      </c>
      <c r="M2" s="69" t="s">
        <v>1645</v>
      </c>
      <c r="N2" s="69" t="s">
        <v>1648</v>
      </c>
      <c r="O2" s="69" t="s">
        <v>1647</v>
      </c>
      <c r="P2" s="69" t="s">
        <v>1644</v>
      </c>
      <c r="Q2" s="69" t="s">
        <v>1646</v>
      </c>
      <c r="R2" s="69" t="s">
        <v>1645</v>
      </c>
      <c r="S2" s="69" t="s">
        <v>1644</v>
      </c>
      <c r="T2" s="69" t="s">
        <v>1643</v>
      </c>
      <c r="U2" s="69">
        <v>0</v>
      </c>
      <c r="V2" s="69" t="s">
        <v>1626</v>
      </c>
      <c r="W2" s="69" t="s">
        <v>1626</v>
      </c>
      <c r="X2" s="69" t="s">
        <v>1626</v>
      </c>
      <c r="Y2" s="69" t="s">
        <v>1609</v>
      </c>
      <c r="Z2" s="69" t="s">
        <v>1591</v>
      </c>
      <c r="AA2" s="69" t="s">
        <v>1552</v>
      </c>
      <c r="AB2" s="69" t="s">
        <v>1572</v>
      </c>
      <c r="AC2" s="69" t="s">
        <v>1552</v>
      </c>
      <c r="AD2" s="69" t="s">
        <v>1531</v>
      </c>
      <c r="AE2" s="69" t="s">
        <v>1531</v>
      </c>
      <c r="AF2" s="69" t="s">
        <v>1509</v>
      </c>
      <c r="AG2" s="69" t="s">
        <v>1486</v>
      </c>
      <c r="AH2" s="69" t="s">
        <v>1462</v>
      </c>
      <c r="AI2" s="69" t="s">
        <v>1462</v>
      </c>
      <c r="AJ2" s="69" t="s">
        <v>1437</v>
      </c>
      <c r="AK2" s="69" t="s">
        <v>1437</v>
      </c>
      <c r="AL2" s="69" t="s">
        <v>1411</v>
      </c>
      <c r="AM2" s="69" t="s">
        <v>1384</v>
      </c>
      <c r="AN2" s="69" t="s">
        <v>1356</v>
      </c>
    </row>
    <row r="3" spans="1:40">
      <c r="A3" s="69" t="s">
        <v>1</v>
      </c>
      <c r="B3" s="69" t="s">
        <v>1658</v>
      </c>
      <c r="C3" s="69">
        <v>0</v>
      </c>
      <c r="D3" s="69" t="s">
        <v>1778</v>
      </c>
      <c r="E3" s="69" t="s">
        <v>1777</v>
      </c>
      <c r="F3" s="69" t="s">
        <v>1775</v>
      </c>
      <c r="G3" s="69" t="s">
        <v>1772</v>
      </c>
      <c r="H3" s="69" t="s">
        <v>1768</v>
      </c>
      <c r="I3" s="69" t="s">
        <v>1763</v>
      </c>
      <c r="J3" s="69" t="s">
        <v>1757</v>
      </c>
      <c r="K3" s="69" t="s">
        <v>1750</v>
      </c>
      <c r="L3" s="69" t="s">
        <v>1742</v>
      </c>
      <c r="M3" s="69" t="s">
        <v>1700</v>
      </c>
      <c r="N3" s="69" t="s">
        <v>1733</v>
      </c>
      <c r="O3" s="69" t="s">
        <v>1723</v>
      </c>
      <c r="P3" s="69" t="s">
        <v>1687</v>
      </c>
      <c r="Q3" s="69" t="s">
        <v>1712</v>
      </c>
      <c r="R3" s="69" t="s">
        <v>1700</v>
      </c>
      <c r="S3" s="69" t="s">
        <v>1687</v>
      </c>
      <c r="T3" s="69" t="s">
        <v>1673</v>
      </c>
      <c r="U3" s="69" t="s">
        <v>1658</v>
      </c>
      <c r="V3" s="69" t="s">
        <v>1642</v>
      </c>
      <c r="W3" s="69" t="s">
        <v>1642</v>
      </c>
      <c r="X3" s="69" t="s">
        <v>1642</v>
      </c>
      <c r="Y3" s="69" t="s">
        <v>1625</v>
      </c>
      <c r="Z3" s="69" t="s">
        <v>1607</v>
      </c>
      <c r="AA3" s="69" t="s">
        <v>1568</v>
      </c>
      <c r="AB3" s="69" t="s">
        <v>1588</v>
      </c>
      <c r="AC3" s="69" t="s">
        <v>1568</v>
      </c>
      <c r="AD3" s="69" t="s">
        <v>1547</v>
      </c>
      <c r="AE3" s="69" t="s">
        <v>1547</v>
      </c>
      <c r="AF3" s="69" t="s">
        <v>1525</v>
      </c>
      <c r="AG3" s="69" t="s">
        <v>1502</v>
      </c>
      <c r="AH3" s="69" t="s">
        <v>1478</v>
      </c>
      <c r="AI3" s="69" t="s">
        <v>1478</v>
      </c>
      <c r="AJ3" s="69" t="s">
        <v>1453</v>
      </c>
      <c r="AK3" s="69" t="s">
        <v>1453</v>
      </c>
      <c r="AL3" s="69" t="s">
        <v>1427</v>
      </c>
      <c r="AM3" s="69" t="s">
        <v>1400</v>
      </c>
      <c r="AN3" s="69" t="s">
        <v>1372</v>
      </c>
    </row>
    <row r="4" spans="1:40">
      <c r="A4" s="69" t="s">
        <v>2</v>
      </c>
      <c r="B4" s="69" t="s">
        <v>1657</v>
      </c>
      <c r="C4" s="69" t="s">
        <v>1778</v>
      </c>
      <c r="D4" s="69">
        <v>0</v>
      </c>
      <c r="E4" s="69" t="s">
        <v>1776</v>
      </c>
      <c r="F4" s="69" t="s">
        <v>1774</v>
      </c>
      <c r="G4" s="69" t="s">
        <v>1771</v>
      </c>
      <c r="H4" s="69" t="s">
        <v>1767</v>
      </c>
      <c r="I4" s="69" t="s">
        <v>1762</v>
      </c>
      <c r="J4" s="69" t="s">
        <v>1756</v>
      </c>
      <c r="K4" s="69" t="s">
        <v>1749</v>
      </c>
      <c r="L4" s="69" t="s">
        <v>1741</v>
      </c>
      <c r="M4" s="69" t="s">
        <v>1699</v>
      </c>
      <c r="N4" s="69" t="s">
        <v>1732</v>
      </c>
      <c r="O4" s="69" t="s">
        <v>1722</v>
      </c>
      <c r="P4" s="69" t="s">
        <v>1686</v>
      </c>
      <c r="Q4" s="69" t="s">
        <v>1711</v>
      </c>
      <c r="R4" s="69" t="s">
        <v>1699</v>
      </c>
      <c r="S4" s="69" t="s">
        <v>1686</v>
      </c>
      <c r="T4" s="69" t="s">
        <v>1672</v>
      </c>
      <c r="U4" s="69" t="s">
        <v>1657</v>
      </c>
      <c r="V4" s="69" t="s">
        <v>1641</v>
      </c>
      <c r="W4" s="69" t="s">
        <v>1641</v>
      </c>
      <c r="X4" s="69" t="s">
        <v>1641</v>
      </c>
      <c r="Y4" s="69" t="s">
        <v>1624</v>
      </c>
      <c r="Z4" s="69" t="s">
        <v>1606</v>
      </c>
      <c r="AA4" s="69" t="s">
        <v>1567</v>
      </c>
      <c r="AB4" s="69" t="s">
        <v>1587</v>
      </c>
      <c r="AC4" s="69" t="s">
        <v>1567</v>
      </c>
      <c r="AD4" s="69" t="s">
        <v>1546</v>
      </c>
      <c r="AE4" s="69" t="s">
        <v>1546</v>
      </c>
      <c r="AF4" s="69" t="s">
        <v>1524</v>
      </c>
      <c r="AG4" s="69" t="s">
        <v>1501</v>
      </c>
      <c r="AH4" s="69" t="s">
        <v>1477</v>
      </c>
      <c r="AI4" s="69" t="s">
        <v>1477</v>
      </c>
      <c r="AJ4" s="69" t="s">
        <v>1452</v>
      </c>
      <c r="AK4" s="69" t="s">
        <v>1452</v>
      </c>
      <c r="AL4" s="69" t="s">
        <v>1426</v>
      </c>
      <c r="AM4" s="69" t="s">
        <v>1399</v>
      </c>
      <c r="AN4" s="69" t="s">
        <v>1371</v>
      </c>
    </row>
    <row r="5" spans="1:40">
      <c r="A5" s="69" t="s">
        <v>3</v>
      </c>
      <c r="B5" s="69" t="s">
        <v>1656</v>
      </c>
      <c r="C5" s="69" t="s">
        <v>1777</v>
      </c>
      <c r="D5" s="69" t="s">
        <v>1776</v>
      </c>
      <c r="E5" s="69">
        <v>0</v>
      </c>
      <c r="F5" s="69" t="s">
        <v>1773</v>
      </c>
      <c r="G5" s="69" t="s">
        <v>1770</v>
      </c>
      <c r="H5" s="69" t="s">
        <v>1766</v>
      </c>
      <c r="I5" s="69" t="s">
        <v>1761</v>
      </c>
      <c r="J5" s="69" t="s">
        <v>1755</v>
      </c>
      <c r="K5" s="69" t="s">
        <v>1748</v>
      </c>
      <c r="L5" s="69" t="s">
        <v>1740</v>
      </c>
      <c r="M5" s="69" t="s">
        <v>1698</v>
      </c>
      <c r="N5" s="69" t="s">
        <v>1731</v>
      </c>
      <c r="O5" s="69" t="s">
        <v>1721</v>
      </c>
      <c r="P5" s="69" t="s">
        <v>1685</v>
      </c>
      <c r="Q5" s="69" t="s">
        <v>1710</v>
      </c>
      <c r="R5" s="69" t="s">
        <v>1698</v>
      </c>
      <c r="S5" s="69" t="s">
        <v>1685</v>
      </c>
      <c r="T5" s="69" t="s">
        <v>1671</v>
      </c>
      <c r="U5" s="69" t="s">
        <v>1656</v>
      </c>
      <c r="V5" s="69" t="s">
        <v>1640</v>
      </c>
      <c r="W5" s="69" t="s">
        <v>1640</v>
      </c>
      <c r="X5" s="69" t="s">
        <v>1640</v>
      </c>
      <c r="Y5" s="69" t="s">
        <v>1623</v>
      </c>
      <c r="Z5" s="69" t="s">
        <v>1605</v>
      </c>
      <c r="AA5" s="69" t="s">
        <v>1566</v>
      </c>
      <c r="AB5" s="69" t="s">
        <v>1586</v>
      </c>
      <c r="AC5" s="69" t="s">
        <v>1566</v>
      </c>
      <c r="AD5" s="69" t="s">
        <v>1545</v>
      </c>
      <c r="AE5" s="69" t="s">
        <v>1545</v>
      </c>
      <c r="AF5" s="69" t="s">
        <v>1523</v>
      </c>
      <c r="AG5" s="69" t="s">
        <v>1500</v>
      </c>
      <c r="AH5" s="69" t="s">
        <v>1476</v>
      </c>
      <c r="AI5" s="69" t="s">
        <v>1476</v>
      </c>
      <c r="AJ5" s="69" t="s">
        <v>1451</v>
      </c>
      <c r="AK5" s="69" t="s">
        <v>1451</v>
      </c>
      <c r="AL5" s="69" t="s">
        <v>1425</v>
      </c>
      <c r="AM5" s="69" t="s">
        <v>1398</v>
      </c>
      <c r="AN5" s="69" t="s">
        <v>1370</v>
      </c>
    </row>
    <row r="6" spans="1:40">
      <c r="A6" s="69" t="s">
        <v>4</v>
      </c>
      <c r="B6" s="69" t="s">
        <v>1655</v>
      </c>
      <c r="C6" s="69" t="s">
        <v>1775</v>
      </c>
      <c r="D6" s="69" t="s">
        <v>1774</v>
      </c>
      <c r="E6" s="69" t="s">
        <v>1773</v>
      </c>
      <c r="F6" s="69">
        <v>0</v>
      </c>
      <c r="G6" s="69" t="s">
        <v>1769</v>
      </c>
      <c r="H6" s="69" t="s">
        <v>1765</v>
      </c>
      <c r="I6" s="69" t="s">
        <v>1760</v>
      </c>
      <c r="J6" s="69" t="s">
        <v>1754</v>
      </c>
      <c r="K6" s="69" t="s">
        <v>1747</v>
      </c>
      <c r="L6" s="69" t="s">
        <v>1739</v>
      </c>
      <c r="M6" s="69" t="s">
        <v>1697</v>
      </c>
      <c r="N6" s="69" t="s">
        <v>1730</v>
      </c>
      <c r="O6" s="69" t="s">
        <v>1720</v>
      </c>
      <c r="P6" s="69" t="s">
        <v>1684</v>
      </c>
      <c r="Q6" s="69" t="s">
        <v>1709</v>
      </c>
      <c r="R6" s="69" t="s">
        <v>1697</v>
      </c>
      <c r="S6" s="69" t="s">
        <v>1684</v>
      </c>
      <c r="T6" s="69" t="s">
        <v>1670</v>
      </c>
      <c r="U6" s="69" t="s">
        <v>1655</v>
      </c>
      <c r="V6" s="69" t="s">
        <v>1639</v>
      </c>
      <c r="W6" s="69" t="s">
        <v>1639</v>
      </c>
      <c r="X6" s="69" t="s">
        <v>1639</v>
      </c>
      <c r="Y6" s="69" t="s">
        <v>1622</v>
      </c>
      <c r="Z6" s="69" t="s">
        <v>1604</v>
      </c>
      <c r="AA6" s="69" t="s">
        <v>1565</v>
      </c>
      <c r="AB6" s="69" t="s">
        <v>1585</v>
      </c>
      <c r="AC6" s="69" t="s">
        <v>1565</v>
      </c>
      <c r="AD6" s="69" t="s">
        <v>1544</v>
      </c>
      <c r="AE6" s="69" t="s">
        <v>1544</v>
      </c>
      <c r="AF6" s="69" t="s">
        <v>1522</v>
      </c>
      <c r="AG6" s="69" t="s">
        <v>1499</v>
      </c>
      <c r="AH6" s="69" t="s">
        <v>1475</v>
      </c>
      <c r="AI6" s="69" t="s">
        <v>1475</v>
      </c>
      <c r="AJ6" s="69" t="s">
        <v>1450</v>
      </c>
      <c r="AK6" s="69" t="s">
        <v>1450</v>
      </c>
      <c r="AL6" s="69" t="s">
        <v>1424</v>
      </c>
      <c r="AM6" s="69" t="s">
        <v>1397</v>
      </c>
      <c r="AN6" s="69" t="s">
        <v>1369</v>
      </c>
    </row>
    <row r="7" spans="1:40">
      <c r="A7" s="69" t="s">
        <v>5</v>
      </c>
      <c r="B7" s="69" t="s">
        <v>1654</v>
      </c>
      <c r="C7" s="69" t="s">
        <v>1772</v>
      </c>
      <c r="D7" s="69" t="s">
        <v>1771</v>
      </c>
      <c r="E7" s="69" t="s">
        <v>1770</v>
      </c>
      <c r="F7" s="69" t="s">
        <v>1769</v>
      </c>
      <c r="G7" s="69">
        <v>0</v>
      </c>
      <c r="H7" s="69" t="s">
        <v>1764</v>
      </c>
      <c r="I7" s="69" t="s">
        <v>1759</v>
      </c>
      <c r="J7" s="69" t="s">
        <v>1753</v>
      </c>
      <c r="K7" s="69" t="s">
        <v>1746</v>
      </c>
      <c r="L7" s="69" t="s">
        <v>1738</v>
      </c>
      <c r="M7" s="69" t="s">
        <v>1696</v>
      </c>
      <c r="N7" s="69" t="s">
        <v>1729</v>
      </c>
      <c r="O7" s="69" t="s">
        <v>1719</v>
      </c>
      <c r="P7" s="69" t="s">
        <v>1683</v>
      </c>
      <c r="Q7" s="69" t="s">
        <v>1708</v>
      </c>
      <c r="R7" s="69" t="s">
        <v>1696</v>
      </c>
      <c r="S7" s="69" t="s">
        <v>1683</v>
      </c>
      <c r="T7" s="69" t="s">
        <v>1669</v>
      </c>
      <c r="U7" s="69" t="s">
        <v>1654</v>
      </c>
      <c r="V7" s="69" t="s">
        <v>1638</v>
      </c>
      <c r="W7" s="69" t="s">
        <v>1638</v>
      </c>
      <c r="X7" s="69" t="s">
        <v>1638</v>
      </c>
      <c r="Y7" s="69" t="s">
        <v>1621</v>
      </c>
      <c r="Z7" s="69" t="s">
        <v>1603</v>
      </c>
      <c r="AA7" s="69" t="s">
        <v>1564</v>
      </c>
      <c r="AB7" s="69" t="s">
        <v>1584</v>
      </c>
      <c r="AC7" s="69" t="s">
        <v>1564</v>
      </c>
      <c r="AD7" s="69" t="s">
        <v>1543</v>
      </c>
      <c r="AE7" s="69" t="s">
        <v>1543</v>
      </c>
      <c r="AF7" s="69" t="s">
        <v>1521</v>
      </c>
      <c r="AG7" s="69" t="s">
        <v>1498</v>
      </c>
      <c r="AH7" s="69" t="s">
        <v>1474</v>
      </c>
      <c r="AI7" s="69" t="s">
        <v>1474</v>
      </c>
      <c r="AJ7" s="69" t="s">
        <v>1449</v>
      </c>
      <c r="AK7" s="69" t="s">
        <v>1449</v>
      </c>
      <c r="AL7" s="69" t="s">
        <v>1423</v>
      </c>
      <c r="AM7" s="69" t="s">
        <v>1396</v>
      </c>
      <c r="AN7" s="69" t="s">
        <v>1368</v>
      </c>
    </row>
    <row r="8" spans="1:40">
      <c r="A8" s="69" t="s">
        <v>6</v>
      </c>
      <c r="B8" s="69" t="s">
        <v>1653</v>
      </c>
      <c r="C8" s="69" t="s">
        <v>1768</v>
      </c>
      <c r="D8" s="69" t="s">
        <v>1767</v>
      </c>
      <c r="E8" s="69" t="s">
        <v>1766</v>
      </c>
      <c r="F8" s="69" t="s">
        <v>1765</v>
      </c>
      <c r="G8" s="69" t="s">
        <v>1764</v>
      </c>
      <c r="H8" s="69">
        <v>0</v>
      </c>
      <c r="I8" s="69" t="s">
        <v>1758</v>
      </c>
      <c r="J8" s="69" t="s">
        <v>1752</v>
      </c>
      <c r="K8" s="69" t="s">
        <v>1745</v>
      </c>
      <c r="L8" s="69" t="s">
        <v>1737</v>
      </c>
      <c r="M8" s="69" t="s">
        <v>1695</v>
      </c>
      <c r="N8" s="69" t="s">
        <v>1728</v>
      </c>
      <c r="O8" s="69" t="s">
        <v>1718</v>
      </c>
      <c r="P8" s="69" t="s">
        <v>1682</v>
      </c>
      <c r="Q8" s="69" t="s">
        <v>1707</v>
      </c>
      <c r="R8" s="69" t="s">
        <v>1695</v>
      </c>
      <c r="S8" s="69" t="s">
        <v>1682</v>
      </c>
      <c r="T8" s="69" t="s">
        <v>1668</v>
      </c>
      <c r="U8" s="69" t="s">
        <v>1653</v>
      </c>
      <c r="V8" s="69" t="s">
        <v>1637</v>
      </c>
      <c r="W8" s="69" t="s">
        <v>1637</v>
      </c>
      <c r="X8" s="69" t="s">
        <v>1637</v>
      </c>
      <c r="Y8" s="69" t="s">
        <v>1620</v>
      </c>
      <c r="Z8" s="69" t="s">
        <v>1602</v>
      </c>
      <c r="AA8" s="69" t="s">
        <v>1563</v>
      </c>
      <c r="AB8" s="69" t="s">
        <v>1583</v>
      </c>
      <c r="AC8" s="69" t="s">
        <v>1563</v>
      </c>
      <c r="AD8" s="69" t="s">
        <v>1542</v>
      </c>
      <c r="AE8" s="69" t="s">
        <v>1542</v>
      </c>
      <c r="AF8" s="69" t="s">
        <v>1520</v>
      </c>
      <c r="AG8" s="69" t="s">
        <v>1497</v>
      </c>
      <c r="AH8" s="69" t="s">
        <v>1473</v>
      </c>
      <c r="AI8" s="69" t="s">
        <v>1473</v>
      </c>
      <c r="AJ8" s="69" t="s">
        <v>1448</v>
      </c>
      <c r="AK8" s="69" t="s">
        <v>1448</v>
      </c>
      <c r="AL8" s="69" t="s">
        <v>1422</v>
      </c>
      <c r="AM8" s="69" t="s">
        <v>1395</v>
      </c>
      <c r="AN8" s="69" t="s">
        <v>1367</v>
      </c>
    </row>
    <row r="9" spans="1:40">
      <c r="A9" s="69" t="s">
        <v>7</v>
      </c>
      <c r="B9" s="69" t="s">
        <v>1652</v>
      </c>
      <c r="C9" s="69" t="s">
        <v>1763</v>
      </c>
      <c r="D9" s="69" t="s">
        <v>1762</v>
      </c>
      <c r="E9" s="69" t="s">
        <v>1761</v>
      </c>
      <c r="F9" s="69" t="s">
        <v>1760</v>
      </c>
      <c r="G9" s="69" t="s">
        <v>1759</v>
      </c>
      <c r="H9" s="69" t="s">
        <v>1758</v>
      </c>
      <c r="I9" s="69">
        <v>0</v>
      </c>
      <c r="J9" s="69" t="s">
        <v>1751</v>
      </c>
      <c r="K9" s="69" t="s">
        <v>1744</v>
      </c>
      <c r="L9" s="69" t="s">
        <v>1736</v>
      </c>
      <c r="M9" s="69" t="s">
        <v>1694</v>
      </c>
      <c r="N9" s="69" t="s">
        <v>1727</v>
      </c>
      <c r="O9" s="69" t="s">
        <v>1717</v>
      </c>
      <c r="P9" s="69" t="s">
        <v>1681</v>
      </c>
      <c r="Q9" s="69" t="s">
        <v>1706</v>
      </c>
      <c r="R9" s="69" t="s">
        <v>1694</v>
      </c>
      <c r="S9" s="69" t="s">
        <v>1681</v>
      </c>
      <c r="T9" s="69" t="s">
        <v>1667</v>
      </c>
      <c r="U9" s="69" t="s">
        <v>1652</v>
      </c>
      <c r="V9" s="69" t="s">
        <v>1636</v>
      </c>
      <c r="W9" s="69" t="s">
        <v>1636</v>
      </c>
      <c r="X9" s="69" t="s">
        <v>1636</v>
      </c>
      <c r="Y9" s="69" t="s">
        <v>1619</v>
      </c>
      <c r="Z9" s="69" t="s">
        <v>1601</v>
      </c>
      <c r="AA9" s="69" t="s">
        <v>1562</v>
      </c>
      <c r="AB9" s="69" t="s">
        <v>1582</v>
      </c>
      <c r="AC9" s="69" t="s">
        <v>1562</v>
      </c>
      <c r="AD9" s="69" t="s">
        <v>1541</v>
      </c>
      <c r="AE9" s="69" t="s">
        <v>1541</v>
      </c>
      <c r="AF9" s="69" t="s">
        <v>1519</v>
      </c>
      <c r="AG9" s="69" t="s">
        <v>1496</v>
      </c>
      <c r="AH9" s="69" t="s">
        <v>1472</v>
      </c>
      <c r="AI9" s="69" t="s">
        <v>1472</v>
      </c>
      <c r="AJ9" s="69" t="s">
        <v>1447</v>
      </c>
      <c r="AK9" s="69" t="s">
        <v>1447</v>
      </c>
      <c r="AL9" s="69" t="s">
        <v>1421</v>
      </c>
      <c r="AM9" s="69" t="s">
        <v>1394</v>
      </c>
      <c r="AN9" s="69" t="s">
        <v>1366</v>
      </c>
    </row>
    <row r="10" spans="1:40">
      <c r="A10" s="69" t="s">
        <v>8</v>
      </c>
      <c r="B10" s="69" t="s">
        <v>1651</v>
      </c>
      <c r="C10" s="69" t="s">
        <v>1757</v>
      </c>
      <c r="D10" s="69" t="s">
        <v>1756</v>
      </c>
      <c r="E10" s="69" t="s">
        <v>1755</v>
      </c>
      <c r="F10" s="69" t="s">
        <v>1754</v>
      </c>
      <c r="G10" s="69" t="s">
        <v>1753</v>
      </c>
      <c r="H10" s="69" t="s">
        <v>1752</v>
      </c>
      <c r="I10" s="69" t="s">
        <v>1751</v>
      </c>
      <c r="J10" s="69">
        <v>0</v>
      </c>
      <c r="K10" s="69" t="s">
        <v>1743</v>
      </c>
      <c r="L10" s="69" t="s">
        <v>1735</v>
      </c>
      <c r="M10" s="69" t="s">
        <v>1693</v>
      </c>
      <c r="N10" s="69" t="s">
        <v>1726</v>
      </c>
      <c r="O10" s="69" t="s">
        <v>1716</v>
      </c>
      <c r="P10" s="69" t="s">
        <v>1680</v>
      </c>
      <c r="Q10" s="69" t="s">
        <v>1705</v>
      </c>
      <c r="R10" s="69" t="s">
        <v>1693</v>
      </c>
      <c r="S10" s="69" t="s">
        <v>1680</v>
      </c>
      <c r="T10" s="69" t="s">
        <v>1666</v>
      </c>
      <c r="U10" s="69" t="s">
        <v>1651</v>
      </c>
      <c r="V10" s="69" t="s">
        <v>1635</v>
      </c>
      <c r="W10" s="69" t="s">
        <v>1635</v>
      </c>
      <c r="X10" s="69" t="s">
        <v>1635</v>
      </c>
      <c r="Y10" s="69" t="s">
        <v>1618</v>
      </c>
      <c r="Z10" s="69" t="s">
        <v>1600</v>
      </c>
      <c r="AA10" s="69" t="s">
        <v>1561</v>
      </c>
      <c r="AB10" s="69" t="s">
        <v>1581</v>
      </c>
      <c r="AC10" s="69" t="s">
        <v>1561</v>
      </c>
      <c r="AD10" s="69" t="s">
        <v>1540</v>
      </c>
      <c r="AE10" s="69" t="s">
        <v>1540</v>
      </c>
      <c r="AF10" s="69" t="s">
        <v>1518</v>
      </c>
      <c r="AG10" s="69" t="s">
        <v>1495</v>
      </c>
      <c r="AH10" s="69" t="s">
        <v>1471</v>
      </c>
      <c r="AI10" s="69" t="s">
        <v>1471</v>
      </c>
      <c r="AJ10" s="69" t="s">
        <v>1446</v>
      </c>
      <c r="AK10" s="69" t="s">
        <v>1446</v>
      </c>
      <c r="AL10" s="69" t="s">
        <v>1420</v>
      </c>
      <c r="AM10" s="69" t="s">
        <v>1393</v>
      </c>
      <c r="AN10" s="69" t="s">
        <v>1365</v>
      </c>
    </row>
    <row r="11" spans="1:40">
      <c r="A11" s="69" t="s">
        <v>9</v>
      </c>
      <c r="B11" s="69" t="s">
        <v>1650</v>
      </c>
      <c r="C11" s="69" t="s">
        <v>1750</v>
      </c>
      <c r="D11" s="69" t="s">
        <v>1749</v>
      </c>
      <c r="E11" s="69" t="s">
        <v>1748</v>
      </c>
      <c r="F11" s="69" t="s">
        <v>1747</v>
      </c>
      <c r="G11" s="69" t="s">
        <v>1746</v>
      </c>
      <c r="H11" s="69" t="s">
        <v>1745</v>
      </c>
      <c r="I11" s="69" t="s">
        <v>1744</v>
      </c>
      <c r="J11" s="69" t="s">
        <v>1743</v>
      </c>
      <c r="K11" s="69">
        <v>0</v>
      </c>
      <c r="L11" s="69" t="s">
        <v>1734</v>
      </c>
      <c r="M11" s="69" t="s">
        <v>1692</v>
      </c>
      <c r="N11" s="69" t="s">
        <v>1725</v>
      </c>
      <c r="O11" s="69" t="s">
        <v>1715</v>
      </c>
      <c r="P11" s="69" t="s">
        <v>1679</v>
      </c>
      <c r="Q11" s="69" t="s">
        <v>1704</v>
      </c>
      <c r="R11" s="69" t="s">
        <v>1692</v>
      </c>
      <c r="S11" s="69" t="s">
        <v>1679</v>
      </c>
      <c r="T11" s="69" t="s">
        <v>1665</v>
      </c>
      <c r="U11" s="69" t="s">
        <v>1650</v>
      </c>
      <c r="V11" s="69" t="s">
        <v>1634</v>
      </c>
      <c r="W11" s="69" t="s">
        <v>1634</v>
      </c>
      <c r="X11" s="69" t="s">
        <v>1634</v>
      </c>
      <c r="Y11" s="69" t="s">
        <v>1617</v>
      </c>
      <c r="Z11" s="69" t="s">
        <v>1599</v>
      </c>
      <c r="AA11" s="69" t="s">
        <v>1560</v>
      </c>
      <c r="AB11" s="69" t="s">
        <v>1580</v>
      </c>
      <c r="AC11" s="69" t="s">
        <v>1560</v>
      </c>
      <c r="AD11" s="69" t="s">
        <v>1539</v>
      </c>
      <c r="AE11" s="69" t="s">
        <v>1539</v>
      </c>
      <c r="AF11" s="69" t="s">
        <v>1517</v>
      </c>
      <c r="AG11" s="69" t="s">
        <v>1494</v>
      </c>
      <c r="AH11" s="69" t="s">
        <v>1470</v>
      </c>
      <c r="AI11" s="69" t="s">
        <v>1470</v>
      </c>
      <c r="AJ11" s="69" t="s">
        <v>1445</v>
      </c>
      <c r="AK11" s="69" t="s">
        <v>1445</v>
      </c>
      <c r="AL11" s="69" t="s">
        <v>1419</v>
      </c>
      <c r="AM11" s="69" t="s">
        <v>1392</v>
      </c>
      <c r="AN11" s="69" t="s">
        <v>1364</v>
      </c>
    </row>
    <row r="12" spans="1:40">
      <c r="A12" s="69" t="s">
        <v>10</v>
      </c>
      <c r="B12" s="69" t="s">
        <v>1649</v>
      </c>
      <c r="C12" s="69" t="s">
        <v>1742</v>
      </c>
      <c r="D12" s="69" t="s">
        <v>1741</v>
      </c>
      <c r="E12" s="69" t="s">
        <v>1740</v>
      </c>
      <c r="F12" s="69" t="s">
        <v>1739</v>
      </c>
      <c r="G12" s="69" t="s">
        <v>1738</v>
      </c>
      <c r="H12" s="69" t="s">
        <v>1737</v>
      </c>
      <c r="I12" s="69" t="s">
        <v>1736</v>
      </c>
      <c r="J12" s="69" t="s">
        <v>1735</v>
      </c>
      <c r="K12" s="69" t="s">
        <v>1734</v>
      </c>
      <c r="L12" s="69">
        <v>0</v>
      </c>
      <c r="M12" s="69" t="s">
        <v>1691</v>
      </c>
      <c r="N12" s="69" t="s">
        <v>1724</v>
      </c>
      <c r="O12" s="69" t="s">
        <v>1714</v>
      </c>
      <c r="P12" s="69" t="s">
        <v>1678</v>
      </c>
      <c r="Q12" s="69" t="s">
        <v>1703</v>
      </c>
      <c r="R12" s="69" t="s">
        <v>1691</v>
      </c>
      <c r="S12" s="69" t="s">
        <v>1678</v>
      </c>
      <c r="T12" s="69" t="s">
        <v>1664</v>
      </c>
      <c r="U12" s="69" t="s">
        <v>1649</v>
      </c>
      <c r="V12" s="69" t="s">
        <v>1633</v>
      </c>
      <c r="W12" s="69" t="s">
        <v>1633</v>
      </c>
      <c r="X12" s="69" t="s">
        <v>1633</v>
      </c>
      <c r="Y12" s="69" t="s">
        <v>1616</v>
      </c>
      <c r="Z12" s="69" t="s">
        <v>1598</v>
      </c>
      <c r="AA12" s="69" t="s">
        <v>1559</v>
      </c>
      <c r="AB12" s="69" t="s">
        <v>1579</v>
      </c>
      <c r="AC12" s="69" t="s">
        <v>1559</v>
      </c>
      <c r="AD12" s="69" t="s">
        <v>1538</v>
      </c>
      <c r="AE12" s="69" t="s">
        <v>1538</v>
      </c>
      <c r="AF12" s="69" t="s">
        <v>1516</v>
      </c>
      <c r="AG12" s="69" t="s">
        <v>1493</v>
      </c>
      <c r="AH12" s="69" t="s">
        <v>1469</v>
      </c>
      <c r="AI12" s="69" t="s">
        <v>1469</v>
      </c>
      <c r="AJ12" s="69" t="s">
        <v>1444</v>
      </c>
      <c r="AK12" s="69" t="s">
        <v>1444</v>
      </c>
      <c r="AL12" s="69" t="s">
        <v>1418</v>
      </c>
      <c r="AM12" s="69" t="s">
        <v>1391</v>
      </c>
      <c r="AN12" s="69" t="s">
        <v>1363</v>
      </c>
    </row>
    <row r="13" spans="1:40">
      <c r="A13" s="69" t="s">
        <v>11</v>
      </c>
      <c r="B13" s="69" t="s">
        <v>1645</v>
      </c>
      <c r="C13" s="69" t="s">
        <v>1700</v>
      </c>
      <c r="D13" s="69" t="s">
        <v>1699</v>
      </c>
      <c r="E13" s="69" t="s">
        <v>1698</v>
      </c>
      <c r="F13" s="69" t="s">
        <v>1697</v>
      </c>
      <c r="G13" s="69" t="s">
        <v>1696</v>
      </c>
      <c r="H13" s="69" t="s">
        <v>1695</v>
      </c>
      <c r="I13" s="69" t="s">
        <v>1694</v>
      </c>
      <c r="J13" s="69" t="s">
        <v>1693</v>
      </c>
      <c r="K13" s="69" t="s">
        <v>1692</v>
      </c>
      <c r="L13" s="69" t="s">
        <v>1691</v>
      </c>
      <c r="M13" s="69">
        <v>0</v>
      </c>
      <c r="N13" s="69" t="s">
        <v>1690</v>
      </c>
      <c r="O13" s="69" t="s">
        <v>1689</v>
      </c>
      <c r="P13" s="69" t="s">
        <v>1674</v>
      </c>
      <c r="Q13" s="69" t="s">
        <v>1688</v>
      </c>
      <c r="R13" s="69">
        <v>0</v>
      </c>
      <c r="S13" s="69" t="s">
        <v>1674</v>
      </c>
      <c r="T13" s="69" t="s">
        <v>1660</v>
      </c>
      <c r="U13" s="69" t="s">
        <v>1645</v>
      </c>
      <c r="V13" s="69" t="s">
        <v>1629</v>
      </c>
      <c r="W13" s="69" t="s">
        <v>1629</v>
      </c>
      <c r="X13" s="69" t="s">
        <v>1629</v>
      </c>
      <c r="Y13" s="69" t="s">
        <v>1612</v>
      </c>
      <c r="Z13" s="69" t="s">
        <v>1594</v>
      </c>
      <c r="AA13" s="69" t="s">
        <v>1555</v>
      </c>
      <c r="AB13" s="69" t="s">
        <v>1575</v>
      </c>
      <c r="AC13" s="69" t="s">
        <v>1555</v>
      </c>
      <c r="AD13" s="69" t="s">
        <v>1534</v>
      </c>
      <c r="AE13" s="69" t="s">
        <v>1534</v>
      </c>
      <c r="AF13" s="69" t="s">
        <v>1512</v>
      </c>
      <c r="AG13" s="69" t="s">
        <v>1489</v>
      </c>
      <c r="AH13" s="69" t="s">
        <v>1465</v>
      </c>
      <c r="AI13" s="69" t="s">
        <v>1465</v>
      </c>
      <c r="AJ13" s="69" t="s">
        <v>1440</v>
      </c>
      <c r="AK13" s="69" t="s">
        <v>1440</v>
      </c>
      <c r="AL13" s="69" t="s">
        <v>1414</v>
      </c>
      <c r="AM13" s="69" t="s">
        <v>1387</v>
      </c>
      <c r="AN13" s="69" t="s">
        <v>1359</v>
      </c>
    </row>
    <row r="14" spans="1:40">
      <c r="A14" s="69" t="s">
        <v>12</v>
      </c>
      <c r="B14" s="69" t="s">
        <v>1648</v>
      </c>
      <c r="C14" s="69" t="s">
        <v>1733</v>
      </c>
      <c r="D14" s="69" t="s">
        <v>1732</v>
      </c>
      <c r="E14" s="69" t="s">
        <v>1731</v>
      </c>
      <c r="F14" s="69" t="s">
        <v>1730</v>
      </c>
      <c r="G14" s="69" t="s">
        <v>1729</v>
      </c>
      <c r="H14" s="69" t="s">
        <v>1728</v>
      </c>
      <c r="I14" s="69" t="s">
        <v>1727</v>
      </c>
      <c r="J14" s="69" t="s">
        <v>1726</v>
      </c>
      <c r="K14" s="69" t="s">
        <v>1725</v>
      </c>
      <c r="L14" s="69" t="s">
        <v>1724</v>
      </c>
      <c r="M14" s="69" t="s">
        <v>1690</v>
      </c>
      <c r="N14" s="69">
        <v>0</v>
      </c>
      <c r="O14" s="69" t="s">
        <v>1713</v>
      </c>
      <c r="P14" s="69" t="s">
        <v>1677</v>
      </c>
      <c r="Q14" s="69" t="s">
        <v>1702</v>
      </c>
      <c r="R14" s="69" t="s">
        <v>1690</v>
      </c>
      <c r="S14" s="69" t="s">
        <v>1677</v>
      </c>
      <c r="T14" s="69" t="s">
        <v>1663</v>
      </c>
      <c r="U14" s="69" t="s">
        <v>1648</v>
      </c>
      <c r="V14" s="69" t="s">
        <v>1632</v>
      </c>
      <c r="W14" s="69" t="s">
        <v>1632</v>
      </c>
      <c r="X14" s="69" t="s">
        <v>1632</v>
      </c>
      <c r="Y14" s="69" t="s">
        <v>1615</v>
      </c>
      <c r="Z14" s="69" t="s">
        <v>1597</v>
      </c>
      <c r="AA14" s="69" t="s">
        <v>1558</v>
      </c>
      <c r="AB14" s="69" t="s">
        <v>1578</v>
      </c>
      <c r="AC14" s="69" t="s">
        <v>1558</v>
      </c>
      <c r="AD14" s="69" t="s">
        <v>1537</v>
      </c>
      <c r="AE14" s="69" t="s">
        <v>1537</v>
      </c>
      <c r="AF14" s="69" t="s">
        <v>1515</v>
      </c>
      <c r="AG14" s="69" t="s">
        <v>1492</v>
      </c>
      <c r="AH14" s="69" t="s">
        <v>1468</v>
      </c>
      <c r="AI14" s="69" t="s">
        <v>1468</v>
      </c>
      <c r="AJ14" s="69" t="s">
        <v>1443</v>
      </c>
      <c r="AK14" s="69" t="s">
        <v>1443</v>
      </c>
      <c r="AL14" s="69" t="s">
        <v>1417</v>
      </c>
      <c r="AM14" s="69" t="s">
        <v>1390</v>
      </c>
      <c r="AN14" s="69" t="s">
        <v>1362</v>
      </c>
    </row>
    <row r="15" spans="1:40">
      <c r="A15" s="69" t="s">
        <v>13</v>
      </c>
      <c r="B15" s="69" t="s">
        <v>1647</v>
      </c>
      <c r="C15" s="69" t="s">
        <v>1723</v>
      </c>
      <c r="D15" s="69" t="s">
        <v>1722</v>
      </c>
      <c r="E15" s="69" t="s">
        <v>1721</v>
      </c>
      <c r="F15" s="69" t="s">
        <v>1720</v>
      </c>
      <c r="G15" s="69" t="s">
        <v>1719</v>
      </c>
      <c r="H15" s="69" t="s">
        <v>1718</v>
      </c>
      <c r="I15" s="69" t="s">
        <v>1717</v>
      </c>
      <c r="J15" s="69" t="s">
        <v>1716</v>
      </c>
      <c r="K15" s="69" t="s">
        <v>1715</v>
      </c>
      <c r="L15" s="69" t="s">
        <v>1714</v>
      </c>
      <c r="M15" s="69" t="s">
        <v>1689</v>
      </c>
      <c r="N15" s="69" t="s">
        <v>1713</v>
      </c>
      <c r="O15" s="69">
        <v>0</v>
      </c>
      <c r="P15" s="69" t="s">
        <v>1676</v>
      </c>
      <c r="Q15" s="69" t="s">
        <v>1701</v>
      </c>
      <c r="R15" s="69" t="s">
        <v>1689</v>
      </c>
      <c r="S15" s="69" t="s">
        <v>1676</v>
      </c>
      <c r="T15" s="69" t="s">
        <v>1662</v>
      </c>
      <c r="U15" s="69" t="s">
        <v>1647</v>
      </c>
      <c r="V15" s="69" t="s">
        <v>1631</v>
      </c>
      <c r="W15" s="69" t="s">
        <v>1631</v>
      </c>
      <c r="X15" s="69" t="s">
        <v>1631</v>
      </c>
      <c r="Y15" s="69" t="s">
        <v>1614</v>
      </c>
      <c r="Z15" s="69" t="s">
        <v>1596</v>
      </c>
      <c r="AA15" s="69" t="s">
        <v>1557</v>
      </c>
      <c r="AB15" s="69" t="s">
        <v>1577</v>
      </c>
      <c r="AC15" s="69" t="s">
        <v>1557</v>
      </c>
      <c r="AD15" s="69" t="s">
        <v>1536</v>
      </c>
      <c r="AE15" s="69" t="s">
        <v>1536</v>
      </c>
      <c r="AF15" s="69" t="s">
        <v>1514</v>
      </c>
      <c r="AG15" s="69" t="s">
        <v>1491</v>
      </c>
      <c r="AH15" s="69" t="s">
        <v>1467</v>
      </c>
      <c r="AI15" s="69" t="s">
        <v>1467</v>
      </c>
      <c r="AJ15" s="69" t="s">
        <v>1442</v>
      </c>
      <c r="AK15" s="69" t="s">
        <v>1442</v>
      </c>
      <c r="AL15" s="69" t="s">
        <v>1416</v>
      </c>
      <c r="AM15" s="69" t="s">
        <v>1389</v>
      </c>
      <c r="AN15" s="69" t="s">
        <v>1361</v>
      </c>
    </row>
    <row r="16" spans="1:40">
      <c r="A16" s="69" t="s">
        <v>14</v>
      </c>
      <c r="B16" s="69" t="s">
        <v>1644</v>
      </c>
      <c r="C16" s="69" t="s">
        <v>1687</v>
      </c>
      <c r="D16" s="69" t="s">
        <v>1686</v>
      </c>
      <c r="E16" s="69" t="s">
        <v>1685</v>
      </c>
      <c r="F16" s="69" t="s">
        <v>1684</v>
      </c>
      <c r="G16" s="69" t="s">
        <v>1683</v>
      </c>
      <c r="H16" s="69" t="s">
        <v>1682</v>
      </c>
      <c r="I16" s="69" t="s">
        <v>1681</v>
      </c>
      <c r="J16" s="69" t="s">
        <v>1680</v>
      </c>
      <c r="K16" s="69" t="s">
        <v>1679</v>
      </c>
      <c r="L16" s="69" t="s">
        <v>1678</v>
      </c>
      <c r="M16" s="69" t="s">
        <v>1674</v>
      </c>
      <c r="N16" s="69" t="s">
        <v>1677</v>
      </c>
      <c r="O16" s="69" t="s">
        <v>1676</v>
      </c>
      <c r="P16" s="69">
        <v>0</v>
      </c>
      <c r="Q16" s="69" t="s">
        <v>1675</v>
      </c>
      <c r="R16" s="69" t="s">
        <v>1674</v>
      </c>
      <c r="S16" s="69">
        <v>0</v>
      </c>
      <c r="T16" s="69" t="s">
        <v>1659</v>
      </c>
      <c r="U16" s="69" t="s">
        <v>1644</v>
      </c>
      <c r="V16" s="69" t="s">
        <v>1628</v>
      </c>
      <c r="W16" s="69" t="s">
        <v>1628</v>
      </c>
      <c r="X16" s="69" t="s">
        <v>1628</v>
      </c>
      <c r="Y16" s="69" t="s">
        <v>1611</v>
      </c>
      <c r="Z16" s="69" t="s">
        <v>1593</v>
      </c>
      <c r="AA16" s="69" t="s">
        <v>1554</v>
      </c>
      <c r="AB16" s="69" t="s">
        <v>1574</v>
      </c>
      <c r="AC16" s="69" t="s">
        <v>1554</v>
      </c>
      <c r="AD16" s="69" t="s">
        <v>1533</v>
      </c>
      <c r="AE16" s="69" t="s">
        <v>1533</v>
      </c>
      <c r="AF16" s="69" t="s">
        <v>1511</v>
      </c>
      <c r="AG16" s="69" t="s">
        <v>1488</v>
      </c>
      <c r="AH16" s="69" t="s">
        <v>1464</v>
      </c>
      <c r="AI16" s="69" t="s">
        <v>1464</v>
      </c>
      <c r="AJ16" s="69" t="s">
        <v>1439</v>
      </c>
      <c r="AK16" s="69" t="s">
        <v>1439</v>
      </c>
      <c r="AL16" s="69" t="s">
        <v>1413</v>
      </c>
      <c r="AM16" s="69" t="s">
        <v>1386</v>
      </c>
      <c r="AN16" s="69" t="s">
        <v>1358</v>
      </c>
    </row>
    <row r="17" spans="1:40">
      <c r="A17" s="69" t="s">
        <v>15</v>
      </c>
      <c r="B17" s="69" t="s">
        <v>1646</v>
      </c>
      <c r="C17" s="69" t="s">
        <v>1712</v>
      </c>
      <c r="D17" s="69" t="s">
        <v>1711</v>
      </c>
      <c r="E17" s="69" t="s">
        <v>1710</v>
      </c>
      <c r="F17" s="69" t="s">
        <v>1709</v>
      </c>
      <c r="G17" s="69" t="s">
        <v>1708</v>
      </c>
      <c r="H17" s="69" t="s">
        <v>1707</v>
      </c>
      <c r="I17" s="69" t="s">
        <v>1706</v>
      </c>
      <c r="J17" s="69" t="s">
        <v>1705</v>
      </c>
      <c r="K17" s="69" t="s">
        <v>1704</v>
      </c>
      <c r="L17" s="69" t="s">
        <v>1703</v>
      </c>
      <c r="M17" s="69" t="s">
        <v>1688</v>
      </c>
      <c r="N17" s="69" t="s">
        <v>1702</v>
      </c>
      <c r="O17" s="69" t="s">
        <v>1701</v>
      </c>
      <c r="P17" s="69" t="s">
        <v>1675</v>
      </c>
      <c r="Q17" s="69">
        <v>0</v>
      </c>
      <c r="R17" s="69" t="s">
        <v>1688</v>
      </c>
      <c r="S17" s="69" t="s">
        <v>1675</v>
      </c>
      <c r="T17" s="69" t="s">
        <v>1661</v>
      </c>
      <c r="U17" s="69" t="s">
        <v>1646</v>
      </c>
      <c r="V17" s="69" t="s">
        <v>1630</v>
      </c>
      <c r="W17" s="69" t="s">
        <v>1630</v>
      </c>
      <c r="X17" s="69" t="s">
        <v>1630</v>
      </c>
      <c r="Y17" s="69" t="s">
        <v>1613</v>
      </c>
      <c r="Z17" s="69" t="s">
        <v>1595</v>
      </c>
      <c r="AA17" s="69" t="s">
        <v>1556</v>
      </c>
      <c r="AB17" s="69" t="s">
        <v>1576</v>
      </c>
      <c r="AC17" s="69" t="s">
        <v>1556</v>
      </c>
      <c r="AD17" s="69" t="s">
        <v>1535</v>
      </c>
      <c r="AE17" s="69" t="s">
        <v>1535</v>
      </c>
      <c r="AF17" s="69" t="s">
        <v>1513</v>
      </c>
      <c r="AG17" s="69" t="s">
        <v>1490</v>
      </c>
      <c r="AH17" s="69" t="s">
        <v>1466</v>
      </c>
      <c r="AI17" s="69" t="s">
        <v>1466</v>
      </c>
      <c r="AJ17" s="69" t="s">
        <v>1441</v>
      </c>
      <c r="AK17" s="69" t="s">
        <v>1441</v>
      </c>
      <c r="AL17" s="69" t="s">
        <v>1415</v>
      </c>
      <c r="AM17" s="69" t="s">
        <v>1388</v>
      </c>
      <c r="AN17" s="69" t="s">
        <v>1360</v>
      </c>
    </row>
    <row r="18" spans="1:40">
      <c r="A18" s="69" t="s">
        <v>16</v>
      </c>
      <c r="B18" s="69" t="s">
        <v>1645</v>
      </c>
      <c r="C18" s="69" t="s">
        <v>1700</v>
      </c>
      <c r="D18" s="69" t="s">
        <v>1699</v>
      </c>
      <c r="E18" s="69" t="s">
        <v>1698</v>
      </c>
      <c r="F18" s="69" t="s">
        <v>1697</v>
      </c>
      <c r="G18" s="69" t="s">
        <v>1696</v>
      </c>
      <c r="H18" s="69" t="s">
        <v>1695</v>
      </c>
      <c r="I18" s="69" t="s">
        <v>1694</v>
      </c>
      <c r="J18" s="69" t="s">
        <v>1693</v>
      </c>
      <c r="K18" s="69" t="s">
        <v>1692</v>
      </c>
      <c r="L18" s="69" t="s">
        <v>1691</v>
      </c>
      <c r="M18" s="69">
        <v>0</v>
      </c>
      <c r="N18" s="69" t="s">
        <v>1690</v>
      </c>
      <c r="O18" s="69" t="s">
        <v>1689</v>
      </c>
      <c r="P18" s="69" t="s">
        <v>1674</v>
      </c>
      <c r="Q18" s="69" t="s">
        <v>1688</v>
      </c>
      <c r="R18" s="69">
        <v>0</v>
      </c>
      <c r="S18" s="69" t="s">
        <v>1674</v>
      </c>
      <c r="T18" s="69" t="s">
        <v>1660</v>
      </c>
      <c r="U18" s="69" t="s">
        <v>1645</v>
      </c>
      <c r="V18" s="69" t="s">
        <v>1629</v>
      </c>
      <c r="W18" s="69" t="s">
        <v>1629</v>
      </c>
      <c r="X18" s="69" t="s">
        <v>1629</v>
      </c>
      <c r="Y18" s="69" t="s">
        <v>1612</v>
      </c>
      <c r="Z18" s="69" t="s">
        <v>1594</v>
      </c>
      <c r="AA18" s="69" t="s">
        <v>1555</v>
      </c>
      <c r="AB18" s="69" t="s">
        <v>1575</v>
      </c>
      <c r="AC18" s="69" t="s">
        <v>1555</v>
      </c>
      <c r="AD18" s="69" t="s">
        <v>1534</v>
      </c>
      <c r="AE18" s="69" t="s">
        <v>1534</v>
      </c>
      <c r="AF18" s="69" t="s">
        <v>1512</v>
      </c>
      <c r="AG18" s="69" t="s">
        <v>1489</v>
      </c>
      <c r="AH18" s="69" t="s">
        <v>1465</v>
      </c>
      <c r="AI18" s="69" t="s">
        <v>1465</v>
      </c>
      <c r="AJ18" s="69" t="s">
        <v>1440</v>
      </c>
      <c r="AK18" s="69" t="s">
        <v>1440</v>
      </c>
      <c r="AL18" s="69" t="s">
        <v>1414</v>
      </c>
      <c r="AM18" s="69" t="s">
        <v>1387</v>
      </c>
      <c r="AN18" s="69" t="s">
        <v>1359</v>
      </c>
    </row>
    <row r="19" spans="1:40">
      <c r="A19" s="69" t="s">
        <v>17</v>
      </c>
      <c r="B19" s="69" t="s">
        <v>1644</v>
      </c>
      <c r="C19" s="69" t="s">
        <v>1687</v>
      </c>
      <c r="D19" s="69" t="s">
        <v>1686</v>
      </c>
      <c r="E19" s="69" t="s">
        <v>1685</v>
      </c>
      <c r="F19" s="69" t="s">
        <v>1684</v>
      </c>
      <c r="G19" s="69" t="s">
        <v>1683</v>
      </c>
      <c r="H19" s="69" t="s">
        <v>1682</v>
      </c>
      <c r="I19" s="69" t="s">
        <v>1681</v>
      </c>
      <c r="J19" s="69" t="s">
        <v>1680</v>
      </c>
      <c r="K19" s="69" t="s">
        <v>1679</v>
      </c>
      <c r="L19" s="69" t="s">
        <v>1678</v>
      </c>
      <c r="M19" s="69" t="s">
        <v>1674</v>
      </c>
      <c r="N19" s="69" t="s">
        <v>1677</v>
      </c>
      <c r="O19" s="69" t="s">
        <v>1676</v>
      </c>
      <c r="P19" s="69">
        <v>0</v>
      </c>
      <c r="Q19" s="69" t="s">
        <v>1675</v>
      </c>
      <c r="R19" s="69" t="s">
        <v>1674</v>
      </c>
      <c r="S19" s="69">
        <v>0</v>
      </c>
      <c r="T19" s="69" t="s">
        <v>1659</v>
      </c>
      <c r="U19" s="69" t="s">
        <v>1644</v>
      </c>
      <c r="V19" s="69" t="s">
        <v>1628</v>
      </c>
      <c r="W19" s="69" t="s">
        <v>1628</v>
      </c>
      <c r="X19" s="69" t="s">
        <v>1628</v>
      </c>
      <c r="Y19" s="69" t="s">
        <v>1611</v>
      </c>
      <c r="Z19" s="69" t="s">
        <v>1593</v>
      </c>
      <c r="AA19" s="69" t="s">
        <v>1554</v>
      </c>
      <c r="AB19" s="69" t="s">
        <v>1574</v>
      </c>
      <c r="AC19" s="69" t="s">
        <v>1554</v>
      </c>
      <c r="AD19" s="69" t="s">
        <v>1533</v>
      </c>
      <c r="AE19" s="69" t="s">
        <v>1533</v>
      </c>
      <c r="AF19" s="69" t="s">
        <v>1511</v>
      </c>
      <c r="AG19" s="69" t="s">
        <v>1488</v>
      </c>
      <c r="AH19" s="69" t="s">
        <v>1464</v>
      </c>
      <c r="AI19" s="69" t="s">
        <v>1464</v>
      </c>
      <c r="AJ19" s="69" t="s">
        <v>1439</v>
      </c>
      <c r="AK19" s="69" t="s">
        <v>1439</v>
      </c>
      <c r="AL19" s="69" t="s">
        <v>1413</v>
      </c>
      <c r="AM19" s="69" t="s">
        <v>1386</v>
      </c>
      <c r="AN19" s="69" t="s">
        <v>1358</v>
      </c>
    </row>
    <row r="20" spans="1:40">
      <c r="A20" s="69" t="s">
        <v>18</v>
      </c>
      <c r="B20" s="69" t="s">
        <v>1643</v>
      </c>
      <c r="C20" s="69" t="s">
        <v>1673</v>
      </c>
      <c r="D20" s="69" t="s">
        <v>1672</v>
      </c>
      <c r="E20" s="69" t="s">
        <v>1671</v>
      </c>
      <c r="F20" s="69" t="s">
        <v>1670</v>
      </c>
      <c r="G20" s="69" t="s">
        <v>1669</v>
      </c>
      <c r="H20" s="69" t="s">
        <v>1668</v>
      </c>
      <c r="I20" s="69" t="s">
        <v>1667</v>
      </c>
      <c r="J20" s="69" t="s">
        <v>1666</v>
      </c>
      <c r="K20" s="69" t="s">
        <v>1665</v>
      </c>
      <c r="L20" s="69" t="s">
        <v>1664</v>
      </c>
      <c r="M20" s="69" t="s">
        <v>1660</v>
      </c>
      <c r="N20" s="69" t="s">
        <v>1663</v>
      </c>
      <c r="O20" s="69" t="s">
        <v>1662</v>
      </c>
      <c r="P20" s="69" t="s">
        <v>1659</v>
      </c>
      <c r="Q20" s="69" t="s">
        <v>1661</v>
      </c>
      <c r="R20" s="69" t="s">
        <v>1660</v>
      </c>
      <c r="S20" s="69" t="s">
        <v>1659</v>
      </c>
      <c r="T20" s="69">
        <v>0</v>
      </c>
      <c r="U20" s="69" t="s">
        <v>1643</v>
      </c>
      <c r="V20" s="69" t="s">
        <v>1627</v>
      </c>
      <c r="W20" s="69" t="s">
        <v>1627</v>
      </c>
      <c r="X20" s="69" t="s">
        <v>1627</v>
      </c>
      <c r="Y20" s="69" t="s">
        <v>1610</v>
      </c>
      <c r="Z20" s="69" t="s">
        <v>1592</v>
      </c>
      <c r="AA20" s="69" t="s">
        <v>1553</v>
      </c>
      <c r="AB20" s="69" t="s">
        <v>1573</v>
      </c>
      <c r="AC20" s="69" t="s">
        <v>1553</v>
      </c>
      <c r="AD20" s="69" t="s">
        <v>1532</v>
      </c>
      <c r="AE20" s="69" t="s">
        <v>1532</v>
      </c>
      <c r="AF20" s="69" t="s">
        <v>1510</v>
      </c>
      <c r="AG20" s="69" t="s">
        <v>1487</v>
      </c>
      <c r="AH20" s="69" t="s">
        <v>1463</v>
      </c>
      <c r="AI20" s="69" t="s">
        <v>1463</v>
      </c>
      <c r="AJ20" s="69" t="s">
        <v>1438</v>
      </c>
      <c r="AK20" s="69" t="s">
        <v>1438</v>
      </c>
      <c r="AL20" s="69" t="s">
        <v>1412</v>
      </c>
      <c r="AM20" s="69" t="s">
        <v>1385</v>
      </c>
      <c r="AN20" s="69" t="s">
        <v>1357</v>
      </c>
    </row>
    <row r="21" spans="1:40">
      <c r="A21" s="69" t="s">
        <v>19</v>
      </c>
      <c r="B21" s="69">
        <v>0</v>
      </c>
      <c r="C21" s="69" t="s">
        <v>1658</v>
      </c>
      <c r="D21" s="69" t="s">
        <v>1657</v>
      </c>
      <c r="E21" s="69" t="s">
        <v>1656</v>
      </c>
      <c r="F21" s="69" t="s">
        <v>1655</v>
      </c>
      <c r="G21" s="69" t="s">
        <v>1654</v>
      </c>
      <c r="H21" s="69" t="s">
        <v>1653</v>
      </c>
      <c r="I21" s="69" t="s">
        <v>1652</v>
      </c>
      <c r="J21" s="69" t="s">
        <v>1651</v>
      </c>
      <c r="K21" s="69" t="s">
        <v>1650</v>
      </c>
      <c r="L21" s="69" t="s">
        <v>1649</v>
      </c>
      <c r="M21" s="69" t="s">
        <v>1645</v>
      </c>
      <c r="N21" s="69" t="s">
        <v>1648</v>
      </c>
      <c r="O21" s="69" t="s">
        <v>1647</v>
      </c>
      <c r="P21" s="69" t="s">
        <v>1644</v>
      </c>
      <c r="Q21" s="69" t="s">
        <v>1646</v>
      </c>
      <c r="R21" s="69" t="s">
        <v>1645</v>
      </c>
      <c r="S21" s="69" t="s">
        <v>1644</v>
      </c>
      <c r="T21" s="69" t="s">
        <v>1643</v>
      </c>
      <c r="U21" s="69">
        <v>0</v>
      </c>
      <c r="V21" s="69" t="s">
        <v>1626</v>
      </c>
      <c r="W21" s="69" t="s">
        <v>1626</v>
      </c>
      <c r="X21" s="69" t="s">
        <v>1626</v>
      </c>
      <c r="Y21" s="69" t="s">
        <v>1609</v>
      </c>
      <c r="Z21" s="69" t="s">
        <v>1591</v>
      </c>
      <c r="AA21" s="69" t="s">
        <v>1552</v>
      </c>
      <c r="AB21" s="69" t="s">
        <v>1572</v>
      </c>
      <c r="AC21" s="69" t="s">
        <v>1552</v>
      </c>
      <c r="AD21" s="69" t="s">
        <v>1531</v>
      </c>
      <c r="AE21" s="69" t="s">
        <v>1531</v>
      </c>
      <c r="AF21" s="69" t="s">
        <v>1509</v>
      </c>
      <c r="AG21" s="69" t="s">
        <v>1486</v>
      </c>
      <c r="AH21" s="69" t="s">
        <v>1462</v>
      </c>
      <c r="AI21" s="69" t="s">
        <v>1462</v>
      </c>
      <c r="AJ21" s="69" t="s">
        <v>1437</v>
      </c>
      <c r="AK21" s="69" t="s">
        <v>1437</v>
      </c>
      <c r="AL21" s="69" t="s">
        <v>1411</v>
      </c>
      <c r="AM21" s="69" t="s">
        <v>1384</v>
      </c>
      <c r="AN21" s="69" t="s">
        <v>1356</v>
      </c>
    </row>
    <row r="22" spans="1:40">
      <c r="A22" s="69" t="s">
        <v>20</v>
      </c>
      <c r="B22" s="69" t="s">
        <v>1626</v>
      </c>
      <c r="C22" s="69" t="s">
        <v>1642</v>
      </c>
      <c r="D22" s="69" t="s">
        <v>1641</v>
      </c>
      <c r="E22" s="69" t="s">
        <v>1640</v>
      </c>
      <c r="F22" s="69" t="s">
        <v>1639</v>
      </c>
      <c r="G22" s="69" t="s">
        <v>1638</v>
      </c>
      <c r="H22" s="69" t="s">
        <v>1637</v>
      </c>
      <c r="I22" s="69" t="s">
        <v>1636</v>
      </c>
      <c r="J22" s="69" t="s">
        <v>1635</v>
      </c>
      <c r="K22" s="69" t="s">
        <v>1634</v>
      </c>
      <c r="L22" s="69" t="s">
        <v>1633</v>
      </c>
      <c r="M22" s="69" t="s">
        <v>1629</v>
      </c>
      <c r="N22" s="69" t="s">
        <v>1632</v>
      </c>
      <c r="O22" s="69" t="s">
        <v>1631</v>
      </c>
      <c r="P22" s="69" t="s">
        <v>1628</v>
      </c>
      <c r="Q22" s="69" t="s">
        <v>1630</v>
      </c>
      <c r="R22" s="69" t="s">
        <v>1629</v>
      </c>
      <c r="S22" s="69" t="s">
        <v>1628</v>
      </c>
      <c r="T22" s="69" t="s">
        <v>1627</v>
      </c>
      <c r="U22" s="69" t="s">
        <v>1626</v>
      </c>
      <c r="V22" s="69">
        <v>0</v>
      </c>
      <c r="W22" s="69">
        <v>0</v>
      </c>
      <c r="X22" s="69">
        <v>0</v>
      </c>
      <c r="Y22" s="69" t="s">
        <v>1608</v>
      </c>
      <c r="Z22" s="69" t="s">
        <v>1590</v>
      </c>
      <c r="AA22" s="69" t="s">
        <v>1551</v>
      </c>
      <c r="AB22" s="69" t="s">
        <v>1571</v>
      </c>
      <c r="AC22" s="69" t="s">
        <v>1551</v>
      </c>
      <c r="AD22" s="69" t="s">
        <v>1530</v>
      </c>
      <c r="AE22" s="69" t="s">
        <v>1530</v>
      </c>
      <c r="AF22" s="69" t="s">
        <v>1508</v>
      </c>
      <c r="AG22" s="69" t="s">
        <v>1485</v>
      </c>
      <c r="AH22" s="69" t="s">
        <v>1461</v>
      </c>
      <c r="AI22" s="69" t="s">
        <v>1461</v>
      </c>
      <c r="AJ22" s="69" t="s">
        <v>1436</v>
      </c>
      <c r="AK22" s="69" t="s">
        <v>1436</v>
      </c>
      <c r="AL22" s="69" t="s">
        <v>1410</v>
      </c>
      <c r="AM22" s="69" t="s">
        <v>1383</v>
      </c>
      <c r="AN22" s="69" t="s">
        <v>1355</v>
      </c>
    </row>
    <row r="23" spans="1:40">
      <c r="A23" s="69" t="s">
        <v>21</v>
      </c>
      <c r="B23" s="69" t="s">
        <v>1626</v>
      </c>
      <c r="C23" s="69" t="s">
        <v>1642</v>
      </c>
      <c r="D23" s="69" t="s">
        <v>1641</v>
      </c>
      <c r="E23" s="69" t="s">
        <v>1640</v>
      </c>
      <c r="F23" s="69" t="s">
        <v>1639</v>
      </c>
      <c r="G23" s="69" t="s">
        <v>1638</v>
      </c>
      <c r="H23" s="69" t="s">
        <v>1637</v>
      </c>
      <c r="I23" s="69" t="s">
        <v>1636</v>
      </c>
      <c r="J23" s="69" t="s">
        <v>1635</v>
      </c>
      <c r="K23" s="69" t="s">
        <v>1634</v>
      </c>
      <c r="L23" s="69" t="s">
        <v>1633</v>
      </c>
      <c r="M23" s="69" t="s">
        <v>1629</v>
      </c>
      <c r="N23" s="69" t="s">
        <v>1632</v>
      </c>
      <c r="O23" s="69" t="s">
        <v>1631</v>
      </c>
      <c r="P23" s="69" t="s">
        <v>1628</v>
      </c>
      <c r="Q23" s="69" t="s">
        <v>1630</v>
      </c>
      <c r="R23" s="69" t="s">
        <v>1629</v>
      </c>
      <c r="S23" s="69" t="s">
        <v>1628</v>
      </c>
      <c r="T23" s="69" t="s">
        <v>1627</v>
      </c>
      <c r="U23" s="69" t="s">
        <v>1626</v>
      </c>
      <c r="V23" s="69">
        <v>0</v>
      </c>
      <c r="W23" s="69">
        <v>0</v>
      </c>
      <c r="X23" s="69">
        <v>0</v>
      </c>
      <c r="Y23" s="69" t="s">
        <v>1608</v>
      </c>
      <c r="Z23" s="69" t="s">
        <v>1590</v>
      </c>
      <c r="AA23" s="69" t="s">
        <v>1551</v>
      </c>
      <c r="AB23" s="69" t="s">
        <v>1571</v>
      </c>
      <c r="AC23" s="69" t="s">
        <v>1551</v>
      </c>
      <c r="AD23" s="69" t="s">
        <v>1530</v>
      </c>
      <c r="AE23" s="69" t="s">
        <v>1530</v>
      </c>
      <c r="AF23" s="69" t="s">
        <v>1508</v>
      </c>
      <c r="AG23" s="69" t="s">
        <v>1485</v>
      </c>
      <c r="AH23" s="69" t="s">
        <v>1461</v>
      </c>
      <c r="AI23" s="69" t="s">
        <v>1461</v>
      </c>
      <c r="AJ23" s="69" t="s">
        <v>1436</v>
      </c>
      <c r="AK23" s="69" t="s">
        <v>1436</v>
      </c>
      <c r="AL23" s="69" t="s">
        <v>1410</v>
      </c>
      <c r="AM23" s="69" t="s">
        <v>1383</v>
      </c>
      <c r="AN23" s="69" t="s">
        <v>1355</v>
      </c>
    </row>
    <row r="24" spans="1:40">
      <c r="A24" s="69" t="s">
        <v>22</v>
      </c>
      <c r="B24" s="69" t="s">
        <v>1626</v>
      </c>
      <c r="C24" s="69" t="s">
        <v>1642</v>
      </c>
      <c r="D24" s="69" t="s">
        <v>1641</v>
      </c>
      <c r="E24" s="69" t="s">
        <v>1640</v>
      </c>
      <c r="F24" s="69" t="s">
        <v>1639</v>
      </c>
      <c r="G24" s="69" t="s">
        <v>1638</v>
      </c>
      <c r="H24" s="69" t="s">
        <v>1637</v>
      </c>
      <c r="I24" s="69" t="s">
        <v>1636</v>
      </c>
      <c r="J24" s="69" t="s">
        <v>1635</v>
      </c>
      <c r="K24" s="69" t="s">
        <v>1634</v>
      </c>
      <c r="L24" s="69" t="s">
        <v>1633</v>
      </c>
      <c r="M24" s="69" t="s">
        <v>1629</v>
      </c>
      <c r="N24" s="69" t="s">
        <v>1632</v>
      </c>
      <c r="O24" s="69" t="s">
        <v>1631</v>
      </c>
      <c r="P24" s="69" t="s">
        <v>1628</v>
      </c>
      <c r="Q24" s="69" t="s">
        <v>1630</v>
      </c>
      <c r="R24" s="69" t="s">
        <v>1629</v>
      </c>
      <c r="S24" s="69" t="s">
        <v>1628</v>
      </c>
      <c r="T24" s="69" t="s">
        <v>1627</v>
      </c>
      <c r="U24" s="69" t="s">
        <v>1626</v>
      </c>
      <c r="V24" s="69">
        <v>0</v>
      </c>
      <c r="W24" s="69">
        <v>0</v>
      </c>
      <c r="X24" s="69">
        <v>0</v>
      </c>
      <c r="Y24" s="69" t="s">
        <v>1608</v>
      </c>
      <c r="Z24" s="69" t="s">
        <v>1590</v>
      </c>
      <c r="AA24" s="69" t="s">
        <v>1551</v>
      </c>
      <c r="AB24" s="69" t="s">
        <v>1571</v>
      </c>
      <c r="AC24" s="69" t="s">
        <v>1551</v>
      </c>
      <c r="AD24" s="69" t="s">
        <v>1530</v>
      </c>
      <c r="AE24" s="69" t="s">
        <v>1530</v>
      </c>
      <c r="AF24" s="69" t="s">
        <v>1508</v>
      </c>
      <c r="AG24" s="69" t="s">
        <v>1485</v>
      </c>
      <c r="AH24" s="69" t="s">
        <v>1461</v>
      </c>
      <c r="AI24" s="69" t="s">
        <v>1461</v>
      </c>
      <c r="AJ24" s="69" t="s">
        <v>1436</v>
      </c>
      <c r="AK24" s="69" t="s">
        <v>1436</v>
      </c>
      <c r="AL24" s="69" t="s">
        <v>1410</v>
      </c>
      <c r="AM24" s="69" t="s">
        <v>1383</v>
      </c>
      <c r="AN24" s="69" t="s">
        <v>1355</v>
      </c>
    </row>
    <row r="25" spans="1:40">
      <c r="A25" s="69" t="s">
        <v>23</v>
      </c>
      <c r="B25" s="69" t="s">
        <v>1609</v>
      </c>
      <c r="C25" s="69" t="s">
        <v>1625</v>
      </c>
      <c r="D25" s="69" t="s">
        <v>1624</v>
      </c>
      <c r="E25" s="69" t="s">
        <v>1623</v>
      </c>
      <c r="F25" s="69" t="s">
        <v>1622</v>
      </c>
      <c r="G25" s="69" t="s">
        <v>1621</v>
      </c>
      <c r="H25" s="69" t="s">
        <v>1620</v>
      </c>
      <c r="I25" s="69" t="s">
        <v>1619</v>
      </c>
      <c r="J25" s="69" t="s">
        <v>1618</v>
      </c>
      <c r="K25" s="69" t="s">
        <v>1617</v>
      </c>
      <c r="L25" s="69" t="s">
        <v>1616</v>
      </c>
      <c r="M25" s="69" t="s">
        <v>1612</v>
      </c>
      <c r="N25" s="69" t="s">
        <v>1615</v>
      </c>
      <c r="O25" s="69" t="s">
        <v>1614</v>
      </c>
      <c r="P25" s="69" t="s">
        <v>1611</v>
      </c>
      <c r="Q25" s="69" t="s">
        <v>1613</v>
      </c>
      <c r="R25" s="69" t="s">
        <v>1612</v>
      </c>
      <c r="S25" s="69" t="s">
        <v>1611</v>
      </c>
      <c r="T25" s="69" t="s">
        <v>1610</v>
      </c>
      <c r="U25" s="69" t="s">
        <v>1609</v>
      </c>
      <c r="V25" s="69" t="s">
        <v>1608</v>
      </c>
      <c r="W25" s="69" t="s">
        <v>1608</v>
      </c>
      <c r="X25" s="69" t="s">
        <v>1608</v>
      </c>
      <c r="Y25" s="69">
        <v>0</v>
      </c>
      <c r="Z25" s="69" t="s">
        <v>1589</v>
      </c>
      <c r="AA25" s="69" t="s">
        <v>1550</v>
      </c>
      <c r="AB25" s="69" t="s">
        <v>1570</v>
      </c>
      <c r="AC25" s="69" t="s">
        <v>1550</v>
      </c>
      <c r="AD25" s="69" t="s">
        <v>1529</v>
      </c>
      <c r="AE25" s="69" t="s">
        <v>1529</v>
      </c>
      <c r="AF25" s="69" t="s">
        <v>1507</v>
      </c>
      <c r="AG25" s="69" t="s">
        <v>1484</v>
      </c>
      <c r="AH25" s="69" t="s">
        <v>1460</v>
      </c>
      <c r="AI25" s="69" t="s">
        <v>1460</v>
      </c>
      <c r="AJ25" s="69" t="s">
        <v>1435</v>
      </c>
      <c r="AK25" s="69" t="s">
        <v>1435</v>
      </c>
      <c r="AL25" s="69" t="s">
        <v>1409</v>
      </c>
      <c r="AM25" s="69" t="s">
        <v>1382</v>
      </c>
      <c r="AN25" s="69" t="s">
        <v>1354</v>
      </c>
    </row>
    <row r="26" spans="1:40">
      <c r="A26" s="69" t="s">
        <v>24</v>
      </c>
      <c r="B26" s="69" t="s">
        <v>1591</v>
      </c>
      <c r="C26" s="69" t="s">
        <v>1607</v>
      </c>
      <c r="D26" s="69" t="s">
        <v>1606</v>
      </c>
      <c r="E26" s="69" t="s">
        <v>1605</v>
      </c>
      <c r="F26" s="69" t="s">
        <v>1604</v>
      </c>
      <c r="G26" s="69" t="s">
        <v>1603</v>
      </c>
      <c r="H26" s="69" t="s">
        <v>1602</v>
      </c>
      <c r="I26" s="69" t="s">
        <v>1601</v>
      </c>
      <c r="J26" s="69" t="s">
        <v>1600</v>
      </c>
      <c r="K26" s="69" t="s">
        <v>1599</v>
      </c>
      <c r="L26" s="69" t="s">
        <v>1598</v>
      </c>
      <c r="M26" s="69" t="s">
        <v>1594</v>
      </c>
      <c r="N26" s="69" t="s">
        <v>1597</v>
      </c>
      <c r="O26" s="69" t="s">
        <v>1596</v>
      </c>
      <c r="P26" s="69" t="s">
        <v>1593</v>
      </c>
      <c r="Q26" s="69" t="s">
        <v>1595</v>
      </c>
      <c r="R26" s="69" t="s">
        <v>1594</v>
      </c>
      <c r="S26" s="69" t="s">
        <v>1593</v>
      </c>
      <c r="T26" s="69" t="s">
        <v>1592</v>
      </c>
      <c r="U26" s="69" t="s">
        <v>1591</v>
      </c>
      <c r="V26" s="69" t="s">
        <v>1590</v>
      </c>
      <c r="W26" s="69" t="s">
        <v>1590</v>
      </c>
      <c r="X26" s="69" t="s">
        <v>1590</v>
      </c>
      <c r="Y26" s="69" t="s">
        <v>1589</v>
      </c>
      <c r="Z26" s="69">
        <v>0</v>
      </c>
      <c r="AA26" s="69" t="s">
        <v>1549</v>
      </c>
      <c r="AB26" s="69" t="s">
        <v>1569</v>
      </c>
      <c r="AC26" s="69" t="s">
        <v>1549</v>
      </c>
      <c r="AD26" s="69" t="s">
        <v>1528</v>
      </c>
      <c r="AE26" s="69" t="s">
        <v>1528</v>
      </c>
      <c r="AF26" s="69" t="s">
        <v>1506</v>
      </c>
      <c r="AG26" s="69" t="s">
        <v>1483</v>
      </c>
      <c r="AH26" s="69" t="s">
        <v>1459</v>
      </c>
      <c r="AI26" s="69" t="s">
        <v>1459</v>
      </c>
      <c r="AJ26" s="69" t="s">
        <v>1434</v>
      </c>
      <c r="AK26" s="69" t="s">
        <v>1434</v>
      </c>
      <c r="AL26" s="69" t="s">
        <v>1408</v>
      </c>
      <c r="AM26" s="69" t="s">
        <v>1381</v>
      </c>
      <c r="AN26" s="69" t="s">
        <v>1353</v>
      </c>
    </row>
    <row r="27" spans="1:40">
      <c r="A27" s="69" t="s">
        <v>25</v>
      </c>
      <c r="B27" s="69" t="s">
        <v>1552</v>
      </c>
      <c r="C27" s="69" t="s">
        <v>1568</v>
      </c>
      <c r="D27" s="69" t="s">
        <v>1567</v>
      </c>
      <c r="E27" s="69" t="s">
        <v>1566</v>
      </c>
      <c r="F27" s="69" t="s">
        <v>1565</v>
      </c>
      <c r="G27" s="69" t="s">
        <v>1564</v>
      </c>
      <c r="H27" s="69" t="s">
        <v>1563</v>
      </c>
      <c r="I27" s="69" t="s">
        <v>1562</v>
      </c>
      <c r="J27" s="69" t="s">
        <v>1561</v>
      </c>
      <c r="K27" s="69" t="s">
        <v>1560</v>
      </c>
      <c r="L27" s="69" t="s">
        <v>1559</v>
      </c>
      <c r="M27" s="69" t="s">
        <v>1555</v>
      </c>
      <c r="N27" s="69" t="s">
        <v>1558</v>
      </c>
      <c r="O27" s="69" t="s">
        <v>1557</v>
      </c>
      <c r="P27" s="69" t="s">
        <v>1554</v>
      </c>
      <c r="Q27" s="69" t="s">
        <v>1556</v>
      </c>
      <c r="R27" s="69" t="s">
        <v>1555</v>
      </c>
      <c r="S27" s="69" t="s">
        <v>1554</v>
      </c>
      <c r="T27" s="69" t="s">
        <v>1553</v>
      </c>
      <c r="U27" s="69" t="s">
        <v>1552</v>
      </c>
      <c r="V27" s="69" t="s">
        <v>1551</v>
      </c>
      <c r="W27" s="69" t="s">
        <v>1551</v>
      </c>
      <c r="X27" s="69" t="s">
        <v>1551</v>
      </c>
      <c r="Y27" s="69" t="s">
        <v>1550</v>
      </c>
      <c r="Z27" s="69" t="s">
        <v>1549</v>
      </c>
      <c r="AA27" s="69">
        <v>0</v>
      </c>
      <c r="AB27" s="69" t="s">
        <v>1548</v>
      </c>
      <c r="AC27" s="69">
        <v>0</v>
      </c>
      <c r="AD27" s="69" t="s">
        <v>1526</v>
      </c>
      <c r="AE27" s="69" t="s">
        <v>1526</v>
      </c>
      <c r="AF27" s="69" t="s">
        <v>1504</v>
      </c>
      <c r="AG27" s="69" t="s">
        <v>1481</v>
      </c>
      <c r="AH27" s="69" t="s">
        <v>1457</v>
      </c>
      <c r="AI27" s="69" t="s">
        <v>1457</v>
      </c>
      <c r="AJ27" s="69" t="s">
        <v>1432</v>
      </c>
      <c r="AK27" s="69" t="s">
        <v>1432</v>
      </c>
      <c r="AL27" s="69" t="s">
        <v>1406</v>
      </c>
      <c r="AM27" s="69" t="s">
        <v>1379</v>
      </c>
      <c r="AN27" s="69" t="s">
        <v>1351</v>
      </c>
    </row>
    <row r="28" spans="1:40">
      <c r="A28" s="69" t="s">
        <v>26</v>
      </c>
      <c r="B28" s="69" t="s">
        <v>1572</v>
      </c>
      <c r="C28" s="69" t="s">
        <v>1588</v>
      </c>
      <c r="D28" s="69" t="s">
        <v>1587</v>
      </c>
      <c r="E28" s="69" t="s">
        <v>1586</v>
      </c>
      <c r="F28" s="69" t="s">
        <v>1585</v>
      </c>
      <c r="G28" s="69" t="s">
        <v>1584</v>
      </c>
      <c r="H28" s="69" t="s">
        <v>1583</v>
      </c>
      <c r="I28" s="69" t="s">
        <v>1582</v>
      </c>
      <c r="J28" s="69" t="s">
        <v>1581</v>
      </c>
      <c r="K28" s="69" t="s">
        <v>1580</v>
      </c>
      <c r="L28" s="69" t="s">
        <v>1579</v>
      </c>
      <c r="M28" s="69" t="s">
        <v>1575</v>
      </c>
      <c r="N28" s="69" t="s">
        <v>1578</v>
      </c>
      <c r="O28" s="69" t="s">
        <v>1577</v>
      </c>
      <c r="P28" s="69" t="s">
        <v>1574</v>
      </c>
      <c r="Q28" s="69" t="s">
        <v>1576</v>
      </c>
      <c r="R28" s="69" t="s">
        <v>1575</v>
      </c>
      <c r="S28" s="69" t="s">
        <v>1574</v>
      </c>
      <c r="T28" s="69" t="s">
        <v>1573</v>
      </c>
      <c r="U28" s="69" t="s">
        <v>1572</v>
      </c>
      <c r="V28" s="69" t="s">
        <v>1571</v>
      </c>
      <c r="W28" s="69" t="s">
        <v>1571</v>
      </c>
      <c r="X28" s="69" t="s">
        <v>1571</v>
      </c>
      <c r="Y28" s="69" t="s">
        <v>1570</v>
      </c>
      <c r="Z28" s="69" t="s">
        <v>1569</v>
      </c>
      <c r="AA28" s="69" t="s">
        <v>1548</v>
      </c>
      <c r="AB28" s="69">
        <v>0</v>
      </c>
      <c r="AC28" s="69" t="s">
        <v>1548</v>
      </c>
      <c r="AD28" s="69" t="s">
        <v>1527</v>
      </c>
      <c r="AE28" s="69" t="s">
        <v>1527</v>
      </c>
      <c r="AF28" s="69" t="s">
        <v>1505</v>
      </c>
      <c r="AG28" s="69" t="s">
        <v>1482</v>
      </c>
      <c r="AH28" s="69" t="s">
        <v>1458</v>
      </c>
      <c r="AI28" s="69" t="s">
        <v>1458</v>
      </c>
      <c r="AJ28" s="69" t="s">
        <v>1433</v>
      </c>
      <c r="AK28" s="69" t="s">
        <v>1433</v>
      </c>
      <c r="AL28" s="69" t="s">
        <v>1407</v>
      </c>
      <c r="AM28" s="69" t="s">
        <v>1380</v>
      </c>
      <c r="AN28" s="69" t="s">
        <v>1352</v>
      </c>
    </row>
    <row r="29" spans="1:40">
      <c r="A29" s="69" t="s">
        <v>27</v>
      </c>
      <c r="B29" s="69" t="s">
        <v>1552</v>
      </c>
      <c r="C29" s="69" t="s">
        <v>1568</v>
      </c>
      <c r="D29" s="69" t="s">
        <v>1567</v>
      </c>
      <c r="E29" s="69" t="s">
        <v>1566</v>
      </c>
      <c r="F29" s="69" t="s">
        <v>1565</v>
      </c>
      <c r="G29" s="69" t="s">
        <v>1564</v>
      </c>
      <c r="H29" s="69" t="s">
        <v>1563</v>
      </c>
      <c r="I29" s="69" t="s">
        <v>1562</v>
      </c>
      <c r="J29" s="69" t="s">
        <v>1561</v>
      </c>
      <c r="K29" s="69" t="s">
        <v>1560</v>
      </c>
      <c r="L29" s="69" t="s">
        <v>1559</v>
      </c>
      <c r="M29" s="69" t="s">
        <v>1555</v>
      </c>
      <c r="N29" s="69" t="s">
        <v>1558</v>
      </c>
      <c r="O29" s="69" t="s">
        <v>1557</v>
      </c>
      <c r="P29" s="69" t="s">
        <v>1554</v>
      </c>
      <c r="Q29" s="69" t="s">
        <v>1556</v>
      </c>
      <c r="R29" s="69" t="s">
        <v>1555</v>
      </c>
      <c r="S29" s="69" t="s">
        <v>1554</v>
      </c>
      <c r="T29" s="69" t="s">
        <v>1553</v>
      </c>
      <c r="U29" s="69" t="s">
        <v>1552</v>
      </c>
      <c r="V29" s="69" t="s">
        <v>1551</v>
      </c>
      <c r="W29" s="69" t="s">
        <v>1551</v>
      </c>
      <c r="X29" s="69" t="s">
        <v>1551</v>
      </c>
      <c r="Y29" s="69" t="s">
        <v>1550</v>
      </c>
      <c r="Z29" s="69" t="s">
        <v>1549</v>
      </c>
      <c r="AA29" s="69">
        <v>0</v>
      </c>
      <c r="AB29" s="69" t="s">
        <v>1548</v>
      </c>
      <c r="AC29" s="69">
        <v>0</v>
      </c>
      <c r="AD29" s="69" t="s">
        <v>1526</v>
      </c>
      <c r="AE29" s="69" t="s">
        <v>1526</v>
      </c>
      <c r="AF29" s="69" t="s">
        <v>1504</v>
      </c>
      <c r="AG29" s="69" t="s">
        <v>1481</v>
      </c>
      <c r="AH29" s="69" t="s">
        <v>1457</v>
      </c>
      <c r="AI29" s="69" t="s">
        <v>1457</v>
      </c>
      <c r="AJ29" s="69" t="s">
        <v>1432</v>
      </c>
      <c r="AK29" s="69" t="s">
        <v>1432</v>
      </c>
      <c r="AL29" s="69" t="s">
        <v>1406</v>
      </c>
      <c r="AM29" s="69" t="s">
        <v>1379</v>
      </c>
      <c r="AN29" s="69" t="s">
        <v>1351</v>
      </c>
    </row>
    <row r="30" spans="1:40">
      <c r="A30" s="69" t="s">
        <v>28</v>
      </c>
      <c r="B30" s="69" t="s">
        <v>1531</v>
      </c>
      <c r="C30" s="69" t="s">
        <v>1547</v>
      </c>
      <c r="D30" s="69" t="s">
        <v>1546</v>
      </c>
      <c r="E30" s="69" t="s">
        <v>1545</v>
      </c>
      <c r="F30" s="69" t="s">
        <v>1544</v>
      </c>
      <c r="G30" s="69" t="s">
        <v>1543</v>
      </c>
      <c r="H30" s="69" t="s">
        <v>1542</v>
      </c>
      <c r="I30" s="69" t="s">
        <v>1541</v>
      </c>
      <c r="J30" s="69" t="s">
        <v>1540</v>
      </c>
      <c r="K30" s="69" t="s">
        <v>1539</v>
      </c>
      <c r="L30" s="69" t="s">
        <v>1538</v>
      </c>
      <c r="M30" s="69" t="s">
        <v>1534</v>
      </c>
      <c r="N30" s="69" t="s">
        <v>1537</v>
      </c>
      <c r="O30" s="69" t="s">
        <v>1536</v>
      </c>
      <c r="P30" s="69" t="s">
        <v>1533</v>
      </c>
      <c r="Q30" s="69" t="s">
        <v>1535</v>
      </c>
      <c r="R30" s="69" t="s">
        <v>1534</v>
      </c>
      <c r="S30" s="69" t="s">
        <v>1533</v>
      </c>
      <c r="T30" s="69" t="s">
        <v>1532</v>
      </c>
      <c r="U30" s="69" t="s">
        <v>1531</v>
      </c>
      <c r="V30" s="69" t="s">
        <v>1530</v>
      </c>
      <c r="W30" s="69" t="s">
        <v>1530</v>
      </c>
      <c r="X30" s="69" t="s">
        <v>1530</v>
      </c>
      <c r="Y30" s="69" t="s">
        <v>1529</v>
      </c>
      <c r="Z30" s="69" t="s">
        <v>1528</v>
      </c>
      <c r="AA30" s="69" t="s">
        <v>1526</v>
      </c>
      <c r="AB30" s="69" t="s">
        <v>1527</v>
      </c>
      <c r="AC30" s="69" t="s">
        <v>1526</v>
      </c>
      <c r="AD30" s="69">
        <v>0</v>
      </c>
      <c r="AE30" s="69">
        <v>0</v>
      </c>
      <c r="AF30" s="69" t="s">
        <v>1503</v>
      </c>
      <c r="AG30" s="69" t="s">
        <v>1480</v>
      </c>
      <c r="AH30" s="69" t="s">
        <v>1456</v>
      </c>
      <c r="AI30" s="69" t="s">
        <v>1456</v>
      </c>
      <c r="AJ30" s="69" t="s">
        <v>1431</v>
      </c>
      <c r="AK30" s="69" t="s">
        <v>1431</v>
      </c>
      <c r="AL30" s="69" t="s">
        <v>1405</v>
      </c>
      <c r="AM30" s="69" t="s">
        <v>1378</v>
      </c>
      <c r="AN30" s="69" t="s">
        <v>1350</v>
      </c>
    </row>
    <row r="31" spans="1:40">
      <c r="A31" s="69" t="s">
        <v>29</v>
      </c>
      <c r="B31" s="69" t="s">
        <v>1531</v>
      </c>
      <c r="C31" s="69" t="s">
        <v>1547</v>
      </c>
      <c r="D31" s="69" t="s">
        <v>1546</v>
      </c>
      <c r="E31" s="69" t="s">
        <v>1545</v>
      </c>
      <c r="F31" s="69" t="s">
        <v>1544</v>
      </c>
      <c r="G31" s="69" t="s">
        <v>1543</v>
      </c>
      <c r="H31" s="69" t="s">
        <v>1542</v>
      </c>
      <c r="I31" s="69" t="s">
        <v>1541</v>
      </c>
      <c r="J31" s="69" t="s">
        <v>1540</v>
      </c>
      <c r="K31" s="69" t="s">
        <v>1539</v>
      </c>
      <c r="L31" s="69" t="s">
        <v>1538</v>
      </c>
      <c r="M31" s="69" t="s">
        <v>1534</v>
      </c>
      <c r="N31" s="69" t="s">
        <v>1537</v>
      </c>
      <c r="O31" s="69" t="s">
        <v>1536</v>
      </c>
      <c r="P31" s="69" t="s">
        <v>1533</v>
      </c>
      <c r="Q31" s="69" t="s">
        <v>1535</v>
      </c>
      <c r="R31" s="69" t="s">
        <v>1534</v>
      </c>
      <c r="S31" s="69" t="s">
        <v>1533</v>
      </c>
      <c r="T31" s="69" t="s">
        <v>1532</v>
      </c>
      <c r="U31" s="69" t="s">
        <v>1531</v>
      </c>
      <c r="V31" s="69" t="s">
        <v>1530</v>
      </c>
      <c r="W31" s="69" t="s">
        <v>1530</v>
      </c>
      <c r="X31" s="69" t="s">
        <v>1530</v>
      </c>
      <c r="Y31" s="69" t="s">
        <v>1529</v>
      </c>
      <c r="Z31" s="69" t="s">
        <v>1528</v>
      </c>
      <c r="AA31" s="69" t="s">
        <v>1526</v>
      </c>
      <c r="AB31" s="69" t="s">
        <v>1527</v>
      </c>
      <c r="AC31" s="69" t="s">
        <v>1526</v>
      </c>
      <c r="AD31" s="69">
        <v>0</v>
      </c>
      <c r="AE31" s="69">
        <v>0</v>
      </c>
      <c r="AF31" s="69" t="s">
        <v>1503</v>
      </c>
      <c r="AG31" s="69" t="s">
        <v>1480</v>
      </c>
      <c r="AH31" s="69" t="s">
        <v>1456</v>
      </c>
      <c r="AI31" s="69" t="s">
        <v>1456</v>
      </c>
      <c r="AJ31" s="69" t="s">
        <v>1431</v>
      </c>
      <c r="AK31" s="69" t="s">
        <v>1431</v>
      </c>
      <c r="AL31" s="69" t="s">
        <v>1405</v>
      </c>
      <c r="AM31" s="69" t="s">
        <v>1378</v>
      </c>
      <c r="AN31" s="69" t="s">
        <v>1350</v>
      </c>
    </row>
    <row r="32" spans="1:40">
      <c r="A32" s="69" t="s">
        <v>30</v>
      </c>
      <c r="B32" s="69" t="s">
        <v>1509</v>
      </c>
      <c r="C32" s="69" t="s">
        <v>1525</v>
      </c>
      <c r="D32" s="69" t="s">
        <v>1524</v>
      </c>
      <c r="E32" s="69" t="s">
        <v>1523</v>
      </c>
      <c r="F32" s="69" t="s">
        <v>1522</v>
      </c>
      <c r="G32" s="69" t="s">
        <v>1521</v>
      </c>
      <c r="H32" s="69" t="s">
        <v>1520</v>
      </c>
      <c r="I32" s="69" t="s">
        <v>1519</v>
      </c>
      <c r="J32" s="69" t="s">
        <v>1518</v>
      </c>
      <c r="K32" s="69" t="s">
        <v>1517</v>
      </c>
      <c r="L32" s="69" t="s">
        <v>1516</v>
      </c>
      <c r="M32" s="69" t="s">
        <v>1512</v>
      </c>
      <c r="N32" s="69" t="s">
        <v>1515</v>
      </c>
      <c r="O32" s="69" t="s">
        <v>1514</v>
      </c>
      <c r="P32" s="69" t="s">
        <v>1511</v>
      </c>
      <c r="Q32" s="69" t="s">
        <v>1513</v>
      </c>
      <c r="R32" s="69" t="s">
        <v>1512</v>
      </c>
      <c r="S32" s="69" t="s">
        <v>1511</v>
      </c>
      <c r="T32" s="69" t="s">
        <v>1510</v>
      </c>
      <c r="U32" s="69" t="s">
        <v>1509</v>
      </c>
      <c r="V32" s="69" t="s">
        <v>1508</v>
      </c>
      <c r="W32" s="69" t="s">
        <v>1508</v>
      </c>
      <c r="X32" s="69" t="s">
        <v>1508</v>
      </c>
      <c r="Y32" s="69" t="s">
        <v>1507</v>
      </c>
      <c r="Z32" s="69" t="s">
        <v>1506</v>
      </c>
      <c r="AA32" s="69" t="s">
        <v>1504</v>
      </c>
      <c r="AB32" s="69" t="s">
        <v>1505</v>
      </c>
      <c r="AC32" s="69" t="s">
        <v>1504</v>
      </c>
      <c r="AD32" s="69" t="s">
        <v>1503</v>
      </c>
      <c r="AE32" s="69" t="s">
        <v>1503</v>
      </c>
      <c r="AF32" s="69">
        <v>0</v>
      </c>
      <c r="AG32" s="69" t="s">
        <v>1479</v>
      </c>
      <c r="AH32" s="69" t="s">
        <v>1455</v>
      </c>
      <c r="AI32" s="69" t="s">
        <v>1455</v>
      </c>
      <c r="AJ32" s="69" t="s">
        <v>1430</v>
      </c>
      <c r="AK32" s="69" t="s">
        <v>1430</v>
      </c>
      <c r="AL32" s="69" t="s">
        <v>1404</v>
      </c>
      <c r="AM32" s="69" t="s">
        <v>1377</v>
      </c>
      <c r="AN32" s="69" t="s">
        <v>1349</v>
      </c>
    </row>
    <row r="33" spans="1:40">
      <c r="A33" s="69" t="s">
        <v>31</v>
      </c>
      <c r="B33" s="69" t="s">
        <v>1486</v>
      </c>
      <c r="C33" s="69" t="s">
        <v>1502</v>
      </c>
      <c r="D33" s="69" t="s">
        <v>1501</v>
      </c>
      <c r="E33" s="69" t="s">
        <v>1500</v>
      </c>
      <c r="F33" s="69" t="s">
        <v>1499</v>
      </c>
      <c r="G33" s="69" t="s">
        <v>1498</v>
      </c>
      <c r="H33" s="69" t="s">
        <v>1497</v>
      </c>
      <c r="I33" s="69" t="s">
        <v>1496</v>
      </c>
      <c r="J33" s="69" t="s">
        <v>1495</v>
      </c>
      <c r="K33" s="69" t="s">
        <v>1494</v>
      </c>
      <c r="L33" s="69" t="s">
        <v>1493</v>
      </c>
      <c r="M33" s="69" t="s">
        <v>1489</v>
      </c>
      <c r="N33" s="69" t="s">
        <v>1492</v>
      </c>
      <c r="O33" s="69" t="s">
        <v>1491</v>
      </c>
      <c r="P33" s="69" t="s">
        <v>1488</v>
      </c>
      <c r="Q33" s="69" t="s">
        <v>1490</v>
      </c>
      <c r="R33" s="69" t="s">
        <v>1489</v>
      </c>
      <c r="S33" s="69" t="s">
        <v>1488</v>
      </c>
      <c r="T33" s="69" t="s">
        <v>1487</v>
      </c>
      <c r="U33" s="69" t="s">
        <v>1486</v>
      </c>
      <c r="V33" s="69" t="s">
        <v>1485</v>
      </c>
      <c r="W33" s="69" t="s">
        <v>1485</v>
      </c>
      <c r="X33" s="69" t="s">
        <v>1485</v>
      </c>
      <c r="Y33" s="69" t="s">
        <v>1484</v>
      </c>
      <c r="Z33" s="69" t="s">
        <v>1483</v>
      </c>
      <c r="AA33" s="69" t="s">
        <v>1481</v>
      </c>
      <c r="AB33" s="69" t="s">
        <v>1482</v>
      </c>
      <c r="AC33" s="69" t="s">
        <v>1481</v>
      </c>
      <c r="AD33" s="69" t="s">
        <v>1480</v>
      </c>
      <c r="AE33" s="69" t="s">
        <v>1480</v>
      </c>
      <c r="AF33" s="69" t="s">
        <v>1479</v>
      </c>
      <c r="AG33" s="69">
        <v>0</v>
      </c>
      <c r="AH33" s="69" t="s">
        <v>1454</v>
      </c>
      <c r="AI33" s="69" t="s">
        <v>1454</v>
      </c>
      <c r="AJ33" s="69" t="s">
        <v>1429</v>
      </c>
      <c r="AK33" s="69" t="s">
        <v>1429</v>
      </c>
      <c r="AL33" s="69" t="s">
        <v>1403</v>
      </c>
      <c r="AM33" s="69" t="s">
        <v>1376</v>
      </c>
      <c r="AN33" s="69" t="s">
        <v>1348</v>
      </c>
    </row>
    <row r="34" spans="1:40">
      <c r="A34" s="69" t="s">
        <v>32</v>
      </c>
      <c r="B34" s="69" t="s">
        <v>1462</v>
      </c>
      <c r="C34" s="69" t="s">
        <v>1478</v>
      </c>
      <c r="D34" s="69" t="s">
        <v>1477</v>
      </c>
      <c r="E34" s="69" t="s">
        <v>1476</v>
      </c>
      <c r="F34" s="69" t="s">
        <v>1475</v>
      </c>
      <c r="G34" s="69" t="s">
        <v>1474</v>
      </c>
      <c r="H34" s="69" t="s">
        <v>1473</v>
      </c>
      <c r="I34" s="69" t="s">
        <v>1472</v>
      </c>
      <c r="J34" s="69" t="s">
        <v>1471</v>
      </c>
      <c r="K34" s="69" t="s">
        <v>1470</v>
      </c>
      <c r="L34" s="69" t="s">
        <v>1469</v>
      </c>
      <c r="M34" s="69" t="s">
        <v>1465</v>
      </c>
      <c r="N34" s="69" t="s">
        <v>1468</v>
      </c>
      <c r="O34" s="69" t="s">
        <v>1467</v>
      </c>
      <c r="P34" s="69" t="s">
        <v>1464</v>
      </c>
      <c r="Q34" s="69" t="s">
        <v>1466</v>
      </c>
      <c r="R34" s="69" t="s">
        <v>1465</v>
      </c>
      <c r="S34" s="69" t="s">
        <v>1464</v>
      </c>
      <c r="T34" s="69" t="s">
        <v>1463</v>
      </c>
      <c r="U34" s="69" t="s">
        <v>1462</v>
      </c>
      <c r="V34" s="69" t="s">
        <v>1461</v>
      </c>
      <c r="W34" s="69" t="s">
        <v>1461</v>
      </c>
      <c r="X34" s="69" t="s">
        <v>1461</v>
      </c>
      <c r="Y34" s="69" t="s">
        <v>1460</v>
      </c>
      <c r="Z34" s="69" t="s">
        <v>1459</v>
      </c>
      <c r="AA34" s="69" t="s">
        <v>1457</v>
      </c>
      <c r="AB34" s="69" t="s">
        <v>1458</v>
      </c>
      <c r="AC34" s="69" t="s">
        <v>1457</v>
      </c>
      <c r="AD34" s="69" t="s">
        <v>1456</v>
      </c>
      <c r="AE34" s="69" t="s">
        <v>1456</v>
      </c>
      <c r="AF34" s="69" t="s">
        <v>1455</v>
      </c>
      <c r="AG34" s="69" t="s">
        <v>1454</v>
      </c>
      <c r="AH34" s="69">
        <v>0</v>
      </c>
      <c r="AI34" s="69">
        <v>0</v>
      </c>
      <c r="AJ34" s="69" t="s">
        <v>1428</v>
      </c>
      <c r="AK34" s="69" t="s">
        <v>1428</v>
      </c>
      <c r="AL34" s="69" t="s">
        <v>1402</v>
      </c>
      <c r="AM34" s="69" t="s">
        <v>1375</v>
      </c>
      <c r="AN34" s="69" t="s">
        <v>1347</v>
      </c>
    </row>
    <row r="35" spans="1:40">
      <c r="A35" s="69" t="s">
        <v>33</v>
      </c>
      <c r="B35" s="69" t="s">
        <v>1462</v>
      </c>
      <c r="C35" s="69" t="s">
        <v>1478</v>
      </c>
      <c r="D35" s="69" t="s">
        <v>1477</v>
      </c>
      <c r="E35" s="69" t="s">
        <v>1476</v>
      </c>
      <c r="F35" s="69" t="s">
        <v>1475</v>
      </c>
      <c r="G35" s="69" t="s">
        <v>1474</v>
      </c>
      <c r="H35" s="69" t="s">
        <v>1473</v>
      </c>
      <c r="I35" s="69" t="s">
        <v>1472</v>
      </c>
      <c r="J35" s="69" t="s">
        <v>1471</v>
      </c>
      <c r="K35" s="69" t="s">
        <v>1470</v>
      </c>
      <c r="L35" s="69" t="s">
        <v>1469</v>
      </c>
      <c r="M35" s="69" t="s">
        <v>1465</v>
      </c>
      <c r="N35" s="69" t="s">
        <v>1468</v>
      </c>
      <c r="O35" s="69" t="s">
        <v>1467</v>
      </c>
      <c r="P35" s="69" t="s">
        <v>1464</v>
      </c>
      <c r="Q35" s="69" t="s">
        <v>1466</v>
      </c>
      <c r="R35" s="69" t="s">
        <v>1465</v>
      </c>
      <c r="S35" s="69" t="s">
        <v>1464</v>
      </c>
      <c r="T35" s="69" t="s">
        <v>1463</v>
      </c>
      <c r="U35" s="69" t="s">
        <v>1462</v>
      </c>
      <c r="V35" s="69" t="s">
        <v>1461</v>
      </c>
      <c r="W35" s="69" t="s">
        <v>1461</v>
      </c>
      <c r="X35" s="69" t="s">
        <v>1461</v>
      </c>
      <c r="Y35" s="69" t="s">
        <v>1460</v>
      </c>
      <c r="Z35" s="69" t="s">
        <v>1459</v>
      </c>
      <c r="AA35" s="69" t="s">
        <v>1457</v>
      </c>
      <c r="AB35" s="69" t="s">
        <v>1458</v>
      </c>
      <c r="AC35" s="69" t="s">
        <v>1457</v>
      </c>
      <c r="AD35" s="69" t="s">
        <v>1456</v>
      </c>
      <c r="AE35" s="69" t="s">
        <v>1456</v>
      </c>
      <c r="AF35" s="69" t="s">
        <v>1455</v>
      </c>
      <c r="AG35" s="69" t="s">
        <v>1454</v>
      </c>
      <c r="AH35" s="69">
        <v>0</v>
      </c>
      <c r="AI35" s="69">
        <v>0</v>
      </c>
      <c r="AJ35" s="69" t="s">
        <v>1428</v>
      </c>
      <c r="AK35" s="69" t="s">
        <v>1428</v>
      </c>
      <c r="AL35" s="69" t="s">
        <v>1402</v>
      </c>
      <c r="AM35" s="69" t="s">
        <v>1375</v>
      </c>
      <c r="AN35" s="69" t="s">
        <v>1347</v>
      </c>
    </row>
    <row r="36" spans="1:40">
      <c r="A36" s="69" t="s">
        <v>34</v>
      </c>
      <c r="B36" s="69" t="s">
        <v>1437</v>
      </c>
      <c r="C36" s="69" t="s">
        <v>1453</v>
      </c>
      <c r="D36" s="69" t="s">
        <v>1452</v>
      </c>
      <c r="E36" s="69" t="s">
        <v>1451</v>
      </c>
      <c r="F36" s="69" t="s">
        <v>1450</v>
      </c>
      <c r="G36" s="69" t="s">
        <v>1449</v>
      </c>
      <c r="H36" s="69" t="s">
        <v>1448</v>
      </c>
      <c r="I36" s="69" t="s">
        <v>1447</v>
      </c>
      <c r="J36" s="69" t="s">
        <v>1446</v>
      </c>
      <c r="K36" s="69" t="s">
        <v>1445</v>
      </c>
      <c r="L36" s="69" t="s">
        <v>1444</v>
      </c>
      <c r="M36" s="69" t="s">
        <v>1440</v>
      </c>
      <c r="N36" s="69" t="s">
        <v>1443</v>
      </c>
      <c r="O36" s="69" t="s">
        <v>1442</v>
      </c>
      <c r="P36" s="69" t="s">
        <v>1439</v>
      </c>
      <c r="Q36" s="69" t="s">
        <v>1441</v>
      </c>
      <c r="R36" s="69" t="s">
        <v>1440</v>
      </c>
      <c r="S36" s="69" t="s">
        <v>1439</v>
      </c>
      <c r="T36" s="69" t="s">
        <v>1438</v>
      </c>
      <c r="U36" s="69" t="s">
        <v>1437</v>
      </c>
      <c r="V36" s="69" t="s">
        <v>1436</v>
      </c>
      <c r="W36" s="69" t="s">
        <v>1436</v>
      </c>
      <c r="X36" s="69" t="s">
        <v>1436</v>
      </c>
      <c r="Y36" s="69" t="s">
        <v>1435</v>
      </c>
      <c r="Z36" s="69" t="s">
        <v>1434</v>
      </c>
      <c r="AA36" s="69" t="s">
        <v>1432</v>
      </c>
      <c r="AB36" s="69" t="s">
        <v>1433</v>
      </c>
      <c r="AC36" s="69" t="s">
        <v>1432</v>
      </c>
      <c r="AD36" s="69" t="s">
        <v>1431</v>
      </c>
      <c r="AE36" s="69" t="s">
        <v>1431</v>
      </c>
      <c r="AF36" s="69" t="s">
        <v>1430</v>
      </c>
      <c r="AG36" s="69" t="s">
        <v>1429</v>
      </c>
      <c r="AH36" s="69" t="s">
        <v>1428</v>
      </c>
      <c r="AI36" s="69" t="s">
        <v>1428</v>
      </c>
      <c r="AJ36" s="69">
        <v>0</v>
      </c>
      <c r="AK36" s="69">
        <v>0</v>
      </c>
      <c r="AL36" s="69" t="s">
        <v>1401</v>
      </c>
      <c r="AM36" s="69" t="s">
        <v>1374</v>
      </c>
      <c r="AN36" s="69" t="s">
        <v>1346</v>
      </c>
    </row>
    <row r="37" spans="1:40">
      <c r="A37" s="69" t="s">
        <v>35</v>
      </c>
      <c r="B37" s="69" t="s">
        <v>1437</v>
      </c>
      <c r="C37" s="69" t="s">
        <v>1453</v>
      </c>
      <c r="D37" s="69" t="s">
        <v>1452</v>
      </c>
      <c r="E37" s="69" t="s">
        <v>1451</v>
      </c>
      <c r="F37" s="69" t="s">
        <v>1450</v>
      </c>
      <c r="G37" s="69" t="s">
        <v>1449</v>
      </c>
      <c r="H37" s="69" t="s">
        <v>1448</v>
      </c>
      <c r="I37" s="69" t="s">
        <v>1447</v>
      </c>
      <c r="J37" s="69" t="s">
        <v>1446</v>
      </c>
      <c r="K37" s="69" t="s">
        <v>1445</v>
      </c>
      <c r="L37" s="69" t="s">
        <v>1444</v>
      </c>
      <c r="M37" s="69" t="s">
        <v>1440</v>
      </c>
      <c r="N37" s="69" t="s">
        <v>1443</v>
      </c>
      <c r="O37" s="69" t="s">
        <v>1442</v>
      </c>
      <c r="P37" s="69" t="s">
        <v>1439</v>
      </c>
      <c r="Q37" s="69" t="s">
        <v>1441</v>
      </c>
      <c r="R37" s="69" t="s">
        <v>1440</v>
      </c>
      <c r="S37" s="69" t="s">
        <v>1439</v>
      </c>
      <c r="T37" s="69" t="s">
        <v>1438</v>
      </c>
      <c r="U37" s="69" t="s">
        <v>1437</v>
      </c>
      <c r="V37" s="69" t="s">
        <v>1436</v>
      </c>
      <c r="W37" s="69" t="s">
        <v>1436</v>
      </c>
      <c r="X37" s="69" t="s">
        <v>1436</v>
      </c>
      <c r="Y37" s="69" t="s">
        <v>1435</v>
      </c>
      <c r="Z37" s="69" t="s">
        <v>1434</v>
      </c>
      <c r="AA37" s="69" t="s">
        <v>1432</v>
      </c>
      <c r="AB37" s="69" t="s">
        <v>1433</v>
      </c>
      <c r="AC37" s="69" t="s">
        <v>1432</v>
      </c>
      <c r="AD37" s="69" t="s">
        <v>1431</v>
      </c>
      <c r="AE37" s="69" t="s">
        <v>1431</v>
      </c>
      <c r="AF37" s="69" t="s">
        <v>1430</v>
      </c>
      <c r="AG37" s="69" t="s">
        <v>1429</v>
      </c>
      <c r="AH37" s="69" t="s">
        <v>1428</v>
      </c>
      <c r="AI37" s="69" t="s">
        <v>1428</v>
      </c>
      <c r="AJ37" s="69">
        <v>0</v>
      </c>
      <c r="AK37" s="69">
        <v>0</v>
      </c>
      <c r="AL37" s="69" t="s">
        <v>1401</v>
      </c>
      <c r="AM37" s="69" t="s">
        <v>1374</v>
      </c>
      <c r="AN37" s="69" t="s">
        <v>1346</v>
      </c>
    </row>
    <row r="38" spans="1:40">
      <c r="A38" s="69" t="s">
        <v>36</v>
      </c>
      <c r="B38" s="69" t="s">
        <v>1411</v>
      </c>
      <c r="C38" s="69" t="s">
        <v>1427</v>
      </c>
      <c r="D38" s="69" t="s">
        <v>1426</v>
      </c>
      <c r="E38" s="69" t="s">
        <v>1425</v>
      </c>
      <c r="F38" s="69" t="s">
        <v>1424</v>
      </c>
      <c r="G38" s="69" t="s">
        <v>1423</v>
      </c>
      <c r="H38" s="69" t="s">
        <v>1422</v>
      </c>
      <c r="I38" s="69" t="s">
        <v>1421</v>
      </c>
      <c r="J38" s="69" t="s">
        <v>1420</v>
      </c>
      <c r="K38" s="69" t="s">
        <v>1419</v>
      </c>
      <c r="L38" s="69" t="s">
        <v>1418</v>
      </c>
      <c r="M38" s="69" t="s">
        <v>1414</v>
      </c>
      <c r="N38" s="69" t="s">
        <v>1417</v>
      </c>
      <c r="O38" s="69" t="s">
        <v>1416</v>
      </c>
      <c r="P38" s="69" t="s">
        <v>1413</v>
      </c>
      <c r="Q38" s="69" t="s">
        <v>1415</v>
      </c>
      <c r="R38" s="69" t="s">
        <v>1414</v>
      </c>
      <c r="S38" s="69" t="s">
        <v>1413</v>
      </c>
      <c r="T38" s="69" t="s">
        <v>1412</v>
      </c>
      <c r="U38" s="69" t="s">
        <v>1411</v>
      </c>
      <c r="V38" s="69" t="s">
        <v>1410</v>
      </c>
      <c r="W38" s="69" t="s">
        <v>1410</v>
      </c>
      <c r="X38" s="69" t="s">
        <v>1410</v>
      </c>
      <c r="Y38" s="69" t="s">
        <v>1409</v>
      </c>
      <c r="Z38" s="69" t="s">
        <v>1408</v>
      </c>
      <c r="AA38" s="69" t="s">
        <v>1406</v>
      </c>
      <c r="AB38" s="69" t="s">
        <v>1407</v>
      </c>
      <c r="AC38" s="69" t="s">
        <v>1406</v>
      </c>
      <c r="AD38" s="69" t="s">
        <v>1405</v>
      </c>
      <c r="AE38" s="69" t="s">
        <v>1405</v>
      </c>
      <c r="AF38" s="69" t="s">
        <v>1404</v>
      </c>
      <c r="AG38" s="69" t="s">
        <v>1403</v>
      </c>
      <c r="AH38" s="69" t="s">
        <v>1402</v>
      </c>
      <c r="AI38" s="69" t="s">
        <v>1402</v>
      </c>
      <c r="AJ38" s="69" t="s">
        <v>1401</v>
      </c>
      <c r="AK38" s="69" t="s">
        <v>1401</v>
      </c>
      <c r="AL38" s="69">
        <v>0</v>
      </c>
      <c r="AM38" s="69" t="s">
        <v>1373</v>
      </c>
      <c r="AN38" s="69" t="s">
        <v>1345</v>
      </c>
    </row>
    <row r="39" spans="1:40">
      <c r="A39" s="69" t="s">
        <v>37</v>
      </c>
      <c r="B39" s="69" t="s">
        <v>1384</v>
      </c>
      <c r="C39" s="69" t="s">
        <v>1400</v>
      </c>
      <c r="D39" s="69" t="s">
        <v>1399</v>
      </c>
      <c r="E39" s="69" t="s">
        <v>1398</v>
      </c>
      <c r="F39" s="69" t="s">
        <v>1397</v>
      </c>
      <c r="G39" s="69" t="s">
        <v>1396</v>
      </c>
      <c r="H39" s="69" t="s">
        <v>1395</v>
      </c>
      <c r="I39" s="69" t="s">
        <v>1394</v>
      </c>
      <c r="J39" s="69" t="s">
        <v>1393</v>
      </c>
      <c r="K39" s="69" t="s">
        <v>1392</v>
      </c>
      <c r="L39" s="69" t="s">
        <v>1391</v>
      </c>
      <c r="M39" s="69" t="s">
        <v>1387</v>
      </c>
      <c r="N39" s="69" t="s">
        <v>1390</v>
      </c>
      <c r="O39" s="69" t="s">
        <v>1389</v>
      </c>
      <c r="P39" s="69" t="s">
        <v>1386</v>
      </c>
      <c r="Q39" s="69" t="s">
        <v>1388</v>
      </c>
      <c r="R39" s="69" t="s">
        <v>1387</v>
      </c>
      <c r="S39" s="69" t="s">
        <v>1386</v>
      </c>
      <c r="T39" s="69" t="s">
        <v>1385</v>
      </c>
      <c r="U39" s="69" t="s">
        <v>1384</v>
      </c>
      <c r="V39" s="69" t="s">
        <v>1383</v>
      </c>
      <c r="W39" s="69" t="s">
        <v>1383</v>
      </c>
      <c r="X39" s="69" t="s">
        <v>1383</v>
      </c>
      <c r="Y39" s="69" t="s">
        <v>1382</v>
      </c>
      <c r="Z39" s="69" t="s">
        <v>1381</v>
      </c>
      <c r="AA39" s="69" t="s">
        <v>1379</v>
      </c>
      <c r="AB39" s="69" t="s">
        <v>1380</v>
      </c>
      <c r="AC39" s="69" t="s">
        <v>1379</v>
      </c>
      <c r="AD39" s="69" t="s">
        <v>1378</v>
      </c>
      <c r="AE39" s="69" t="s">
        <v>1378</v>
      </c>
      <c r="AF39" s="69" t="s">
        <v>1377</v>
      </c>
      <c r="AG39" s="69" t="s">
        <v>1376</v>
      </c>
      <c r="AH39" s="69" t="s">
        <v>1375</v>
      </c>
      <c r="AI39" s="69" t="s">
        <v>1375</v>
      </c>
      <c r="AJ39" s="69" t="s">
        <v>1374</v>
      </c>
      <c r="AK39" s="69" t="s">
        <v>1374</v>
      </c>
      <c r="AL39" s="69" t="s">
        <v>1373</v>
      </c>
      <c r="AM39" s="69">
        <v>0</v>
      </c>
      <c r="AN39" s="69" t="s">
        <v>1344</v>
      </c>
    </row>
    <row r="40" spans="1:40">
      <c r="A40" s="69" t="s">
        <v>38</v>
      </c>
      <c r="B40" s="69" t="s">
        <v>1356</v>
      </c>
      <c r="C40" s="69" t="s">
        <v>1372</v>
      </c>
      <c r="D40" s="69" t="s">
        <v>1371</v>
      </c>
      <c r="E40" s="69" t="s">
        <v>1370</v>
      </c>
      <c r="F40" s="69" t="s">
        <v>1369</v>
      </c>
      <c r="G40" s="69" t="s">
        <v>1368</v>
      </c>
      <c r="H40" s="69" t="s">
        <v>1367</v>
      </c>
      <c r="I40" s="69" t="s">
        <v>1366</v>
      </c>
      <c r="J40" s="69" t="s">
        <v>1365</v>
      </c>
      <c r="K40" s="69" t="s">
        <v>1364</v>
      </c>
      <c r="L40" s="69" t="s">
        <v>1363</v>
      </c>
      <c r="M40" s="69" t="s">
        <v>1359</v>
      </c>
      <c r="N40" s="69" t="s">
        <v>1362</v>
      </c>
      <c r="O40" s="69" t="s">
        <v>1361</v>
      </c>
      <c r="P40" s="69" t="s">
        <v>1358</v>
      </c>
      <c r="Q40" s="69" t="s">
        <v>1360</v>
      </c>
      <c r="R40" s="69" t="s">
        <v>1359</v>
      </c>
      <c r="S40" s="69" t="s">
        <v>1358</v>
      </c>
      <c r="T40" s="69" t="s">
        <v>1357</v>
      </c>
      <c r="U40" s="69" t="s">
        <v>1356</v>
      </c>
      <c r="V40" s="69" t="s">
        <v>1355</v>
      </c>
      <c r="W40" s="69" t="s">
        <v>1355</v>
      </c>
      <c r="X40" s="69" t="s">
        <v>1355</v>
      </c>
      <c r="Y40" s="69" t="s">
        <v>1354</v>
      </c>
      <c r="Z40" s="69" t="s">
        <v>1353</v>
      </c>
      <c r="AA40" s="69" t="s">
        <v>1351</v>
      </c>
      <c r="AB40" s="69" t="s">
        <v>1352</v>
      </c>
      <c r="AC40" s="69" t="s">
        <v>1351</v>
      </c>
      <c r="AD40" s="69" t="s">
        <v>1350</v>
      </c>
      <c r="AE40" s="69" t="s">
        <v>1350</v>
      </c>
      <c r="AF40" s="69" t="s">
        <v>1349</v>
      </c>
      <c r="AG40" s="69" t="s">
        <v>1348</v>
      </c>
      <c r="AH40" s="69" t="s">
        <v>1347</v>
      </c>
      <c r="AI40" s="69" t="s">
        <v>1347</v>
      </c>
      <c r="AJ40" s="69" t="s">
        <v>1346</v>
      </c>
      <c r="AK40" s="69" t="s">
        <v>1346</v>
      </c>
      <c r="AL40" s="69" t="s">
        <v>1345</v>
      </c>
      <c r="AM40" s="69" t="s">
        <v>1344</v>
      </c>
      <c r="AN40" s="69">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N40"/>
  <sheetViews>
    <sheetView workbookViewId="0">
      <selection activeCell="L37" sqref="L37"/>
    </sheetView>
  </sheetViews>
  <sheetFormatPr baseColWidth="10" defaultRowHeight="15"/>
  <cols>
    <col min="1" max="16384" width="11" style="69"/>
  </cols>
  <sheetData>
    <row r="1" spans="1:40">
      <c r="B1" s="69" t="s">
        <v>0</v>
      </c>
      <c r="C1" s="69" t="s">
        <v>1</v>
      </c>
      <c r="D1" s="69" t="s">
        <v>2</v>
      </c>
      <c r="E1" s="69" t="s">
        <v>3</v>
      </c>
      <c r="F1" s="69" t="s">
        <v>4</v>
      </c>
      <c r="G1" s="69" t="s">
        <v>5</v>
      </c>
      <c r="H1" s="69" t="s">
        <v>6</v>
      </c>
      <c r="I1" s="69" t="s">
        <v>7</v>
      </c>
      <c r="J1" s="69" t="s">
        <v>8</v>
      </c>
      <c r="K1" s="69" t="s">
        <v>9</v>
      </c>
      <c r="L1" s="69" t="s">
        <v>10</v>
      </c>
      <c r="M1" s="69" t="s">
        <v>11</v>
      </c>
      <c r="N1" s="69" t="s">
        <v>12</v>
      </c>
      <c r="O1" s="69" t="s">
        <v>13</v>
      </c>
      <c r="P1" s="69" t="s">
        <v>14</v>
      </c>
      <c r="Q1" s="69" t="s">
        <v>15</v>
      </c>
      <c r="R1" s="69" t="s">
        <v>16</v>
      </c>
      <c r="S1" s="69" t="s">
        <v>17</v>
      </c>
      <c r="T1" s="69" t="s">
        <v>18</v>
      </c>
      <c r="U1" s="69" t="s">
        <v>19</v>
      </c>
      <c r="V1" s="69" t="s">
        <v>20</v>
      </c>
      <c r="W1" s="69" t="s">
        <v>21</v>
      </c>
      <c r="X1" s="69" t="s">
        <v>22</v>
      </c>
      <c r="Y1" s="69" t="s">
        <v>23</v>
      </c>
      <c r="Z1" s="69" t="s">
        <v>24</v>
      </c>
      <c r="AA1" s="69" t="s">
        <v>25</v>
      </c>
      <c r="AB1" s="69" t="s">
        <v>26</v>
      </c>
      <c r="AC1" s="69" t="s">
        <v>27</v>
      </c>
      <c r="AD1" s="69" t="s">
        <v>28</v>
      </c>
      <c r="AE1" s="69" t="s">
        <v>29</v>
      </c>
      <c r="AF1" s="69" t="s">
        <v>30</v>
      </c>
      <c r="AG1" s="69" t="s">
        <v>31</v>
      </c>
      <c r="AH1" s="69" t="s">
        <v>32</v>
      </c>
      <c r="AI1" s="69" t="s">
        <v>33</v>
      </c>
      <c r="AJ1" s="69" t="s">
        <v>34</v>
      </c>
      <c r="AK1" s="69" t="s">
        <v>35</v>
      </c>
      <c r="AL1" s="69" t="s">
        <v>36</v>
      </c>
      <c r="AM1" s="69" t="s">
        <v>37</v>
      </c>
      <c r="AN1" s="69" t="s">
        <v>38</v>
      </c>
    </row>
    <row r="2" spans="1:40">
      <c r="A2" s="69" t="s">
        <v>0</v>
      </c>
      <c r="B2" s="69">
        <v>0</v>
      </c>
      <c r="C2" s="69">
        <v>50</v>
      </c>
      <c r="D2" s="69">
        <v>440</v>
      </c>
      <c r="E2" s="69">
        <v>250</v>
      </c>
      <c r="F2" s="69">
        <v>175</v>
      </c>
      <c r="G2" s="69">
        <v>25</v>
      </c>
      <c r="H2" s="69">
        <v>0</v>
      </c>
      <c r="I2" s="69">
        <v>25</v>
      </c>
      <c r="J2" s="69">
        <v>225</v>
      </c>
      <c r="K2" s="69">
        <v>100</v>
      </c>
      <c r="L2" s="69">
        <v>50</v>
      </c>
      <c r="M2" s="69">
        <v>100</v>
      </c>
      <c r="N2" s="69">
        <v>100</v>
      </c>
      <c r="O2" s="69">
        <v>50</v>
      </c>
      <c r="P2" s="69">
        <v>125</v>
      </c>
      <c r="Q2" s="69">
        <v>100</v>
      </c>
      <c r="R2" s="69">
        <v>200</v>
      </c>
      <c r="S2" s="69">
        <v>400</v>
      </c>
      <c r="T2" s="69">
        <v>150</v>
      </c>
      <c r="U2" s="69">
        <v>150</v>
      </c>
      <c r="V2" s="69">
        <v>150</v>
      </c>
      <c r="W2" s="69">
        <v>50</v>
      </c>
      <c r="X2" s="69">
        <v>150</v>
      </c>
      <c r="Y2" s="69">
        <v>700</v>
      </c>
      <c r="Z2" s="69">
        <v>750</v>
      </c>
      <c r="AA2" s="69">
        <v>700</v>
      </c>
      <c r="AB2" s="69">
        <v>800</v>
      </c>
      <c r="AC2" s="69">
        <v>750</v>
      </c>
      <c r="AD2" s="69">
        <v>650</v>
      </c>
      <c r="AE2" s="69">
        <v>650</v>
      </c>
      <c r="AF2" s="69">
        <v>450</v>
      </c>
      <c r="AG2" s="69">
        <v>50</v>
      </c>
      <c r="AH2" s="69">
        <v>300</v>
      </c>
      <c r="AI2" s="69">
        <v>50</v>
      </c>
      <c r="AJ2" s="69">
        <v>350</v>
      </c>
      <c r="AK2" s="69">
        <v>25</v>
      </c>
      <c r="AL2" s="69">
        <v>50</v>
      </c>
      <c r="AM2" s="69">
        <v>125</v>
      </c>
      <c r="AN2" s="69">
        <v>350</v>
      </c>
    </row>
    <row r="3" spans="1:40">
      <c r="A3" s="69" t="s">
        <v>1</v>
      </c>
      <c r="B3" s="69">
        <v>50</v>
      </c>
      <c r="C3" s="69">
        <v>0</v>
      </c>
      <c r="D3" s="69">
        <v>390</v>
      </c>
      <c r="E3" s="69">
        <v>200</v>
      </c>
      <c r="F3" s="69">
        <v>125</v>
      </c>
      <c r="G3" s="69">
        <v>25</v>
      </c>
      <c r="H3" s="69">
        <v>50</v>
      </c>
      <c r="I3" s="69">
        <v>25</v>
      </c>
      <c r="J3" s="69">
        <v>175</v>
      </c>
      <c r="K3" s="69">
        <v>50</v>
      </c>
      <c r="L3" s="69">
        <v>0</v>
      </c>
      <c r="M3" s="69">
        <v>50</v>
      </c>
      <c r="N3" s="69">
        <v>50</v>
      </c>
      <c r="O3" s="69">
        <v>0</v>
      </c>
      <c r="P3" s="69">
        <v>75</v>
      </c>
      <c r="Q3" s="69">
        <v>50</v>
      </c>
      <c r="R3" s="69">
        <v>250</v>
      </c>
      <c r="S3" s="69">
        <v>450</v>
      </c>
      <c r="T3" s="69">
        <v>200</v>
      </c>
      <c r="U3" s="69">
        <v>200</v>
      </c>
      <c r="V3" s="69">
        <v>200</v>
      </c>
      <c r="W3" s="69">
        <v>100</v>
      </c>
      <c r="X3" s="69">
        <v>200</v>
      </c>
      <c r="Y3" s="69">
        <v>650</v>
      </c>
      <c r="Z3" s="69">
        <v>700</v>
      </c>
      <c r="AA3" s="69">
        <v>650</v>
      </c>
      <c r="AB3" s="69">
        <v>750</v>
      </c>
      <c r="AC3" s="69">
        <v>700</v>
      </c>
      <c r="AD3" s="69">
        <v>600</v>
      </c>
      <c r="AE3" s="69">
        <v>600</v>
      </c>
      <c r="AF3" s="69">
        <v>400</v>
      </c>
      <c r="AG3" s="69">
        <v>0</v>
      </c>
      <c r="AH3" s="69">
        <v>250</v>
      </c>
      <c r="AI3" s="69">
        <v>100</v>
      </c>
      <c r="AJ3" s="69">
        <v>300</v>
      </c>
      <c r="AK3" s="69">
        <v>25</v>
      </c>
      <c r="AL3" s="69">
        <v>0</v>
      </c>
      <c r="AM3" s="69">
        <v>75</v>
      </c>
      <c r="AN3" s="69">
        <v>400</v>
      </c>
    </row>
    <row r="4" spans="1:40">
      <c r="A4" s="69" t="s">
        <v>2</v>
      </c>
      <c r="B4" s="69">
        <v>440</v>
      </c>
      <c r="C4" s="69">
        <v>390</v>
      </c>
      <c r="D4" s="69">
        <v>0</v>
      </c>
      <c r="E4" s="69">
        <v>190</v>
      </c>
      <c r="F4" s="69">
        <v>265</v>
      </c>
      <c r="G4" s="69">
        <v>415</v>
      </c>
      <c r="H4" s="69">
        <v>440</v>
      </c>
      <c r="I4" s="69">
        <v>415</v>
      </c>
      <c r="J4" s="69">
        <v>215</v>
      </c>
      <c r="K4" s="69">
        <v>340</v>
      </c>
      <c r="L4" s="69">
        <v>390</v>
      </c>
      <c r="M4" s="69">
        <v>340</v>
      </c>
      <c r="N4" s="69">
        <v>340</v>
      </c>
      <c r="O4" s="69">
        <v>390</v>
      </c>
      <c r="P4" s="69">
        <v>315</v>
      </c>
      <c r="Q4" s="69">
        <v>340</v>
      </c>
      <c r="R4" s="69">
        <v>640</v>
      </c>
      <c r="S4" s="69">
        <v>840</v>
      </c>
      <c r="T4" s="69">
        <v>590</v>
      </c>
      <c r="U4" s="69">
        <v>590</v>
      </c>
      <c r="V4" s="69">
        <v>590</v>
      </c>
      <c r="W4" s="69">
        <v>490</v>
      </c>
      <c r="X4" s="69">
        <v>590</v>
      </c>
      <c r="Y4" s="69">
        <v>260</v>
      </c>
      <c r="Z4" s="69">
        <v>310</v>
      </c>
      <c r="AA4" s="69">
        <v>260</v>
      </c>
      <c r="AB4" s="69">
        <v>360</v>
      </c>
      <c r="AC4" s="69">
        <v>310</v>
      </c>
      <c r="AD4" s="69">
        <v>210</v>
      </c>
      <c r="AE4" s="69">
        <v>210</v>
      </c>
      <c r="AF4" s="69">
        <v>10</v>
      </c>
      <c r="AG4" s="69">
        <v>390</v>
      </c>
      <c r="AH4" s="69">
        <v>140</v>
      </c>
      <c r="AI4" s="69">
        <v>490</v>
      </c>
      <c r="AJ4" s="69">
        <v>90</v>
      </c>
      <c r="AK4" s="69">
        <v>415</v>
      </c>
      <c r="AL4" s="69">
        <v>390</v>
      </c>
      <c r="AM4" s="69">
        <v>315</v>
      </c>
      <c r="AN4" s="69">
        <v>790</v>
      </c>
    </row>
    <row r="5" spans="1:40">
      <c r="A5" s="69" t="s">
        <v>3</v>
      </c>
      <c r="B5" s="69">
        <v>250</v>
      </c>
      <c r="C5" s="69">
        <v>200</v>
      </c>
      <c r="D5" s="69">
        <v>190</v>
      </c>
      <c r="E5" s="69">
        <v>0</v>
      </c>
      <c r="F5" s="69">
        <v>75</v>
      </c>
      <c r="G5" s="69">
        <v>225</v>
      </c>
      <c r="H5" s="69">
        <v>250</v>
      </c>
      <c r="I5" s="69">
        <v>225</v>
      </c>
      <c r="J5" s="69">
        <v>25</v>
      </c>
      <c r="K5" s="69">
        <v>150</v>
      </c>
      <c r="L5" s="69">
        <v>200</v>
      </c>
      <c r="M5" s="69">
        <v>150</v>
      </c>
      <c r="N5" s="69">
        <v>150</v>
      </c>
      <c r="O5" s="69">
        <v>200</v>
      </c>
      <c r="P5" s="69">
        <v>125</v>
      </c>
      <c r="Q5" s="69">
        <v>150</v>
      </c>
      <c r="R5" s="69">
        <v>450</v>
      </c>
      <c r="S5" s="69">
        <v>650</v>
      </c>
      <c r="T5" s="69">
        <v>400</v>
      </c>
      <c r="U5" s="69">
        <v>400</v>
      </c>
      <c r="V5" s="69">
        <v>400</v>
      </c>
      <c r="W5" s="69">
        <v>300</v>
      </c>
      <c r="X5" s="69">
        <v>400</v>
      </c>
      <c r="Y5" s="69">
        <v>450</v>
      </c>
      <c r="Z5" s="69">
        <v>500</v>
      </c>
      <c r="AA5" s="69">
        <v>450</v>
      </c>
      <c r="AB5" s="69">
        <v>550</v>
      </c>
      <c r="AC5" s="69">
        <v>500</v>
      </c>
      <c r="AD5" s="69">
        <v>400</v>
      </c>
      <c r="AE5" s="69">
        <v>400</v>
      </c>
      <c r="AF5" s="69">
        <v>200</v>
      </c>
      <c r="AG5" s="69">
        <v>200</v>
      </c>
      <c r="AH5" s="69">
        <v>50</v>
      </c>
      <c r="AI5" s="69">
        <v>300</v>
      </c>
      <c r="AJ5" s="69">
        <v>100</v>
      </c>
      <c r="AK5" s="69">
        <v>225</v>
      </c>
      <c r="AL5" s="69">
        <v>200</v>
      </c>
      <c r="AM5" s="69">
        <v>125</v>
      </c>
      <c r="AN5" s="69">
        <v>600</v>
      </c>
    </row>
    <row r="6" spans="1:40">
      <c r="A6" s="69" t="s">
        <v>4</v>
      </c>
      <c r="B6" s="69">
        <v>175</v>
      </c>
      <c r="C6" s="69">
        <v>125</v>
      </c>
      <c r="D6" s="69">
        <v>265</v>
      </c>
      <c r="E6" s="69">
        <v>75</v>
      </c>
      <c r="F6" s="69">
        <v>0</v>
      </c>
      <c r="G6" s="69">
        <v>150</v>
      </c>
      <c r="H6" s="69">
        <v>175</v>
      </c>
      <c r="I6" s="69">
        <v>150</v>
      </c>
      <c r="J6" s="69">
        <v>50</v>
      </c>
      <c r="K6" s="69">
        <v>75</v>
      </c>
      <c r="L6" s="69">
        <v>125</v>
      </c>
      <c r="M6" s="69">
        <v>75</v>
      </c>
      <c r="N6" s="69">
        <v>75</v>
      </c>
      <c r="O6" s="69">
        <v>125</v>
      </c>
      <c r="P6" s="69">
        <v>50</v>
      </c>
      <c r="Q6" s="69">
        <v>75</v>
      </c>
      <c r="R6" s="69">
        <v>375</v>
      </c>
      <c r="S6" s="69">
        <v>575</v>
      </c>
      <c r="T6" s="69">
        <v>325</v>
      </c>
      <c r="U6" s="69">
        <v>325</v>
      </c>
      <c r="V6" s="69">
        <v>325</v>
      </c>
      <c r="W6" s="69">
        <v>225</v>
      </c>
      <c r="X6" s="69">
        <v>325</v>
      </c>
      <c r="Y6" s="69">
        <v>525</v>
      </c>
      <c r="Z6" s="69">
        <v>575</v>
      </c>
      <c r="AA6" s="69">
        <v>525</v>
      </c>
      <c r="AB6" s="69">
        <v>625</v>
      </c>
      <c r="AC6" s="69">
        <v>575</v>
      </c>
      <c r="AD6" s="69">
        <v>475</v>
      </c>
      <c r="AE6" s="69">
        <v>475</v>
      </c>
      <c r="AF6" s="69">
        <v>275</v>
      </c>
      <c r="AG6" s="69">
        <v>125</v>
      </c>
      <c r="AH6" s="69">
        <v>125</v>
      </c>
      <c r="AI6" s="69">
        <v>225</v>
      </c>
      <c r="AJ6" s="69">
        <v>175</v>
      </c>
      <c r="AK6" s="69">
        <v>150</v>
      </c>
      <c r="AL6" s="69">
        <v>125</v>
      </c>
      <c r="AM6" s="69">
        <v>50</v>
      </c>
      <c r="AN6" s="69">
        <v>525</v>
      </c>
    </row>
    <row r="7" spans="1:40">
      <c r="A7" s="69" t="s">
        <v>5</v>
      </c>
      <c r="B7" s="69">
        <v>25</v>
      </c>
      <c r="C7" s="69">
        <v>25</v>
      </c>
      <c r="D7" s="69">
        <v>415</v>
      </c>
      <c r="E7" s="69">
        <v>225</v>
      </c>
      <c r="F7" s="69">
        <v>150</v>
      </c>
      <c r="G7" s="69">
        <v>0</v>
      </c>
      <c r="H7" s="69">
        <v>25</v>
      </c>
      <c r="I7" s="69">
        <v>0</v>
      </c>
      <c r="J7" s="69">
        <v>200</v>
      </c>
      <c r="K7" s="69">
        <v>75</v>
      </c>
      <c r="L7" s="69">
        <v>25</v>
      </c>
      <c r="M7" s="69">
        <v>75</v>
      </c>
      <c r="N7" s="69">
        <v>75</v>
      </c>
      <c r="O7" s="69">
        <v>25</v>
      </c>
      <c r="P7" s="69">
        <v>100</v>
      </c>
      <c r="Q7" s="69">
        <v>75</v>
      </c>
      <c r="R7" s="69">
        <v>225</v>
      </c>
      <c r="S7" s="69">
        <v>425</v>
      </c>
      <c r="T7" s="69">
        <v>175</v>
      </c>
      <c r="U7" s="69">
        <v>175</v>
      </c>
      <c r="V7" s="69">
        <v>175</v>
      </c>
      <c r="W7" s="69">
        <v>75</v>
      </c>
      <c r="X7" s="69">
        <v>175</v>
      </c>
      <c r="Y7" s="69">
        <v>675</v>
      </c>
      <c r="Z7" s="69">
        <v>725</v>
      </c>
      <c r="AA7" s="69">
        <v>675</v>
      </c>
      <c r="AB7" s="69">
        <v>775</v>
      </c>
      <c r="AC7" s="69">
        <v>725</v>
      </c>
      <c r="AD7" s="69">
        <v>625</v>
      </c>
      <c r="AE7" s="69">
        <v>625</v>
      </c>
      <c r="AF7" s="69">
        <v>425</v>
      </c>
      <c r="AG7" s="69">
        <v>25</v>
      </c>
      <c r="AH7" s="69">
        <v>275</v>
      </c>
      <c r="AI7" s="69">
        <v>75</v>
      </c>
      <c r="AJ7" s="69">
        <v>325</v>
      </c>
      <c r="AK7" s="69">
        <v>0</v>
      </c>
      <c r="AL7" s="69">
        <v>25</v>
      </c>
      <c r="AM7" s="69">
        <v>100</v>
      </c>
      <c r="AN7" s="69">
        <v>375</v>
      </c>
    </row>
    <row r="8" spans="1:40">
      <c r="A8" s="69" t="s">
        <v>6</v>
      </c>
      <c r="B8" s="69">
        <v>0</v>
      </c>
      <c r="C8" s="69">
        <v>50</v>
      </c>
      <c r="D8" s="69">
        <v>440</v>
      </c>
      <c r="E8" s="69">
        <v>250</v>
      </c>
      <c r="F8" s="69">
        <v>175</v>
      </c>
      <c r="G8" s="69">
        <v>25</v>
      </c>
      <c r="H8" s="69">
        <v>0</v>
      </c>
      <c r="I8" s="69">
        <v>25</v>
      </c>
      <c r="J8" s="69">
        <v>225</v>
      </c>
      <c r="K8" s="69">
        <v>100</v>
      </c>
      <c r="L8" s="69">
        <v>50</v>
      </c>
      <c r="M8" s="69">
        <v>100</v>
      </c>
      <c r="N8" s="69">
        <v>100</v>
      </c>
      <c r="O8" s="69">
        <v>50</v>
      </c>
      <c r="P8" s="69">
        <v>125</v>
      </c>
      <c r="Q8" s="69">
        <v>100</v>
      </c>
      <c r="R8" s="69">
        <v>200</v>
      </c>
      <c r="S8" s="69">
        <v>400</v>
      </c>
      <c r="T8" s="69">
        <v>150</v>
      </c>
      <c r="U8" s="69">
        <v>150</v>
      </c>
      <c r="V8" s="69">
        <v>150</v>
      </c>
      <c r="W8" s="69">
        <v>50</v>
      </c>
      <c r="X8" s="69">
        <v>150</v>
      </c>
      <c r="Y8" s="69">
        <v>700</v>
      </c>
      <c r="Z8" s="69">
        <v>750</v>
      </c>
      <c r="AA8" s="69">
        <v>700</v>
      </c>
      <c r="AB8" s="69">
        <v>800</v>
      </c>
      <c r="AC8" s="69">
        <v>750</v>
      </c>
      <c r="AD8" s="69">
        <v>650</v>
      </c>
      <c r="AE8" s="69">
        <v>650</v>
      </c>
      <c r="AF8" s="69">
        <v>450</v>
      </c>
      <c r="AG8" s="69">
        <v>50</v>
      </c>
      <c r="AH8" s="69">
        <v>300</v>
      </c>
      <c r="AI8" s="69">
        <v>50</v>
      </c>
      <c r="AJ8" s="69">
        <v>350</v>
      </c>
      <c r="AK8" s="69">
        <v>25</v>
      </c>
      <c r="AL8" s="69">
        <v>50</v>
      </c>
      <c r="AM8" s="69">
        <v>125</v>
      </c>
      <c r="AN8" s="69">
        <v>350</v>
      </c>
    </row>
    <row r="9" spans="1:40">
      <c r="A9" s="69" t="s">
        <v>7</v>
      </c>
      <c r="B9" s="69">
        <v>25</v>
      </c>
      <c r="C9" s="69">
        <v>25</v>
      </c>
      <c r="D9" s="69">
        <v>415</v>
      </c>
      <c r="E9" s="69">
        <v>225</v>
      </c>
      <c r="F9" s="69">
        <v>150</v>
      </c>
      <c r="G9" s="69">
        <v>0</v>
      </c>
      <c r="H9" s="69">
        <v>25</v>
      </c>
      <c r="I9" s="69">
        <v>0</v>
      </c>
      <c r="J9" s="69">
        <v>200</v>
      </c>
      <c r="K9" s="69">
        <v>75</v>
      </c>
      <c r="L9" s="69">
        <v>25</v>
      </c>
      <c r="M9" s="69">
        <v>75</v>
      </c>
      <c r="N9" s="69">
        <v>75</v>
      </c>
      <c r="O9" s="69">
        <v>25</v>
      </c>
      <c r="P9" s="69">
        <v>100</v>
      </c>
      <c r="Q9" s="69">
        <v>75</v>
      </c>
      <c r="R9" s="69">
        <v>225</v>
      </c>
      <c r="S9" s="69">
        <v>425</v>
      </c>
      <c r="T9" s="69">
        <v>175</v>
      </c>
      <c r="U9" s="69">
        <v>175</v>
      </c>
      <c r="V9" s="69">
        <v>175</v>
      </c>
      <c r="W9" s="69">
        <v>75</v>
      </c>
      <c r="X9" s="69">
        <v>175</v>
      </c>
      <c r="Y9" s="69">
        <v>675</v>
      </c>
      <c r="Z9" s="69">
        <v>725</v>
      </c>
      <c r="AA9" s="69">
        <v>675</v>
      </c>
      <c r="AB9" s="69">
        <v>775</v>
      </c>
      <c r="AC9" s="69">
        <v>725</v>
      </c>
      <c r="AD9" s="69">
        <v>625</v>
      </c>
      <c r="AE9" s="69">
        <v>625</v>
      </c>
      <c r="AF9" s="69">
        <v>425</v>
      </c>
      <c r="AG9" s="69">
        <v>25</v>
      </c>
      <c r="AH9" s="69">
        <v>275</v>
      </c>
      <c r="AI9" s="69">
        <v>75</v>
      </c>
      <c r="AJ9" s="69">
        <v>325</v>
      </c>
      <c r="AK9" s="69">
        <v>0</v>
      </c>
      <c r="AL9" s="69">
        <v>25</v>
      </c>
      <c r="AM9" s="69">
        <v>100</v>
      </c>
      <c r="AN9" s="69">
        <v>375</v>
      </c>
    </row>
    <row r="10" spans="1:40">
      <c r="A10" s="69" t="s">
        <v>8</v>
      </c>
      <c r="B10" s="69">
        <v>225</v>
      </c>
      <c r="C10" s="69">
        <v>175</v>
      </c>
      <c r="D10" s="69">
        <v>215</v>
      </c>
      <c r="E10" s="69">
        <v>25</v>
      </c>
      <c r="F10" s="69">
        <v>50</v>
      </c>
      <c r="G10" s="69">
        <v>200</v>
      </c>
      <c r="H10" s="69">
        <v>225</v>
      </c>
      <c r="I10" s="69">
        <v>200</v>
      </c>
      <c r="J10" s="69">
        <v>0</v>
      </c>
      <c r="K10" s="69">
        <v>125</v>
      </c>
      <c r="L10" s="69">
        <v>175</v>
      </c>
      <c r="M10" s="69">
        <v>125</v>
      </c>
      <c r="N10" s="69">
        <v>125</v>
      </c>
      <c r="O10" s="69">
        <v>175</v>
      </c>
      <c r="P10" s="69">
        <v>100</v>
      </c>
      <c r="Q10" s="69">
        <v>125</v>
      </c>
      <c r="R10" s="69">
        <v>425</v>
      </c>
      <c r="S10" s="69">
        <v>625</v>
      </c>
      <c r="T10" s="69">
        <v>375</v>
      </c>
      <c r="U10" s="69">
        <v>375</v>
      </c>
      <c r="V10" s="69">
        <v>375</v>
      </c>
      <c r="W10" s="69">
        <v>275</v>
      </c>
      <c r="X10" s="69">
        <v>375</v>
      </c>
      <c r="Y10" s="69">
        <v>475</v>
      </c>
      <c r="Z10" s="69">
        <v>525</v>
      </c>
      <c r="AA10" s="69">
        <v>475</v>
      </c>
      <c r="AB10" s="69">
        <v>575</v>
      </c>
      <c r="AC10" s="69">
        <v>525</v>
      </c>
      <c r="AD10" s="69">
        <v>425</v>
      </c>
      <c r="AE10" s="69">
        <v>425</v>
      </c>
      <c r="AF10" s="69">
        <v>225</v>
      </c>
      <c r="AG10" s="69">
        <v>175</v>
      </c>
      <c r="AH10" s="69">
        <v>75</v>
      </c>
      <c r="AI10" s="69">
        <v>275</v>
      </c>
      <c r="AJ10" s="69">
        <v>125</v>
      </c>
      <c r="AK10" s="69">
        <v>200</v>
      </c>
      <c r="AL10" s="69">
        <v>175</v>
      </c>
      <c r="AM10" s="69">
        <v>100</v>
      </c>
      <c r="AN10" s="69">
        <v>575</v>
      </c>
    </row>
    <row r="11" spans="1:40">
      <c r="A11" s="69" t="s">
        <v>9</v>
      </c>
      <c r="B11" s="69">
        <v>100</v>
      </c>
      <c r="C11" s="69">
        <v>50</v>
      </c>
      <c r="D11" s="69">
        <v>340</v>
      </c>
      <c r="E11" s="69">
        <v>150</v>
      </c>
      <c r="F11" s="69">
        <v>75</v>
      </c>
      <c r="G11" s="69">
        <v>75</v>
      </c>
      <c r="H11" s="69">
        <v>100</v>
      </c>
      <c r="I11" s="69">
        <v>75</v>
      </c>
      <c r="J11" s="69">
        <v>125</v>
      </c>
      <c r="K11" s="69">
        <v>0</v>
      </c>
      <c r="L11" s="69">
        <v>50</v>
      </c>
      <c r="M11" s="69">
        <v>0</v>
      </c>
      <c r="N11" s="69">
        <v>0</v>
      </c>
      <c r="O11" s="69">
        <v>50</v>
      </c>
      <c r="P11" s="69">
        <v>25</v>
      </c>
      <c r="Q11" s="69">
        <v>0</v>
      </c>
      <c r="R11" s="69">
        <v>300</v>
      </c>
      <c r="S11" s="69">
        <v>500</v>
      </c>
      <c r="T11" s="69">
        <v>250</v>
      </c>
      <c r="U11" s="69">
        <v>250</v>
      </c>
      <c r="V11" s="69">
        <v>250</v>
      </c>
      <c r="W11" s="69">
        <v>150</v>
      </c>
      <c r="X11" s="69">
        <v>250</v>
      </c>
      <c r="Y11" s="69">
        <v>600</v>
      </c>
      <c r="Z11" s="69">
        <v>650</v>
      </c>
      <c r="AA11" s="69">
        <v>600</v>
      </c>
      <c r="AB11" s="69">
        <v>700</v>
      </c>
      <c r="AC11" s="69">
        <v>650</v>
      </c>
      <c r="AD11" s="69">
        <v>550</v>
      </c>
      <c r="AE11" s="69">
        <v>550</v>
      </c>
      <c r="AF11" s="69">
        <v>350</v>
      </c>
      <c r="AG11" s="69">
        <v>50</v>
      </c>
      <c r="AH11" s="69">
        <v>200</v>
      </c>
      <c r="AI11" s="69">
        <v>150</v>
      </c>
      <c r="AJ11" s="69">
        <v>250</v>
      </c>
      <c r="AK11" s="69">
        <v>75</v>
      </c>
      <c r="AL11" s="69">
        <v>50</v>
      </c>
      <c r="AM11" s="69">
        <v>25</v>
      </c>
      <c r="AN11" s="69">
        <v>450</v>
      </c>
    </row>
    <row r="12" spans="1:40">
      <c r="A12" s="69" t="s">
        <v>10</v>
      </c>
      <c r="B12" s="69">
        <v>50</v>
      </c>
      <c r="C12" s="69">
        <v>0</v>
      </c>
      <c r="D12" s="69">
        <v>390</v>
      </c>
      <c r="E12" s="69">
        <v>200</v>
      </c>
      <c r="F12" s="69">
        <v>125</v>
      </c>
      <c r="G12" s="69">
        <v>25</v>
      </c>
      <c r="H12" s="69">
        <v>50</v>
      </c>
      <c r="I12" s="69">
        <v>25</v>
      </c>
      <c r="J12" s="69">
        <v>175</v>
      </c>
      <c r="K12" s="69">
        <v>50</v>
      </c>
      <c r="L12" s="69">
        <v>0</v>
      </c>
      <c r="M12" s="69">
        <v>50</v>
      </c>
      <c r="N12" s="69">
        <v>50</v>
      </c>
      <c r="O12" s="69">
        <v>0</v>
      </c>
      <c r="P12" s="69">
        <v>75</v>
      </c>
      <c r="Q12" s="69">
        <v>50</v>
      </c>
      <c r="R12" s="69">
        <v>250</v>
      </c>
      <c r="S12" s="69">
        <v>450</v>
      </c>
      <c r="T12" s="69">
        <v>200</v>
      </c>
      <c r="U12" s="69">
        <v>200</v>
      </c>
      <c r="V12" s="69">
        <v>200</v>
      </c>
      <c r="W12" s="69">
        <v>100</v>
      </c>
      <c r="X12" s="69">
        <v>200</v>
      </c>
      <c r="Y12" s="69">
        <v>650</v>
      </c>
      <c r="Z12" s="69">
        <v>700</v>
      </c>
      <c r="AA12" s="69">
        <v>650</v>
      </c>
      <c r="AB12" s="69">
        <v>750</v>
      </c>
      <c r="AC12" s="69">
        <v>700</v>
      </c>
      <c r="AD12" s="69">
        <v>600</v>
      </c>
      <c r="AE12" s="69">
        <v>600</v>
      </c>
      <c r="AF12" s="69">
        <v>400</v>
      </c>
      <c r="AG12" s="69">
        <v>0</v>
      </c>
      <c r="AH12" s="69">
        <v>250</v>
      </c>
      <c r="AI12" s="69">
        <v>100</v>
      </c>
      <c r="AJ12" s="69">
        <v>300</v>
      </c>
      <c r="AK12" s="69">
        <v>25</v>
      </c>
      <c r="AL12" s="69">
        <v>0</v>
      </c>
      <c r="AM12" s="69">
        <v>75</v>
      </c>
      <c r="AN12" s="69">
        <v>400</v>
      </c>
    </row>
    <row r="13" spans="1:40">
      <c r="A13" s="69" t="s">
        <v>11</v>
      </c>
      <c r="B13" s="69">
        <v>100</v>
      </c>
      <c r="C13" s="69">
        <v>50</v>
      </c>
      <c r="D13" s="69">
        <v>340</v>
      </c>
      <c r="E13" s="69">
        <v>150</v>
      </c>
      <c r="F13" s="69">
        <v>75</v>
      </c>
      <c r="G13" s="69">
        <v>75</v>
      </c>
      <c r="H13" s="69">
        <v>100</v>
      </c>
      <c r="I13" s="69">
        <v>75</v>
      </c>
      <c r="J13" s="69">
        <v>125</v>
      </c>
      <c r="K13" s="69">
        <v>0</v>
      </c>
      <c r="L13" s="69">
        <v>50</v>
      </c>
      <c r="M13" s="69">
        <v>0</v>
      </c>
      <c r="N13" s="69">
        <v>0</v>
      </c>
      <c r="O13" s="69">
        <v>50</v>
      </c>
      <c r="P13" s="69">
        <v>25</v>
      </c>
      <c r="Q13" s="69">
        <v>0</v>
      </c>
      <c r="R13" s="69">
        <v>300</v>
      </c>
      <c r="S13" s="69">
        <v>500</v>
      </c>
      <c r="T13" s="69">
        <v>250</v>
      </c>
      <c r="U13" s="69">
        <v>250</v>
      </c>
      <c r="V13" s="69">
        <v>250</v>
      </c>
      <c r="W13" s="69">
        <v>150</v>
      </c>
      <c r="X13" s="69">
        <v>250</v>
      </c>
      <c r="Y13" s="69">
        <v>600</v>
      </c>
      <c r="Z13" s="69">
        <v>650</v>
      </c>
      <c r="AA13" s="69">
        <v>600</v>
      </c>
      <c r="AB13" s="69">
        <v>700</v>
      </c>
      <c r="AC13" s="69">
        <v>650</v>
      </c>
      <c r="AD13" s="69">
        <v>550</v>
      </c>
      <c r="AE13" s="69">
        <v>550</v>
      </c>
      <c r="AF13" s="69">
        <v>350</v>
      </c>
      <c r="AG13" s="69">
        <v>50</v>
      </c>
      <c r="AH13" s="69">
        <v>200</v>
      </c>
      <c r="AI13" s="69">
        <v>150</v>
      </c>
      <c r="AJ13" s="69">
        <v>250</v>
      </c>
      <c r="AK13" s="69">
        <v>75</v>
      </c>
      <c r="AL13" s="69">
        <v>50</v>
      </c>
      <c r="AM13" s="69">
        <v>25</v>
      </c>
      <c r="AN13" s="69">
        <v>450</v>
      </c>
    </row>
    <row r="14" spans="1:40">
      <c r="A14" s="69" t="s">
        <v>12</v>
      </c>
      <c r="B14" s="69">
        <v>100</v>
      </c>
      <c r="C14" s="69">
        <v>50</v>
      </c>
      <c r="D14" s="69">
        <v>340</v>
      </c>
      <c r="E14" s="69">
        <v>150</v>
      </c>
      <c r="F14" s="69">
        <v>75</v>
      </c>
      <c r="G14" s="69">
        <v>75</v>
      </c>
      <c r="H14" s="69">
        <v>100</v>
      </c>
      <c r="I14" s="69">
        <v>75</v>
      </c>
      <c r="J14" s="69">
        <v>125</v>
      </c>
      <c r="K14" s="69">
        <v>0</v>
      </c>
      <c r="L14" s="69">
        <v>50</v>
      </c>
      <c r="M14" s="69">
        <v>0</v>
      </c>
      <c r="N14" s="69">
        <v>0</v>
      </c>
      <c r="O14" s="69">
        <v>50</v>
      </c>
      <c r="P14" s="69">
        <v>25</v>
      </c>
      <c r="Q14" s="69">
        <v>0</v>
      </c>
      <c r="R14" s="69">
        <v>300</v>
      </c>
      <c r="S14" s="69">
        <v>500</v>
      </c>
      <c r="T14" s="69">
        <v>250</v>
      </c>
      <c r="U14" s="69">
        <v>250</v>
      </c>
      <c r="V14" s="69">
        <v>250</v>
      </c>
      <c r="W14" s="69">
        <v>150</v>
      </c>
      <c r="X14" s="69">
        <v>250</v>
      </c>
      <c r="Y14" s="69">
        <v>600</v>
      </c>
      <c r="Z14" s="69">
        <v>650</v>
      </c>
      <c r="AA14" s="69">
        <v>600</v>
      </c>
      <c r="AB14" s="69">
        <v>700</v>
      </c>
      <c r="AC14" s="69">
        <v>650</v>
      </c>
      <c r="AD14" s="69">
        <v>550</v>
      </c>
      <c r="AE14" s="69">
        <v>550</v>
      </c>
      <c r="AF14" s="69">
        <v>350</v>
      </c>
      <c r="AG14" s="69">
        <v>50</v>
      </c>
      <c r="AH14" s="69">
        <v>200</v>
      </c>
      <c r="AI14" s="69">
        <v>150</v>
      </c>
      <c r="AJ14" s="69">
        <v>250</v>
      </c>
      <c r="AK14" s="69">
        <v>75</v>
      </c>
      <c r="AL14" s="69">
        <v>50</v>
      </c>
      <c r="AM14" s="69">
        <v>25</v>
      </c>
      <c r="AN14" s="69">
        <v>450</v>
      </c>
    </row>
    <row r="15" spans="1:40">
      <c r="A15" s="69" t="s">
        <v>13</v>
      </c>
      <c r="B15" s="69">
        <v>50</v>
      </c>
      <c r="C15" s="69">
        <v>0</v>
      </c>
      <c r="D15" s="69">
        <v>390</v>
      </c>
      <c r="E15" s="69">
        <v>200</v>
      </c>
      <c r="F15" s="69">
        <v>125</v>
      </c>
      <c r="G15" s="69">
        <v>25</v>
      </c>
      <c r="H15" s="69">
        <v>50</v>
      </c>
      <c r="I15" s="69">
        <v>25</v>
      </c>
      <c r="J15" s="69">
        <v>175</v>
      </c>
      <c r="K15" s="69">
        <v>50</v>
      </c>
      <c r="L15" s="69">
        <v>0</v>
      </c>
      <c r="M15" s="69">
        <v>50</v>
      </c>
      <c r="N15" s="69">
        <v>50</v>
      </c>
      <c r="O15" s="69">
        <v>0</v>
      </c>
      <c r="P15" s="69">
        <v>75</v>
      </c>
      <c r="Q15" s="69">
        <v>50</v>
      </c>
      <c r="R15" s="69">
        <v>250</v>
      </c>
      <c r="S15" s="69">
        <v>450</v>
      </c>
      <c r="T15" s="69">
        <v>200</v>
      </c>
      <c r="U15" s="69">
        <v>200</v>
      </c>
      <c r="V15" s="69">
        <v>200</v>
      </c>
      <c r="W15" s="69">
        <v>100</v>
      </c>
      <c r="X15" s="69">
        <v>200</v>
      </c>
      <c r="Y15" s="69">
        <v>650</v>
      </c>
      <c r="Z15" s="69">
        <v>700</v>
      </c>
      <c r="AA15" s="69">
        <v>650</v>
      </c>
      <c r="AB15" s="69">
        <v>750</v>
      </c>
      <c r="AC15" s="69">
        <v>700</v>
      </c>
      <c r="AD15" s="69">
        <v>600</v>
      </c>
      <c r="AE15" s="69">
        <v>600</v>
      </c>
      <c r="AF15" s="69">
        <v>400</v>
      </c>
      <c r="AG15" s="69">
        <v>0</v>
      </c>
      <c r="AH15" s="69">
        <v>250</v>
      </c>
      <c r="AI15" s="69">
        <v>100</v>
      </c>
      <c r="AJ15" s="69">
        <v>300</v>
      </c>
      <c r="AK15" s="69">
        <v>25</v>
      </c>
      <c r="AL15" s="69">
        <v>0</v>
      </c>
      <c r="AM15" s="69">
        <v>75</v>
      </c>
      <c r="AN15" s="69">
        <v>400</v>
      </c>
    </row>
    <row r="16" spans="1:40">
      <c r="A16" s="69" t="s">
        <v>14</v>
      </c>
      <c r="B16" s="69">
        <v>125</v>
      </c>
      <c r="C16" s="69">
        <v>75</v>
      </c>
      <c r="D16" s="69">
        <v>315</v>
      </c>
      <c r="E16" s="69">
        <v>125</v>
      </c>
      <c r="F16" s="69">
        <v>50</v>
      </c>
      <c r="G16" s="69">
        <v>100</v>
      </c>
      <c r="H16" s="69">
        <v>125</v>
      </c>
      <c r="I16" s="69">
        <v>100</v>
      </c>
      <c r="J16" s="69">
        <v>100</v>
      </c>
      <c r="K16" s="69">
        <v>25</v>
      </c>
      <c r="L16" s="69">
        <v>75</v>
      </c>
      <c r="M16" s="69">
        <v>25</v>
      </c>
      <c r="N16" s="69">
        <v>25</v>
      </c>
      <c r="O16" s="69">
        <v>75</v>
      </c>
      <c r="P16" s="69">
        <v>0</v>
      </c>
      <c r="Q16" s="69">
        <v>25</v>
      </c>
      <c r="R16" s="69">
        <v>325</v>
      </c>
      <c r="S16" s="69">
        <v>525</v>
      </c>
      <c r="T16" s="69">
        <v>275</v>
      </c>
      <c r="U16" s="69">
        <v>275</v>
      </c>
      <c r="V16" s="69">
        <v>275</v>
      </c>
      <c r="W16" s="69">
        <v>175</v>
      </c>
      <c r="X16" s="69">
        <v>275</v>
      </c>
      <c r="Y16" s="69">
        <v>575</v>
      </c>
      <c r="Z16" s="69">
        <v>625</v>
      </c>
      <c r="AA16" s="69">
        <v>575</v>
      </c>
      <c r="AB16" s="69">
        <v>675</v>
      </c>
      <c r="AC16" s="69">
        <v>625</v>
      </c>
      <c r="AD16" s="69">
        <v>525</v>
      </c>
      <c r="AE16" s="69">
        <v>525</v>
      </c>
      <c r="AF16" s="69">
        <v>325</v>
      </c>
      <c r="AG16" s="69">
        <v>75</v>
      </c>
      <c r="AH16" s="69">
        <v>175</v>
      </c>
      <c r="AI16" s="69">
        <v>175</v>
      </c>
      <c r="AJ16" s="69">
        <v>225</v>
      </c>
      <c r="AK16" s="69">
        <v>100</v>
      </c>
      <c r="AL16" s="69">
        <v>75</v>
      </c>
      <c r="AM16" s="69">
        <v>0</v>
      </c>
      <c r="AN16" s="69">
        <v>475</v>
      </c>
    </row>
    <row r="17" spans="1:40">
      <c r="A17" s="69" t="s">
        <v>15</v>
      </c>
      <c r="B17" s="69">
        <v>100</v>
      </c>
      <c r="C17" s="69">
        <v>50</v>
      </c>
      <c r="D17" s="69">
        <v>340</v>
      </c>
      <c r="E17" s="69">
        <v>150</v>
      </c>
      <c r="F17" s="69">
        <v>75</v>
      </c>
      <c r="G17" s="69">
        <v>75</v>
      </c>
      <c r="H17" s="69">
        <v>100</v>
      </c>
      <c r="I17" s="69">
        <v>75</v>
      </c>
      <c r="J17" s="69">
        <v>125</v>
      </c>
      <c r="K17" s="69">
        <v>0</v>
      </c>
      <c r="L17" s="69">
        <v>50</v>
      </c>
      <c r="M17" s="69">
        <v>0</v>
      </c>
      <c r="N17" s="69">
        <v>0</v>
      </c>
      <c r="O17" s="69">
        <v>50</v>
      </c>
      <c r="P17" s="69">
        <v>25</v>
      </c>
      <c r="Q17" s="69">
        <v>0</v>
      </c>
      <c r="R17" s="69">
        <v>300</v>
      </c>
      <c r="S17" s="69">
        <v>500</v>
      </c>
      <c r="T17" s="69">
        <v>250</v>
      </c>
      <c r="U17" s="69">
        <v>250</v>
      </c>
      <c r="V17" s="69">
        <v>250</v>
      </c>
      <c r="W17" s="69">
        <v>150</v>
      </c>
      <c r="X17" s="69">
        <v>250</v>
      </c>
      <c r="Y17" s="69">
        <v>600</v>
      </c>
      <c r="Z17" s="69">
        <v>650</v>
      </c>
      <c r="AA17" s="69">
        <v>600</v>
      </c>
      <c r="AB17" s="69">
        <v>700</v>
      </c>
      <c r="AC17" s="69">
        <v>650</v>
      </c>
      <c r="AD17" s="69">
        <v>550</v>
      </c>
      <c r="AE17" s="69">
        <v>550</v>
      </c>
      <c r="AF17" s="69">
        <v>350</v>
      </c>
      <c r="AG17" s="69">
        <v>50</v>
      </c>
      <c r="AH17" s="69">
        <v>200</v>
      </c>
      <c r="AI17" s="69">
        <v>150</v>
      </c>
      <c r="AJ17" s="69">
        <v>250</v>
      </c>
      <c r="AK17" s="69">
        <v>75</v>
      </c>
      <c r="AL17" s="69">
        <v>50</v>
      </c>
      <c r="AM17" s="69">
        <v>25</v>
      </c>
      <c r="AN17" s="69">
        <v>450</v>
      </c>
    </row>
    <row r="18" spans="1:40">
      <c r="A18" s="69" t="s">
        <v>16</v>
      </c>
      <c r="B18" s="69">
        <v>200</v>
      </c>
      <c r="C18" s="69">
        <v>250</v>
      </c>
      <c r="D18" s="69">
        <v>640</v>
      </c>
      <c r="E18" s="69">
        <v>450</v>
      </c>
      <c r="F18" s="69">
        <v>375</v>
      </c>
      <c r="G18" s="69">
        <v>225</v>
      </c>
      <c r="H18" s="69">
        <v>200</v>
      </c>
      <c r="I18" s="69">
        <v>225</v>
      </c>
      <c r="J18" s="69">
        <v>425</v>
      </c>
      <c r="K18" s="69">
        <v>300</v>
      </c>
      <c r="L18" s="69">
        <v>250</v>
      </c>
      <c r="M18" s="69">
        <v>300</v>
      </c>
      <c r="N18" s="69">
        <v>300</v>
      </c>
      <c r="O18" s="69">
        <v>250</v>
      </c>
      <c r="P18" s="69">
        <v>325</v>
      </c>
      <c r="Q18" s="69">
        <v>300</v>
      </c>
      <c r="R18" s="69">
        <v>0</v>
      </c>
      <c r="S18" s="69">
        <v>200</v>
      </c>
      <c r="T18" s="69">
        <v>50</v>
      </c>
      <c r="U18" s="69">
        <v>50</v>
      </c>
      <c r="V18" s="69">
        <v>50</v>
      </c>
      <c r="W18" s="69">
        <v>150</v>
      </c>
      <c r="X18" s="69">
        <v>50</v>
      </c>
      <c r="Y18" s="69">
        <v>900</v>
      </c>
      <c r="Z18" s="69">
        <v>950</v>
      </c>
      <c r="AA18" s="69">
        <v>900</v>
      </c>
      <c r="AB18" s="69">
        <v>1000</v>
      </c>
      <c r="AC18" s="69">
        <v>950</v>
      </c>
      <c r="AD18" s="69">
        <v>850</v>
      </c>
      <c r="AE18" s="69">
        <v>850</v>
      </c>
      <c r="AF18" s="69">
        <v>650</v>
      </c>
      <c r="AG18" s="69">
        <v>250</v>
      </c>
      <c r="AH18" s="69">
        <v>500</v>
      </c>
      <c r="AI18" s="69">
        <v>150</v>
      </c>
      <c r="AJ18" s="69">
        <v>550</v>
      </c>
      <c r="AK18" s="69">
        <v>225</v>
      </c>
      <c r="AL18" s="69">
        <v>250</v>
      </c>
      <c r="AM18" s="69">
        <v>325</v>
      </c>
      <c r="AN18" s="69">
        <v>150</v>
      </c>
    </row>
    <row r="19" spans="1:40">
      <c r="A19" s="69" t="s">
        <v>17</v>
      </c>
      <c r="B19" s="69">
        <v>400</v>
      </c>
      <c r="C19" s="69">
        <v>450</v>
      </c>
      <c r="D19" s="69">
        <v>840</v>
      </c>
      <c r="E19" s="69">
        <v>650</v>
      </c>
      <c r="F19" s="69">
        <v>575</v>
      </c>
      <c r="G19" s="69">
        <v>425</v>
      </c>
      <c r="H19" s="69">
        <v>400</v>
      </c>
      <c r="I19" s="69">
        <v>425</v>
      </c>
      <c r="J19" s="69">
        <v>625</v>
      </c>
      <c r="K19" s="69">
        <v>500</v>
      </c>
      <c r="L19" s="69">
        <v>450</v>
      </c>
      <c r="M19" s="69">
        <v>500</v>
      </c>
      <c r="N19" s="69">
        <v>500</v>
      </c>
      <c r="O19" s="69">
        <v>450</v>
      </c>
      <c r="P19" s="69">
        <v>525</v>
      </c>
      <c r="Q19" s="69">
        <v>500</v>
      </c>
      <c r="R19" s="69">
        <v>200</v>
      </c>
      <c r="S19" s="69">
        <v>0</v>
      </c>
      <c r="T19" s="69">
        <v>250</v>
      </c>
      <c r="U19" s="69">
        <v>250</v>
      </c>
      <c r="V19" s="69">
        <v>250</v>
      </c>
      <c r="W19" s="69">
        <v>350</v>
      </c>
      <c r="X19" s="69">
        <v>250</v>
      </c>
      <c r="Y19" s="69">
        <v>1100</v>
      </c>
      <c r="Z19" s="69">
        <v>1150</v>
      </c>
      <c r="AA19" s="69">
        <v>1100</v>
      </c>
      <c r="AB19" s="69">
        <v>1200</v>
      </c>
      <c r="AC19" s="69">
        <v>1150</v>
      </c>
      <c r="AD19" s="69">
        <v>1050</v>
      </c>
      <c r="AE19" s="69">
        <v>1050</v>
      </c>
      <c r="AF19" s="69">
        <v>850</v>
      </c>
      <c r="AG19" s="69">
        <v>450</v>
      </c>
      <c r="AH19" s="69">
        <v>700</v>
      </c>
      <c r="AI19" s="69">
        <v>350</v>
      </c>
      <c r="AJ19" s="69">
        <v>750</v>
      </c>
      <c r="AK19" s="69">
        <v>425</v>
      </c>
      <c r="AL19" s="69">
        <v>450</v>
      </c>
      <c r="AM19" s="69">
        <v>525</v>
      </c>
      <c r="AN19" s="69">
        <v>50</v>
      </c>
    </row>
    <row r="20" spans="1:40">
      <c r="A20" s="69" t="s">
        <v>18</v>
      </c>
      <c r="B20" s="69">
        <v>150</v>
      </c>
      <c r="C20" s="69">
        <v>200</v>
      </c>
      <c r="D20" s="69">
        <v>590</v>
      </c>
      <c r="E20" s="69">
        <v>400</v>
      </c>
      <c r="F20" s="69">
        <v>325</v>
      </c>
      <c r="G20" s="69">
        <v>175</v>
      </c>
      <c r="H20" s="69">
        <v>150</v>
      </c>
      <c r="I20" s="69">
        <v>175</v>
      </c>
      <c r="J20" s="69">
        <v>375</v>
      </c>
      <c r="K20" s="69">
        <v>250</v>
      </c>
      <c r="L20" s="69">
        <v>200</v>
      </c>
      <c r="M20" s="69">
        <v>250</v>
      </c>
      <c r="N20" s="69">
        <v>250</v>
      </c>
      <c r="O20" s="69">
        <v>200</v>
      </c>
      <c r="P20" s="69">
        <v>275</v>
      </c>
      <c r="Q20" s="69">
        <v>250</v>
      </c>
      <c r="R20" s="69">
        <v>50</v>
      </c>
      <c r="S20" s="69">
        <v>250</v>
      </c>
      <c r="T20" s="69">
        <v>0</v>
      </c>
      <c r="U20" s="69">
        <v>0</v>
      </c>
      <c r="V20" s="69">
        <v>0</v>
      </c>
      <c r="W20" s="69">
        <v>100</v>
      </c>
      <c r="X20" s="69">
        <v>0</v>
      </c>
      <c r="Y20" s="69">
        <v>850</v>
      </c>
      <c r="Z20" s="69">
        <v>900</v>
      </c>
      <c r="AA20" s="69">
        <v>850</v>
      </c>
      <c r="AB20" s="69">
        <v>950</v>
      </c>
      <c r="AC20" s="69">
        <v>900</v>
      </c>
      <c r="AD20" s="69">
        <v>800</v>
      </c>
      <c r="AE20" s="69">
        <v>800</v>
      </c>
      <c r="AF20" s="69">
        <v>600</v>
      </c>
      <c r="AG20" s="69">
        <v>200</v>
      </c>
      <c r="AH20" s="69">
        <v>450</v>
      </c>
      <c r="AI20" s="69">
        <v>100</v>
      </c>
      <c r="AJ20" s="69">
        <v>500</v>
      </c>
      <c r="AK20" s="69">
        <v>175</v>
      </c>
      <c r="AL20" s="69">
        <v>200</v>
      </c>
      <c r="AM20" s="69">
        <v>275</v>
      </c>
      <c r="AN20" s="69">
        <v>200</v>
      </c>
    </row>
    <row r="21" spans="1:40">
      <c r="A21" s="69" t="s">
        <v>19</v>
      </c>
      <c r="B21" s="69">
        <v>150</v>
      </c>
      <c r="C21" s="69">
        <v>200</v>
      </c>
      <c r="D21" s="69">
        <v>590</v>
      </c>
      <c r="E21" s="69">
        <v>400</v>
      </c>
      <c r="F21" s="69">
        <v>325</v>
      </c>
      <c r="G21" s="69">
        <v>175</v>
      </c>
      <c r="H21" s="69">
        <v>150</v>
      </c>
      <c r="I21" s="69">
        <v>175</v>
      </c>
      <c r="J21" s="69">
        <v>375</v>
      </c>
      <c r="K21" s="69">
        <v>250</v>
      </c>
      <c r="L21" s="69">
        <v>200</v>
      </c>
      <c r="M21" s="69">
        <v>250</v>
      </c>
      <c r="N21" s="69">
        <v>250</v>
      </c>
      <c r="O21" s="69">
        <v>200</v>
      </c>
      <c r="P21" s="69">
        <v>275</v>
      </c>
      <c r="Q21" s="69">
        <v>250</v>
      </c>
      <c r="R21" s="69">
        <v>50</v>
      </c>
      <c r="S21" s="69">
        <v>250</v>
      </c>
      <c r="T21" s="69">
        <v>0</v>
      </c>
      <c r="U21" s="69">
        <v>0</v>
      </c>
      <c r="V21" s="69">
        <v>0</v>
      </c>
      <c r="W21" s="69">
        <v>100</v>
      </c>
      <c r="X21" s="69">
        <v>0</v>
      </c>
      <c r="Y21" s="69">
        <v>850</v>
      </c>
      <c r="Z21" s="69">
        <v>900</v>
      </c>
      <c r="AA21" s="69">
        <v>850</v>
      </c>
      <c r="AB21" s="69">
        <v>950</v>
      </c>
      <c r="AC21" s="69">
        <v>900</v>
      </c>
      <c r="AD21" s="69">
        <v>800</v>
      </c>
      <c r="AE21" s="69">
        <v>800</v>
      </c>
      <c r="AF21" s="69">
        <v>600</v>
      </c>
      <c r="AG21" s="69">
        <v>200</v>
      </c>
      <c r="AH21" s="69">
        <v>450</v>
      </c>
      <c r="AI21" s="69">
        <v>100</v>
      </c>
      <c r="AJ21" s="69">
        <v>500</v>
      </c>
      <c r="AK21" s="69">
        <v>175</v>
      </c>
      <c r="AL21" s="69">
        <v>200</v>
      </c>
      <c r="AM21" s="69">
        <v>275</v>
      </c>
      <c r="AN21" s="69">
        <v>200</v>
      </c>
    </row>
    <row r="22" spans="1:40">
      <c r="A22" s="69" t="s">
        <v>20</v>
      </c>
      <c r="B22" s="69">
        <v>150</v>
      </c>
      <c r="C22" s="69">
        <v>200</v>
      </c>
      <c r="D22" s="69">
        <v>590</v>
      </c>
      <c r="E22" s="69">
        <v>400</v>
      </c>
      <c r="F22" s="69">
        <v>325</v>
      </c>
      <c r="G22" s="69">
        <v>175</v>
      </c>
      <c r="H22" s="69">
        <v>150</v>
      </c>
      <c r="I22" s="69">
        <v>175</v>
      </c>
      <c r="J22" s="69">
        <v>375</v>
      </c>
      <c r="K22" s="69">
        <v>250</v>
      </c>
      <c r="L22" s="69">
        <v>200</v>
      </c>
      <c r="M22" s="69">
        <v>250</v>
      </c>
      <c r="N22" s="69">
        <v>250</v>
      </c>
      <c r="O22" s="69">
        <v>200</v>
      </c>
      <c r="P22" s="69">
        <v>275</v>
      </c>
      <c r="Q22" s="69">
        <v>250</v>
      </c>
      <c r="R22" s="69">
        <v>50</v>
      </c>
      <c r="S22" s="69">
        <v>250</v>
      </c>
      <c r="T22" s="69">
        <v>0</v>
      </c>
      <c r="U22" s="69">
        <v>0</v>
      </c>
      <c r="V22" s="69">
        <v>0</v>
      </c>
      <c r="W22" s="69">
        <v>100</v>
      </c>
      <c r="X22" s="69">
        <v>0</v>
      </c>
      <c r="Y22" s="69">
        <v>850</v>
      </c>
      <c r="Z22" s="69">
        <v>900</v>
      </c>
      <c r="AA22" s="69">
        <v>850</v>
      </c>
      <c r="AB22" s="69">
        <v>950</v>
      </c>
      <c r="AC22" s="69">
        <v>900</v>
      </c>
      <c r="AD22" s="69">
        <v>800</v>
      </c>
      <c r="AE22" s="69">
        <v>800</v>
      </c>
      <c r="AF22" s="69">
        <v>600</v>
      </c>
      <c r="AG22" s="69">
        <v>200</v>
      </c>
      <c r="AH22" s="69">
        <v>450</v>
      </c>
      <c r="AI22" s="69">
        <v>100</v>
      </c>
      <c r="AJ22" s="69">
        <v>500</v>
      </c>
      <c r="AK22" s="69">
        <v>175</v>
      </c>
      <c r="AL22" s="69">
        <v>200</v>
      </c>
      <c r="AM22" s="69">
        <v>275</v>
      </c>
      <c r="AN22" s="69">
        <v>200</v>
      </c>
    </row>
    <row r="23" spans="1:40">
      <c r="A23" s="69" t="s">
        <v>21</v>
      </c>
      <c r="B23" s="69">
        <v>50</v>
      </c>
      <c r="C23" s="69">
        <v>100</v>
      </c>
      <c r="D23" s="69">
        <v>490</v>
      </c>
      <c r="E23" s="69">
        <v>300</v>
      </c>
      <c r="F23" s="69">
        <v>225</v>
      </c>
      <c r="G23" s="69">
        <v>75</v>
      </c>
      <c r="H23" s="69">
        <v>50</v>
      </c>
      <c r="I23" s="69">
        <v>75</v>
      </c>
      <c r="J23" s="69">
        <v>275</v>
      </c>
      <c r="K23" s="69">
        <v>150</v>
      </c>
      <c r="L23" s="69">
        <v>100</v>
      </c>
      <c r="M23" s="69">
        <v>150</v>
      </c>
      <c r="N23" s="69">
        <v>150</v>
      </c>
      <c r="O23" s="69">
        <v>100</v>
      </c>
      <c r="P23" s="69">
        <v>175</v>
      </c>
      <c r="Q23" s="69">
        <v>150</v>
      </c>
      <c r="R23" s="69">
        <v>150</v>
      </c>
      <c r="S23" s="69">
        <v>350</v>
      </c>
      <c r="T23" s="69">
        <v>100</v>
      </c>
      <c r="U23" s="69">
        <v>100</v>
      </c>
      <c r="V23" s="69">
        <v>100</v>
      </c>
      <c r="W23" s="69">
        <v>0</v>
      </c>
      <c r="X23" s="69">
        <v>100</v>
      </c>
      <c r="Y23" s="69">
        <v>750</v>
      </c>
      <c r="Z23" s="69">
        <v>800</v>
      </c>
      <c r="AA23" s="69">
        <v>750</v>
      </c>
      <c r="AB23" s="69">
        <v>850</v>
      </c>
      <c r="AC23" s="69">
        <v>800</v>
      </c>
      <c r="AD23" s="69">
        <v>700</v>
      </c>
      <c r="AE23" s="69">
        <v>700</v>
      </c>
      <c r="AF23" s="69">
        <v>500</v>
      </c>
      <c r="AG23" s="69">
        <v>100</v>
      </c>
      <c r="AH23" s="69">
        <v>350</v>
      </c>
      <c r="AI23" s="69">
        <v>0</v>
      </c>
      <c r="AJ23" s="69">
        <v>400</v>
      </c>
      <c r="AK23" s="69">
        <v>75</v>
      </c>
      <c r="AL23" s="69">
        <v>100</v>
      </c>
      <c r="AM23" s="69">
        <v>175</v>
      </c>
      <c r="AN23" s="69">
        <v>300</v>
      </c>
    </row>
    <row r="24" spans="1:40">
      <c r="A24" s="69" t="s">
        <v>22</v>
      </c>
      <c r="B24" s="69">
        <v>150</v>
      </c>
      <c r="C24" s="69">
        <v>200</v>
      </c>
      <c r="D24" s="69">
        <v>590</v>
      </c>
      <c r="E24" s="69">
        <v>400</v>
      </c>
      <c r="F24" s="69">
        <v>325</v>
      </c>
      <c r="G24" s="69">
        <v>175</v>
      </c>
      <c r="H24" s="69">
        <v>150</v>
      </c>
      <c r="I24" s="69">
        <v>175</v>
      </c>
      <c r="J24" s="69">
        <v>375</v>
      </c>
      <c r="K24" s="69">
        <v>250</v>
      </c>
      <c r="L24" s="69">
        <v>200</v>
      </c>
      <c r="M24" s="69">
        <v>250</v>
      </c>
      <c r="N24" s="69">
        <v>250</v>
      </c>
      <c r="O24" s="69">
        <v>200</v>
      </c>
      <c r="P24" s="69">
        <v>275</v>
      </c>
      <c r="Q24" s="69">
        <v>250</v>
      </c>
      <c r="R24" s="69">
        <v>50</v>
      </c>
      <c r="S24" s="69">
        <v>250</v>
      </c>
      <c r="T24" s="69">
        <v>0</v>
      </c>
      <c r="U24" s="69">
        <v>0</v>
      </c>
      <c r="V24" s="69">
        <v>0</v>
      </c>
      <c r="W24" s="69">
        <v>100</v>
      </c>
      <c r="X24" s="69">
        <v>0</v>
      </c>
      <c r="Y24" s="69">
        <v>850</v>
      </c>
      <c r="Z24" s="69">
        <v>900</v>
      </c>
      <c r="AA24" s="69">
        <v>850</v>
      </c>
      <c r="AB24" s="69">
        <v>950</v>
      </c>
      <c r="AC24" s="69">
        <v>900</v>
      </c>
      <c r="AD24" s="69">
        <v>800</v>
      </c>
      <c r="AE24" s="69">
        <v>800</v>
      </c>
      <c r="AF24" s="69">
        <v>600</v>
      </c>
      <c r="AG24" s="69">
        <v>200</v>
      </c>
      <c r="AH24" s="69">
        <v>450</v>
      </c>
      <c r="AI24" s="69">
        <v>100</v>
      </c>
      <c r="AJ24" s="69">
        <v>500</v>
      </c>
      <c r="AK24" s="69">
        <v>175</v>
      </c>
      <c r="AL24" s="69">
        <v>200</v>
      </c>
      <c r="AM24" s="69">
        <v>275</v>
      </c>
      <c r="AN24" s="69">
        <v>200</v>
      </c>
    </row>
    <row r="25" spans="1:40">
      <c r="A25" s="69" t="s">
        <v>23</v>
      </c>
      <c r="B25" s="69">
        <v>700</v>
      </c>
      <c r="C25" s="69">
        <v>650</v>
      </c>
      <c r="D25" s="69">
        <v>260</v>
      </c>
      <c r="E25" s="69">
        <v>450</v>
      </c>
      <c r="F25" s="69">
        <v>525</v>
      </c>
      <c r="G25" s="69">
        <v>675</v>
      </c>
      <c r="H25" s="69">
        <v>700</v>
      </c>
      <c r="I25" s="69">
        <v>675</v>
      </c>
      <c r="J25" s="69">
        <v>475</v>
      </c>
      <c r="K25" s="69">
        <v>600</v>
      </c>
      <c r="L25" s="69">
        <v>650</v>
      </c>
      <c r="M25" s="69">
        <v>600</v>
      </c>
      <c r="N25" s="69">
        <v>600</v>
      </c>
      <c r="O25" s="69">
        <v>650</v>
      </c>
      <c r="P25" s="69">
        <v>575</v>
      </c>
      <c r="Q25" s="69">
        <v>600</v>
      </c>
      <c r="R25" s="69">
        <v>900</v>
      </c>
      <c r="S25" s="69">
        <v>1100</v>
      </c>
      <c r="T25" s="69">
        <v>850</v>
      </c>
      <c r="U25" s="69">
        <v>850</v>
      </c>
      <c r="V25" s="69">
        <v>850</v>
      </c>
      <c r="W25" s="69">
        <v>750</v>
      </c>
      <c r="X25" s="69">
        <v>850</v>
      </c>
      <c r="Y25" s="69">
        <v>0</v>
      </c>
      <c r="Z25" s="69">
        <v>50</v>
      </c>
      <c r="AA25" s="69">
        <v>0</v>
      </c>
      <c r="AB25" s="69">
        <v>100</v>
      </c>
      <c r="AC25" s="69">
        <v>50</v>
      </c>
      <c r="AD25" s="69">
        <v>50</v>
      </c>
      <c r="AE25" s="69">
        <v>50</v>
      </c>
      <c r="AF25" s="69">
        <v>250</v>
      </c>
      <c r="AG25" s="69">
        <v>650</v>
      </c>
      <c r="AH25" s="69">
        <v>400</v>
      </c>
      <c r="AI25" s="69">
        <v>750</v>
      </c>
      <c r="AJ25" s="69">
        <v>350</v>
      </c>
      <c r="AK25" s="69">
        <v>675</v>
      </c>
      <c r="AL25" s="69">
        <v>650</v>
      </c>
      <c r="AM25" s="69">
        <v>575</v>
      </c>
      <c r="AN25" s="69">
        <v>1050</v>
      </c>
    </row>
    <row r="26" spans="1:40">
      <c r="A26" s="69" t="s">
        <v>24</v>
      </c>
      <c r="B26" s="69">
        <v>750</v>
      </c>
      <c r="C26" s="69">
        <v>700</v>
      </c>
      <c r="D26" s="69">
        <v>310</v>
      </c>
      <c r="E26" s="69">
        <v>500</v>
      </c>
      <c r="F26" s="69">
        <v>575</v>
      </c>
      <c r="G26" s="69">
        <v>725</v>
      </c>
      <c r="H26" s="69">
        <v>750</v>
      </c>
      <c r="I26" s="69">
        <v>725</v>
      </c>
      <c r="J26" s="69">
        <v>525</v>
      </c>
      <c r="K26" s="69">
        <v>650</v>
      </c>
      <c r="L26" s="69">
        <v>700</v>
      </c>
      <c r="M26" s="69">
        <v>650</v>
      </c>
      <c r="N26" s="69">
        <v>650</v>
      </c>
      <c r="O26" s="69">
        <v>700</v>
      </c>
      <c r="P26" s="69">
        <v>625</v>
      </c>
      <c r="Q26" s="69">
        <v>650</v>
      </c>
      <c r="R26" s="69">
        <v>950</v>
      </c>
      <c r="S26" s="69">
        <v>1150</v>
      </c>
      <c r="T26" s="69">
        <v>900</v>
      </c>
      <c r="U26" s="69">
        <v>900</v>
      </c>
      <c r="V26" s="69">
        <v>900</v>
      </c>
      <c r="W26" s="69">
        <v>800</v>
      </c>
      <c r="X26" s="69">
        <v>900</v>
      </c>
      <c r="Y26" s="69">
        <v>50</v>
      </c>
      <c r="Z26" s="69">
        <v>0</v>
      </c>
      <c r="AA26" s="69">
        <v>50</v>
      </c>
      <c r="AB26" s="69">
        <v>50</v>
      </c>
      <c r="AC26" s="69">
        <v>0</v>
      </c>
      <c r="AD26" s="69">
        <v>100</v>
      </c>
      <c r="AE26" s="69">
        <v>100</v>
      </c>
      <c r="AF26" s="69">
        <v>300</v>
      </c>
      <c r="AG26" s="69">
        <v>700</v>
      </c>
      <c r="AH26" s="69">
        <v>450</v>
      </c>
      <c r="AI26" s="69">
        <v>800</v>
      </c>
      <c r="AJ26" s="69">
        <v>400</v>
      </c>
      <c r="AK26" s="69">
        <v>725</v>
      </c>
      <c r="AL26" s="69">
        <v>700</v>
      </c>
      <c r="AM26" s="69">
        <v>625</v>
      </c>
      <c r="AN26" s="69">
        <v>1100</v>
      </c>
    </row>
    <row r="27" spans="1:40">
      <c r="A27" s="69" t="s">
        <v>25</v>
      </c>
      <c r="B27" s="69">
        <v>700</v>
      </c>
      <c r="C27" s="69">
        <v>650</v>
      </c>
      <c r="D27" s="69">
        <v>260</v>
      </c>
      <c r="E27" s="69">
        <v>450</v>
      </c>
      <c r="F27" s="69">
        <v>525</v>
      </c>
      <c r="G27" s="69">
        <v>675</v>
      </c>
      <c r="H27" s="69">
        <v>700</v>
      </c>
      <c r="I27" s="69">
        <v>675</v>
      </c>
      <c r="J27" s="69">
        <v>475</v>
      </c>
      <c r="K27" s="69">
        <v>600</v>
      </c>
      <c r="L27" s="69">
        <v>650</v>
      </c>
      <c r="M27" s="69">
        <v>600</v>
      </c>
      <c r="N27" s="69">
        <v>600</v>
      </c>
      <c r="O27" s="69">
        <v>650</v>
      </c>
      <c r="P27" s="69">
        <v>575</v>
      </c>
      <c r="Q27" s="69">
        <v>600</v>
      </c>
      <c r="R27" s="69">
        <v>900</v>
      </c>
      <c r="S27" s="69">
        <v>1100</v>
      </c>
      <c r="T27" s="69">
        <v>850</v>
      </c>
      <c r="U27" s="69">
        <v>850</v>
      </c>
      <c r="V27" s="69">
        <v>850</v>
      </c>
      <c r="W27" s="69">
        <v>750</v>
      </c>
      <c r="X27" s="69">
        <v>850</v>
      </c>
      <c r="Y27" s="69">
        <v>0</v>
      </c>
      <c r="Z27" s="69">
        <v>50</v>
      </c>
      <c r="AA27" s="69">
        <v>0</v>
      </c>
      <c r="AB27" s="69">
        <v>100</v>
      </c>
      <c r="AC27" s="69">
        <v>50</v>
      </c>
      <c r="AD27" s="69">
        <v>50</v>
      </c>
      <c r="AE27" s="69">
        <v>50</v>
      </c>
      <c r="AF27" s="69">
        <v>250</v>
      </c>
      <c r="AG27" s="69">
        <v>650</v>
      </c>
      <c r="AH27" s="69">
        <v>400</v>
      </c>
      <c r="AI27" s="69">
        <v>750</v>
      </c>
      <c r="AJ27" s="69">
        <v>350</v>
      </c>
      <c r="AK27" s="69">
        <v>675</v>
      </c>
      <c r="AL27" s="69">
        <v>650</v>
      </c>
      <c r="AM27" s="69">
        <v>575</v>
      </c>
      <c r="AN27" s="69">
        <v>1050</v>
      </c>
    </row>
    <row r="28" spans="1:40">
      <c r="A28" s="69" t="s">
        <v>26</v>
      </c>
      <c r="B28" s="69">
        <v>800</v>
      </c>
      <c r="C28" s="69">
        <v>750</v>
      </c>
      <c r="D28" s="69">
        <v>360</v>
      </c>
      <c r="E28" s="69">
        <v>550</v>
      </c>
      <c r="F28" s="69">
        <v>625</v>
      </c>
      <c r="G28" s="69">
        <v>775</v>
      </c>
      <c r="H28" s="69">
        <v>800</v>
      </c>
      <c r="I28" s="69">
        <v>775</v>
      </c>
      <c r="J28" s="69">
        <v>575</v>
      </c>
      <c r="K28" s="69">
        <v>700</v>
      </c>
      <c r="L28" s="69">
        <v>750</v>
      </c>
      <c r="M28" s="69">
        <v>700</v>
      </c>
      <c r="N28" s="69">
        <v>700</v>
      </c>
      <c r="O28" s="69">
        <v>750</v>
      </c>
      <c r="P28" s="69">
        <v>675</v>
      </c>
      <c r="Q28" s="69">
        <v>700</v>
      </c>
      <c r="R28" s="69">
        <v>1000</v>
      </c>
      <c r="S28" s="69">
        <v>1200</v>
      </c>
      <c r="T28" s="69">
        <v>950</v>
      </c>
      <c r="U28" s="69">
        <v>950</v>
      </c>
      <c r="V28" s="69">
        <v>950</v>
      </c>
      <c r="W28" s="69">
        <v>850</v>
      </c>
      <c r="X28" s="69">
        <v>950</v>
      </c>
      <c r="Y28" s="69">
        <v>100</v>
      </c>
      <c r="Z28" s="69">
        <v>50</v>
      </c>
      <c r="AA28" s="69">
        <v>100</v>
      </c>
      <c r="AB28" s="69">
        <v>0</v>
      </c>
      <c r="AC28" s="69">
        <v>50</v>
      </c>
      <c r="AD28" s="69">
        <v>150</v>
      </c>
      <c r="AE28" s="69">
        <v>150</v>
      </c>
      <c r="AF28" s="69">
        <v>350</v>
      </c>
      <c r="AG28" s="69">
        <v>750</v>
      </c>
      <c r="AH28" s="69">
        <v>500</v>
      </c>
      <c r="AI28" s="69">
        <v>850</v>
      </c>
      <c r="AJ28" s="69">
        <v>450</v>
      </c>
      <c r="AK28" s="69">
        <v>775</v>
      </c>
      <c r="AL28" s="69">
        <v>750</v>
      </c>
      <c r="AM28" s="69">
        <v>675</v>
      </c>
      <c r="AN28" s="69">
        <v>1150</v>
      </c>
    </row>
    <row r="29" spans="1:40">
      <c r="A29" s="69" t="s">
        <v>27</v>
      </c>
      <c r="B29" s="69">
        <v>750</v>
      </c>
      <c r="C29" s="69">
        <v>700</v>
      </c>
      <c r="D29" s="69">
        <v>310</v>
      </c>
      <c r="E29" s="69">
        <v>500</v>
      </c>
      <c r="F29" s="69">
        <v>575</v>
      </c>
      <c r="G29" s="69">
        <v>725</v>
      </c>
      <c r="H29" s="69">
        <v>750</v>
      </c>
      <c r="I29" s="69">
        <v>725</v>
      </c>
      <c r="J29" s="69">
        <v>525</v>
      </c>
      <c r="K29" s="69">
        <v>650</v>
      </c>
      <c r="L29" s="69">
        <v>700</v>
      </c>
      <c r="M29" s="69">
        <v>650</v>
      </c>
      <c r="N29" s="69">
        <v>650</v>
      </c>
      <c r="O29" s="69">
        <v>700</v>
      </c>
      <c r="P29" s="69">
        <v>625</v>
      </c>
      <c r="Q29" s="69">
        <v>650</v>
      </c>
      <c r="R29" s="69">
        <v>950</v>
      </c>
      <c r="S29" s="69">
        <v>1150</v>
      </c>
      <c r="T29" s="69">
        <v>900</v>
      </c>
      <c r="U29" s="69">
        <v>900</v>
      </c>
      <c r="V29" s="69">
        <v>900</v>
      </c>
      <c r="W29" s="69">
        <v>800</v>
      </c>
      <c r="X29" s="69">
        <v>900</v>
      </c>
      <c r="Y29" s="69">
        <v>50</v>
      </c>
      <c r="Z29" s="69">
        <v>0</v>
      </c>
      <c r="AA29" s="69">
        <v>50</v>
      </c>
      <c r="AB29" s="69">
        <v>50</v>
      </c>
      <c r="AC29" s="69">
        <v>0</v>
      </c>
      <c r="AD29" s="69">
        <v>100</v>
      </c>
      <c r="AE29" s="69">
        <v>100</v>
      </c>
      <c r="AF29" s="69">
        <v>300</v>
      </c>
      <c r="AG29" s="69">
        <v>700</v>
      </c>
      <c r="AH29" s="69">
        <v>450</v>
      </c>
      <c r="AI29" s="69">
        <v>800</v>
      </c>
      <c r="AJ29" s="69">
        <v>400</v>
      </c>
      <c r="AK29" s="69">
        <v>725</v>
      </c>
      <c r="AL29" s="69">
        <v>700</v>
      </c>
      <c r="AM29" s="69">
        <v>625</v>
      </c>
      <c r="AN29" s="69">
        <v>1100</v>
      </c>
    </row>
    <row r="30" spans="1:40">
      <c r="A30" s="69" t="s">
        <v>28</v>
      </c>
      <c r="B30" s="69">
        <v>650</v>
      </c>
      <c r="C30" s="69">
        <v>600</v>
      </c>
      <c r="D30" s="69">
        <v>210</v>
      </c>
      <c r="E30" s="69">
        <v>400</v>
      </c>
      <c r="F30" s="69">
        <v>475</v>
      </c>
      <c r="G30" s="69">
        <v>625</v>
      </c>
      <c r="H30" s="69">
        <v>650</v>
      </c>
      <c r="I30" s="69">
        <v>625</v>
      </c>
      <c r="J30" s="69">
        <v>425</v>
      </c>
      <c r="K30" s="69">
        <v>550</v>
      </c>
      <c r="L30" s="69">
        <v>600</v>
      </c>
      <c r="M30" s="69">
        <v>550</v>
      </c>
      <c r="N30" s="69">
        <v>550</v>
      </c>
      <c r="O30" s="69">
        <v>600</v>
      </c>
      <c r="P30" s="69">
        <v>525</v>
      </c>
      <c r="Q30" s="69">
        <v>550</v>
      </c>
      <c r="R30" s="69">
        <v>850</v>
      </c>
      <c r="S30" s="69">
        <v>1050</v>
      </c>
      <c r="T30" s="69">
        <v>800</v>
      </c>
      <c r="U30" s="69">
        <v>800</v>
      </c>
      <c r="V30" s="69">
        <v>800</v>
      </c>
      <c r="W30" s="69">
        <v>700</v>
      </c>
      <c r="X30" s="69">
        <v>800</v>
      </c>
      <c r="Y30" s="69">
        <v>50</v>
      </c>
      <c r="Z30" s="69">
        <v>100</v>
      </c>
      <c r="AA30" s="69">
        <v>50</v>
      </c>
      <c r="AB30" s="69">
        <v>150</v>
      </c>
      <c r="AC30" s="69">
        <v>100</v>
      </c>
      <c r="AD30" s="69">
        <v>0</v>
      </c>
      <c r="AE30" s="69">
        <v>0</v>
      </c>
      <c r="AF30" s="69">
        <v>200</v>
      </c>
      <c r="AG30" s="69">
        <v>600</v>
      </c>
      <c r="AH30" s="69">
        <v>350</v>
      </c>
      <c r="AI30" s="69">
        <v>700</v>
      </c>
      <c r="AJ30" s="69">
        <v>300</v>
      </c>
      <c r="AK30" s="69">
        <v>625</v>
      </c>
      <c r="AL30" s="69">
        <v>600</v>
      </c>
      <c r="AM30" s="69">
        <v>525</v>
      </c>
      <c r="AN30" s="69">
        <v>1000</v>
      </c>
    </row>
    <row r="31" spans="1:40">
      <c r="A31" s="69" t="s">
        <v>29</v>
      </c>
      <c r="B31" s="69">
        <v>650</v>
      </c>
      <c r="C31" s="69">
        <v>600</v>
      </c>
      <c r="D31" s="69">
        <v>210</v>
      </c>
      <c r="E31" s="69">
        <v>400</v>
      </c>
      <c r="F31" s="69">
        <v>475</v>
      </c>
      <c r="G31" s="69">
        <v>625</v>
      </c>
      <c r="H31" s="69">
        <v>650</v>
      </c>
      <c r="I31" s="69">
        <v>625</v>
      </c>
      <c r="J31" s="69">
        <v>425</v>
      </c>
      <c r="K31" s="69">
        <v>550</v>
      </c>
      <c r="L31" s="69">
        <v>600</v>
      </c>
      <c r="M31" s="69">
        <v>550</v>
      </c>
      <c r="N31" s="69">
        <v>550</v>
      </c>
      <c r="O31" s="69">
        <v>600</v>
      </c>
      <c r="P31" s="69">
        <v>525</v>
      </c>
      <c r="Q31" s="69">
        <v>550</v>
      </c>
      <c r="R31" s="69">
        <v>850</v>
      </c>
      <c r="S31" s="69">
        <v>1050</v>
      </c>
      <c r="T31" s="69">
        <v>800</v>
      </c>
      <c r="U31" s="69">
        <v>800</v>
      </c>
      <c r="V31" s="69">
        <v>800</v>
      </c>
      <c r="W31" s="69">
        <v>700</v>
      </c>
      <c r="X31" s="69">
        <v>800</v>
      </c>
      <c r="Y31" s="69">
        <v>50</v>
      </c>
      <c r="Z31" s="69">
        <v>100</v>
      </c>
      <c r="AA31" s="69">
        <v>50</v>
      </c>
      <c r="AB31" s="69">
        <v>150</v>
      </c>
      <c r="AC31" s="69">
        <v>100</v>
      </c>
      <c r="AD31" s="69">
        <v>0</v>
      </c>
      <c r="AE31" s="69">
        <v>0</v>
      </c>
      <c r="AF31" s="69">
        <v>200</v>
      </c>
      <c r="AG31" s="69">
        <v>600</v>
      </c>
      <c r="AH31" s="69">
        <v>350</v>
      </c>
      <c r="AI31" s="69">
        <v>700</v>
      </c>
      <c r="AJ31" s="69">
        <v>300</v>
      </c>
      <c r="AK31" s="69">
        <v>625</v>
      </c>
      <c r="AL31" s="69">
        <v>600</v>
      </c>
      <c r="AM31" s="69">
        <v>525</v>
      </c>
      <c r="AN31" s="69">
        <v>1000</v>
      </c>
    </row>
    <row r="32" spans="1:40">
      <c r="A32" s="69" t="s">
        <v>30</v>
      </c>
      <c r="B32" s="69">
        <v>450</v>
      </c>
      <c r="C32" s="69">
        <v>400</v>
      </c>
      <c r="D32" s="69">
        <v>10</v>
      </c>
      <c r="E32" s="69">
        <v>200</v>
      </c>
      <c r="F32" s="69">
        <v>275</v>
      </c>
      <c r="G32" s="69">
        <v>425</v>
      </c>
      <c r="H32" s="69">
        <v>450</v>
      </c>
      <c r="I32" s="69">
        <v>425</v>
      </c>
      <c r="J32" s="69">
        <v>225</v>
      </c>
      <c r="K32" s="69">
        <v>350</v>
      </c>
      <c r="L32" s="69">
        <v>400</v>
      </c>
      <c r="M32" s="69">
        <v>350</v>
      </c>
      <c r="N32" s="69">
        <v>350</v>
      </c>
      <c r="O32" s="69">
        <v>400</v>
      </c>
      <c r="P32" s="69">
        <v>325</v>
      </c>
      <c r="Q32" s="69">
        <v>350</v>
      </c>
      <c r="R32" s="69">
        <v>650</v>
      </c>
      <c r="S32" s="69">
        <v>850</v>
      </c>
      <c r="T32" s="69">
        <v>600</v>
      </c>
      <c r="U32" s="69">
        <v>600</v>
      </c>
      <c r="V32" s="69">
        <v>600</v>
      </c>
      <c r="W32" s="69">
        <v>500</v>
      </c>
      <c r="X32" s="69">
        <v>600</v>
      </c>
      <c r="Y32" s="69">
        <v>250</v>
      </c>
      <c r="Z32" s="69">
        <v>300</v>
      </c>
      <c r="AA32" s="69">
        <v>250</v>
      </c>
      <c r="AB32" s="69">
        <v>350</v>
      </c>
      <c r="AC32" s="69">
        <v>300</v>
      </c>
      <c r="AD32" s="69">
        <v>200</v>
      </c>
      <c r="AE32" s="69">
        <v>200</v>
      </c>
      <c r="AF32" s="69">
        <v>0</v>
      </c>
      <c r="AG32" s="69">
        <v>400</v>
      </c>
      <c r="AH32" s="69">
        <v>150</v>
      </c>
      <c r="AI32" s="69">
        <v>500</v>
      </c>
      <c r="AJ32" s="69">
        <v>100</v>
      </c>
      <c r="AK32" s="69">
        <v>425</v>
      </c>
      <c r="AL32" s="69">
        <v>400</v>
      </c>
      <c r="AM32" s="69">
        <v>325</v>
      </c>
      <c r="AN32" s="69">
        <v>800</v>
      </c>
    </row>
    <row r="33" spans="1:40">
      <c r="A33" s="69" t="s">
        <v>31</v>
      </c>
      <c r="B33" s="69">
        <v>50</v>
      </c>
      <c r="C33" s="69">
        <v>0</v>
      </c>
      <c r="D33" s="69">
        <v>390</v>
      </c>
      <c r="E33" s="69">
        <v>200</v>
      </c>
      <c r="F33" s="69">
        <v>125</v>
      </c>
      <c r="G33" s="69">
        <v>25</v>
      </c>
      <c r="H33" s="69">
        <v>50</v>
      </c>
      <c r="I33" s="69">
        <v>25</v>
      </c>
      <c r="J33" s="69">
        <v>175</v>
      </c>
      <c r="K33" s="69">
        <v>50</v>
      </c>
      <c r="L33" s="69">
        <v>0</v>
      </c>
      <c r="M33" s="69">
        <v>50</v>
      </c>
      <c r="N33" s="69">
        <v>50</v>
      </c>
      <c r="O33" s="69">
        <v>0</v>
      </c>
      <c r="P33" s="69">
        <v>75</v>
      </c>
      <c r="Q33" s="69">
        <v>50</v>
      </c>
      <c r="R33" s="69">
        <v>250</v>
      </c>
      <c r="S33" s="69">
        <v>450</v>
      </c>
      <c r="T33" s="69">
        <v>200</v>
      </c>
      <c r="U33" s="69">
        <v>200</v>
      </c>
      <c r="V33" s="69">
        <v>200</v>
      </c>
      <c r="W33" s="69">
        <v>100</v>
      </c>
      <c r="X33" s="69">
        <v>200</v>
      </c>
      <c r="Y33" s="69">
        <v>650</v>
      </c>
      <c r="Z33" s="69">
        <v>700</v>
      </c>
      <c r="AA33" s="69">
        <v>650</v>
      </c>
      <c r="AB33" s="69">
        <v>750</v>
      </c>
      <c r="AC33" s="69">
        <v>700</v>
      </c>
      <c r="AD33" s="69">
        <v>600</v>
      </c>
      <c r="AE33" s="69">
        <v>600</v>
      </c>
      <c r="AF33" s="69">
        <v>400</v>
      </c>
      <c r="AG33" s="69">
        <v>0</v>
      </c>
      <c r="AH33" s="69">
        <v>250</v>
      </c>
      <c r="AI33" s="69">
        <v>100</v>
      </c>
      <c r="AJ33" s="69">
        <v>300</v>
      </c>
      <c r="AK33" s="69">
        <v>25</v>
      </c>
      <c r="AL33" s="69">
        <v>0</v>
      </c>
      <c r="AM33" s="69">
        <v>75</v>
      </c>
      <c r="AN33" s="69">
        <v>400</v>
      </c>
    </row>
    <row r="34" spans="1:40">
      <c r="A34" s="69" t="s">
        <v>32</v>
      </c>
      <c r="B34" s="69">
        <v>300</v>
      </c>
      <c r="C34" s="69">
        <v>250</v>
      </c>
      <c r="D34" s="69">
        <v>140</v>
      </c>
      <c r="E34" s="69">
        <v>50</v>
      </c>
      <c r="F34" s="69">
        <v>125</v>
      </c>
      <c r="G34" s="69">
        <v>275</v>
      </c>
      <c r="H34" s="69">
        <v>300</v>
      </c>
      <c r="I34" s="69">
        <v>275</v>
      </c>
      <c r="J34" s="69">
        <v>75</v>
      </c>
      <c r="K34" s="69">
        <v>200</v>
      </c>
      <c r="L34" s="69">
        <v>250</v>
      </c>
      <c r="M34" s="69">
        <v>200</v>
      </c>
      <c r="N34" s="69">
        <v>200</v>
      </c>
      <c r="O34" s="69">
        <v>250</v>
      </c>
      <c r="P34" s="69">
        <v>175</v>
      </c>
      <c r="Q34" s="69">
        <v>200</v>
      </c>
      <c r="R34" s="69">
        <v>500</v>
      </c>
      <c r="S34" s="69">
        <v>700</v>
      </c>
      <c r="T34" s="69">
        <v>450</v>
      </c>
      <c r="U34" s="69">
        <v>450</v>
      </c>
      <c r="V34" s="69">
        <v>450</v>
      </c>
      <c r="W34" s="69">
        <v>350</v>
      </c>
      <c r="X34" s="69">
        <v>450</v>
      </c>
      <c r="Y34" s="69">
        <v>400</v>
      </c>
      <c r="Z34" s="69">
        <v>450</v>
      </c>
      <c r="AA34" s="69">
        <v>400</v>
      </c>
      <c r="AB34" s="69">
        <v>500</v>
      </c>
      <c r="AC34" s="69">
        <v>450</v>
      </c>
      <c r="AD34" s="69">
        <v>350</v>
      </c>
      <c r="AE34" s="69">
        <v>350</v>
      </c>
      <c r="AF34" s="69">
        <v>150</v>
      </c>
      <c r="AG34" s="69">
        <v>250</v>
      </c>
      <c r="AH34" s="69">
        <v>0</v>
      </c>
      <c r="AI34" s="69">
        <v>350</v>
      </c>
      <c r="AJ34" s="69">
        <v>50</v>
      </c>
      <c r="AK34" s="69">
        <v>275</v>
      </c>
      <c r="AL34" s="69">
        <v>250</v>
      </c>
      <c r="AM34" s="69">
        <v>175</v>
      </c>
      <c r="AN34" s="69">
        <v>650</v>
      </c>
    </row>
    <row r="35" spans="1:40">
      <c r="A35" s="69" t="s">
        <v>33</v>
      </c>
      <c r="B35" s="69">
        <v>50</v>
      </c>
      <c r="C35" s="69">
        <v>100</v>
      </c>
      <c r="D35" s="69">
        <v>490</v>
      </c>
      <c r="E35" s="69">
        <v>300</v>
      </c>
      <c r="F35" s="69">
        <v>225</v>
      </c>
      <c r="G35" s="69">
        <v>75</v>
      </c>
      <c r="H35" s="69">
        <v>50</v>
      </c>
      <c r="I35" s="69">
        <v>75</v>
      </c>
      <c r="J35" s="69">
        <v>275</v>
      </c>
      <c r="K35" s="69">
        <v>150</v>
      </c>
      <c r="L35" s="69">
        <v>100</v>
      </c>
      <c r="M35" s="69">
        <v>150</v>
      </c>
      <c r="N35" s="69">
        <v>150</v>
      </c>
      <c r="O35" s="69">
        <v>100</v>
      </c>
      <c r="P35" s="69">
        <v>175</v>
      </c>
      <c r="Q35" s="69">
        <v>150</v>
      </c>
      <c r="R35" s="69">
        <v>150</v>
      </c>
      <c r="S35" s="69">
        <v>350</v>
      </c>
      <c r="T35" s="69">
        <v>100</v>
      </c>
      <c r="U35" s="69">
        <v>100</v>
      </c>
      <c r="V35" s="69">
        <v>100</v>
      </c>
      <c r="W35" s="69">
        <v>0</v>
      </c>
      <c r="X35" s="69">
        <v>100</v>
      </c>
      <c r="Y35" s="69">
        <v>750</v>
      </c>
      <c r="Z35" s="69">
        <v>800</v>
      </c>
      <c r="AA35" s="69">
        <v>750</v>
      </c>
      <c r="AB35" s="69">
        <v>850</v>
      </c>
      <c r="AC35" s="69">
        <v>800</v>
      </c>
      <c r="AD35" s="69">
        <v>700</v>
      </c>
      <c r="AE35" s="69">
        <v>700</v>
      </c>
      <c r="AF35" s="69">
        <v>500</v>
      </c>
      <c r="AG35" s="69">
        <v>100</v>
      </c>
      <c r="AH35" s="69">
        <v>350</v>
      </c>
      <c r="AI35" s="69">
        <v>0</v>
      </c>
      <c r="AJ35" s="69">
        <v>400</v>
      </c>
      <c r="AK35" s="69">
        <v>75</v>
      </c>
      <c r="AL35" s="69">
        <v>100</v>
      </c>
      <c r="AM35" s="69">
        <v>175</v>
      </c>
      <c r="AN35" s="69">
        <v>300</v>
      </c>
    </row>
    <row r="36" spans="1:40">
      <c r="A36" s="69" t="s">
        <v>34</v>
      </c>
      <c r="B36" s="69">
        <v>350</v>
      </c>
      <c r="C36" s="69">
        <v>300</v>
      </c>
      <c r="D36" s="69">
        <v>90</v>
      </c>
      <c r="E36" s="69">
        <v>100</v>
      </c>
      <c r="F36" s="69">
        <v>175</v>
      </c>
      <c r="G36" s="69">
        <v>325</v>
      </c>
      <c r="H36" s="69">
        <v>350</v>
      </c>
      <c r="I36" s="69">
        <v>325</v>
      </c>
      <c r="J36" s="69">
        <v>125</v>
      </c>
      <c r="K36" s="69">
        <v>250</v>
      </c>
      <c r="L36" s="69">
        <v>300</v>
      </c>
      <c r="M36" s="69">
        <v>250</v>
      </c>
      <c r="N36" s="69">
        <v>250</v>
      </c>
      <c r="O36" s="69">
        <v>300</v>
      </c>
      <c r="P36" s="69">
        <v>225</v>
      </c>
      <c r="Q36" s="69">
        <v>250</v>
      </c>
      <c r="R36" s="69">
        <v>550</v>
      </c>
      <c r="S36" s="69">
        <v>750</v>
      </c>
      <c r="T36" s="69">
        <v>500</v>
      </c>
      <c r="U36" s="69">
        <v>500</v>
      </c>
      <c r="V36" s="69">
        <v>500</v>
      </c>
      <c r="W36" s="69">
        <v>400</v>
      </c>
      <c r="X36" s="69">
        <v>500</v>
      </c>
      <c r="Y36" s="69">
        <v>350</v>
      </c>
      <c r="Z36" s="69">
        <v>400</v>
      </c>
      <c r="AA36" s="69">
        <v>350</v>
      </c>
      <c r="AB36" s="69">
        <v>450</v>
      </c>
      <c r="AC36" s="69">
        <v>400</v>
      </c>
      <c r="AD36" s="69">
        <v>300</v>
      </c>
      <c r="AE36" s="69">
        <v>300</v>
      </c>
      <c r="AF36" s="69">
        <v>100</v>
      </c>
      <c r="AG36" s="69">
        <v>300</v>
      </c>
      <c r="AH36" s="69">
        <v>50</v>
      </c>
      <c r="AI36" s="69">
        <v>400</v>
      </c>
      <c r="AJ36" s="69">
        <v>0</v>
      </c>
      <c r="AK36" s="69">
        <v>325</v>
      </c>
      <c r="AL36" s="69">
        <v>300</v>
      </c>
      <c r="AM36" s="69">
        <v>225</v>
      </c>
      <c r="AN36" s="69">
        <v>700</v>
      </c>
    </row>
    <row r="37" spans="1:40">
      <c r="A37" s="69" t="s">
        <v>35</v>
      </c>
      <c r="B37" s="69">
        <v>25</v>
      </c>
      <c r="C37" s="69">
        <v>25</v>
      </c>
      <c r="D37" s="69">
        <v>415</v>
      </c>
      <c r="E37" s="69">
        <v>225</v>
      </c>
      <c r="F37" s="69">
        <v>150</v>
      </c>
      <c r="G37" s="69">
        <v>0</v>
      </c>
      <c r="H37" s="69">
        <v>25</v>
      </c>
      <c r="I37" s="69">
        <v>0</v>
      </c>
      <c r="J37" s="69">
        <v>200</v>
      </c>
      <c r="K37" s="69">
        <v>75</v>
      </c>
      <c r="L37" s="69">
        <v>25</v>
      </c>
      <c r="M37" s="69">
        <v>75</v>
      </c>
      <c r="N37" s="69">
        <v>75</v>
      </c>
      <c r="O37" s="69">
        <v>25</v>
      </c>
      <c r="P37" s="69">
        <v>100</v>
      </c>
      <c r="Q37" s="69">
        <v>75</v>
      </c>
      <c r="R37" s="69">
        <v>225</v>
      </c>
      <c r="S37" s="69">
        <v>425</v>
      </c>
      <c r="T37" s="69">
        <v>175</v>
      </c>
      <c r="U37" s="69">
        <v>175</v>
      </c>
      <c r="V37" s="69">
        <v>175</v>
      </c>
      <c r="W37" s="69">
        <v>75</v>
      </c>
      <c r="X37" s="69">
        <v>175</v>
      </c>
      <c r="Y37" s="69">
        <v>675</v>
      </c>
      <c r="Z37" s="69">
        <v>725</v>
      </c>
      <c r="AA37" s="69">
        <v>675</v>
      </c>
      <c r="AB37" s="69">
        <v>775</v>
      </c>
      <c r="AC37" s="69">
        <v>725</v>
      </c>
      <c r="AD37" s="69">
        <v>625</v>
      </c>
      <c r="AE37" s="69">
        <v>625</v>
      </c>
      <c r="AF37" s="69">
        <v>425</v>
      </c>
      <c r="AG37" s="69">
        <v>25</v>
      </c>
      <c r="AH37" s="69">
        <v>275</v>
      </c>
      <c r="AI37" s="69">
        <v>75</v>
      </c>
      <c r="AJ37" s="69">
        <v>325</v>
      </c>
      <c r="AK37" s="69">
        <v>0</v>
      </c>
      <c r="AL37" s="69">
        <v>25</v>
      </c>
      <c r="AM37" s="69">
        <v>100</v>
      </c>
      <c r="AN37" s="69">
        <v>375</v>
      </c>
    </row>
    <row r="38" spans="1:40">
      <c r="A38" s="69" t="s">
        <v>36</v>
      </c>
      <c r="B38" s="69">
        <v>50</v>
      </c>
      <c r="C38" s="69">
        <v>0</v>
      </c>
      <c r="D38" s="69">
        <v>390</v>
      </c>
      <c r="E38" s="69">
        <v>200</v>
      </c>
      <c r="F38" s="69">
        <v>125</v>
      </c>
      <c r="G38" s="69">
        <v>25</v>
      </c>
      <c r="H38" s="69">
        <v>50</v>
      </c>
      <c r="I38" s="69">
        <v>25</v>
      </c>
      <c r="J38" s="69">
        <v>175</v>
      </c>
      <c r="K38" s="69">
        <v>50</v>
      </c>
      <c r="L38" s="69">
        <v>0</v>
      </c>
      <c r="M38" s="69">
        <v>50</v>
      </c>
      <c r="N38" s="69">
        <v>50</v>
      </c>
      <c r="O38" s="69">
        <v>0</v>
      </c>
      <c r="P38" s="69">
        <v>75</v>
      </c>
      <c r="Q38" s="69">
        <v>50</v>
      </c>
      <c r="R38" s="69">
        <v>250</v>
      </c>
      <c r="S38" s="69">
        <v>450</v>
      </c>
      <c r="T38" s="69">
        <v>200</v>
      </c>
      <c r="U38" s="69">
        <v>200</v>
      </c>
      <c r="V38" s="69">
        <v>200</v>
      </c>
      <c r="W38" s="69">
        <v>100</v>
      </c>
      <c r="X38" s="69">
        <v>200</v>
      </c>
      <c r="Y38" s="69">
        <v>650</v>
      </c>
      <c r="Z38" s="69">
        <v>700</v>
      </c>
      <c r="AA38" s="69">
        <v>650</v>
      </c>
      <c r="AB38" s="69">
        <v>750</v>
      </c>
      <c r="AC38" s="69">
        <v>700</v>
      </c>
      <c r="AD38" s="69">
        <v>600</v>
      </c>
      <c r="AE38" s="69">
        <v>600</v>
      </c>
      <c r="AF38" s="69">
        <v>400</v>
      </c>
      <c r="AG38" s="69">
        <v>0</v>
      </c>
      <c r="AH38" s="69">
        <v>250</v>
      </c>
      <c r="AI38" s="69">
        <v>100</v>
      </c>
      <c r="AJ38" s="69">
        <v>300</v>
      </c>
      <c r="AK38" s="69">
        <v>25</v>
      </c>
      <c r="AL38" s="69">
        <v>0</v>
      </c>
      <c r="AM38" s="69">
        <v>75</v>
      </c>
      <c r="AN38" s="69">
        <v>400</v>
      </c>
    </row>
    <row r="39" spans="1:40">
      <c r="A39" s="69" t="s">
        <v>37</v>
      </c>
      <c r="B39" s="69">
        <v>125</v>
      </c>
      <c r="C39" s="69">
        <v>75</v>
      </c>
      <c r="D39" s="69">
        <v>315</v>
      </c>
      <c r="E39" s="69">
        <v>125</v>
      </c>
      <c r="F39" s="69">
        <v>50</v>
      </c>
      <c r="G39" s="69">
        <v>100</v>
      </c>
      <c r="H39" s="69">
        <v>125</v>
      </c>
      <c r="I39" s="69">
        <v>100</v>
      </c>
      <c r="J39" s="69">
        <v>100</v>
      </c>
      <c r="K39" s="69">
        <v>25</v>
      </c>
      <c r="L39" s="69">
        <v>75</v>
      </c>
      <c r="M39" s="69">
        <v>25</v>
      </c>
      <c r="N39" s="69">
        <v>25</v>
      </c>
      <c r="O39" s="69">
        <v>75</v>
      </c>
      <c r="P39" s="69">
        <v>0</v>
      </c>
      <c r="Q39" s="69">
        <v>25</v>
      </c>
      <c r="R39" s="69">
        <v>325</v>
      </c>
      <c r="S39" s="69">
        <v>525</v>
      </c>
      <c r="T39" s="69">
        <v>275</v>
      </c>
      <c r="U39" s="69">
        <v>275</v>
      </c>
      <c r="V39" s="69">
        <v>275</v>
      </c>
      <c r="W39" s="69">
        <v>175</v>
      </c>
      <c r="X39" s="69">
        <v>275</v>
      </c>
      <c r="Y39" s="69">
        <v>575</v>
      </c>
      <c r="Z39" s="69">
        <v>625</v>
      </c>
      <c r="AA39" s="69">
        <v>575</v>
      </c>
      <c r="AB39" s="69">
        <v>675</v>
      </c>
      <c r="AC39" s="69">
        <v>625</v>
      </c>
      <c r="AD39" s="69">
        <v>525</v>
      </c>
      <c r="AE39" s="69">
        <v>525</v>
      </c>
      <c r="AF39" s="69">
        <v>325</v>
      </c>
      <c r="AG39" s="69">
        <v>75</v>
      </c>
      <c r="AH39" s="69">
        <v>175</v>
      </c>
      <c r="AI39" s="69">
        <v>175</v>
      </c>
      <c r="AJ39" s="69">
        <v>225</v>
      </c>
      <c r="AK39" s="69">
        <v>100</v>
      </c>
      <c r="AL39" s="69">
        <v>75</v>
      </c>
      <c r="AM39" s="69">
        <v>0</v>
      </c>
      <c r="AN39" s="69">
        <v>475</v>
      </c>
    </row>
    <row r="40" spans="1:40">
      <c r="A40" s="69" t="s">
        <v>38</v>
      </c>
      <c r="B40" s="69">
        <v>350</v>
      </c>
      <c r="C40" s="69">
        <v>400</v>
      </c>
      <c r="D40" s="69">
        <v>790</v>
      </c>
      <c r="E40" s="69">
        <v>600</v>
      </c>
      <c r="F40" s="69">
        <v>525</v>
      </c>
      <c r="G40" s="69">
        <v>375</v>
      </c>
      <c r="H40" s="69">
        <v>350</v>
      </c>
      <c r="I40" s="69">
        <v>375</v>
      </c>
      <c r="J40" s="69">
        <v>575</v>
      </c>
      <c r="K40" s="69">
        <v>450</v>
      </c>
      <c r="L40" s="69">
        <v>400</v>
      </c>
      <c r="M40" s="69">
        <v>450</v>
      </c>
      <c r="N40" s="69">
        <v>450</v>
      </c>
      <c r="O40" s="69">
        <v>400</v>
      </c>
      <c r="P40" s="69">
        <v>475</v>
      </c>
      <c r="Q40" s="69">
        <v>450</v>
      </c>
      <c r="R40" s="69">
        <v>150</v>
      </c>
      <c r="S40" s="69">
        <v>50</v>
      </c>
      <c r="T40" s="69">
        <v>200</v>
      </c>
      <c r="U40" s="69">
        <v>200</v>
      </c>
      <c r="V40" s="69">
        <v>200</v>
      </c>
      <c r="W40" s="69">
        <v>300</v>
      </c>
      <c r="X40" s="69">
        <v>200</v>
      </c>
      <c r="Y40" s="69">
        <v>1050</v>
      </c>
      <c r="Z40" s="69">
        <v>1100</v>
      </c>
      <c r="AA40" s="69">
        <v>1050</v>
      </c>
      <c r="AB40" s="69">
        <v>1150</v>
      </c>
      <c r="AC40" s="69">
        <v>1100</v>
      </c>
      <c r="AD40" s="69">
        <v>1000</v>
      </c>
      <c r="AE40" s="69">
        <v>1000</v>
      </c>
      <c r="AF40" s="69">
        <v>800</v>
      </c>
      <c r="AG40" s="69">
        <v>400</v>
      </c>
      <c r="AH40" s="69">
        <v>650</v>
      </c>
      <c r="AI40" s="69">
        <v>300</v>
      </c>
      <c r="AJ40" s="69">
        <v>700</v>
      </c>
      <c r="AK40" s="69">
        <v>375</v>
      </c>
      <c r="AL40" s="69">
        <v>400</v>
      </c>
      <c r="AM40" s="69">
        <v>475</v>
      </c>
      <c r="AN40" s="69">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X50"/>
  <sheetViews>
    <sheetView workbookViewId="0">
      <selection activeCell="L37" sqref="L37"/>
    </sheetView>
  </sheetViews>
  <sheetFormatPr baseColWidth="10" defaultRowHeight="15"/>
  <cols>
    <col min="1" max="16384" width="11" style="69"/>
  </cols>
  <sheetData>
    <row r="1" spans="1:50">
      <c r="B1" s="69" t="s">
        <v>81</v>
      </c>
      <c r="C1" s="69" t="s">
        <v>82</v>
      </c>
      <c r="D1" s="69" t="s">
        <v>83</v>
      </c>
      <c r="E1" s="69" t="s">
        <v>84</v>
      </c>
      <c r="F1" s="69" t="s">
        <v>85</v>
      </c>
      <c r="G1" s="69" t="s">
        <v>86</v>
      </c>
      <c r="H1" s="69" t="s">
        <v>87</v>
      </c>
      <c r="I1" s="69" t="s">
        <v>88</v>
      </c>
      <c r="J1" s="69" t="s">
        <v>89</v>
      </c>
      <c r="K1" s="69" t="s">
        <v>90</v>
      </c>
      <c r="L1" s="69" t="s">
        <v>91</v>
      </c>
      <c r="M1" s="69" t="s">
        <v>92</v>
      </c>
      <c r="N1" s="69" t="s">
        <v>93</v>
      </c>
      <c r="O1" s="69" t="s">
        <v>94</v>
      </c>
      <c r="P1" s="69" t="s">
        <v>95</v>
      </c>
      <c r="Q1" s="69" t="s">
        <v>96</v>
      </c>
      <c r="R1" s="69" t="s">
        <v>97</v>
      </c>
      <c r="S1" s="69" t="s">
        <v>98</v>
      </c>
      <c r="T1" s="69" t="s">
        <v>99</v>
      </c>
      <c r="U1" s="69" t="s">
        <v>100</v>
      </c>
      <c r="V1" s="69" t="s">
        <v>101</v>
      </c>
      <c r="W1" s="69" t="s">
        <v>102</v>
      </c>
      <c r="X1" s="69" t="s">
        <v>103</v>
      </c>
      <c r="Y1" s="69" t="s">
        <v>104</v>
      </c>
      <c r="Z1" s="69" t="s">
        <v>105</v>
      </c>
      <c r="AA1" s="69" t="s">
        <v>106</v>
      </c>
      <c r="AB1" s="69" t="s">
        <v>107</v>
      </c>
      <c r="AC1" s="69" t="s">
        <v>108</v>
      </c>
      <c r="AD1" s="69" t="s">
        <v>109</v>
      </c>
      <c r="AE1" s="69" t="s">
        <v>110</v>
      </c>
      <c r="AF1" s="69" t="s">
        <v>111</v>
      </c>
      <c r="AG1" s="69" t="s">
        <v>112</v>
      </c>
      <c r="AH1" s="69" t="s">
        <v>113</v>
      </c>
      <c r="AI1" s="69" t="s">
        <v>114</v>
      </c>
      <c r="AJ1" s="69" t="s">
        <v>115</v>
      </c>
      <c r="AK1" s="69" t="s">
        <v>116</v>
      </c>
      <c r="AL1" s="69" t="s">
        <v>117</v>
      </c>
      <c r="AM1" s="69" t="s">
        <v>118</v>
      </c>
      <c r="AN1" s="69" t="s">
        <v>119</v>
      </c>
      <c r="AO1" s="69" t="s">
        <v>120</v>
      </c>
      <c r="AP1" s="69" t="s">
        <v>121</v>
      </c>
      <c r="AQ1" s="69" t="s">
        <v>122</v>
      </c>
      <c r="AR1" s="69" t="s">
        <v>123</v>
      </c>
      <c r="AS1" s="69" t="s">
        <v>124</v>
      </c>
      <c r="AT1" s="69" t="s">
        <v>125</v>
      </c>
      <c r="AU1" s="69" t="s">
        <v>126</v>
      </c>
      <c r="AV1" s="69" t="s">
        <v>127</v>
      </c>
      <c r="AW1" s="69" t="s">
        <v>128</v>
      </c>
      <c r="AX1" s="69" t="s">
        <v>129</v>
      </c>
    </row>
    <row r="2" spans="1:50">
      <c r="A2" s="69" t="s">
        <v>81</v>
      </c>
      <c r="B2" s="69">
        <v>0</v>
      </c>
      <c r="C2" s="69" t="s">
        <v>1783</v>
      </c>
      <c r="D2" s="69" t="s">
        <v>1792</v>
      </c>
      <c r="E2" s="69" t="s">
        <v>1787</v>
      </c>
      <c r="F2" s="69" t="s">
        <v>1782</v>
      </c>
      <c r="G2" s="69" t="s">
        <v>1224</v>
      </c>
      <c r="H2" s="69" t="s">
        <v>1224</v>
      </c>
      <c r="I2" s="69">
        <v>1</v>
      </c>
      <c r="J2" s="69" t="s">
        <v>1787</v>
      </c>
      <c r="K2" s="69">
        <v>1</v>
      </c>
      <c r="L2" s="69">
        <v>1</v>
      </c>
      <c r="M2" s="69">
        <v>1</v>
      </c>
      <c r="N2" s="69">
        <v>1</v>
      </c>
      <c r="O2" s="69">
        <v>1</v>
      </c>
      <c r="P2" s="69">
        <v>1</v>
      </c>
      <c r="Q2" s="69">
        <v>1</v>
      </c>
      <c r="R2" s="69" t="s">
        <v>1787</v>
      </c>
      <c r="S2" s="69" t="s">
        <v>652</v>
      </c>
      <c r="T2" s="69" t="s">
        <v>1787</v>
      </c>
      <c r="U2" s="69" t="s">
        <v>1127</v>
      </c>
      <c r="V2" s="69" t="s">
        <v>652</v>
      </c>
      <c r="W2" s="69" t="s">
        <v>1791</v>
      </c>
      <c r="X2" s="69" t="s">
        <v>1787</v>
      </c>
      <c r="Y2" s="69">
        <v>1</v>
      </c>
      <c r="Z2" s="69" t="s">
        <v>1178</v>
      </c>
      <c r="AA2" s="69">
        <v>1</v>
      </c>
      <c r="AB2" s="69">
        <v>1</v>
      </c>
      <c r="AC2" s="69" t="s">
        <v>1224</v>
      </c>
      <c r="AD2" s="69" t="s">
        <v>816</v>
      </c>
      <c r="AE2" s="69">
        <v>1</v>
      </c>
      <c r="AF2" s="69">
        <v>1</v>
      </c>
      <c r="AG2" s="69" t="s">
        <v>1785</v>
      </c>
      <c r="AH2" s="69">
        <v>1</v>
      </c>
      <c r="AI2" s="69" t="s">
        <v>1779</v>
      </c>
      <c r="AJ2" s="69">
        <v>1</v>
      </c>
      <c r="AK2" s="69">
        <v>1</v>
      </c>
      <c r="AL2" s="69" t="s">
        <v>1779</v>
      </c>
      <c r="AM2" s="69" t="s">
        <v>1799</v>
      </c>
      <c r="AN2" s="69" t="s">
        <v>763</v>
      </c>
      <c r="AO2" s="69" t="s">
        <v>890</v>
      </c>
      <c r="AP2" s="69" t="s">
        <v>1782</v>
      </c>
      <c r="AQ2" s="69" t="s">
        <v>1127</v>
      </c>
      <c r="AR2" s="69" t="s">
        <v>1779</v>
      </c>
      <c r="AS2" s="69">
        <v>1</v>
      </c>
      <c r="AT2" s="69" t="s">
        <v>1782</v>
      </c>
      <c r="AU2" s="69" t="s">
        <v>722</v>
      </c>
      <c r="AV2" s="69">
        <v>1</v>
      </c>
      <c r="AW2" s="69">
        <v>1</v>
      </c>
      <c r="AX2" s="69">
        <v>1</v>
      </c>
    </row>
    <row r="3" spans="1:50">
      <c r="A3" s="69" t="s">
        <v>82</v>
      </c>
      <c r="B3" s="69" t="s">
        <v>1783</v>
      </c>
      <c r="C3" s="69">
        <v>0</v>
      </c>
      <c r="D3" s="69" t="s">
        <v>1156</v>
      </c>
      <c r="E3" s="69" t="s">
        <v>1790</v>
      </c>
      <c r="F3" s="69" t="s">
        <v>1782</v>
      </c>
      <c r="G3" s="69" t="s">
        <v>1224</v>
      </c>
      <c r="H3" s="69" t="s">
        <v>954</v>
      </c>
      <c r="I3" s="69">
        <v>1</v>
      </c>
      <c r="J3" s="69">
        <v>1</v>
      </c>
      <c r="K3" s="69">
        <v>1</v>
      </c>
      <c r="L3" s="69">
        <v>1</v>
      </c>
      <c r="M3" s="69">
        <v>1</v>
      </c>
      <c r="N3" s="69">
        <v>1</v>
      </c>
      <c r="O3" s="69">
        <v>1</v>
      </c>
      <c r="P3" s="69">
        <v>1</v>
      </c>
      <c r="Q3" s="69">
        <v>1</v>
      </c>
      <c r="R3" s="69">
        <v>1</v>
      </c>
      <c r="S3" s="69" t="s">
        <v>1779</v>
      </c>
      <c r="T3" s="69" t="s">
        <v>905</v>
      </c>
      <c r="U3" s="69" t="s">
        <v>1224</v>
      </c>
      <c r="V3" s="69" t="s">
        <v>1779</v>
      </c>
      <c r="W3" s="69" t="s">
        <v>722</v>
      </c>
      <c r="X3" s="69" t="s">
        <v>1787</v>
      </c>
      <c r="Y3" s="69">
        <v>1</v>
      </c>
      <c r="Z3" s="69" t="s">
        <v>1786</v>
      </c>
      <c r="AA3" s="69">
        <v>1</v>
      </c>
      <c r="AB3" s="69">
        <v>1</v>
      </c>
      <c r="AC3" s="69" t="s">
        <v>1224</v>
      </c>
      <c r="AD3" s="69" t="s">
        <v>816</v>
      </c>
      <c r="AE3" s="69">
        <v>1</v>
      </c>
      <c r="AF3" s="69">
        <v>1</v>
      </c>
      <c r="AG3" s="69" t="s">
        <v>1787</v>
      </c>
      <c r="AH3" s="69">
        <v>1</v>
      </c>
      <c r="AI3" s="69" t="s">
        <v>652</v>
      </c>
      <c r="AJ3" s="69">
        <v>1</v>
      </c>
      <c r="AK3" s="69">
        <v>1</v>
      </c>
      <c r="AL3" s="69" t="s">
        <v>1779</v>
      </c>
      <c r="AM3" s="69" t="s">
        <v>1789</v>
      </c>
      <c r="AN3" s="69" t="s">
        <v>727</v>
      </c>
      <c r="AO3" s="69" t="s">
        <v>1782</v>
      </c>
      <c r="AP3" s="69" t="s">
        <v>1782</v>
      </c>
      <c r="AQ3" s="69">
        <v>1</v>
      </c>
      <c r="AR3" s="69">
        <v>1</v>
      </c>
      <c r="AS3" s="69">
        <v>1</v>
      </c>
      <c r="AT3" s="69" t="s">
        <v>650</v>
      </c>
      <c r="AU3" s="69" t="s">
        <v>1783</v>
      </c>
      <c r="AV3" s="69">
        <v>1</v>
      </c>
      <c r="AW3" s="69">
        <v>1</v>
      </c>
      <c r="AX3" s="69">
        <v>1</v>
      </c>
    </row>
    <row r="4" spans="1:50">
      <c r="A4" s="69" t="s">
        <v>83</v>
      </c>
      <c r="B4" s="69" t="s">
        <v>1792</v>
      </c>
      <c r="C4" s="69" t="s">
        <v>1156</v>
      </c>
      <c r="D4" s="69">
        <v>0</v>
      </c>
      <c r="E4" s="69" t="s">
        <v>1127</v>
      </c>
      <c r="F4" s="69" t="s">
        <v>652</v>
      </c>
      <c r="G4" s="69" t="s">
        <v>1780</v>
      </c>
      <c r="H4" s="69" t="s">
        <v>1811</v>
      </c>
      <c r="I4" s="69">
        <v>1</v>
      </c>
      <c r="J4" s="69">
        <v>1</v>
      </c>
      <c r="K4" s="69">
        <v>1</v>
      </c>
      <c r="L4" s="69">
        <v>1</v>
      </c>
      <c r="M4" s="69">
        <v>1</v>
      </c>
      <c r="N4" s="69">
        <v>1</v>
      </c>
      <c r="O4" s="69">
        <v>1</v>
      </c>
      <c r="P4" s="69">
        <v>1</v>
      </c>
      <c r="Q4" s="69">
        <v>1</v>
      </c>
      <c r="R4" s="69">
        <v>1</v>
      </c>
      <c r="S4" s="69" t="s">
        <v>1787</v>
      </c>
      <c r="T4" s="69" t="s">
        <v>654</v>
      </c>
      <c r="U4" s="69" t="s">
        <v>1780</v>
      </c>
      <c r="V4" s="69" t="s">
        <v>1787</v>
      </c>
      <c r="W4" s="69" t="s">
        <v>1785</v>
      </c>
      <c r="X4" s="69" t="s">
        <v>1224</v>
      </c>
      <c r="Y4" s="69">
        <v>1</v>
      </c>
      <c r="Z4" s="69" t="s">
        <v>1779</v>
      </c>
      <c r="AA4" s="69">
        <v>1</v>
      </c>
      <c r="AB4" s="69">
        <v>1</v>
      </c>
      <c r="AC4" s="69" t="s">
        <v>1780</v>
      </c>
      <c r="AD4" s="69" t="s">
        <v>819</v>
      </c>
      <c r="AE4" s="69">
        <v>1</v>
      </c>
      <c r="AF4" s="69">
        <v>1</v>
      </c>
      <c r="AG4" s="69" t="s">
        <v>1127</v>
      </c>
      <c r="AH4" s="69">
        <v>1</v>
      </c>
      <c r="AI4" s="69" t="s">
        <v>1785</v>
      </c>
      <c r="AJ4" s="69">
        <v>1</v>
      </c>
      <c r="AK4" s="69">
        <v>1</v>
      </c>
      <c r="AL4" s="69" t="s">
        <v>1787</v>
      </c>
      <c r="AM4" s="69" t="s">
        <v>947</v>
      </c>
      <c r="AN4" s="69" t="s">
        <v>1779</v>
      </c>
      <c r="AO4" s="69" t="s">
        <v>652</v>
      </c>
      <c r="AP4" s="69" t="s">
        <v>1779</v>
      </c>
      <c r="AQ4" s="69" t="s">
        <v>1780</v>
      </c>
      <c r="AR4" s="69" t="s">
        <v>1787</v>
      </c>
      <c r="AS4" s="69">
        <v>1</v>
      </c>
      <c r="AT4" s="69" t="s">
        <v>1178</v>
      </c>
      <c r="AU4" s="69" t="s">
        <v>1792</v>
      </c>
      <c r="AV4" s="69">
        <v>1</v>
      </c>
      <c r="AW4" s="69">
        <v>1</v>
      </c>
      <c r="AX4" s="69">
        <v>1</v>
      </c>
    </row>
    <row r="5" spans="1:50">
      <c r="A5" s="69" t="s">
        <v>84</v>
      </c>
      <c r="B5" s="69" t="s">
        <v>1787</v>
      </c>
      <c r="C5" s="69" t="s">
        <v>1790</v>
      </c>
      <c r="D5" s="69" t="s">
        <v>1127</v>
      </c>
      <c r="E5" s="69">
        <v>0</v>
      </c>
      <c r="F5" s="69" t="s">
        <v>1127</v>
      </c>
      <c r="G5" s="69" t="s">
        <v>1782</v>
      </c>
      <c r="H5" s="69" t="s">
        <v>890</v>
      </c>
      <c r="I5" s="69">
        <v>1</v>
      </c>
      <c r="J5" s="69">
        <v>1</v>
      </c>
      <c r="K5" s="69">
        <v>1</v>
      </c>
      <c r="L5" s="69">
        <v>1</v>
      </c>
      <c r="M5" s="69">
        <v>1</v>
      </c>
      <c r="N5" s="69">
        <v>1</v>
      </c>
      <c r="O5" s="69">
        <v>1</v>
      </c>
      <c r="P5" s="69">
        <v>1</v>
      </c>
      <c r="Q5" s="69">
        <v>1</v>
      </c>
      <c r="R5" s="69">
        <v>1</v>
      </c>
      <c r="S5" s="69" t="s">
        <v>722</v>
      </c>
      <c r="T5" s="69" t="s">
        <v>1178</v>
      </c>
      <c r="U5" s="69" t="s">
        <v>1782</v>
      </c>
      <c r="V5" s="69" t="s">
        <v>722</v>
      </c>
      <c r="W5" s="69" t="s">
        <v>1782</v>
      </c>
      <c r="X5" s="69" t="s">
        <v>816</v>
      </c>
      <c r="Y5" s="69">
        <v>1</v>
      </c>
      <c r="Z5" s="69" t="s">
        <v>816</v>
      </c>
      <c r="AA5" s="69">
        <v>1</v>
      </c>
      <c r="AB5" s="69">
        <v>1</v>
      </c>
      <c r="AC5" s="69" t="s">
        <v>1782</v>
      </c>
      <c r="AD5" s="69" t="s">
        <v>1780</v>
      </c>
      <c r="AE5" s="69">
        <v>1</v>
      </c>
      <c r="AF5" s="69">
        <v>1</v>
      </c>
      <c r="AG5" s="69" t="s">
        <v>816</v>
      </c>
      <c r="AH5" s="69">
        <v>1</v>
      </c>
      <c r="AI5" s="69" t="s">
        <v>1796</v>
      </c>
      <c r="AJ5" s="69">
        <v>1</v>
      </c>
      <c r="AK5" s="69">
        <v>1</v>
      </c>
      <c r="AL5" s="69" t="s">
        <v>722</v>
      </c>
      <c r="AM5" s="69" t="s">
        <v>643</v>
      </c>
      <c r="AN5" s="69" t="s">
        <v>1780</v>
      </c>
      <c r="AO5" s="69" t="s">
        <v>1127</v>
      </c>
      <c r="AP5" s="69" t="s">
        <v>1127</v>
      </c>
      <c r="AQ5" s="69">
        <v>1</v>
      </c>
      <c r="AR5" s="69">
        <v>1</v>
      </c>
      <c r="AS5" s="69">
        <v>1</v>
      </c>
      <c r="AT5" s="69" t="s">
        <v>1781</v>
      </c>
      <c r="AU5" s="69" t="s">
        <v>1787</v>
      </c>
      <c r="AV5" s="69">
        <v>1</v>
      </c>
      <c r="AW5" s="69">
        <v>1</v>
      </c>
      <c r="AX5" s="69">
        <v>1</v>
      </c>
    </row>
    <row r="6" spans="1:50">
      <c r="A6" s="69" t="s">
        <v>85</v>
      </c>
      <c r="B6" s="69" t="s">
        <v>1782</v>
      </c>
      <c r="C6" s="69" t="s">
        <v>1782</v>
      </c>
      <c r="D6" s="69" t="s">
        <v>652</v>
      </c>
      <c r="E6" s="69" t="s">
        <v>1127</v>
      </c>
      <c r="F6" s="69">
        <v>0</v>
      </c>
      <c r="G6" s="69" t="s">
        <v>722</v>
      </c>
      <c r="H6" s="69" t="s">
        <v>722</v>
      </c>
      <c r="I6" s="69">
        <v>1</v>
      </c>
      <c r="J6" s="69">
        <v>1</v>
      </c>
      <c r="K6" s="69">
        <v>1</v>
      </c>
      <c r="L6" s="69">
        <v>1</v>
      </c>
      <c r="M6" s="69">
        <v>1</v>
      </c>
      <c r="N6" s="69">
        <v>1</v>
      </c>
      <c r="O6" s="69">
        <v>1</v>
      </c>
      <c r="P6" s="69">
        <v>1</v>
      </c>
      <c r="Q6" s="69">
        <v>1</v>
      </c>
      <c r="R6" s="69">
        <v>1</v>
      </c>
      <c r="S6" s="69" t="s">
        <v>652</v>
      </c>
      <c r="T6" s="69" t="s">
        <v>1797</v>
      </c>
      <c r="U6" s="69" t="s">
        <v>722</v>
      </c>
      <c r="V6" s="69" t="s">
        <v>652</v>
      </c>
      <c r="W6" s="69" t="s">
        <v>1266</v>
      </c>
      <c r="X6" s="69" t="s">
        <v>1127</v>
      </c>
      <c r="Y6" s="69">
        <v>1</v>
      </c>
      <c r="Z6" s="69" t="s">
        <v>1783</v>
      </c>
      <c r="AA6" s="69">
        <v>1</v>
      </c>
      <c r="AB6" s="69">
        <v>1</v>
      </c>
      <c r="AC6" s="69" t="s">
        <v>722</v>
      </c>
      <c r="AD6" s="69" t="s">
        <v>1787</v>
      </c>
      <c r="AE6" s="69">
        <v>1</v>
      </c>
      <c r="AF6" s="69">
        <v>1</v>
      </c>
      <c r="AG6" s="69" t="s">
        <v>1127</v>
      </c>
      <c r="AH6" s="69">
        <v>1</v>
      </c>
      <c r="AI6" s="69" t="s">
        <v>652</v>
      </c>
      <c r="AJ6" s="69">
        <v>1</v>
      </c>
      <c r="AK6" s="69">
        <v>1</v>
      </c>
      <c r="AL6" s="69" t="s">
        <v>652</v>
      </c>
      <c r="AM6" s="69" t="s">
        <v>1788</v>
      </c>
      <c r="AN6" s="69" t="s">
        <v>643</v>
      </c>
      <c r="AO6" s="69" t="s">
        <v>954</v>
      </c>
      <c r="AP6" s="69" t="s">
        <v>954</v>
      </c>
      <c r="AQ6" s="69">
        <v>1</v>
      </c>
      <c r="AR6" s="69">
        <v>1</v>
      </c>
      <c r="AS6" s="69">
        <v>1</v>
      </c>
      <c r="AT6" s="69" t="s">
        <v>1780</v>
      </c>
      <c r="AU6" s="69" t="s">
        <v>1782</v>
      </c>
      <c r="AV6" s="69">
        <v>1</v>
      </c>
      <c r="AW6" s="69">
        <v>1</v>
      </c>
      <c r="AX6" s="69">
        <v>1</v>
      </c>
    </row>
    <row r="7" spans="1:50">
      <c r="A7" s="69" t="s">
        <v>86</v>
      </c>
      <c r="B7" s="69" t="s">
        <v>1224</v>
      </c>
      <c r="C7" s="69" t="s">
        <v>1224</v>
      </c>
      <c r="D7" s="69" t="s">
        <v>1780</v>
      </c>
      <c r="E7" s="69" t="s">
        <v>1782</v>
      </c>
      <c r="F7" s="69" t="s">
        <v>722</v>
      </c>
      <c r="G7" s="69">
        <v>0</v>
      </c>
      <c r="H7" s="69" t="s">
        <v>1810</v>
      </c>
      <c r="I7" s="69">
        <v>1</v>
      </c>
      <c r="J7" s="69">
        <v>1</v>
      </c>
      <c r="K7" s="69">
        <v>1</v>
      </c>
      <c r="L7" s="69" t="s">
        <v>1787</v>
      </c>
      <c r="M7" s="69">
        <v>1</v>
      </c>
      <c r="N7" s="69">
        <v>1</v>
      </c>
      <c r="O7" s="69">
        <v>1</v>
      </c>
      <c r="P7" s="69">
        <v>1</v>
      </c>
      <c r="Q7" s="69">
        <v>1</v>
      </c>
      <c r="R7" s="69">
        <v>1</v>
      </c>
      <c r="S7" s="69" t="s">
        <v>816</v>
      </c>
      <c r="T7" s="69" t="s">
        <v>1779</v>
      </c>
      <c r="U7" s="69" t="s">
        <v>1779</v>
      </c>
      <c r="V7" s="69" t="s">
        <v>816</v>
      </c>
      <c r="W7" s="69" t="s">
        <v>1178</v>
      </c>
      <c r="X7" s="69" t="s">
        <v>890</v>
      </c>
      <c r="Y7" s="69">
        <v>1</v>
      </c>
      <c r="Z7" s="69" t="s">
        <v>1797</v>
      </c>
      <c r="AA7" s="69">
        <v>1</v>
      </c>
      <c r="AB7" s="69">
        <v>1</v>
      </c>
      <c r="AC7" s="69" t="s">
        <v>1779</v>
      </c>
      <c r="AD7" s="69" t="s">
        <v>722</v>
      </c>
      <c r="AE7" s="69" t="s">
        <v>816</v>
      </c>
      <c r="AF7" s="69">
        <v>1</v>
      </c>
      <c r="AG7" s="69" t="s">
        <v>1782</v>
      </c>
      <c r="AH7" s="69">
        <v>1</v>
      </c>
      <c r="AI7" s="69" t="s">
        <v>816</v>
      </c>
      <c r="AJ7" s="69">
        <v>1</v>
      </c>
      <c r="AK7" s="69" t="s">
        <v>652</v>
      </c>
      <c r="AL7" s="69" t="s">
        <v>816</v>
      </c>
      <c r="AM7" s="69" t="s">
        <v>1794</v>
      </c>
      <c r="AN7" s="69" t="s">
        <v>1782</v>
      </c>
      <c r="AO7" s="69" t="s">
        <v>722</v>
      </c>
      <c r="AP7" s="69" t="s">
        <v>722</v>
      </c>
      <c r="AQ7" s="69" t="s">
        <v>1779</v>
      </c>
      <c r="AR7" s="69">
        <v>1</v>
      </c>
      <c r="AS7" s="69">
        <v>1</v>
      </c>
      <c r="AT7" s="69" t="s">
        <v>816</v>
      </c>
      <c r="AU7" s="69" t="s">
        <v>1224</v>
      </c>
      <c r="AV7" s="69" t="s">
        <v>722</v>
      </c>
      <c r="AW7" s="69" t="s">
        <v>1127</v>
      </c>
      <c r="AX7" s="69">
        <v>1</v>
      </c>
    </row>
    <row r="8" spans="1:50">
      <c r="A8" s="69" t="s">
        <v>87</v>
      </c>
      <c r="B8" s="69" t="s">
        <v>1224</v>
      </c>
      <c r="C8" s="69" t="s">
        <v>954</v>
      </c>
      <c r="D8" s="69" t="s">
        <v>1811</v>
      </c>
      <c r="E8" s="69" t="s">
        <v>890</v>
      </c>
      <c r="F8" s="69" t="s">
        <v>722</v>
      </c>
      <c r="G8" s="69" t="s">
        <v>1810</v>
      </c>
      <c r="H8" s="69">
        <v>0</v>
      </c>
      <c r="I8" s="69">
        <v>1</v>
      </c>
      <c r="J8" s="69">
        <v>1</v>
      </c>
      <c r="K8" s="69">
        <v>1</v>
      </c>
      <c r="L8" s="69">
        <v>1</v>
      </c>
      <c r="M8" s="69">
        <v>1</v>
      </c>
      <c r="N8" s="69">
        <v>1</v>
      </c>
      <c r="O8" s="69">
        <v>1</v>
      </c>
      <c r="P8" s="69">
        <v>1</v>
      </c>
      <c r="Q8" s="69">
        <v>1</v>
      </c>
      <c r="R8" s="69">
        <v>1</v>
      </c>
      <c r="S8" s="69" t="s">
        <v>816</v>
      </c>
      <c r="T8" s="69" t="s">
        <v>1793</v>
      </c>
      <c r="U8" s="69" t="s">
        <v>1779</v>
      </c>
      <c r="V8" s="69" t="s">
        <v>816</v>
      </c>
      <c r="W8" s="69" t="s">
        <v>1178</v>
      </c>
      <c r="X8" s="69" t="s">
        <v>1782</v>
      </c>
      <c r="Y8" s="69">
        <v>1</v>
      </c>
      <c r="Z8" s="69" t="s">
        <v>1797</v>
      </c>
      <c r="AA8" s="69">
        <v>1</v>
      </c>
      <c r="AB8" s="69">
        <v>1</v>
      </c>
      <c r="AC8" s="69" t="s">
        <v>1779</v>
      </c>
      <c r="AD8" s="69" t="s">
        <v>1109</v>
      </c>
      <c r="AE8" s="69">
        <v>1</v>
      </c>
      <c r="AF8" s="69">
        <v>1</v>
      </c>
      <c r="AG8" s="69" t="s">
        <v>1782</v>
      </c>
      <c r="AH8" s="69">
        <v>1</v>
      </c>
      <c r="AI8" s="69" t="s">
        <v>954</v>
      </c>
      <c r="AJ8" s="69">
        <v>1</v>
      </c>
      <c r="AK8" s="69">
        <v>1</v>
      </c>
      <c r="AL8" s="69" t="s">
        <v>816</v>
      </c>
      <c r="AM8" s="69" t="s">
        <v>1794</v>
      </c>
      <c r="AN8" s="69" t="s">
        <v>1799</v>
      </c>
      <c r="AO8" s="69" t="s">
        <v>722</v>
      </c>
      <c r="AP8" s="69" t="s">
        <v>722</v>
      </c>
      <c r="AQ8" s="69">
        <v>1</v>
      </c>
      <c r="AR8" s="69">
        <v>1</v>
      </c>
      <c r="AS8" s="69">
        <v>1</v>
      </c>
      <c r="AT8" s="69" t="s">
        <v>816</v>
      </c>
      <c r="AU8" s="69" t="s">
        <v>1224</v>
      </c>
      <c r="AV8" s="69" t="s">
        <v>722</v>
      </c>
      <c r="AW8" s="69">
        <v>1</v>
      </c>
      <c r="AX8" s="69">
        <v>1</v>
      </c>
    </row>
    <row r="9" spans="1:50">
      <c r="A9" s="69" t="s">
        <v>88</v>
      </c>
      <c r="B9" s="69">
        <v>1</v>
      </c>
      <c r="C9" s="69">
        <v>1</v>
      </c>
      <c r="D9" s="69">
        <v>1</v>
      </c>
      <c r="E9" s="69">
        <v>1</v>
      </c>
      <c r="F9" s="69">
        <v>1</v>
      </c>
      <c r="G9" s="69">
        <v>1</v>
      </c>
      <c r="H9" s="69">
        <v>1</v>
      </c>
      <c r="I9" s="69">
        <v>0</v>
      </c>
      <c r="J9" s="69">
        <v>1</v>
      </c>
      <c r="K9" s="69">
        <v>1</v>
      </c>
      <c r="L9" s="69">
        <v>1</v>
      </c>
      <c r="M9" s="69">
        <v>1</v>
      </c>
      <c r="N9" s="69">
        <v>1</v>
      </c>
      <c r="O9" s="69">
        <v>1</v>
      </c>
      <c r="P9" s="69">
        <v>1</v>
      </c>
      <c r="Q9" s="69" t="s">
        <v>739</v>
      </c>
      <c r="R9" s="69">
        <v>1</v>
      </c>
      <c r="S9" s="69">
        <v>1</v>
      </c>
      <c r="T9" s="69">
        <v>1</v>
      </c>
      <c r="U9" s="69">
        <v>1</v>
      </c>
      <c r="V9" s="69">
        <v>1</v>
      </c>
      <c r="W9" s="69" t="s">
        <v>1266</v>
      </c>
      <c r="X9" s="69">
        <v>1</v>
      </c>
      <c r="Y9" s="69">
        <v>1</v>
      </c>
      <c r="Z9" s="69" t="s">
        <v>1783</v>
      </c>
      <c r="AA9" s="69" t="s">
        <v>954</v>
      </c>
      <c r="AB9" s="69">
        <v>1</v>
      </c>
      <c r="AC9" s="69">
        <v>1</v>
      </c>
      <c r="AD9" s="69">
        <v>1</v>
      </c>
      <c r="AE9" s="69">
        <v>1</v>
      </c>
      <c r="AF9" s="69">
        <v>1</v>
      </c>
      <c r="AG9" s="69">
        <v>1</v>
      </c>
      <c r="AH9" s="69">
        <v>1</v>
      </c>
      <c r="AI9" s="69">
        <v>1</v>
      </c>
      <c r="AJ9" s="69">
        <v>1</v>
      </c>
      <c r="AK9" s="69" t="s">
        <v>722</v>
      </c>
      <c r="AL9" s="69" t="s">
        <v>652</v>
      </c>
      <c r="AM9" s="69">
        <v>1</v>
      </c>
      <c r="AN9" s="69">
        <v>1</v>
      </c>
      <c r="AO9" s="69">
        <v>1</v>
      </c>
      <c r="AP9" s="69">
        <v>1</v>
      </c>
      <c r="AQ9" s="69">
        <v>1</v>
      </c>
      <c r="AR9" s="69">
        <v>1</v>
      </c>
      <c r="AS9" s="69" t="s">
        <v>652</v>
      </c>
      <c r="AT9" s="69">
        <v>1</v>
      </c>
      <c r="AU9" s="69">
        <v>1</v>
      </c>
      <c r="AV9" s="69">
        <v>1</v>
      </c>
      <c r="AW9" s="69" t="s">
        <v>1782</v>
      </c>
      <c r="AX9" s="69">
        <v>1</v>
      </c>
    </row>
    <row r="10" spans="1:50">
      <c r="A10" s="69" t="s">
        <v>89</v>
      </c>
      <c r="B10" s="69" t="s">
        <v>1787</v>
      </c>
      <c r="C10" s="69">
        <v>1</v>
      </c>
      <c r="D10" s="69">
        <v>1</v>
      </c>
      <c r="E10" s="69">
        <v>1</v>
      </c>
      <c r="F10" s="69">
        <v>1</v>
      </c>
      <c r="G10" s="69">
        <v>1</v>
      </c>
      <c r="H10" s="69">
        <v>1</v>
      </c>
      <c r="I10" s="69">
        <v>1</v>
      </c>
      <c r="J10" s="69">
        <v>0</v>
      </c>
      <c r="K10" s="69" t="s">
        <v>652</v>
      </c>
      <c r="L10" s="69" t="s">
        <v>1779</v>
      </c>
      <c r="M10" s="69">
        <v>1</v>
      </c>
      <c r="N10" s="69">
        <v>1</v>
      </c>
      <c r="O10" s="69" t="s">
        <v>1127</v>
      </c>
      <c r="P10" s="69">
        <v>1</v>
      </c>
      <c r="Q10" s="69">
        <v>1</v>
      </c>
      <c r="R10" s="69">
        <v>1</v>
      </c>
      <c r="S10" s="69">
        <v>1</v>
      </c>
      <c r="T10" s="69">
        <v>1</v>
      </c>
      <c r="U10" s="69" t="s">
        <v>890</v>
      </c>
      <c r="V10" s="69" t="s">
        <v>1796</v>
      </c>
      <c r="W10" s="69">
        <v>1</v>
      </c>
      <c r="X10" s="69">
        <v>1</v>
      </c>
      <c r="Y10" s="69">
        <v>1</v>
      </c>
      <c r="Z10" s="69" t="s">
        <v>1266</v>
      </c>
      <c r="AA10" s="69" t="s">
        <v>1127</v>
      </c>
      <c r="AB10" s="69" t="s">
        <v>722</v>
      </c>
      <c r="AC10" s="69" t="s">
        <v>890</v>
      </c>
      <c r="AD10" s="69">
        <v>1</v>
      </c>
      <c r="AE10" s="69">
        <v>1</v>
      </c>
      <c r="AF10" s="69" t="s">
        <v>722</v>
      </c>
      <c r="AG10" s="69" t="s">
        <v>816</v>
      </c>
      <c r="AH10" s="69" t="s">
        <v>652</v>
      </c>
      <c r="AI10" s="69" t="s">
        <v>722</v>
      </c>
      <c r="AJ10" s="69" t="s">
        <v>652</v>
      </c>
      <c r="AK10" s="69" t="s">
        <v>1782</v>
      </c>
      <c r="AL10" s="69">
        <v>1</v>
      </c>
      <c r="AM10" s="69" t="s">
        <v>1224</v>
      </c>
      <c r="AN10" s="69">
        <v>1</v>
      </c>
      <c r="AO10" s="69">
        <v>1</v>
      </c>
      <c r="AP10" s="69">
        <v>1</v>
      </c>
      <c r="AQ10" s="69" t="s">
        <v>1782</v>
      </c>
      <c r="AR10" s="69" t="s">
        <v>1796</v>
      </c>
      <c r="AS10" s="69">
        <v>1</v>
      </c>
      <c r="AT10" s="69">
        <v>1</v>
      </c>
      <c r="AU10" s="69" t="s">
        <v>1787</v>
      </c>
      <c r="AV10" s="69">
        <v>1</v>
      </c>
      <c r="AW10" s="69" t="s">
        <v>1787</v>
      </c>
      <c r="AX10" s="69">
        <v>1</v>
      </c>
    </row>
    <row r="11" spans="1:50">
      <c r="A11" s="69" t="s">
        <v>90</v>
      </c>
      <c r="B11" s="69">
        <v>1</v>
      </c>
      <c r="C11" s="69">
        <v>1</v>
      </c>
      <c r="D11" s="69">
        <v>1</v>
      </c>
      <c r="E11" s="69">
        <v>1</v>
      </c>
      <c r="F11" s="69">
        <v>1</v>
      </c>
      <c r="G11" s="69">
        <v>1</v>
      </c>
      <c r="H11" s="69">
        <v>1</v>
      </c>
      <c r="I11" s="69">
        <v>1</v>
      </c>
      <c r="J11" s="69" t="s">
        <v>652</v>
      </c>
      <c r="K11" s="69">
        <v>0</v>
      </c>
      <c r="L11" s="69" t="s">
        <v>722</v>
      </c>
      <c r="M11" s="69">
        <v>1</v>
      </c>
      <c r="N11" s="69">
        <v>1</v>
      </c>
      <c r="O11" s="69" t="s">
        <v>739</v>
      </c>
      <c r="P11" s="69">
        <v>1</v>
      </c>
      <c r="Q11" s="69">
        <v>1</v>
      </c>
      <c r="R11" s="69">
        <v>1</v>
      </c>
      <c r="S11" s="69">
        <v>1</v>
      </c>
      <c r="T11" s="69">
        <v>1</v>
      </c>
      <c r="U11" s="69" t="s">
        <v>1127</v>
      </c>
      <c r="V11" s="69" t="s">
        <v>954</v>
      </c>
      <c r="W11" s="69">
        <v>1</v>
      </c>
      <c r="X11" s="69">
        <v>1</v>
      </c>
      <c r="Y11" s="69">
        <v>1</v>
      </c>
      <c r="Z11" s="69">
        <v>1</v>
      </c>
      <c r="AA11" s="69" t="s">
        <v>739</v>
      </c>
      <c r="AB11" s="69" t="s">
        <v>954</v>
      </c>
      <c r="AC11" s="69" t="s">
        <v>1127</v>
      </c>
      <c r="AD11" s="69">
        <v>1</v>
      </c>
      <c r="AE11" s="69">
        <v>1</v>
      </c>
      <c r="AF11" s="69">
        <v>1</v>
      </c>
      <c r="AG11" s="69" t="s">
        <v>652</v>
      </c>
      <c r="AH11" s="69">
        <v>0</v>
      </c>
      <c r="AI11" s="69" t="s">
        <v>954</v>
      </c>
      <c r="AJ11" s="69">
        <v>1</v>
      </c>
      <c r="AK11" s="69" t="s">
        <v>1127</v>
      </c>
      <c r="AL11" s="69">
        <v>1</v>
      </c>
      <c r="AM11" s="69">
        <v>1</v>
      </c>
      <c r="AN11" s="69">
        <v>1</v>
      </c>
      <c r="AO11" s="69">
        <v>1</v>
      </c>
      <c r="AP11" s="69">
        <v>1</v>
      </c>
      <c r="AQ11" s="69">
        <v>1</v>
      </c>
      <c r="AR11" s="69" t="s">
        <v>954</v>
      </c>
      <c r="AS11" s="69">
        <v>1</v>
      </c>
      <c r="AT11" s="69">
        <v>1</v>
      </c>
      <c r="AU11" s="69" t="s">
        <v>816</v>
      </c>
      <c r="AV11" s="69">
        <v>1</v>
      </c>
      <c r="AW11" s="69" t="s">
        <v>816</v>
      </c>
      <c r="AX11" s="69">
        <v>1</v>
      </c>
    </row>
    <row r="12" spans="1:50">
      <c r="A12" s="69" t="s">
        <v>91</v>
      </c>
      <c r="B12" s="69">
        <v>1</v>
      </c>
      <c r="C12" s="69">
        <v>1</v>
      </c>
      <c r="D12" s="69">
        <v>1</v>
      </c>
      <c r="E12" s="69">
        <v>1</v>
      </c>
      <c r="F12" s="69">
        <v>1</v>
      </c>
      <c r="G12" s="69" t="s">
        <v>1787</v>
      </c>
      <c r="H12" s="69">
        <v>1</v>
      </c>
      <c r="I12" s="69">
        <v>1</v>
      </c>
      <c r="J12" s="69" t="s">
        <v>1779</v>
      </c>
      <c r="K12" s="69" t="s">
        <v>722</v>
      </c>
      <c r="L12" s="69">
        <v>0</v>
      </c>
      <c r="M12" s="69">
        <v>1</v>
      </c>
      <c r="N12" s="69">
        <v>1</v>
      </c>
      <c r="O12" s="69" t="s">
        <v>816</v>
      </c>
      <c r="P12" s="69">
        <v>1</v>
      </c>
      <c r="Q12" s="69">
        <v>1</v>
      </c>
      <c r="R12" s="69">
        <v>1</v>
      </c>
      <c r="S12" s="69">
        <v>1</v>
      </c>
      <c r="T12" s="69" t="s">
        <v>1804</v>
      </c>
      <c r="U12" s="69" t="s">
        <v>1787</v>
      </c>
      <c r="V12" s="69" t="s">
        <v>1782</v>
      </c>
      <c r="W12" s="69" t="s">
        <v>1779</v>
      </c>
      <c r="X12" s="69" t="s">
        <v>1779</v>
      </c>
      <c r="Y12" s="69">
        <v>1</v>
      </c>
      <c r="Z12" s="69" t="s">
        <v>650</v>
      </c>
      <c r="AA12" s="69" t="s">
        <v>816</v>
      </c>
      <c r="AB12" s="69" t="s">
        <v>1782</v>
      </c>
      <c r="AC12" s="69" t="s">
        <v>1787</v>
      </c>
      <c r="AD12" s="69" t="s">
        <v>1781</v>
      </c>
      <c r="AE12" s="69" t="s">
        <v>1782</v>
      </c>
      <c r="AF12" s="69">
        <v>1</v>
      </c>
      <c r="AG12" s="69" t="s">
        <v>1779</v>
      </c>
      <c r="AH12" s="69" t="s">
        <v>722</v>
      </c>
      <c r="AI12" s="69" t="s">
        <v>1782</v>
      </c>
      <c r="AJ12" s="69">
        <v>1</v>
      </c>
      <c r="AK12" s="69" t="s">
        <v>1785</v>
      </c>
      <c r="AL12" s="69">
        <v>1</v>
      </c>
      <c r="AM12" s="69" t="s">
        <v>1803</v>
      </c>
      <c r="AN12" s="69" t="s">
        <v>947</v>
      </c>
      <c r="AO12" s="69">
        <v>1</v>
      </c>
      <c r="AP12" s="69">
        <v>1</v>
      </c>
      <c r="AQ12" s="69" t="s">
        <v>1787</v>
      </c>
      <c r="AR12" s="69" t="s">
        <v>1782</v>
      </c>
      <c r="AS12" s="69">
        <v>1</v>
      </c>
      <c r="AT12" s="69">
        <v>1</v>
      </c>
      <c r="AU12" s="69" t="s">
        <v>1780</v>
      </c>
      <c r="AV12" s="69">
        <v>1</v>
      </c>
      <c r="AW12" s="69" t="s">
        <v>831</v>
      </c>
      <c r="AX12" s="69">
        <v>1</v>
      </c>
    </row>
    <row r="13" spans="1:50">
      <c r="A13" s="69" t="s">
        <v>92</v>
      </c>
      <c r="B13" s="69">
        <v>1</v>
      </c>
      <c r="C13" s="69">
        <v>1</v>
      </c>
      <c r="D13" s="69">
        <v>1</v>
      </c>
      <c r="E13" s="69">
        <v>1</v>
      </c>
      <c r="F13" s="69">
        <v>1</v>
      </c>
      <c r="G13" s="69">
        <v>1</v>
      </c>
      <c r="H13" s="69">
        <v>1</v>
      </c>
      <c r="I13" s="69">
        <v>1</v>
      </c>
      <c r="J13" s="69">
        <v>1</v>
      </c>
      <c r="K13" s="69">
        <v>1</v>
      </c>
      <c r="L13" s="69">
        <v>1</v>
      </c>
      <c r="M13" s="69">
        <v>0</v>
      </c>
      <c r="N13" s="69">
        <v>1</v>
      </c>
      <c r="O13" s="69">
        <v>1</v>
      </c>
      <c r="P13" s="69">
        <v>1</v>
      </c>
      <c r="Q13" s="69">
        <v>1</v>
      </c>
      <c r="R13" s="69">
        <v>1</v>
      </c>
      <c r="S13" s="69">
        <v>1</v>
      </c>
      <c r="T13" s="69">
        <v>1</v>
      </c>
      <c r="U13" s="69">
        <v>1</v>
      </c>
      <c r="V13" s="69">
        <v>1</v>
      </c>
      <c r="W13" s="69">
        <v>1</v>
      </c>
      <c r="X13" s="69">
        <v>1</v>
      </c>
      <c r="Y13" s="69">
        <v>1</v>
      </c>
      <c r="Z13" s="69">
        <v>1</v>
      </c>
      <c r="AA13" s="69">
        <v>1</v>
      </c>
      <c r="AB13" s="69">
        <v>1</v>
      </c>
      <c r="AC13" s="69">
        <v>1</v>
      </c>
      <c r="AD13" s="69">
        <v>1</v>
      </c>
      <c r="AE13" s="69">
        <v>1</v>
      </c>
      <c r="AF13" s="69">
        <v>1</v>
      </c>
      <c r="AG13" s="69">
        <v>1</v>
      </c>
      <c r="AH13" s="69">
        <v>1</v>
      </c>
      <c r="AI13" s="69">
        <v>1</v>
      </c>
      <c r="AJ13" s="69">
        <v>1</v>
      </c>
      <c r="AK13" s="69">
        <v>1</v>
      </c>
      <c r="AL13" s="69">
        <v>1</v>
      </c>
      <c r="AM13" s="69">
        <v>1</v>
      </c>
      <c r="AN13" s="69">
        <v>1</v>
      </c>
      <c r="AO13" s="69">
        <v>1</v>
      </c>
      <c r="AP13" s="69">
        <v>1</v>
      </c>
      <c r="AQ13" s="69">
        <v>1</v>
      </c>
      <c r="AR13" s="69">
        <v>1</v>
      </c>
      <c r="AS13" s="69">
        <v>1</v>
      </c>
      <c r="AT13" s="69">
        <v>1</v>
      </c>
      <c r="AU13" s="69">
        <v>1</v>
      </c>
      <c r="AV13" s="69">
        <v>1</v>
      </c>
      <c r="AW13" s="69">
        <v>1</v>
      </c>
      <c r="AX13" s="69">
        <v>1</v>
      </c>
    </row>
    <row r="14" spans="1:50">
      <c r="A14" s="69" t="s">
        <v>93</v>
      </c>
      <c r="B14" s="69">
        <v>1</v>
      </c>
      <c r="C14" s="69">
        <v>1</v>
      </c>
      <c r="D14" s="69">
        <v>1</v>
      </c>
      <c r="E14" s="69">
        <v>1</v>
      </c>
      <c r="F14" s="69">
        <v>1</v>
      </c>
      <c r="G14" s="69">
        <v>1</v>
      </c>
      <c r="H14" s="69">
        <v>1</v>
      </c>
      <c r="I14" s="69">
        <v>1</v>
      </c>
      <c r="J14" s="69">
        <v>1</v>
      </c>
      <c r="K14" s="69">
        <v>1</v>
      </c>
      <c r="L14" s="69">
        <v>1</v>
      </c>
      <c r="M14" s="69">
        <v>1</v>
      </c>
      <c r="N14" s="69">
        <v>0</v>
      </c>
      <c r="O14" s="69">
        <v>1</v>
      </c>
      <c r="P14" s="69">
        <v>1</v>
      </c>
      <c r="Q14" s="69">
        <v>1</v>
      </c>
      <c r="R14" s="69">
        <v>1</v>
      </c>
      <c r="S14" s="69">
        <v>1</v>
      </c>
      <c r="T14" s="69">
        <v>1</v>
      </c>
      <c r="U14" s="69">
        <v>1</v>
      </c>
      <c r="V14" s="69">
        <v>1</v>
      </c>
      <c r="W14" s="69">
        <v>1</v>
      </c>
      <c r="X14" s="69">
        <v>1</v>
      </c>
      <c r="Y14" s="69">
        <v>1</v>
      </c>
      <c r="Z14" s="69">
        <v>1</v>
      </c>
      <c r="AA14" s="69">
        <v>1</v>
      </c>
      <c r="AB14" s="69">
        <v>1</v>
      </c>
      <c r="AC14" s="69">
        <v>1</v>
      </c>
      <c r="AD14" s="69">
        <v>1</v>
      </c>
      <c r="AE14" s="69">
        <v>1</v>
      </c>
      <c r="AF14" s="69">
        <v>1</v>
      </c>
      <c r="AG14" s="69">
        <v>1</v>
      </c>
      <c r="AH14" s="69">
        <v>1</v>
      </c>
      <c r="AI14" s="69">
        <v>1</v>
      </c>
      <c r="AJ14" s="69">
        <v>1</v>
      </c>
      <c r="AK14" s="69">
        <v>1</v>
      </c>
      <c r="AL14" s="69">
        <v>1</v>
      </c>
      <c r="AM14" s="69">
        <v>1</v>
      </c>
      <c r="AN14" s="69">
        <v>1</v>
      </c>
      <c r="AO14" s="69">
        <v>1</v>
      </c>
      <c r="AP14" s="69">
        <v>1</v>
      </c>
      <c r="AQ14" s="69">
        <v>1</v>
      </c>
      <c r="AR14" s="69">
        <v>1</v>
      </c>
      <c r="AS14" s="69">
        <v>1</v>
      </c>
      <c r="AT14" s="69">
        <v>1</v>
      </c>
      <c r="AU14" s="69">
        <v>1</v>
      </c>
      <c r="AV14" s="69">
        <v>1</v>
      </c>
      <c r="AW14" s="69">
        <v>1</v>
      </c>
      <c r="AX14" s="69">
        <v>1</v>
      </c>
    </row>
    <row r="15" spans="1:50">
      <c r="A15" s="69" t="s">
        <v>94</v>
      </c>
      <c r="B15" s="69">
        <v>1</v>
      </c>
      <c r="C15" s="69">
        <v>1</v>
      </c>
      <c r="D15" s="69">
        <v>1</v>
      </c>
      <c r="E15" s="69">
        <v>1</v>
      </c>
      <c r="F15" s="69">
        <v>1</v>
      </c>
      <c r="G15" s="69">
        <v>1</v>
      </c>
      <c r="H15" s="69">
        <v>1</v>
      </c>
      <c r="I15" s="69">
        <v>1</v>
      </c>
      <c r="J15" s="69" t="s">
        <v>1127</v>
      </c>
      <c r="K15" s="69" t="s">
        <v>739</v>
      </c>
      <c r="L15" s="69" t="s">
        <v>816</v>
      </c>
      <c r="M15" s="69">
        <v>1</v>
      </c>
      <c r="N15" s="69">
        <v>1</v>
      </c>
      <c r="O15" s="69">
        <v>0</v>
      </c>
      <c r="P15" s="69">
        <v>1</v>
      </c>
      <c r="Q15" s="69">
        <v>1</v>
      </c>
      <c r="R15" s="69">
        <v>1</v>
      </c>
      <c r="S15" s="69">
        <v>1</v>
      </c>
      <c r="T15" s="69">
        <v>1</v>
      </c>
      <c r="U15" s="69" t="s">
        <v>722</v>
      </c>
      <c r="V15" s="69" t="s">
        <v>652</v>
      </c>
      <c r="W15" s="69" t="s">
        <v>1266</v>
      </c>
      <c r="X15" s="69">
        <v>1</v>
      </c>
      <c r="Y15" s="69">
        <v>1</v>
      </c>
      <c r="Z15" s="69" t="s">
        <v>1783</v>
      </c>
      <c r="AA15" s="69" t="s">
        <v>954</v>
      </c>
      <c r="AB15" s="69" t="s">
        <v>652</v>
      </c>
      <c r="AC15" s="69" t="s">
        <v>722</v>
      </c>
      <c r="AD15" s="69" t="s">
        <v>1787</v>
      </c>
      <c r="AE15" s="69">
        <v>1</v>
      </c>
      <c r="AF15" s="69" t="s">
        <v>652</v>
      </c>
      <c r="AG15" s="69" t="s">
        <v>1127</v>
      </c>
      <c r="AH15" s="69" t="s">
        <v>739</v>
      </c>
      <c r="AI15" s="69" t="s">
        <v>652</v>
      </c>
      <c r="AJ15" s="69">
        <v>1</v>
      </c>
      <c r="AK15" s="69" t="s">
        <v>722</v>
      </c>
      <c r="AL15" s="69">
        <v>1</v>
      </c>
      <c r="AM15" s="69">
        <v>1</v>
      </c>
      <c r="AN15" s="69">
        <v>1</v>
      </c>
      <c r="AO15" s="69">
        <v>1</v>
      </c>
      <c r="AP15" s="69">
        <v>1</v>
      </c>
      <c r="AQ15" s="69">
        <v>1</v>
      </c>
      <c r="AR15" s="69" t="s">
        <v>652</v>
      </c>
      <c r="AS15" s="69">
        <v>1</v>
      </c>
      <c r="AT15" s="69" t="s">
        <v>1780</v>
      </c>
      <c r="AU15" s="69" t="s">
        <v>1782</v>
      </c>
      <c r="AV15" s="69" t="s">
        <v>954</v>
      </c>
      <c r="AW15" s="69" t="s">
        <v>890</v>
      </c>
      <c r="AX15" s="69" t="s">
        <v>739</v>
      </c>
    </row>
    <row r="16" spans="1:50">
      <c r="A16" s="69" t="s">
        <v>95</v>
      </c>
      <c r="B16" s="69">
        <v>1</v>
      </c>
      <c r="C16" s="69">
        <v>1</v>
      </c>
      <c r="D16" s="69">
        <v>1</v>
      </c>
      <c r="E16" s="69">
        <v>1</v>
      </c>
      <c r="F16" s="69">
        <v>1</v>
      </c>
      <c r="G16" s="69">
        <v>1</v>
      </c>
      <c r="H16" s="69">
        <v>1</v>
      </c>
      <c r="I16" s="69">
        <v>1</v>
      </c>
      <c r="J16" s="69">
        <v>1</v>
      </c>
      <c r="K16" s="69">
        <v>1</v>
      </c>
      <c r="L16" s="69">
        <v>1</v>
      </c>
      <c r="M16" s="69">
        <v>1</v>
      </c>
      <c r="N16" s="69">
        <v>1</v>
      </c>
      <c r="O16" s="69">
        <v>1</v>
      </c>
      <c r="P16" s="69">
        <v>0</v>
      </c>
      <c r="Q16" s="69">
        <v>1</v>
      </c>
      <c r="R16" s="69">
        <v>1</v>
      </c>
      <c r="S16" s="69">
        <v>1</v>
      </c>
      <c r="T16" s="69">
        <v>1</v>
      </c>
      <c r="U16" s="69">
        <v>1</v>
      </c>
      <c r="V16" s="69">
        <v>1</v>
      </c>
      <c r="W16" s="69" t="s">
        <v>1781</v>
      </c>
      <c r="X16" s="69">
        <v>1</v>
      </c>
      <c r="Y16" s="69">
        <v>1</v>
      </c>
      <c r="Z16" s="69" t="s">
        <v>1780</v>
      </c>
      <c r="AA16" s="69">
        <v>1</v>
      </c>
      <c r="AB16" s="69">
        <v>1</v>
      </c>
      <c r="AC16" s="69">
        <v>1</v>
      </c>
      <c r="AD16" s="69">
        <v>1</v>
      </c>
      <c r="AE16" s="69">
        <v>1</v>
      </c>
      <c r="AF16" s="69">
        <v>1</v>
      </c>
      <c r="AG16" s="69">
        <v>1</v>
      </c>
      <c r="AH16" s="69">
        <v>1</v>
      </c>
      <c r="AI16" s="69">
        <v>1</v>
      </c>
      <c r="AJ16" s="69">
        <v>1</v>
      </c>
      <c r="AK16" s="69">
        <v>1</v>
      </c>
      <c r="AL16" s="69">
        <v>1</v>
      </c>
      <c r="AM16" s="69" t="s">
        <v>1804</v>
      </c>
      <c r="AN16" s="69">
        <v>1</v>
      </c>
      <c r="AO16" s="69">
        <v>1</v>
      </c>
      <c r="AP16" s="69">
        <v>1</v>
      </c>
      <c r="AQ16" s="69">
        <v>1</v>
      </c>
      <c r="AR16" s="69">
        <v>1</v>
      </c>
      <c r="AS16" s="69">
        <v>1</v>
      </c>
      <c r="AT16" s="69">
        <v>1</v>
      </c>
      <c r="AU16" s="69">
        <v>1</v>
      </c>
      <c r="AV16" s="69">
        <v>1</v>
      </c>
      <c r="AW16" s="69">
        <v>1</v>
      </c>
      <c r="AX16" s="69">
        <v>1</v>
      </c>
    </row>
    <row r="17" spans="1:50">
      <c r="A17" s="69" t="s">
        <v>96</v>
      </c>
      <c r="B17" s="69">
        <v>1</v>
      </c>
      <c r="C17" s="69">
        <v>1</v>
      </c>
      <c r="D17" s="69">
        <v>1</v>
      </c>
      <c r="E17" s="69">
        <v>1</v>
      </c>
      <c r="F17" s="69">
        <v>1</v>
      </c>
      <c r="G17" s="69">
        <v>1</v>
      </c>
      <c r="H17" s="69">
        <v>1</v>
      </c>
      <c r="I17" s="69" t="s">
        <v>739</v>
      </c>
      <c r="J17" s="69">
        <v>1</v>
      </c>
      <c r="K17" s="69">
        <v>1</v>
      </c>
      <c r="L17" s="69">
        <v>1</v>
      </c>
      <c r="M17" s="69">
        <v>1</v>
      </c>
      <c r="N17" s="69">
        <v>1</v>
      </c>
      <c r="O17" s="69">
        <v>1</v>
      </c>
      <c r="P17" s="69">
        <v>1</v>
      </c>
      <c r="Q17" s="69">
        <v>0</v>
      </c>
      <c r="R17" s="69">
        <v>1</v>
      </c>
      <c r="S17" s="69">
        <v>1</v>
      </c>
      <c r="T17" s="69">
        <v>1</v>
      </c>
      <c r="U17" s="69">
        <v>1</v>
      </c>
      <c r="V17" s="69">
        <v>1</v>
      </c>
      <c r="W17" s="69" t="s">
        <v>1781</v>
      </c>
      <c r="X17" s="69">
        <v>1</v>
      </c>
      <c r="Y17" s="69">
        <v>1</v>
      </c>
      <c r="Z17" s="69">
        <v>1</v>
      </c>
      <c r="AA17" s="69" t="s">
        <v>739</v>
      </c>
      <c r="AB17" s="69">
        <v>1</v>
      </c>
      <c r="AC17" s="69">
        <v>1</v>
      </c>
      <c r="AD17" s="69">
        <v>1</v>
      </c>
      <c r="AE17" s="69">
        <v>1</v>
      </c>
      <c r="AF17" s="69">
        <v>1</v>
      </c>
      <c r="AG17" s="69">
        <v>1</v>
      </c>
      <c r="AH17" s="69">
        <v>1</v>
      </c>
      <c r="AI17" s="69">
        <v>1</v>
      </c>
      <c r="AJ17" s="69">
        <v>1</v>
      </c>
      <c r="AK17" s="69" t="s">
        <v>1127</v>
      </c>
      <c r="AL17" s="69" t="s">
        <v>954</v>
      </c>
      <c r="AM17" s="69">
        <v>1</v>
      </c>
      <c r="AN17" s="69">
        <v>1</v>
      </c>
      <c r="AO17" s="69">
        <v>1</v>
      </c>
      <c r="AP17" s="69">
        <v>1</v>
      </c>
      <c r="AQ17" s="69">
        <v>1</v>
      </c>
      <c r="AR17" s="69">
        <v>1</v>
      </c>
      <c r="AS17" s="69" t="s">
        <v>954</v>
      </c>
      <c r="AT17" s="69">
        <v>1</v>
      </c>
      <c r="AU17" s="69">
        <v>1</v>
      </c>
      <c r="AV17" s="69">
        <v>1</v>
      </c>
      <c r="AW17" s="69" t="s">
        <v>816</v>
      </c>
      <c r="AX17" s="69">
        <v>1</v>
      </c>
    </row>
    <row r="18" spans="1:50">
      <c r="A18" s="69" t="s">
        <v>97</v>
      </c>
      <c r="B18" s="69" t="s">
        <v>1787</v>
      </c>
      <c r="C18" s="69">
        <v>1</v>
      </c>
      <c r="D18" s="69">
        <v>1</v>
      </c>
      <c r="E18" s="69">
        <v>1</v>
      </c>
      <c r="F18" s="69">
        <v>1</v>
      </c>
      <c r="G18" s="69">
        <v>1</v>
      </c>
      <c r="H18" s="69">
        <v>1</v>
      </c>
      <c r="I18" s="69">
        <v>1</v>
      </c>
      <c r="J18" s="69">
        <v>1</v>
      </c>
      <c r="K18" s="69">
        <v>1</v>
      </c>
      <c r="L18" s="69">
        <v>1</v>
      </c>
      <c r="M18" s="69">
        <v>1</v>
      </c>
      <c r="N18" s="69">
        <v>1</v>
      </c>
      <c r="O18" s="69">
        <v>1</v>
      </c>
      <c r="P18" s="69">
        <v>1</v>
      </c>
      <c r="Q18" s="69">
        <v>1</v>
      </c>
      <c r="R18" s="69">
        <v>0</v>
      </c>
      <c r="S18" s="69" t="s">
        <v>722</v>
      </c>
      <c r="T18" s="69">
        <v>1</v>
      </c>
      <c r="U18" s="69" t="s">
        <v>1782</v>
      </c>
      <c r="V18" s="69">
        <v>1</v>
      </c>
      <c r="W18" s="69" t="s">
        <v>1782</v>
      </c>
      <c r="X18" s="69">
        <v>1</v>
      </c>
      <c r="Y18" s="69">
        <v>1</v>
      </c>
      <c r="Z18" s="69" t="s">
        <v>1266</v>
      </c>
      <c r="AA18" s="69">
        <v>1</v>
      </c>
      <c r="AB18" s="69">
        <v>1</v>
      </c>
      <c r="AC18" s="69">
        <v>1</v>
      </c>
      <c r="AD18" s="69">
        <v>1</v>
      </c>
      <c r="AE18" s="69">
        <v>1</v>
      </c>
      <c r="AF18" s="69">
        <v>1</v>
      </c>
      <c r="AG18" s="69">
        <v>1</v>
      </c>
      <c r="AH18" s="69">
        <v>1</v>
      </c>
      <c r="AI18" s="69">
        <v>1</v>
      </c>
      <c r="AJ18" s="69">
        <v>1</v>
      </c>
      <c r="AK18" s="69">
        <v>1</v>
      </c>
      <c r="AL18" s="69">
        <v>1</v>
      </c>
      <c r="AM18" s="69">
        <v>1</v>
      </c>
      <c r="AN18" s="69" t="s">
        <v>1803</v>
      </c>
      <c r="AO18" s="69">
        <v>1</v>
      </c>
      <c r="AP18" s="69">
        <v>1</v>
      </c>
      <c r="AQ18" s="69" t="s">
        <v>1782</v>
      </c>
      <c r="AR18" s="69">
        <v>1</v>
      </c>
      <c r="AS18" s="69" t="s">
        <v>722</v>
      </c>
      <c r="AT18" s="69" t="s">
        <v>1792</v>
      </c>
      <c r="AU18" s="69" t="s">
        <v>1787</v>
      </c>
      <c r="AV18" s="69">
        <v>1</v>
      </c>
      <c r="AW18" s="69">
        <v>1</v>
      </c>
      <c r="AX18" s="69">
        <v>1</v>
      </c>
    </row>
    <row r="19" spans="1:50">
      <c r="A19" s="69" t="s">
        <v>98</v>
      </c>
      <c r="B19" s="69" t="s">
        <v>652</v>
      </c>
      <c r="C19" s="69" t="s">
        <v>1779</v>
      </c>
      <c r="D19" s="69" t="s">
        <v>1787</v>
      </c>
      <c r="E19" s="69" t="s">
        <v>722</v>
      </c>
      <c r="F19" s="69" t="s">
        <v>652</v>
      </c>
      <c r="G19" s="69" t="s">
        <v>816</v>
      </c>
      <c r="H19" s="69" t="s">
        <v>816</v>
      </c>
      <c r="I19" s="69">
        <v>1</v>
      </c>
      <c r="J19" s="69">
        <v>1</v>
      </c>
      <c r="K19" s="69">
        <v>1</v>
      </c>
      <c r="L19" s="69">
        <v>1</v>
      </c>
      <c r="M19" s="69">
        <v>1</v>
      </c>
      <c r="N19" s="69">
        <v>1</v>
      </c>
      <c r="O19" s="69">
        <v>1</v>
      </c>
      <c r="P19" s="69">
        <v>1</v>
      </c>
      <c r="Q19" s="69">
        <v>1</v>
      </c>
      <c r="R19" s="69" t="s">
        <v>722</v>
      </c>
      <c r="S19" s="69">
        <v>0</v>
      </c>
      <c r="T19" s="69" t="s">
        <v>650</v>
      </c>
      <c r="U19" s="69" t="s">
        <v>816</v>
      </c>
      <c r="V19" s="69" t="s">
        <v>1127</v>
      </c>
      <c r="W19" s="69" t="s">
        <v>1797</v>
      </c>
      <c r="X19" s="69" t="s">
        <v>722</v>
      </c>
      <c r="Y19" s="69">
        <v>1</v>
      </c>
      <c r="Z19" s="69" t="s">
        <v>1781</v>
      </c>
      <c r="AA19" s="69">
        <v>1</v>
      </c>
      <c r="AB19" s="69">
        <v>1</v>
      </c>
      <c r="AC19" s="69" t="s">
        <v>816</v>
      </c>
      <c r="AD19" s="69" t="s">
        <v>1224</v>
      </c>
      <c r="AE19" s="69" t="s">
        <v>1127</v>
      </c>
      <c r="AF19" s="69">
        <v>1</v>
      </c>
      <c r="AG19" s="69" t="s">
        <v>722</v>
      </c>
      <c r="AH19" s="69">
        <v>1</v>
      </c>
      <c r="AI19" s="69" t="s">
        <v>1127</v>
      </c>
      <c r="AJ19" s="69">
        <v>1</v>
      </c>
      <c r="AK19" s="69">
        <v>1</v>
      </c>
      <c r="AL19" s="69" t="s">
        <v>1127</v>
      </c>
      <c r="AM19" s="69" t="s">
        <v>659</v>
      </c>
      <c r="AN19" s="69" t="s">
        <v>1217</v>
      </c>
      <c r="AO19" s="69" t="s">
        <v>652</v>
      </c>
      <c r="AP19" s="69" t="s">
        <v>652</v>
      </c>
      <c r="AQ19" s="69" t="s">
        <v>816</v>
      </c>
      <c r="AR19" s="69">
        <v>1</v>
      </c>
      <c r="AS19" s="69">
        <v>1</v>
      </c>
      <c r="AT19" s="69" t="s">
        <v>1783</v>
      </c>
      <c r="AU19" s="69" t="s">
        <v>1779</v>
      </c>
      <c r="AV19" s="69">
        <v>1</v>
      </c>
      <c r="AW19" s="69">
        <v>1</v>
      </c>
      <c r="AX19" s="69">
        <v>1</v>
      </c>
    </row>
    <row r="20" spans="1:50">
      <c r="A20" s="69" t="s">
        <v>99</v>
      </c>
      <c r="B20" s="69" t="s">
        <v>1787</v>
      </c>
      <c r="C20" s="69" t="s">
        <v>905</v>
      </c>
      <c r="D20" s="69" t="s">
        <v>654</v>
      </c>
      <c r="E20" s="69" t="s">
        <v>1178</v>
      </c>
      <c r="F20" s="69" t="s">
        <v>1797</v>
      </c>
      <c r="G20" s="69" t="s">
        <v>1779</v>
      </c>
      <c r="H20" s="69" t="s">
        <v>1793</v>
      </c>
      <c r="I20" s="69">
        <v>1</v>
      </c>
      <c r="J20" s="69">
        <v>1</v>
      </c>
      <c r="K20" s="69">
        <v>1</v>
      </c>
      <c r="L20" s="69" t="s">
        <v>1804</v>
      </c>
      <c r="M20" s="69">
        <v>1</v>
      </c>
      <c r="N20" s="69">
        <v>1</v>
      </c>
      <c r="O20" s="69">
        <v>1</v>
      </c>
      <c r="P20" s="69">
        <v>1</v>
      </c>
      <c r="Q20" s="69">
        <v>1</v>
      </c>
      <c r="R20" s="69">
        <v>1</v>
      </c>
      <c r="S20" s="69" t="s">
        <v>650</v>
      </c>
      <c r="T20" s="69">
        <v>0</v>
      </c>
      <c r="U20" s="69" t="s">
        <v>671</v>
      </c>
      <c r="V20" s="69" t="s">
        <v>650</v>
      </c>
      <c r="W20" s="69" t="s">
        <v>763</v>
      </c>
      <c r="X20" s="69" t="s">
        <v>1178</v>
      </c>
      <c r="Y20" s="69">
        <v>1</v>
      </c>
      <c r="Z20" s="69" t="s">
        <v>1782</v>
      </c>
      <c r="AA20" s="69">
        <v>1</v>
      </c>
      <c r="AB20" s="69" t="s">
        <v>650</v>
      </c>
      <c r="AC20" s="69" t="s">
        <v>671</v>
      </c>
      <c r="AD20" s="69" t="s">
        <v>1224</v>
      </c>
      <c r="AE20" s="69" t="s">
        <v>650</v>
      </c>
      <c r="AF20" s="69">
        <v>1</v>
      </c>
      <c r="AG20" s="69" t="s">
        <v>1178</v>
      </c>
      <c r="AH20" s="69">
        <v>1</v>
      </c>
      <c r="AI20" s="69" t="s">
        <v>1782</v>
      </c>
      <c r="AJ20" s="69">
        <v>1</v>
      </c>
      <c r="AK20" s="69" t="s">
        <v>671</v>
      </c>
      <c r="AL20" s="69" t="s">
        <v>650</v>
      </c>
      <c r="AM20" s="69" t="s">
        <v>1806</v>
      </c>
      <c r="AN20" s="69" t="s">
        <v>1802</v>
      </c>
      <c r="AO20" s="69" t="s">
        <v>819</v>
      </c>
      <c r="AP20" s="69" t="s">
        <v>1797</v>
      </c>
      <c r="AQ20" s="69" t="s">
        <v>1779</v>
      </c>
      <c r="AR20" s="69" t="s">
        <v>650</v>
      </c>
      <c r="AS20" s="69">
        <v>1</v>
      </c>
      <c r="AT20" s="69" t="s">
        <v>831</v>
      </c>
      <c r="AU20" s="69" t="s">
        <v>1787</v>
      </c>
      <c r="AV20" s="69">
        <v>1</v>
      </c>
      <c r="AW20" s="69" t="s">
        <v>1788</v>
      </c>
      <c r="AX20" s="69">
        <v>1</v>
      </c>
    </row>
    <row r="21" spans="1:50">
      <c r="A21" s="69" t="s">
        <v>100</v>
      </c>
      <c r="B21" s="69" t="s">
        <v>1127</v>
      </c>
      <c r="C21" s="69" t="s">
        <v>1224</v>
      </c>
      <c r="D21" s="69" t="s">
        <v>1780</v>
      </c>
      <c r="E21" s="69" t="s">
        <v>1782</v>
      </c>
      <c r="F21" s="69" t="s">
        <v>722</v>
      </c>
      <c r="G21" s="69" t="s">
        <v>1779</v>
      </c>
      <c r="H21" s="69" t="s">
        <v>1779</v>
      </c>
      <c r="I21" s="69">
        <v>1</v>
      </c>
      <c r="J21" s="69" t="s">
        <v>890</v>
      </c>
      <c r="K21" s="69" t="s">
        <v>1127</v>
      </c>
      <c r="L21" s="69" t="s">
        <v>1787</v>
      </c>
      <c r="M21" s="69">
        <v>1</v>
      </c>
      <c r="N21" s="69">
        <v>1</v>
      </c>
      <c r="O21" s="69" t="s">
        <v>722</v>
      </c>
      <c r="P21" s="69">
        <v>1</v>
      </c>
      <c r="Q21" s="69">
        <v>1</v>
      </c>
      <c r="R21" s="69" t="s">
        <v>1782</v>
      </c>
      <c r="S21" s="69" t="s">
        <v>816</v>
      </c>
      <c r="T21" s="69" t="s">
        <v>671</v>
      </c>
      <c r="U21" s="69">
        <v>0</v>
      </c>
      <c r="V21" s="69" t="s">
        <v>1809</v>
      </c>
      <c r="W21" s="69" t="s">
        <v>1178</v>
      </c>
      <c r="X21" s="69" t="s">
        <v>1782</v>
      </c>
      <c r="Y21" s="69">
        <v>1</v>
      </c>
      <c r="Z21" s="69" t="s">
        <v>819</v>
      </c>
      <c r="AA21" s="69" t="s">
        <v>722</v>
      </c>
      <c r="AB21" s="69" t="s">
        <v>816</v>
      </c>
      <c r="AC21" s="69" t="s">
        <v>652</v>
      </c>
      <c r="AD21" s="69" t="s">
        <v>1783</v>
      </c>
      <c r="AE21" s="69" t="s">
        <v>816</v>
      </c>
      <c r="AF21" s="69">
        <v>1</v>
      </c>
      <c r="AG21" s="69" t="s">
        <v>890</v>
      </c>
      <c r="AH21" s="69" t="s">
        <v>1127</v>
      </c>
      <c r="AI21" s="69" t="s">
        <v>954</v>
      </c>
      <c r="AJ21" s="69">
        <v>1</v>
      </c>
      <c r="AK21" s="69" t="s">
        <v>1779</v>
      </c>
      <c r="AL21" s="69" t="s">
        <v>816</v>
      </c>
      <c r="AM21" s="69" t="s">
        <v>1794</v>
      </c>
      <c r="AN21" s="69" t="s">
        <v>1789</v>
      </c>
      <c r="AO21" s="69" t="s">
        <v>722</v>
      </c>
      <c r="AP21" s="69" t="s">
        <v>722</v>
      </c>
      <c r="AQ21" s="69">
        <v>1</v>
      </c>
      <c r="AR21" s="69" t="s">
        <v>816</v>
      </c>
      <c r="AS21" s="69" t="s">
        <v>816</v>
      </c>
      <c r="AT21" s="69" t="s">
        <v>1266</v>
      </c>
      <c r="AU21" s="69" t="s">
        <v>954</v>
      </c>
      <c r="AV21" s="69">
        <v>1</v>
      </c>
      <c r="AW21" s="69" t="s">
        <v>1224</v>
      </c>
      <c r="AX21" s="69">
        <v>1</v>
      </c>
    </row>
    <row r="22" spans="1:50">
      <c r="A22" s="69" t="s">
        <v>101</v>
      </c>
      <c r="B22" s="69" t="s">
        <v>652</v>
      </c>
      <c r="C22" s="69" t="s">
        <v>1779</v>
      </c>
      <c r="D22" s="69" t="s">
        <v>1787</v>
      </c>
      <c r="E22" s="69" t="s">
        <v>722</v>
      </c>
      <c r="F22" s="69" t="s">
        <v>652</v>
      </c>
      <c r="G22" s="69" t="s">
        <v>816</v>
      </c>
      <c r="H22" s="69" t="s">
        <v>816</v>
      </c>
      <c r="I22" s="69">
        <v>1</v>
      </c>
      <c r="J22" s="69" t="s">
        <v>1796</v>
      </c>
      <c r="K22" s="69" t="s">
        <v>954</v>
      </c>
      <c r="L22" s="69" t="s">
        <v>1782</v>
      </c>
      <c r="M22" s="69">
        <v>1</v>
      </c>
      <c r="N22" s="69">
        <v>1</v>
      </c>
      <c r="O22" s="69" t="s">
        <v>652</v>
      </c>
      <c r="P22" s="69">
        <v>1</v>
      </c>
      <c r="Q22" s="69">
        <v>1</v>
      </c>
      <c r="R22" s="69">
        <v>1</v>
      </c>
      <c r="S22" s="69" t="s">
        <v>1127</v>
      </c>
      <c r="T22" s="69" t="s">
        <v>650</v>
      </c>
      <c r="U22" s="69" t="s">
        <v>1809</v>
      </c>
      <c r="V22" s="69">
        <v>0</v>
      </c>
      <c r="W22" s="69" t="s">
        <v>1797</v>
      </c>
      <c r="X22" s="69" t="s">
        <v>722</v>
      </c>
      <c r="Y22" s="69">
        <v>1</v>
      </c>
      <c r="Z22" s="69" t="s">
        <v>1781</v>
      </c>
      <c r="AA22" s="69" t="s">
        <v>652</v>
      </c>
      <c r="AB22" s="69" t="s">
        <v>1127</v>
      </c>
      <c r="AC22" s="69" t="s">
        <v>954</v>
      </c>
      <c r="AD22" s="69" t="s">
        <v>1224</v>
      </c>
      <c r="AE22" s="69">
        <v>1</v>
      </c>
      <c r="AF22" s="69">
        <v>1</v>
      </c>
      <c r="AG22" s="69" t="s">
        <v>1796</v>
      </c>
      <c r="AH22" s="69" t="s">
        <v>954</v>
      </c>
      <c r="AI22" s="69" t="s">
        <v>739</v>
      </c>
      <c r="AJ22" s="69">
        <v>1</v>
      </c>
      <c r="AK22" s="69" t="s">
        <v>816</v>
      </c>
      <c r="AL22" s="69" t="s">
        <v>1127</v>
      </c>
      <c r="AM22" s="69" t="s">
        <v>1795</v>
      </c>
      <c r="AN22" s="69" t="s">
        <v>1794</v>
      </c>
      <c r="AO22" s="69" t="s">
        <v>652</v>
      </c>
      <c r="AP22" s="69" t="s">
        <v>652</v>
      </c>
      <c r="AQ22" s="69">
        <v>1</v>
      </c>
      <c r="AR22" s="69" t="s">
        <v>1127</v>
      </c>
      <c r="AS22" s="69">
        <v>1</v>
      </c>
      <c r="AT22" s="69" t="s">
        <v>1783</v>
      </c>
      <c r="AU22" s="69" t="s">
        <v>652</v>
      </c>
      <c r="AV22" s="69">
        <v>1</v>
      </c>
      <c r="AW22" s="69" t="s">
        <v>1779</v>
      </c>
      <c r="AX22" s="69">
        <v>1</v>
      </c>
    </row>
    <row r="23" spans="1:50">
      <c r="A23" s="69" t="s">
        <v>102</v>
      </c>
      <c r="B23" s="69" t="s">
        <v>1791</v>
      </c>
      <c r="C23" s="69" t="s">
        <v>722</v>
      </c>
      <c r="D23" s="69" t="s">
        <v>1785</v>
      </c>
      <c r="E23" s="69" t="s">
        <v>1782</v>
      </c>
      <c r="F23" s="69" t="s">
        <v>1266</v>
      </c>
      <c r="G23" s="69" t="s">
        <v>1178</v>
      </c>
      <c r="H23" s="69" t="s">
        <v>1178</v>
      </c>
      <c r="I23" s="69" t="s">
        <v>1266</v>
      </c>
      <c r="J23" s="69">
        <v>1</v>
      </c>
      <c r="K23" s="69">
        <v>1</v>
      </c>
      <c r="L23" s="69" t="s">
        <v>1779</v>
      </c>
      <c r="M23" s="69">
        <v>1</v>
      </c>
      <c r="N23" s="69">
        <v>1</v>
      </c>
      <c r="O23" s="69" t="s">
        <v>1266</v>
      </c>
      <c r="P23" s="69" t="s">
        <v>1781</v>
      </c>
      <c r="Q23" s="69" t="s">
        <v>1781</v>
      </c>
      <c r="R23" s="69" t="s">
        <v>1782</v>
      </c>
      <c r="S23" s="69" t="s">
        <v>1797</v>
      </c>
      <c r="T23" s="69" t="s">
        <v>763</v>
      </c>
      <c r="U23" s="69" t="s">
        <v>1178</v>
      </c>
      <c r="V23" s="69" t="s">
        <v>1797</v>
      </c>
      <c r="W23" s="69">
        <v>0</v>
      </c>
      <c r="X23" s="69" t="s">
        <v>1782</v>
      </c>
      <c r="Y23" s="69">
        <v>1</v>
      </c>
      <c r="Z23" s="69" t="s">
        <v>1808</v>
      </c>
      <c r="AA23" s="69" t="s">
        <v>1266</v>
      </c>
      <c r="AB23" s="69">
        <v>1</v>
      </c>
      <c r="AC23" s="69" t="s">
        <v>1786</v>
      </c>
      <c r="AD23" s="69" t="s">
        <v>1807</v>
      </c>
      <c r="AE23" s="69" t="s">
        <v>1797</v>
      </c>
      <c r="AF23" s="69" t="s">
        <v>1797</v>
      </c>
      <c r="AG23" s="69" t="s">
        <v>1782</v>
      </c>
      <c r="AH23" s="69">
        <v>1</v>
      </c>
      <c r="AI23" s="69" t="s">
        <v>819</v>
      </c>
      <c r="AJ23" s="69">
        <v>1</v>
      </c>
      <c r="AK23" s="69" t="s">
        <v>1178</v>
      </c>
      <c r="AL23" s="69" t="s">
        <v>761</v>
      </c>
      <c r="AM23" s="69" t="s">
        <v>819</v>
      </c>
      <c r="AN23" s="69" t="s">
        <v>1801</v>
      </c>
      <c r="AO23" s="69" t="s">
        <v>816</v>
      </c>
      <c r="AP23" s="69" t="s">
        <v>1266</v>
      </c>
      <c r="AQ23" s="69" t="s">
        <v>1178</v>
      </c>
      <c r="AR23" s="69" t="s">
        <v>1797</v>
      </c>
      <c r="AS23" s="69" t="s">
        <v>819</v>
      </c>
      <c r="AT23" s="69" t="s">
        <v>1210</v>
      </c>
      <c r="AU23" s="69" t="s">
        <v>1791</v>
      </c>
      <c r="AV23" s="69" t="s">
        <v>1266</v>
      </c>
      <c r="AW23" s="69" t="s">
        <v>722</v>
      </c>
      <c r="AX23" s="69" t="s">
        <v>1781</v>
      </c>
    </row>
    <row r="24" spans="1:50">
      <c r="A24" s="69" t="s">
        <v>103</v>
      </c>
      <c r="B24" s="69" t="s">
        <v>1787</v>
      </c>
      <c r="C24" s="69" t="s">
        <v>1787</v>
      </c>
      <c r="D24" s="69" t="s">
        <v>1224</v>
      </c>
      <c r="E24" s="69" t="s">
        <v>816</v>
      </c>
      <c r="F24" s="69" t="s">
        <v>1127</v>
      </c>
      <c r="G24" s="69" t="s">
        <v>890</v>
      </c>
      <c r="H24" s="69" t="s">
        <v>1782</v>
      </c>
      <c r="I24" s="69">
        <v>1</v>
      </c>
      <c r="J24" s="69">
        <v>1</v>
      </c>
      <c r="K24" s="69">
        <v>1</v>
      </c>
      <c r="L24" s="69" t="s">
        <v>1779</v>
      </c>
      <c r="M24" s="69">
        <v>1</v>
      </c>
      <c r="N24" s="69">
        <v>1</v>
      </c>
      <c r="O24" s="69">
        <v>1</v>
      </c>
      <c r="P24" s="69">
        <v>1</v>
      </c>
      <c r="Q24" s="69">
        <v>1</v>
      </c>
      <c r="R24" s="69">
        <v>1</v>
      </c>
      <c r="S24" s="69" t="s">
        <v>722</v>
      </c>
      <c r="T24" s="69" t="s">
        <v>1178</v>
      </c>
      <c r="U24" s="69" t="s">
        <v>1782</v>
      </c>
      <c r="V24" s="69" t="s">
        <v>722</v>
      </c>
      <c r="W24" s="69" t="s">
        <v>1782</v>
      </c>
      <c r="X24" s="69">
        <v>0</v>
      </c>
      <c r="Y24" s="69">
        <v>1</v>
      </c>
      <c r="Z24" s="69" t="s">
        <v>1266</v>
      </c>
      <c r="AA24" s="69">
        <v>1</v>
      </c>
      <c r="AB24" s="69">
        <v>1</v>
      </c>
      <c r="AC24" s="69" t="s">
        <v>1782</v>
      </c>
      <c r="AD24" s="69" t="s">
        <v>1780</v>
      </c>
      <c r="AE24" s="69" t="s">
        <v>722</v>
      </c>
      <c r="AF24" s="69">
        <v>1</v>
      </c>
      <c r="AG24" s="69" t="s">
        <v>816</v>
      </c>
      <c r="AH24" s="69">
        <v>1</v>
      </c>
      <c r="AI24" s="69" t="s">
        <v>722</v>
      </c>
      <c r="AJ24" s="69">
        <v>1</v>
      </c>
      <c r="AK24" s="69" t="s">
        <v>1782</v>
      </c>
      <c r="AL24" s="69" t="s">
        <v>722</v>
      </c>
      <c r="AM24" s="69" t="s">
        <v>643</v>
      </c>
      <c r="AN24" s="69" t="s">
        <v>1800</v>
      </c>
      <c r="AO24" s="69" t="s">
        <v>1127</v>
      </c>
      <c r="AP24" s="69" t="s">
        <v>1127</v>
      </c>
      <c r="AQ24" s="69" t="s">
        <v>1782</v>
      </c>
      <c r="AR24" s="69">
        <v>1</v>
      </c>
      <c r="AS24" s="69">
        <v>1</v>
      </c>
      <c r="AT24" s="69" t="s">
        <v>1781</v>
      </c>
      <c r="AU24" s="69" t="s">
        <v>1787</v>
      </c>
      <c r="AV24" s="69">
        <v>1</v>
      </c>
      <c r="AW24" s="69" t="s">
        <v>1787</v>
      </c>
      <c r="AX24" s="69">
        <v>1</v>
      </c>
    </row>
    <row r="25" spans="1:50">
      <c r="A25" s="69" t="s">
        <v>104</v>
      </c>
      <c r="B25" s="69">
        <v>1</v>
      </c>
      <c r="C25" s="69">
        <v>1</v>
      </c>
      <c r="D25" s="69">
        <v>1</v>
      </c>
      <c r="E25" s="69">
        <v>1</v>
      </c>
      <c r="F25" s="69">
        <v>1</v>
      </c>
      <c r="G25" s="69">
        <v>1</v>
      </c>
      <c r="H25" s="69">
        <v>1</v>
      </c>
      <c r="I25" s="69">
        <v>1</v>
      </c>
      <c r="J25" s="69">
        <v>1</v>
      </c>
      <c r="K25" s="69">
        <v>1</v>
      </c>
      <c r="L25" s="69">
        <v>1</v>
      </c>
      <c r="M25" s="69">
        <v>1</v>
      </c>
      <c r="N25" s="69">
        <v>1</v>
      </c>
      <c r="O25" s="69">
        <v>1</v>
      </c>
      <c r="P25" s="69">
        <v>1</v>
      </c>
      <c r="Q25" s="69">
        <v>1</v>
      </c>
      <c r="R25" s="69">
        <v>1</v>
      </c>
      <c r="S25" s="69">
        <v>1</v>
      </c>
      <c r="T25" s="69">
        <v>1</v>
      </c>
      <c r="U25" s="69">
        <v>1</v>
      </c>
      <c r="V25" s="69">
        <v>1</v>
      </c>
      <c r="W25" s="69">
        <v>1</v>
      </c>
      <c r="X25" s="69">
        <v>1</v>
      </c>
      <c r="Y25" s="69">
        <v>0</v>
      </c>
      <c r="Z25" s="69">
        <v>1</v>
      </c>
      <c r="AA25" s="69">
        <v>1</v>
      </c>
      <c r="AB25" s="69">
        <v>1</v>
      </c>
      <c r="AC25" s="69">
        <v>1</v>
      </c>
      <c r="AD25" s="69">
        <v>1</v>
      </c>
      <c r="AE25" s="69">
        <v>1</v>
      </c>
      <c r="AF25" s="69">
        <v>1</v>
      </c>
      <c r="AG25" s="69">
        <v>1</v>
      </c>
      <c r="AH25" s="69">
        <v>1</v>
      </c>
      <c r="AI25" s="69">
        <v>1</v>
      </c>
      <c r="AJ25" s="69">
        <v>1</v>
      </c>
      <c r="AK25" s="69">
        <v>1</v>
      </c>
      <c r="AL25" s="69">
        <v>1</v>
      </c>
      <c r="AM25" s="69">
        <v>1</v>
      </c>
      <c r="AN25" s="69">
        <v>1</v>
      </c>
      <c r="AO25" s="69">
        <v>1</v>
      </c>
      <c r="AP25" s="69">
        <v>1</v>
      </c>
      <c r="AQ25" s="69">
        <v>1</v>
      </c>
      <c r="AR25" s="69">
        <v>1</v>
      </c>
      <c r="AS25" s="69">
        <v>1</v>
      </c>
      <c r="AT25" s="69">
        <v>1</v>
      </c>
      <c r="AU25" s="69">
        <v>1</v>
      </c>
      <c r="AV25" s="69">
        <v>1</v>
      </c>
      <c r="AW25" s="69">
        <v>1</v>
      </c>
      <c r="AX25" s="69">
        <v>1</v>
      </c>
    </row>
    <row r="26" spans="1:50">
      <c r="A26" s="69" t="s">
        <v>105</v>
      </c>
      <c r="B26" s="69" t="s">
        <v>1178</v>
      </c>
      <c r="C26" s="69" t="s">
        <v>1786</v>
      </c>
      <c r="D26" s="69" t="s">
        <v>1779</v>
      </c>
      <c r="E26" s="69" t="s">
        <v>816</v>
      </c>
      <c r="F26" s="69" t="s">
        <v>1783</v>
      </c>
      <c r="G26" s="69" t="s">
        <v>1797</v>
      </c>
      <c r="H26" s="69" t="s">
        <v>1797</v>
      </c>
      <c r="I26" s="69" t="s">
        <v>1783</v>
      </c>
      <c r="J26" s="69" t="s">
        <v>1266</v>
      </c>
      <c r="K26" s="69">
        <v>1</v>
      </c>
      <c r="L26" s="69" t="s">
        <v>650</v>
      </c>
      <c r="M26" s="69">
        <v>1</v>
      </c>
      <c r="N26" s="69">
        <v>1</v>
      </c>
      <c r="O26" s="69" t="s">
        <v>1783</v>
      </c>
      <c r="P26" s="69" t="s">
        <v>1780</v>
      </c>
      <c r="Q26" s="69">
        <v>1</v>
      </c>
      <c r="R26" s="69" t="s">
        <v>1266</v>
      </c>
      <c r="S26" s="69" t="s">
        <v>1781</v>
      </c>
      <c r="T26" s="69" t="s">
        <v>1782</v>
      </c>
      <c r="U26" s="69" t="s">
        <v>819</v>
      </c>
      <c r="V26" s="69" t="s">
        <v>1781</v>
      </c>
      <c r="W26" s="69" t="s">
        <v>1808</v>
      </c>
      <c r="X26" s="69" t="s">
        <v>1266</v>
      </c>
      <c r="Y26" s="69">
        <v>1</v>
      </c>
      <c r="Z26" s="69">
        <v>0</v>
      </c>
      <c r="AA26" s="69">
        <v>1</v>
      </c>
      <c r="AB26" s="69">
        <v>1</v>
      </c>
      <c r="AC26" s="69" t="s">
        <v>819</v>
      </c>
      <c r="AD26" s="69" t="s">
        <v>722</v>
      </c>
      <c r="AE26" s="69">
        <v>1</v>
      </c>
      <c r="AF26" s="69" t="s">
        <v>1792</v>
      </c>
      <c r="AG26" s="69" t="s">
        <v>816</v>
      </c>
      <c r="AH26" s="69">
        <v>1</v>
      </c>
      <c r="AI26" s="69" t="s">
        <v>1781</v>
      </c>
      <c r="AJ26" s="69" t="s">
        <v>1780</v>
      </c>
      <c r="AK26" s="69">
        <v>1</v>
      </c>
      <c r="AL26" s="69" t="s">
        <v>1792</v>
      </c>
      <c r="AM26" s="69" t="s">
        <v>1805</v>
      </c>
      <c r="AN26" s="69" t="s">
        <v>819</v>
      </c>
      <c r="AO26" s="69" t="s">
        <v>722</v>
      </c>
      <c r="AP26" s="69" t="s">
        <v>1783</v>
      </c>
      <c r="AQ26" s="69" t="s">
        <v>819</v>
      </c>
      <c r="AR26" s="69" t="s">
        <v>1792</v>
      </c>
      <c r="AS26" s="69" t="s">
        <v>1781</v>
      </c>
      <c r="AT26" s="69" t="s">
        <v>654</v>
      </c>
      <c r="AU26" s="69" t="s">
        <v>1178</v>
      </c>
      <c r="AV26" s="69" t="s">
        <v>1783</v>
      </c>
      <c r="AW26" s="69" t="s">
        <v>1786</v>
      </c>
      <c r="AX26" s="69" t="s">
        <v>1780</v>
      </c>
    </row>
    <row r="27" spans="1:50">
      <c r="A27" s="69" t="s">
        <v>106</v>
      </c>
      <c r="B27" s="69">
        <v>1</v>
      </c>
      <c r="C27" s="69">
        <v>1</v>
      </c>
      <c r="D27" s="69">
        <v>1</v>
      </c>
      <c r="E27" s="69">
        <v>1</v>
      </c>
      <c r="F27" s="69">
        <v>1</v>
      </c>
      <c r="G27" s="69">
        <v>1</v>
      </c>
      <c r="H27" s="69">
        <v>1</v>
      </c>
      <c r="I27" s="69" t="s">
        <v>954</v>
      </c>
      <c r="J27" s="69" t="s">
        <v>1127</v>
      </c>
      <c r="K27" s="69" t="s">
        <v>739</v>
      </c>
      <c r="L27" s="69" t="s">
        <v>816</v>
      </c>
      <c r="M27" s="69">
        <v>1</v>
      </c>
      <c r="N27" s="69">
        <v>1</v>
      </c>
      <c r="O27" s="69" t="s">
        <v>954</v>
      </c>
      <c r="P27" s="69">
        <v>1</v>
      </c>
      <c r="Q27" s="69" t="s">
        <v>739</v>
      </c>
      <c r="R27" s="69">
        <v>1</v>
      </c>
      <c r="S27" s="69">
        <v>1</v>
      </c>
      <c r="T27" s="69">
        <v>1</v>
      </c>
      <c r="U27" s="69" t="s">
        <v>722</v>
      </c>
      <c r="V27" s="69" t="s">
        <v>652</v>
      </c>
      <c r="W27" s="69" t="s">
        <v>1266</v>
      </c>
      <c r="X27" s="69">
        <v>1</v>
      </c>
      <c r="Y27" s="69">
        <v>1</v>
      </c>
      <c r="Z27" s="69">
        <v>1</v>
      </c>
      <c r="AA27" s="69">
        <v>0</v>
      </c>
      <c r="AB27" s="69" t="s">
        <v>652</v>
      </c>
      <c r="AC27" s="69" t="s">
        <v>722</v>
      </c>
      <c r="AD27" s="69">
        <v>1</v>
      </c>
      <c r="AE27" s="69">
        <v>1</v>
      </c>
      <c r="AF27" s="69">
        <v>1</v>
      </c>
      <c r="AG27" s="69" t="s">
        <v>1127</v>
      </c>
      <c r="AH27" s="69" t="s">
        <v>739</v>
      </c>
      <c r="AI27" s="69" t="s">
        <v>652</v>
      </c>
      <c r="AJ27" s="69">
        <v>1</v>
      </c>
      <c r="AK27" s="69" t="s">
        <v>1796</v>
      </c>
      <c r="AL27" s="69" t="s">
        <v>652</v>
      </c>
      <c r="AM27" s="69">
        <v>1</v>
      </c>
      <c r="AN27" s="69">
        <v>1</v>
      </c>
      <c r="AO27" s="69">
        <v>1</v>
      </c>
      <c r="AP27" s="69">
        <v>1</v>
      </c>
      <c r="AQ27" s="69">
        <v>1</v>
      </c>
      <c r="AR27" s="69" t="s">
        <v>652</v>
      </c>
      <c r="AS27" s="69" t="s">
        <v>652</v>
      </c>
      <c r="AT27" s="69">
        <v>1</v>
      </c>
      <c r="AU27" s="69" t="s">
        <v>1782</v>
      </c>
      <c r="AV27" s="69">
        <v>1</v>
      </c>
      <c r="AW27" s="69" t="s">
        <v>890</v>
      </c>
      <c r="AX27" s="69">
        <v>1</v>
      </c>
    </row>
    <row r="28" spans="1:50">
      <c r="A28" s="69" t="s">
        <v>107</v>
      </c>
      <c r="B28" s="69">
        <v>1</v>
      </c>
      <c r="C28" s="69">
        <v>1</v>
      </c>
      <c r="D28" s="69">
        <v>1</v>
      </c>
      <c r="E28" s="69">
        <v>1</v>
      </c>
      <c r="F28" s="69">
        <v>1</v>
      </c>
      <c r="G28" s="69">
        <v>1</v>
      </c>
      <c r="H28" s="69">
        <v>1</v>
      </c>
      <c r="I28" s="69">
        <v>1</v>
      </c>
      <c r="J28" s="69" t="s">
        <v>722</v>
      </c>
      <c r="K28" s="69" t="s">
        <v>954</v>
      </c>
      <c r="L28" s="69" t="s">
        <v>1782</v>
      </c>
      <c r="M28" s="69">
        <v>1</v>
      </c>
      <c r="N28" s="69">
        <v>1</v>
      </c>
      <c r="O28" s="69" t="s">
        <v>652</v>
      </c>
      <c r="P28" s="69">
        <v>1</v>
      </c>
      <c r="Q28" s="69">
        <v>1</v>
      </c>
      <c r="R28" s="69">
        <v>1</v>
      </c>
      <c r="S28" s="69">
        <v>1</v>
      </c>
      <c r="T28" s="69" t="s">
        <v>650</v>
      </c>
      <c r="U28" s="69" t="s">
        <v>816</v>
      </c>
      <c r="V28" s="69" t="s">
        <v>1127</v>
      </c>
      <c r="W28" s="69">
        <v>1</v>
      </c>
      <c r="X28" s="69">
        <v>1</v>
      </c>
      <c r="Y28" s="69">
        <v>1</v>
      </c>
      <c r="Z28" s="69">
        <v>1</v>
      </c>
      <c r="AA28" s="69" t="s">
        <v>652</v>
      </c>
      <c r="AB28" s="69">
        <v>0</v>
      </c>
      <c r="AC28" s="69" t="s">
        <v>954</v>
      </c>
      <c r="AD28" s="69">
        <v>1</v>
      </c>
      <c r="AE28" s="69">
        <v>1</v>
      </c>
      <c r="AF28" s="69">
        <v>1</v>
      </c>
      <c r="AG28" s="69" t="s">
        <v>722</v>
      </c>
      <c r="AH28" s="69" t="s">
        <v>954</v>
      </c>
      <c r="AI28" s="69" t="s">
        <v>1127</v>
      </c>
      <c r="AJ28" s="69">
        <v>1</v>
      </c>
      <c r="AK28" s="69" t="s">
        <v>816</v>
      </c>
      <c r="AL28" s="69">
        <v>1</v>
      </c>
      <c r="AM28" s="69">
        <v>1</v>
      </c>
      <c r="AN28" s="69">
        <v>1</v>
      </c>
      <c r="AO28" s="69">
        <v>1</v>
      </c>
      <c r="AP28" s="69">
        <v>1</v>
      </c>
      <c r="AQ28" s="69">
        <v>1</v>
      </c>
      <c r="AR28" s="69" t="s">
        <v>1127</v>
      </c>
      <c r="AS28" s="69">
        <v>1</v>
      </c>
      <c r="AT28" s="69">
        <v>1</v>
      </c>
      <c r="AU28" s="69" t="s">
        <v>1779</v>
      </c>
      <c r="AV28" s="69">
        <v>1</v>
      </c>
      <c r="AW28" s="69" t="s">
        <v>1779</v>
      </c>
      <c r="AX28" s="69">
        <v>1</v>
      </c>
    </row>
    <row r="29" spans="1:50">
      <c r="A29" s="69" t="s">
        <v>108</v>
      </c>
      <c r="B29" s="69" t="s">
        <v>1224</v>
      </c>
      <c r="C29" s="69" t="s">
        <v>1224</v>
      </c>
      <c r="D29" s="69" t="s">
        <v>1780</v>
      </c>
      <c r="E29" s="69" t="s">
        <v>1782</v>
      </c>
      <c r="F29" s="69" t="s">
        <v>722</v>
      </c>
      <c r="G29" s="69" t="s">
        <v>1779</v>
      </c>
      <c r="H29" s="69" t="s">
        <v>1779</v>
      </c>
      <c r="I29" s="69">
        <v>1</v>
      </c>
      <c r="J29" s="69" t="s">
        <v>890</v>
      </c>
      <c r="K29" s="69" t="s">
        <v>1127</v>
      </c>
      <c r="L29" s="69" t="s">
        <v>1787</v>
      </c>
      <c r="M29" s="69">
        <v>1</v>
      </c>
      <c r="N29" s="69">
        <v>1</v>
      </c>
      <c r="O29" s="69" t="s">
        <v>722</v>
      </c>
      <c r="P29" s="69">
        <v>1</v>
      </c>
      <c r="Q29" s="69">
        <v>1</v>
      </c>
      <c r="R29" s="69">
        <v>1</v>
      </c>
      <c r="S29" s="69" t="s">
        <v>816</v>
      </c>
      <c r="T29" s="69" t="s">
        <v>671</v>
      </c>
      <c r="U29" s="69" t="s">
        <v>652</v>
      </c>
      <c r="V29" s="69" t="s">
        <v>954</v>
      </c>
      <c r="W29" s="69" t="s">
        <v>1786</v>
      </c>
      <c r="X29" s="69" t="s">
        <v>1782</v>
      </c>
      <c r="Y29" s="69">
        <v>1</v>
      </c>
      <c r="Z29" s="69" t="s">
        <v>819</v>
      </c>
      <c r="AA29" s="69" t="s">
        <v>722</v>
      </c>
      <c r="AB29" s="69" t="s">
        <v>954</v>
      </c>
      <c r="AC29" s="69">
        <v>0</v>
      </c>
      <c r="AD29" s="69" t="s">
        <v>1783</v>
      </c>
      <c r="AE29" s="69">
        <v>1</v>
      </c>
      <c r="AF29" s="69" t="s">
        <v>816</v>
      </c>
      <c r="AG29" s="69" t="s">
        <v>890</v>
      </c>
      <c r="AH29" s="69" t="s">
        <v>1127</v>
      </c>
      <c r="AI29" s="69" t="s">
        <v>954</v>
      </c>
      <c r="AJ29" s="69" t="s">
        <v>1127</v>
      </c>
      <c r="AK29" s="69" t="s">
        <v>652</v>
      </c>
      <c r="AL29" s="69" t="s">
        <v>816</v>
      </c>
      <c r="AM29" s="69" t="s">
        <v>1217</v>
      </c>
      <c r="AN29" s="69" t="s">
        <v>1789</v>
      </c>
      <c r="AO29" s="69" t="s">
        <v>722</v>
      </c>
      <c r="AP29" s="69" t="s">
        <v>722</v>
      </c>
      <c r="AQ29" s="69" t="s">
        <v>1779</v>
      </c>
      <c r="AR29" s="69" t="s">
        <v>954</v>
      </c>
      <c r="AS29" s="69" t="s">
        <v>816</v>
      </c>
      <c r="AT29" s="69" t="s">
        <v>1266</v>
      </c>
      <c r="AU29" s="69" t="s">
        <v>1127</v>
      </c>
      <c r="AV29" s="69">
        <v>1</v>
      </c>
      <c r="AW29" s="69" t="s">
        <v>1127</v>
      </c>
      <c r="AX29" s="69">
        <v>1</v>
      </c>
    </row>
    <row r="30" spans="1:50">
      <c r="A30" s="69" t="s">
        <v>109</v>
      </c>
      <c r="B30" s="69" t="s">
        <v>816</v>
      </c>
      <c r="C30" s="69" t="s">
        <v>816</v>
      </c>
      <c r="D30" s="69" t="s">
        <v>819</v>
      </c>
      <c r="E30" s="69" t="s">
        <v>1780</v>
      </c>
      <c r="F30" s="69" t="s">
        <v>1787</v>
      </c>
      <c r="G30" s="69" t="s">
        <v>722</v>
      </c>
      <c r="H30" s="69" t="s">
        <v>1109</v>
      </c>
      <c r="I30" s="69">
        <v>1</v>
      </c>
      <c r="J30" s="69">
        <v>1</v>
      </c>
      <c r="K30" s="69">
        <v>1</v>
      </c>
      <c r="L30" s="69" t="s">
        <v>1781</v>
      </c>
      <c r="M30" s="69">
        <v>1</v>
      </c>
      <c r="N30" s="69">
        <v>1</v>
      </c>
      <c r="O30" s="69" t="s">
        <v>1787</v>
      </c>
      <c r="P30" s="69">
        <v>1</v>
      </c>
      <c r="Q30" s="69">
        <v>1</v>
      </c>
      <c r="R30" s="69">
        <v>1</v>
      </c>
      <c r="S30" s="69" t="s">
        <v>1224</v>
      </c>
      <c r="T30" s="69" t="s">
        <v>1224</v>
      </c>
      <c r="U30" s="69" t="s">
        <v>1783</v>
      </c>
      <c r="V30" s="69" t="s">
        <v>1224</v>
      </c>
      <c r="W30" s="69" t="s">
        <v>1807</v>
      </c>
      <c r="X30" s="69" t="s">
        <v>1780</v>
      </c>
      <c r="Y30" s="69">
        <v>1</v>
      </c>
      <c r="Z30" s="69" t="s">
        <v>722</v>
      </c>
      <c r="AA30" s="69">
        <v>1</v>
      </c>
      <c r="AB30" s="69">
        <v>1</v>
      </c>
      <c r="AC30" s="69" t="s">
        <v>1783</v>
      </c>
      <c r="AD30" s="69">
        <v>0</v>
      </c>
      <c r="AE30" s="69">
        <v>1</v>
      </c>
      <c r="AF30" s="69" t="s">
        <v>1224</v>
      </c>
      <c r="AG30" s="69" t="s">
        <v>1780</v>
      </c>
      <c r="AH30" s="69">
        <v>1</v>
      </c>
      <c r="AI30" s="69" t="s">
        <v>1224</v>
      </c>
      <c r="AJ30" s="69">
        <v>1</v>
      </c>
      <c r="AK30" s="69">
        <v>1</v>
      </c>
      <c r="AL30" s="69" t="s">
        <v>1224</v>
      </c>
      <c r="AM30" s="69" t="s">
        <v>727</v>
      </c>
      <c r="AN30" s="69" t="s">
        <v>1006</v>
      </c>
      <c r="AO30" s="69" t="s">
        <v>1787</v>
      </c>
      <c r="AP30" s="69" t="s">
        <v>1787</v>
      </c>
      <c r="AQ30" s="69">
        <v>1</v>
      </c>
      <c r="AR30" s="69">
        <v>1</v>
      </c>
      <c r="AS30" s="69">
        <v>1</v>
      </c>
      <c r="AT30" s="69" t="s">
        <v>1793</v>
      </c>
      <c r="AU30" s="69" t="s">
        <v>1266</v>
      </c>
      <c r="AV30" s="69" t="s">
        <v>1785</v>
      </c>
      <c r="AW30" s="69" t="s">
        <v>1266</v>
      </c>
      <c r="AX30" s="69" t="s">
        <v>1779</v>
      </c>
    </row>
    <row r="31" spans="1:50">
      <c r="A31" s="69" t="s">
        <v>110</v>
      </c>
      <c r="B31" s="69">
        <v>1</v>
      </c>
      <c r="C31" s="69">
        <v>1</v>
      </c>
      <c r="D31" s="69">
        <v>1</v>
      </c>
      <c r="E31" s="69">
        <v>1</v>
      </c>
      <c r="F31" s="69">
        <v>1</v>
      </c>
      <c r="G31" s="69" t="s">
        <v>816</v>
      </c>
      <c r="H31" s="69">
        <v>1</v>
      </c>
      <c r="I31" s="69">
        <v>1</v>
      </c>
      <c r="J31" s="69">
        <v>1</v>
      </c>
      <c r="K31" s="69">
        <v>1</v>
      </c>
      <c r="L31" s="69" t="s">
        <v>1782</v>
      </c>
      <c r="M31" s="69">
        <v>1</v>
      </c>
      <c r="N31" s="69">
        <v>1</v>
      </c>
      <c r="O31" s="69">
        <v>1</v>
      </c>
      <c r="P31" s="69">
        <v>1</v>
      </c>
      <c r="Q31" s="69">
        <v>1</v>
      </c>
      <c r="R31" s="69">
        <v>1</v>
      </c>
      <c r="S31" s="69" t="s">
        <v>1127</v>
      </c>
      <c r="T31" s="69" t="s">
        <v>650</v>
      </c>
      <c r="U31" s="69" t="s">
        <v>816</v>
      </c>
      <c r="V31" s="69">
        <v>1</v>
      </c>
      <c r="W31" s="69" t="s">
        <v>1797</v>
      </c>
      <c r="X31" s="69" t="s">
        <v>722</v>
      </c>
      <c r="Y31" s="69">
        <v>1</v>
      </c>
      <c r="Z31" s="69">
        <v>1</v>
      </c>
      <c r="AA31" s="69">
        <v>1</v>
      </c>
      <c r="AB31" s="69">
        <v>1</v>
      </c>
      <c r="AC31" s="69">
        <v>1</v>
      </c>
      <c r="AD31" s="69">
        <v>1</v>
      </c>
      <c r="AE31" s="69">
        <v>0</v>
      </c>
      <c r="AF31" s="69">
        <v>1</v>
      </c>
      <c r="AG31" s="69">
        <v>1</v>
      </c>
      <c r="AH31" s="69">
        <v>1</v>
      </c>
      <c r="AI31" s="69">
        <v>1</v>
      </c>
      <c r="AJ31" s="69">
        <v>1</v>
      </c>
      <c r="AK31" s="69" t="s">
        <v>816</v>
      </c>
      <c r="AL31" s="69">
        <v>1</v>
      </c>
      <c r="AM31" s="69" t="s">
        <v>1795</v>
      </c>
      <c r="AN31" s="69" t="s">
        <v>1794</v>
      </c>
      <c r="AO31" s="69">
        <v>1</v>
      </c>
      <c r="AP31" s="69">
        <v>1</v>
      </c>
      <c r="AQ31" s="69" t="s">
        <v>816</v>
      </c>
      <c r="AR31" s="69">
        <v>1</v>
      </c>
      <c r="AS31" s="69">
        <v>1</v>
      </c>
      <c r="AT31" s="69">
        <v>1</v>
      </c>
      <c r="AU31" s="69" t="s">
        <v>1779</v>
      </c>
      <c r="AV31" s="69">
        <v>1</v>
      </c>
      <c r="AW31" s="69" t="s">
        <v>1779</v>
      </c>
      <c r="AX31" s="69">
        <v>1</v>
      </c>
    </row>
    <row r="32" spans="1:50">
      <c r="A32" s="69" t="s">
        <v>111</v>
      </c>
      <c r="B32" s="69">
        <v>1</v>
      </c>
      <c r="C32" s="69">
        <v>1</v>
      </c>
      <c r="D32" s="69">
        <v>1</v>
      </c>
      <c r="E32" s="69">
        <v>1</v>
      </c>
      <c r="F32" s="69">
        <v>1</v>
      </c>
      <c r="G32" s="69">
        <v>1</v>
      </c>
      <c r="H32" s="69">
        <v>1</v>
      </c>
      <c r="I32" s="69">
        <v>1</v>
      </c>
      <c r="J32" s="69" t="s">
        <v>722</v>
      </c>
      <c r="K32" s="69">
        <v>1</v>
      </c>
      <c r="L32" s="69">
        <v>1</v>
      </c>
      <c r="M32" s="69">
        <v>1</v>
      </c>
      <c r="N32" s="69">
        <v>1</v>
      </c>
      <c r="O32" s="69" t="s">
        <v>652</v>
      </c>
      <c r="P32" s="69">
        <v>1</v>
      </c>
      <c r="Q32" s="69">
        <v>1</v>
      </c>
      <c r="R32" s="69">
        <v>1</v>
      </c>
      <c r="S32" s="69">
        <v>1</v>
      </c>
      <c r="T32" s="69">
        <v>1</v>
      </c>
      <c r="U32" s="69">
        <v>1</v>
      </c>
      <c r="V32" s="69">
        <v>1</v>
      </c>
      <c r="W32" s="69" t="s">
        <v>1797</v>
      </c>
      <c r="X32" s="69">
        <v>1</v>
      </c>
      <c r="Y32" s="69">
        <v>1</v>
      </c>
      <c r="Z32" s="69" t="s">
        <v>1792</v>
      </c>
      <c r="AA32" s="69">
        <v>1</v>
      </c>
      <c r="AB32" s="69">
        <v>1</v>
      </c>
      <c r="AC32" s="69" t="s">
        <v>816</v>
      </c>
      <c r="AD32" s="69" t="s">
        <v>1224</v>
      </c>
      <c r="AE32" s="69">
        <v>1</v>
      </c>
      <c r="AF32" s="69">
        <v>0</v>
      </c>
      <c r="AG32" s="69">
        <v>1</v>
      </c>
      <c r="AH32" s="69">
        <v>1</v>
      </c>
      <c r="AI32" s="69">
        <v>1</v>
      </c>
      <c r="AJ32" s="69" t="s">
        <v>954</v>
      </c>
      <c r="AK32" s="69">
        <v>1</v>
      </c>
      <c r="AL32" s="69">
        <v>1</v>
      </c>
      <c r="AM32" s="69" t="s">
        <v>1795</v>
      </c>
      <c r="AN32" s="69">
        <v>1</v>
      </c>
      <c r="AO32" s="69">
        <v>1</v>
      </c>
      <c r="AP32" s="69">
        <v>1</v>
      </c>
      <c r="AQ32" s="69" t="s">
        <v>816</v>
      </c>
      <c r="AR32" s="69" t="s">
        <v>1127</v>
      </c>
      <c r="AS32" s="69">
        <v>1</v>
      </c>
      <c r="AT32" s="69" t="s">
        <v>1783</v>
      </c>
      <c r="AU32" s="69">
        <v>1</v>
      </c>
      <c r="AV32" s="69" t="s">
        <v>652</v>
      </c>
      <c r="AW32" s="69" t="s">
        <v>1779</v>
      </c>
      <c r="AX32" s="69" t="s">
        <v>954</v>
      </c>
    </row>
    <row r="33" spans="1:50">
      <c r="A33" s="69" t="s">
        <v>112</v>
      </c>
      <c r="B33" s="69" t="s">
        <v>1785</v>
      </c>
      <c r="C33" s="69" t="s">
        <v>1787</v>
      </c>
      <c r="D33" s="69" t="s">
        <v>1127</v>
      </c>
      <c r="E33" s="69" t="s">
        <v>816</v>
      </c>
      <c r="F33" s="69" t="s">
        <v>1127</v>
      </c>
      <c r="G33" s="69" t="s">
        <v>1782</v>
      </c>
      <c r="H33" s="69" t="s">
        <v>1782</v>
      </c>
      <c r="I33" s="69">
        <v>1</v>
      </c>
      <c r="J33" s="69" t="s">
        <v>816</v>
      </c>
      <c r="K33" s="69" t="s">
        <v>652</v>
      </c>
      <c r="L33" s="69" t="s">
        <v>1779</v>
      </c>
      <c r="M33" s="69">
        <v>1</v>
      </c>
      <c r="N33" s="69">
        <v>1</v>
      </c>
      <c r="O33" s="69" t="s">
        <v>1127</v>
      </c>
      <c r="P33" s="69">
        <v>1</v>
      </c>
      <c r="Q33" s="69">
        <v>1</v>
      </c>
      <c r="R33" s="69">
        <v>1</v>
      </c>
      <c r="S33" s="69" t="s">
        <v>722</v>
      </c>
      <c r="T33" s="69" t="s">
        <v>1178</v>
      </c>
      <c r="U33" s="69" t="s">
        <v>890</v>
      </c>
      <c r="V33" s="69" t="s">
        <v>1796</v>
      </c>
      <c r="W33" s="69" t="s">
        <v>1782</v>
      </c>
      <c r="X33" s="69" t="s">
        <v>816</v>
      </c>
      <c r="Y33" s="69">
        <v>1</v>
      </c>
      <c r="Z33" s="69" t="s">
        <v>816</v>
      </c>
      <c r="AA33" s="69" t="s">
        <v>1127</v>
      </c>
      <c r="AB33" s="69" t="s">
        <v>722</v>
      </c>
      <c r="AC33" s="69" t="s">
        <v>890</v>
      </c>
      <c r="AD33" s="69" t="s">
        <v>1780</v>
      </c>
      <c r="AE33" s="69">
        <v>1</v>
      </c>
      <c r="AF33" s="69">
        <v>1</v>
      </c>
      <c r="AG33" s="69">
        <v>0</v>
      </c>
      <c r="AH33" s="69" t="s">
        <v>652</v>
      </c>
      <c r="AI33" s="69" t="s">
        <v>1796</v>
      </c>
      <c r="AJ33" s="69">
        <v>1</v>
      </c>
      <c r="AK33" s="69" t="s">
        <v>1782</v>
      </c>
      <c r="AL33" s="69" t="s">
        <v>722</v>
      </c>
      <c r="AM33" s="69" t="s">
        <v>643</v>
      </c>
      <c r="AN33" s="69" t="s">
        <v>1780</v>
      </c>
      <c r="AO33" s="69" t="s">
        <v>739</v>
      </c>
      <c r="AP33" s="69" t="s">
        <v>1127</v>
      </c>
      <c r="AQ33" s="69" t="s">
        <v>1782</v>
      </c>
      <c r="AR33" s="69" t="s">
        <v>1796</v>
      </c>
      <c r="AS33" s="69">
        <v>1</v>
      </c>
      <c r="AT33" s="69" t="s">
        <v>652</v>
      </c>
      <c r="AU33" s="69" t="s">
        <v>1790</v>
      </c>
      <c r="AV33" s="69">
        <v>1</v>
      </c>
      <c r="AW33" s="69" t="s">
        <v>1785</v>
      </c>
      <c r="AX33" s="69">
        <v>1</v>
      </c>
    </row>
    <row r="34" spans="1:50">
      <c r="A34" s="69" t="s">
        <v>113</v>
      </c>
      <c r="B34" s="69">
        <v>1</v>
      </c>
      <c r="C34" s="69">
        <v>1</v>
      </c>
      <c r="D34" s="69">
        <v>1</v>
      </c>
      <c r="E34" s="69">
        <v>1</v>
      </c>
      <c r="F34" s="69">
        <v>1</v>
      </c>
      <c r="G34" s="69">
        <v>1</v>
      </c>
      <c r="H34" s="69">
        <v>1</v>
      </c>
      <c r="I34" s="69">
        <v>1</v>
      </c>
      <c r="J34" s="69" t="s">
        <v>652</v>
      </c>
      <c r="K34" s="69">
        <v>0</v>
      </c>
      <c r="L34" s="69" t="s">
        <v>722</v>
      </c>
      <c r="M34" s="69">
        <v>1</v>
      </c>
      <c r="N34" s="69">
        <v>1</v>
      </c>
      <c r="O34" s="69" t="s">
        <v>739</v>
      </c>
      <c r="P34" s="69">
        <v>1</v>
      </c>
      <c r="Q34" s="69">
        <v>1</v>
      </c>
      <c r="R34" s="69">
        <v>1</v>
      </c>
      <c r="S34" s="69">
        <v>1</v>
      </c>
      <c r="T34" s="69">
        <v>1</v>
      </c>
      <c r="U34" s="69" t="s">
        <v>1127</v>
      </c>
      <c r="V34" s="69" t="s">
        <v>954</v>
      </c>
      <c r="W34" s="69">
        <v>1</v>
      </c>
      <c r="X34" s="69">
        <v>1</v>
      </c>
      <c r="Y34" s="69">
        <v>1</v>
      </c>
      <c r="Z34" s="69">
        <v>1</v>
      </c>
      <c r="AA34" s="69" t="s">
        <v>739</v>
      </c>
      <c r="AB34" s="69" t="s">
        <v>954</v>
      </c>
      <c r="AC34" s="69" t="s">
        <v>1127</v>
      </c>
      <c r="AD34" s="69">
        <v>1</v>
      </c>
      <c r="AE34" s="69">
        <v>1</v>
      </c>
      <c r="AF34" s="69">
        <v>1</v>
      </c>
      <c r="AG34" s="69" t="s">
        <v>652</v>
      </c>
      <c r="AH34" s="69">
        <v>0</v>
      </c>
      <c r="AI34" s="69" t="s">
        <v>954</v>
      </c>
      <c r="AJ34" s="69">
        <v>1</v>
      </c>
      <c r="AK34" s="69" t="s">
        <v>1127</v>
      </c>
      <c r="AL34" s="69">
        <v>1</v>
      </c>
      <c r="AM34" s="69">
        <v>1</v>
      </c>
      <c r="AN34" s="69">
        <v>1</v>
      </c>
      <c r="AO34" s="69">
        <v>1</v>
      </c>
      <c r="AP34" s="69">
        <v>1</v>
      </c>
      <c r="AQ34" s="69">
        <v>1</v>
      </c>
      <c r="AR34" s="69" t="s">
        <v>954</v>
      </c>
      <c r="AS34" s="69">
        <v>1</v>
      </c>
      <c r="AT34" s="69">
        <v>1</v>
      </c>
      <c r="AU34" s="69" t="s">
        <v>816</v>
      </c>
      <c r="AV34" s="69">
        <v>1</v>
      </c>
      <c r="AW34" s="69" t="s">
        <v>816</v>
      </c>
      <c r="AX34" s="69">
        <v>1</v>
      </c>
    </row>
    <row r="35" spans="1:50">
      <c r="A35" s="69" t="s">
        <v>114</v>
      </c>
      <c r="B35" s="69" t="s">
        <v>1779</v>
      </c>
      <c r="C35" s="69" t="s">
        <v>652</v>
      </c>
      <c r="D35" s="69" t="s">
        <v>1785</v>
      </c>
      <c r="E35" s="69" t="s">
        <v>1796</v>
      </c>
      <c r="F35" s="69" t="s">
        <v>652</v>
      </c>
      <c r="G35" s="69" t="s">
        <v>816</v>
      </c>
      <c r="H35" s="69" t="s">
        <v>954</v>
      </c>
      <c r="I35" s="69">
        <v>1</v>
      </c>
      <c r="J35" s="69" t="s">
        <v>722</v>
      </c>
      <c r="K35" s="69" t="s">
        <v>954</v>
      </c>
      <c r="L35" s="69" t="s">
        <v>1782</v>
      </c>
      <c r="M35" s="69">
        <v>1</v>
      </c>
      <c r="N35" s="69">
        <v>1</v>
      </c>
      <c r="O35" s="69" t="s">
        <v>652</v>
      </c>
      <c r="P35" s="69">
        <v>1</v>
      </c>
      <c r="Q35" s="69">
        <v>1</v>
      </c>
      <c r="R35" s="69">
        <v>1</v>
      </c>
      <c r="S35" s="69" t="s">
        <v>1127</v>
      </c>
      <c r="T35" s="69" t="s">
        <v>1782</v>
      </c>
      <c r="U35" s="69" t="s">
        <v>954</v>
      </c>
      <c r="V35" s="69" t="s">
        <v>739</v>
      </c>
      <c r="W35" s="69" t="s">
        <v>819</v>
      </c>
      <c r="X35" s="69" t="s">
        <v>722</v>
      </c>
      <c r="Y35" s="69">
        <v>1</v>
      </c>
      <c r="Z35" s="69" t="s">
        <v>1781</v>
      </c>
      <c r="AA35" s="69" t="s">
        <v>652</v>
      </c>
      <c r="AB35" s="69" t="s">
        <v>1127</v>
      </c>
      <c r="AC35" s="69" t="s">
        <v>954</v>
      </c>
      <c r="AD35" s="69" t="s">
        <v>1224</v>
      </c>
      <c r="AE35" s="69">
        <v>1</v>
      </c>
      <c r="AF35" s="69">
        <v>1</v>
      </c>
      <c r="AG35" s="69" t="s">
        <v>1796</v>
      </c>
      <c r="AH35" s="69" t="s">
        <v>954</v>
      </c>
      <c r="AI35" s="69">
        <v>0</v>
      </c>
      <c r="AJ35" s="69">
        <v>1</v>
      </c>
      <c r="AK35" s="69" t="s">
        <v>816</v>
      </c>
      <c r="AL35" s="69" t="s">
        <v>1127</v>
      </c>
      <c r="AM35" s="69" t="s">
        <v>1795</v>
      </c>
      <c r="AN35" s="69" t="s">
        <v>1217</v>
      </c>
      <c r="AO35" s="69" t="s">
        <v>652</v>
      </c>
      <c r="AP35" s="69" t="s">
        <v>652</v>
      </c>
      <c r="AQ35" s="69">
        <v>1</v>
      </c>
      <c r="AR35" s="69" t="s">
        <v>1127</v>
      </c>
      <c r="AS35" s="69">
        <v>1</v>
      </c>
      <c r="AT35" s="69" t="s">
        <v>1783</v>
      </c>
      <c r="AU35" s="69" t="s">
        <v>652</v>
      </c>
      <c r="AV35" s="69">
        <v>1</v>
      </c>
      <c r="AW35" s="69" t="s">
        <v>1779</v>
      </c>
      <c r="AX35" s="69">
        <v>1</v>
      </c>
    </row>
    <row r="36" spans="1:50">
      <c r="A36" s="69" t="s">
        <v>115</v>
      </c>
      <c r="B36" s="69">
        <v>1</v>
      </c>
      <c r="C36" s="69">
        <v>1</v>
      </c>
      <c r="D36" s="69">
        <v>1</v>
      </c>
      <c r="E36" s="69">
        <v>1</v>
      </c>
      <c r="F36" s="69">
        <v>1</v>
      </c>
      <c r="G36" s="69">
        <v>1</v>
      </c>
      <c r="H36" s="69">
        <v>1</v>
      </c>
      <c r="I36" s="69">
        <v>1</v>
      </c>
      <c r="J36" s="69" t="s">
        <v>652</v>
      </c>
      <c r="K36" s="69">
        <v>1</v>
      </c>
      <c r="L36" s="69">
        <v>1</v>
      </c>
      <c r="M36" s="69">
        <v>1</v>
      </c>
      <c r="N36" s="69">
        <v>1</v>
      </c>
      <c r="O36" s="69">
        <v>1</v>
      </c>
      <c r="P36" s="69">
        <v>1</v>
      </c>
      <c r="Q36" s="69">
        <v>1</v>
      </c>
      <c r="R36" s="69">
        <v>1</v>
      </c>
      <c r="S36" s="69">
        <v>1</v>
      </c>
      <c r="T36" s="69">
        <v>1</v>
      </c>
      <c r="U36" s="69">
        <v>1</v>
      </c>
      <c r="V36" s="69">
        <v>1</v>
      </c>
      <c r="W36" s="69">
        <v>1</v>
      </c>
      <c r="X36" s="69">
        <v>1</v>
      </c>
      <c r="Y36" s="69">
        <v>1</v>
      </c>
      <c r="Z36" s="69" t="s">
        <v>1780</v>
      </c>
      <c r="AA36" s="69">
        <v>1</v>
      </c>
      <c r="AB36" s="69">
        <v>1</v>
      </c>
      <c r="AC36" s="69" t="s">
        <v>1127</v>
      </c>
      <c r="AD36" s="69">
        <v>1</v>
      </c>
      <c r="AE36" s="69">
        <v>1</v>
      </c>
      <c r="AF36" s="69" t="s">
        <v>954</v>
      </c>
      <c r="AG36" s="69">
        <v>1</v>
      </c>
      <c r="AH36" s="69">
        <v>1</v>
      </c>
      <c r="AI36" s="69">
        <v>1</v>
      </c>
      <c r="AJ36" s="69">
        <v>0</v>
      </c>
      <c r="AK36" s="69">
        <v>1</v>
      </c>
      <c r="AL36" s="69">
        <v>1</v>
      </c>
      <c r="AM36" s="69" t="s">
        <v>1804</v>
      </c>
      <c r="AN36" s="69">
        <v>1</v>
      </c>
      <c r="AO36" s="69">
        <v>1</v>
      </c>
      <c r="AP36" s="69">
        <v>1</v>
      </c>
      <c r="AQ36" s="69" t="s">
        <v>1127</v>
      </c>
      <c r="AR36" s="69" t="s">
        <v>954</v>
      </c>
      <c r="AS36" s="69">
        <v>1</v>
      </c>
      <c r="AT36" s="69">
        <v>1</v>
      </c>
      <c r="AU36" s="69">
        <v>1</v>
      </c>
      <c r="AV36" s="69">
        <v>1</v>
      </c>
      <c r="AW36" s="69">
        <v>1</v>
      </c>
      <c r="AX36" s="69">
        <v>1</v>
      </c>
    </row>
    <row r="37" spans="1:50">
      <c r="A37" s="69" t="s">
        <v>116</v>
      </c>
      <c r="B37" s="69">
        <v>1</v>
      </c>
      <c r="C37" s="69">
        <v>1</v>
      </c>
      <c r="D37" s="69">
        <v>1</v>
      </c>
      <c r="E37" s="69">
        <v>1</v>
      </c>
      <c r="F37" s="69">
        <v>1</v>
      </c>
      <c r="G37" s="69" t="s">
        <v>652</v>
      </c>
      <c r="H37" s="69">
        <v>1</v>
      </c>
      <c r="I37" s="69" t="s">
        <v>722</v>
      </c>
      <c r="J37" s="69" t="s">
        <v>1782</v>
      </c>
      <c r="K37" s="69" t="s">
        <v>1127</v>
      </c>
      <c r="L37" s="69" t="s">
        <v>1785</v>
      </c>
      <c r="M37" s="69">
        <v>1</v>
      </c>
      <c r="N37" s="69">
        <v>1</v>
      </c>
      <c r="O37" s="69" t="s">
        <v>722</v>
      </c>
      <c r="P37" s="69">
        <v>1</v>
      </c>
      <c r="Q37" s="69" t="s">
        <v>1127</v>
      </c>
      <c r="R37" s="69">
        <v>1</v>
      </c>
      <c r="S37" s="69">
        <v>1</v>
      </c>
      <c r="T37" s="69" t="s">
        <v>671</v>
      </c>
      <c r="U37" s="69" t="s">
        <v>1779</v>
      </c>
      <c r="V37" s="69" t="s">
        <v>816</v>
      </c>
      <c r="W37" s="69" t="s">
        <v>1178</v>
      </c>
      <c r="X37" s="69" t="s">
        <v>1782</v>
      </c>
      <c r="Y37" s="69">
        <v>1</v>
      </c>
      <c r="Z37" s="69">
        <v>1</v>
      </c>
      <c r="AA37" s="69" t="s">
        <v>1796</v>
      </c>
      <c r="AB37" s="69" t="s">
        <v>816</v>
      </c>
      <c r="AC37" s="69" t="s">
        <v>652</v>
      </c>
      <c r="AD37" s="69">
        <v>1</v>
      </c>
      <c r="AE37" s="69" t="s">
        <v>816</v>
      </c>
      <c r="AF37" s="69">
        <v>1</v>
      </c>
      <c r="AG37" s="69" t="s">
        <v>1782</v>
      </c>
      <c r="AH37" s="69" t="s">
        <v>1127</v>
      </c>
      <c r="AI37" s="69" t="s">
        <v>816</v>
      </c>
      <c r="AJ37" s="69">
        <v>1</v>
      </c>
      <c r="AK37" s="69">
        <v>0</v>
      </c>
      <c r="AL37" s="69" t="s">
        <v>816</v>
      </c>
      <c r="AM37" s="69">
        <v>1</v>
      </c>
      <c r="AN37" s="69" t="s">
        <v>1799</v>
      </c>
      <c r="AO37" s="69">
        <v>1</v>
      </c>
      <c r="AP37" s="69">
        <v>1</v>
      </c>
      <c r="AQ37" s="69" t="s">
        <v>1779</v>
      </c>
      <c r="AR37" s="69" t="s">
        <v>816</v>
      </c>
      <c r="AS37" s="69" t="s">
        <v>954</v>
      </c>
      <c r="AT37" s="69">
        <v>1</v>
      </c>
      <c r="AU37" s="69" t="s">
        <v>1224</v>
      </c>
      <c r="AV37" s="69">
        <v>1</v>
      </c>
      <c r="AW37" s="69" t="s">
        <v>1784</v>
      </c>
      <c r="AX37" s="69">
        <v>1</v>
      </c>
    </row>
    <row r="38" spans="1:50">
      <c r="A38" s="69" t="s">
        <v>117</v>
      </c>
      <c r="B38" s="69" t="s">
        <v>1779</v>
      </c>
      <c r="C38" s="69" t="s">
        <v>1779</v>
      </c>
      <c r="D38" s="69" t="s">
        <v>1787</v>
      </c>
      <c r="E38" s="69" t="s">
        <v>722</v>
      </c>
      <c r="F38" s="69" t="s">
        <v>652</v>
      </c>
      <c r="G38" s="69" t="s">
        <v>816</v>
      </c>
      <c r="H38" s="69" t="s">
        <v>816</v>
      </c>
      <c r="I38" s="69" t="s">
        <v>652</v>
      </c>
      <c r="J38" s="69">
        <v>1</v>
      </c>
      <c r="K38" s="69">
        <v>1</v>
      </c>
      <c r="L38" s="69">
        <v>1</v>
      </c>
      <c r="M38" s="69">
        <v>1</v>
      </c>
      <c r="N38" s="69">
        <v>1</v>
      </c>
      <c r="O38" s="69">
        <v>1</v>
      </c>
      <c r="P38" s="69">
        <v>1</v>
      </c>
      <c r="Q38" s="69" t="s">
        <v>954</v>
      </c>
      <c r="R38" s="69">
        <v>1</v>
      </c>
      <c r="S38" s="69" t="s">
        <v>1127</v>
      </c>
      <c r="T38" s="69" t="s">
        <v>650</v>
      </c>
      <c r="U38" s="69" t="s">
        <v>816</v>
      </c>
      <c r="V38" s="69" t="s">
        <v>1127</v>
      </c>
      <c r="W38" s="69" t="s">
        <v>761</v>
      </c>
      <c r="X38" s="69" t="s">
        <v>722</v>
      </c>
      <c r="Y38" s="69">
        <v>1</v>
      </c>
      <c r="Z38" s="69" t="s">
        <v>1792</v>
      </c>
      <c r="AA38" s="69" t="s">
        <v>652</v>
      </c>
      <c r="AB38" s="69">
        <v>1</v>
      </c>
      <c r="AC38" s="69" t="s">
        <v>816</v>
      </c>
      <c r="AD38" s="69" t="s">
        <v>1224</v>
      </c>
      <c r="AE38" s="69">
        <v>1</v>
      </c>
      <c r="AF38" s="69">
        <v>1</v>
      </c>
      <c r="AG38" s="69" t="s">
        <v>722</v>
      </c>
      <c r="AH38" s="69">
        <v>1</v>
      </c>
      <c r="AI38" s="69" t="s">
        <v>1127</v>
      </c>
      <c r="AJ38" s="69">
        <v>1</v>
      </c>
      <c r="AK38" s="69" t="s">
        <v>816</v>
      </c>
      <c r="AL38" s="69">
        <v>0</v>
      </c>
      <c r="AM38" s="69" t="s">
        <v>659</v>
      </c>
      <c r="AN38" s="69" t="s">
        <v>1217</v>
      </c>
      <c r="AO38" s="69" t="s">
        <v>652</v>
      </c>
      <c r="AP38" s="69" t="s">
        <v>652</v>
      </c>
      <c r="AQ38" s="69">
        <v>1</v>
      </c>
      <c r="AR38" s="69">
        <v>1</v>
      </c>
      <c r="AS38" s="69" t="s">
        <v>1127</v>
      </c>
      <c r="AT38" s="69" t="s">
        <v>1783</v>
      </c>
      <c r="AU38" s="69" t="s">
        <v>1779</v>
      </c>
      <c r="AV38" s="69">
        <v>1</v>
      </c>
      <c r="AW38" s="69" t="s">
        <v>1779</v>
      </c>
      <c r="AX38" s="69">
        <v>1</v>
      </c>
    </row>
    <row r="39" spans="1:50">
      <c r="A39" s="69" t="s">
        <v>118</v>
      </c>
      <c r="B39" s="69" t="s">
        <v>1799</v>
      </c>
      <c r="C39" s="69" t="s">
        <v>1789</v>
      </c>
      <c r="D39" s="69" t="s">
        <v>947</v>
      </c>
      <c r="E39" s="69" t="s">
        <v>643</v>
      </c>
      <c r="F39" s="69" t="s">
        <v>1788</v>
      </c>
      <c r="G39" s="69" t="s">
        <v>1794</v>
      </c>
      <c r="H39" s="69" t="s">
        <v>1794</v>
      </c>
      <c r="I39" s="69">
        <v>1</v>
      </c>
      <c r="J39" s="69" t="s">
        <v>1224</v>
      </c>
      <c r="K39" s="69">
        <v>1</v>
      </c>
      <c r="L39" s="69" t="s">
        <v>1803</v>
      </c>
      <c r="M39" s="69">
        <v>1</v>
      </c>
      <c r="N39" s="69">
        <v>1</v>
      </c>
      <c r="O39" s="69">
        <v>1</v>
      </c>
      <c r="P39" s="69" t="s">
        <v>1804</v>
      </c>
      <c r="Q39" s="69">
        <v>1</v>
      </c>
      <c r="R39" s="69">
        <v>1</v>
      </c>
      <c r="S39" s="69" t="s">
        <v>659</v>
      </c>
      <c r="T39" s="69" t="s">
        <v>1806</v>
      </c>
      <c r="U39" s="69" t="s">
        <v>1794</v>
      </c>
      <c r="V39" s="69" t="s">
        <v>1795</v>
      </c>
      <c r="W39" s="69" t="s">
        <v>819</v>
      </c>
      <c r="X39" s="69" t="s">
        <v>643</v>
      </c>
      <c r="Y39" s="69">
        <v>1</v>
      </c>
      <c r="Z39" s="69" t="s">
        <v>1805</v>
      </c>
      <c r="AA39" s="69">
        <v>1</v>
      </c>
      <c r="AB39" s="69">
        <v>1</v>
      </c>
      <c r="AC39" s="69" t="s">
        <v>1217</v>
      </c>
      <c r="AD39" s="69" t="s">
        <v>727</v>
      </c>
      <c r="AE39" s="69" t="s">
        <v>1795</v>
      </c>
      <c r="AF39" s="69" t="s">
        <v>1795</v>
      </c>
      <c r="AG39" s="69" t="s">
        <v>643</v>
      </c>
      <c r="AH39" s="69">
        <v>1</v>
      </c>
      <c r="AI39" s="69" t="s">
        <v>1795</v>
      </c>
      <c r="AJ39" s="69" t="s">
        <v>1804</v>
      </c>
      <c r="AK39" s="69">
        <v>1</v>
      </c>
      <c r="AL39" s="69" t="s">
        <v>659</v>
      </c>
      <c r="AM39" s="69">
        <v>0</v>
      </c>
      <c r="AN39" s="69" t="s">
        <v>1798</v>
      </c>
      <c r="AO39" s="69" t="s">
        <v>1788</v>
      </c>
      <c r="AP39" s="69" t="s">
        <v>1788</v>
      </c>
      <c r="AQ39" s="69" t="s">
        <v>1794</v>
      </c>
      <c r="AR39" s="69" t="s">
        <v>1795</v>
      </c>
      <c r="AS39" s="69">
        <v>1</v>
      </c>
      <c r="AT39" s="69" t="s">
        <v>1006</v>
      </c>
      <c r="AU39" s="69" t="s">
        <v>1789</v>
      </c>
      <c r="AV39" s="69">
        <v>1</v>
      </c>
      <c r="AW39" s="69">
        <v>1</v>
      </c>
      <c r="AX39" s="69">
        <v>1</v>
      </c>
    </row>
    <row r="40" spans="1:50">
      <c r="A40" s="69" t="s">
        <v>119</v>
      </c>
      <c r="B40" s="69" t="s">
        <v>763</v>
      </c>
      <c r="C40" s="69" t="s">
        <v>727</v>
      </c>
      <c r="D40" s="69" t="s">
        <v>1779</v>
      </c>
      <c r="E40" s="69" t="s">
        <v>1780</v>
      </c>
      <c r="F40" s="69" t="s">
        <v>643</v>
      </c>
      <c r="G40" s="69" t="s">
        <v>1782</v>
      </c>
      <c r="H40" s="69" t="s">
        <v>1799</v>
      </c>
      <c r="I40" s="69">
        <v>1</v>
      </c>
      <c r="J40" s="69">
        <v>1</v>
      </c>
      <c r="K40" s="69">
        <v>1</v>
      </c>
      <c r="L40" s="69" t="s">
        <v>947</v>
      </c>
      <c r="M40" s="69">
        <v>1</v>
      </c>
      <c r="N40" s="69">
        <v>1</v>
      </c>
      <c r="O40" s="69">
        <v>1</v>
      </c>
      <c r="P40" s="69">
        <v>1</v>
      </c>
      <c r="Q40" s="69">
        <v>1</v>
      </c>
      <c r="R40" s="69" t="s">
        <v>1803</v>
      </c>
      <c r="S40" s="69" t="s">
        <v>1217</v>
      </c>
      <c r="T40" s="69" t="s">
        <v>1802</v>
      </c>
      <c r="U40" s="69" t="s">
        <v>1789</v>
      </c>
      <c r="V40" s="69" t="s">
        <v>1794</v>
      </c>
      <c r="W40" s="69" t="s">
        <v>1801</v>
      </c>
      <c r="X40" s="69" t="s">
        <v>1800</v>
      </c>
      <c r="Y40" s="69">
        <v>1</v>
      </c>
      <c r="Z40" s="69" t="s">
        <v>819</v>
      </c>
      <c r="AA40" s="69">
        <v>1</v>
      </c>
      <c r="AB40" s="69">
        <v>1</v>
      </c>
      <c r="AC40" s="69" t="s">
        <v>1789</v>
      </c>
      <c r="AD40" s="69" t="s">
        <v>1006</v>
      </c>
      <c r="AE40" s="69" t="s">
        <v>1794</v>
      </c>
      <c r="AF40" s="69">
        <v>1</v>
      </c>
      <c r="AG40" s="69" t="s">
        <v>1780</v>
      </c>
      <c r="AH40" s="69">
        <v>1</v>
      </c>
      <c r="AI40" s="69" t="s">
        <v>1217</v>
      </c>
      <c r="AJ40" s="69">
        <v>1</v>
      </c>
      <c r="AK40" s="69" t="s">
        <v>1799</v>
      </c>
      <c r="AL40" s="69" t="s">
        <v>1217</v>
      </c>
      <c r="AM40" s="69" t="s">
        <v>1798</v>
      </c>
      <c r="AN40" s="69">
        <v>0</v>
      </c>
      <c r="AO40" s="69" t="s">
        <v>1224</v>
      </c>
      <c r="AP40" s="69" t="s">
        <v>1224</v>
      </c>
      <c r="AQ40" s="69" t="s">
        <v>1782</v>
      </c>
      <c r="AR40" s="69" t="s">
        <v>1794</v>
      </c>
      <c r="AS40" s="69">
        <v>1</v>
      </c>
      <c r="AT40" s="69" t="s">
        <v>1787</v>
      </c>
      <c r="AU40" s="69" t="s">
        <v>727</v>
      </c>
      <c r="AV40" s="69">
        <v>1</v>
      </c>
      <c r="AW40" s="69" t="s">
        <v>727</v>
      </c>
      <c r="AX40" s="69">
        <v>1</v>
      </c>
    </row>
    <row r="41" spans="1:50">
      <c r="A41" s="69" t="s">
        <v>120</v>
      </c>
      <c r="B41" s="69" t="s">
        <v>890</v>
      </c>
      <c r="C41" s="69" t="s">
        <v>1782</v>
      </c>
      <c r="D41" s="69" t="s">
        <v>652</v>
      </c>
      <c r="E41" s="69" t="s">
        <v>1127</v>
      </c>
      <c r="F41" s="69" t="s">
        <v>954</v>
      </c>
      <c r="G41" s="69" t="s">
        <v>722</v>
      </c>
      <c r="H41" s="69" t="s">
        <v>722</v>
      </c>
      <c r="I41" s="69">
        <v>1</v>
      </c>
      <c r="J41" s="69">
        <v>1</v>
      </c>
      <c r="K41" s="69">
        <v>1</v>
      </c>
      <c r="L41" s="69">
        <v>1</v>
      </c>
      <c r="M41" s="69">
        <v>1</v>
      </c>
      <c r="N41" s="69">
        <v>1</v>
      </c>
      <c r="O41" s="69">
        <v>1</v>
      </c>
      <c r="P41" s="69">
        <v>1</v>
      </c>
      <c r="Q41" s="69">
        <v>1</v>
      </c>
      <c r="R41" s="69">
        <v>1</v>
      </c>
      <c r="S41" s="69" t="s">
        <v>652</v>
      </c>
      <c r="T41" s="69" t="s">
        <v>819</v>
      </c>
      <c r="U41" s="69" t="s">
        <v>722</v>
      </c>
      <c r="V41" s="69" t="s">
        <v>652</v>
      </c>
      <c r="W41" s="69" t="s">
        <v>816</v>
      </c>
      <c r="X41" s="69" t="s">
        <v>1127</v>
      </c>
      <c r="Y41" s="69">
        <v>1</v>
      </c>
      <c r="Z41" s="69" t="s">
        <v>722</v>
      </c>
      <c r="AA41" s="69">
        <v>1</v>
      </c>
      <c r="AB41" s="69">
        <v>1</v>
      </c>
      <c r="AC41" s="69" t="s">
        <v>722</v>
      </c>
      <c r="AD41" s="69" t="s">
        <v>1787</v>
      </c>
      <c r="AE41" s="69">
        <v>1</v>
      </c>
      <c r="AF41" s="69">
        <v>1</v>
      </c>
      <c r="AG41" s="69" t="s">
        <v>739</v>
      </c>
      <c r="AH41" s="69">
        <v>1</v>
      </c>
      <c r="AI41" s="69" t="s">
        <v>652</v>
      </c>
      <c r="AJ41" s="69">
        <v>1</v>
      </c>
      <c r="AK41" s="69">
        <v>1</v>
      </c>
      <c r="AL41" s="69" t="s">
        <v>652</v>
      </c>
      <c r="AM41" s="69" t="s">
        <v>1788</v>
      </c>
      <c r="AN41" s="69" t="s">
        <v>1224</v>
      </c>
      <c r="AO41" s="69">
        <v>0</v>
      </c>
      <c r="AP41" s="69" t="s">
        <v>954</v>
      </c>
      <c r="AQ41" s="69" t="s">
        <v>722</v>
      </c>
      <c r="AR41" s="69" t="s">
        <v>652</v>
      </c>
      <c r="AS41" s="69">
        <v>1</v>
      </c>
      <c r="AT41" s="69" t="s">
        <v>831</v>
      </c>
      <c r="AU41" s="69" t="s">
        <v>890</v>
      </c>
      <c r="AV41" s="69">
        <v>1</v>
      </c>
      <c r="AW41" s="69">
        <v>1</v>
      </c>
      <c r="AX41" s="69">
        <v>1</v>
      </c>
    </row>
    <row r="42" spans="1:50">
      <c r="A42" s="69" t="s">
        <v>121</v>
      </c>
      <c r="B42" s="69" t="s">
        <v>1782</v>
      </c>
      <c r="C42" s="69" t="s">
        <v>1782</v>
      </c>
      <c r="D42" s="69" t="s">
        <v>1779</v>
      </c>
      <c r="E42" s="69" t="s">
        <v>1127</v>
      </c>
      <c r="F42" s="69" t="s">
        <v>954</v>
      </c>
      <c r="G42" s="69" t="s">
        <v>722</v>
      </c>
      <c r="H42" s="69" t="s">
        <v>722</v>
      </c>
      <c r="I42" s="69">
        <v>1</v>
      </c>
      <c r="J42" s="69">
        <v>1</v>
      </c>
      <c r="K42" s="69">
        <v>1</v>
      </c>
      <c r="L42" s="69">
        <v>1</v>
      </c>
      <c r="M42" s="69">
        <v>1</v>
      </c>
      <c r="N42" s="69">
        <v>1</v>
      </c>
      <c r="O42" s="69">
        <v>1</v>
      </c>
      <c r="P42" s="69">
        <v>1</v>
      </c>
      <c r="Q42" s="69">
        <v>1</v>
      </c>
      <c r="R42" s="69">
        <v>1</v>
      </c>
      <c r="S42" s="69" t="s">
        <v>652</v>
      </c>
      <c r="T42" s="69" t="s">
        <v>1797</v>
      </c>
      <c r="U42" s="69" t="s">
        <v>722</v>
      </c>
      <c r="V42" s="69" t="s">
        <v>652</v>
      </c>
      <c r="W42" s="69" t="s">
        <v>1266</v>
      </c>
      <c r="X42" s="69" t="s">
        <v>1127</v>
      </c>
      <c r="Y42" s="69">
        <v>1</v>
      </c>
      <c r="Z42" s="69" t="s">
        <v>1783</v>
      </c>
      <c r="AA42" s="69">
        <v>1</v>
      </c>
      <c r="AB42" s="69">
        <v>1</v>
      </c>
      <c r="AC42" s="69" t="s">
        <v>722</v>
      </c>
      <c r="AD42" s="69" t="s">
        <v>1787</v>
      </c>
      <c r="AE42" s="69">
        <v>1</v>
      </c>
      <c r="AF42" s="69">
        <v>1</v>
      </c>
      <c r="AG42" s="69" t="s">
        <v>1127</v>
      </c>
      <c r="AH42" s="69">
        <v>1</v>
      </c>
      <c r="AI42" s="69" t="s">
        <v>652</v>
      </c>
      <c r="AJ42" s="69">
        <v>1</v>
      </c>
      <c r="AK42" s="69">
        <v>1</v>
      </c>
      <c r="AL42" s="69" t="s">
        <v>652</v>
      </c>
      <c r="AM42" s="69" t="s">
        <v>1788</v>
      </c>
      <c r="AN42" s="69" t="s">
        <v>1224</v>
      </c>
      <c r="AO42" s="69" t="s">
        <v>954</v>
      </c>
      <c r="AP42" s="69">
        <v>0</v>
      </c>
      <c r="AQ42" s="69">
        <v>1</v>
      </c>
      <c r="AR42" s="69">
        <v>1</v>
      </c>
      <c r="AS42" s="69">
        <v>1</v>
      </c>
      <c r="AT42" s="69" t="s">
        <v>1780</v>
      </c>
      <c r="AU42" s="69" t="s">
        <v>1782</v>
      </c>
      <c r="AV42" s="69">
        <v>1</v>
      </c>
      <c r="AW42" s="69">
        <v>1</v>
      </c>
      <c r="AX42" s="69">
        <v>1</v>
      </c>
    </row>
    <row r="43" spans="1:50">
      <c r="A43" s="69" t="s">
        <v>122</v>
      </c>
      <c r="B43" s="69" t="s">
        <v>1127</v>
      </c>
      <c r="C43" s="69">
        <v>1</v>
      </c>
      <c r="D43" s="69" t="s">
        <v>1780</v>
      </c>
      <c r="E43" s="69">
        <v>1</v>
      </c>
      <c r="F43" s="69">
        <v>1</v>
      </c>
      <c r="G43" s="69" t="s">
        <v>1779</v>
      </c>
      <c r="H43" s="69">
        <v>1</v>
      </c>
      <c r="I43" s="69">
        <v>1</v>
      </c>
      <c r="J43" s="69" t="s">
        <v>1782</v>
      </c>
      <c r="K43" s="69">
        <v>1</v>
      </c>
      <c r="L43" s="69" t="s">
        <v>1787</v>
      </c>
      <c r="M43" s="69">
        <v>1</v>
      </c>
      <c r="N43" s="69">
        <v>1</v>
      </c>
      <c r="O43" s="69">
        <v>1</v>
      </c>
      <c r="P43" s="69">
        <v>1</v>
      </c>
      <c r="Q43" s="69">
        <v>1</v>
      </c>
      <c r="R43" s="69" t="s">
        <v>1782</v>
      </c>
      <c r="S43" s="69" t="s">
        <v>816</v>
      </c>
      <c r="T43" s="69" t="s">
        <v>1779</v>
      </c>
      <c r="U43" s="69">
        <v>1</v>
      </c>
      <c r="V43" s="69">
        <v>1</v>
      </c>
      <c r="W43" s="69" t="s">
        <v>1178</v>
      </c>
      <c r="X43" s="69" t="s">
        <v>1782</v>
      </c>
      <c r="Y43" s="69">
        <v>1</v>
      </c>
      <c r="Z43" s="69" t="s">
        <v>819</v>
      </c>
      <c r="AA43" s="69">
        <v>1</v>
      </c>
      <c r="AB43" s="69">
        <v>1</v>
      </c>
      <c r="AC43" s="69" t="s">
        <v>1779</v>
      </c>
      <c r="AD43" s="69">
        <v>1</v>
      </c>
      <c r="AE43" s="69" t="s">
        <v>816</v>
      </c>
      <c r="AF43" s="69" t="s">
        <v>816</v>
      </c>
      <c r="AG43" s="69" t="s">
        <v>1782</v>
      </c>
      <c r="AH43" s="69">
        <v>1</v>
      </c>
      <c r="AI43" s="69">
        <v>1</v>
      </c>
      <c r="AJ43" s="69" t="s">
        <v>1127</v>
      </c>
      <c r="AK43" s="69" t="s">
        <v>1779</v>
      </c>
      <c r="AL43" s="69">
        <v>1</v>
      </c>
      <c r="AM43" s="69" t="s">
        <v>1794</v>
      </c>
      <c r="AN43" s="69" t="s">
        <v>1782</v>
      </c>
      <c r="AO43" s="69" t="s">
        <v>722</v>
      </c>
      <c r="AP43" s="69">
        <v>1</v>
      </c>
      <c r="AQ43" s="69">
        <v>0</v>
      </c>
      <c r="AR43" s="69" t="s">
        <v>954</v>
      </c>
      <c r="AS43" s="69">
        <v>1</v>
      </c>
      <c r="AT43" s="69" t="s">
        <v>1266</v>
      </c>
      <c r="AU43" s="69" t="s">
        <v>1224</v>
      </c>
      <c r="AV43" s="69">
        <v>1</v>
      </c>
      <c r="AW43" s="69" t="s">
        <v>1224</v>
      </c>
      <c r="AX43" s="69">
        <v>1</v>
      </c>
    </row>
    <row r="44" spans="1:50">
      <c r="A44" s="69" t="s">
        <v>123</v>
      </c>
      <c r="B44" s="69" t="s">
        <v>1779</v>
      </c>
      <c r="C44" s="69">
        <v>1</v>
      </c>
      <c r="D44" s="69" t="s">
        <v>1787</v>
      </c>
      <c r="E44" s="69">
        <v>1</v>
      </c>
      <c r="F44" s="69">
        <v>1</v>
      </c>
      <c r="G44" s="69">
        <v>1</v>
      </c>
      <c r="H44" s="69">
        <v>1</v>
      </c>
      <c r="I44" s="69">
        <v>1</v>
      </c>
      <c r="J44" s="69" t="s">
        <v>1796</v>
      </c>
      <c r="K44" s="69" t="s">
        <v>954</v>
      </c>
      <c r="L44" s="69" t="s">
        <v>1782</v>
      </c>
      <c r="M44" s="69">
        <v>1</v>
      </c>
      <c r="N44" s="69">
        <v>1</v>
      </c>
      <c r="O44" s="69" t="s">
        <v>652</v>
      </c>
      <c r="P44" s="69">
        <v>1</v>
      </c>
      <c r="Q44" s="69">
        <v>1</v>
      </c>
      <c r="R44" s="69">
        <v>1</v>
      </c>
      <c r="S44" s="69">
        <v>1</v>
      </c>
      <c r="T44" s="69" t="s">
        <v>650</v>
      </c>
      <c r="U44" s="69" t="s">
        <v>816</v>
      </c>
      <c r="V44" s="69" t="s">
        <v>1127</v>
      </c>
      <c r="W44" s="69" t="s">
        <v>1797</v>
      </c>
      <c r="X44" s="69">
        <v>1</v>
      </c>
      <c r="Y44" s="69">
        <v>1</v>
      </c>
      <c r="Z44" s="69" t="s">
        <v>1792</v>
      </c>
      <c r="AA44" s="69" t="s">
        <v>652</v>
      </c>
      <c r="AB44" s="69" t="s">
        <v>1127</v>
      </c>
      <c r="AC44" s="69" t="s">
        <v>954</v>
      </c>
      <c r="AD44" s="69">
        <v>1</v>
      </c>
      <c r="AE44" s="69">
        <v>1</v>
      </c>
      <c r="AF44" s="69" t="s">
        <v>1127</v>
      </c>
      <c r="AG44" s="69" t="s">
        <v>1796</v>
      </c>
      <c r="AH44" s="69" t="s">
        <v>954</v>
      </c>
      <c r="AI44" s="69" t="s">
        <v>1127</v>
      </c>
      <c r="AJ44" s="69" t="s">
        <v>954</v>
      </c>
      <c r="AK44" s="69" t="s">
        <v>816</v>
      </c>
      <c r="AL44" s="69">
        <v>1</v>
      </c>
      <c r="AM44" s="69" t="s">
        <v>1795</v>
      </c>
      <c r="AN44" s="69" t="s">
        <v>1794</v>
      </c>
      <c r="AO44" s="69" t="s">
        <v>652</v>
      </c>
      <c r="AP44" s="69">
        <v>1</v>
      </c>
      <c r="AQ44" s="69" t="s">
        <v>954</v>
      </c>
      <c r="AR44" s="69">
        <v>0</v>
      </c>
      <c r="AS44" s="69">
        <v>1</v>
      </c>
      <c r="AT44" s="69" t="s">
        <v>1783</v>
      </c>
      <c r="AU44" s="69" t="s">
        <v>652</v>
      </c>
      <c r="AV44" s="69">
        <v>1</v>
      </c>
      <c r="AW44" s="69" t="s">
        <v>1779</v>
      </c>
      <c r="AX44" s="69">
        <v>1</v>
      </c>
    </row>
    <row r="45" spans="1:50">
      <c r="A45" s="69" t="s">
        <v>124</v>
      </c>
      <c r="B45" s="69">
        <v>1</v>
      </c>
      <c r="C45" s="69">
        <v>1</v>
      </c>
      <c r="D45" s="69">
        <v>1</v>
      </c>
      <c r="E45" s="69">
        <v>1</v>
      </c>
      <c r="F45" s="69">
        <v>1</v>
      </c>
      <c r="G45" s="69">
        <v>1</v>
      </c>
      <c r="H45" s="69">
        <v>1</v>
      </c>
      <c r="I45" s="69" t="s">
        <v>652</v>
      </c>
      <c r="J45" s="69">
        <v>1</v>
      </c>
      <c r="K45" s="69">
        <v>1</v>
      </c>
      <c r="L45" s="69">
        <v>1</v>
      </c>
      <c r="M45" s="69">
        <v>1</v>
      </c>
      <c r="N45" s="69">
        <v>1</v>
      </c>
      <c r="O45" s="69">
        <v>1</v>
      </c>
      <c r="P45" s="69">
        <v>1</v>
      </c>
      <c r="Q45" s="69" t="s">
        <v>954</v>
      </c>
      <c r="R45" s="69" t="s">
        <v>722</v>
      </c>
      <c r="S45" s="69">
        <v>1</v>
      </c>
      <c r="T45" s="69">
        <v>1</v>
      </c>
      <c r="U45" s="69" t="s">
        <v>816</v>
      </c>
      <c r="V45" s="69">
        <v>1</v>
      </c>
      <c r="W45" s="69" t="s">
        <v>819</v>
      </c>
      <c r="X45" s="69">
        <v>1</v>
      </c>
      <c r="Y45" s="69">
        <v>1</v>
      </c>
      <c r="Z45" s="69" t="s">
        <v>1781</v>
      </c>
      <c r="AA45" s="69" t="s">
        <v>652</v>
      </c>
      <c r="AB45" s="69">
        <v>1</v>
      </c>
      <c r="AC45" s="69" t="s">
        <v>816</v>
      </c>
      <c r="AD45" s="69">
        <v>1</v>
      </c>
      <c r="AE45" s="69">
        <v>1</v>
      </c>
      <c r="AF45" s="69">
        <v>1</v>
      </c>
      <c r="AG45" s="69">
        <v>1</v>
      </c>
      <c r="AH45" s="69">
        <v>1</v>
      </c>
      <c r="AI45" s="69">
        <v>1</v>
      </c>
      <c r="AJ45" s="69">
        <v>1</v>
      </c>
      <c r="AK45" s="69" t="s">
        <v>954</v>
      </c>
      <c r="AL45" s="69" t="s">
        <v>1127</v>
      </c>
      <c r="AM45" s="69">
        <v>1</v>
      </c>
      <c r="AN45" s="69">
        <v>1</v>
      </c>
      <c r="AO45" s="69">
        <v>1</v>
      </c>
      <c r="AP45" s="69">
        <v>1</v>
      </c>
      <c r="AQ45" s="69">
        <v>1</v>
      </c>
      <c r="AR45" s="69">
        <v>1</v>
      </c>
      <c r="AS45" s="69">
        <v>0</v>
      </c>
      <c r="AT45" s="69">
        <v>1</v>
      </c>
      <c r="AU45" s="69">
        <v>1</v>
      </c>
      <c r="AV45" s="69">
        <v>1</v>
      </c>
      <c r="AW45" s="69" t="s">
        <v>652</v>
      </c>
      <c r="AX45" s="69">
        <v>1</v>
      </c>
    </row>
    <row r="46" spans="1:50">
      <c r="A46" s="69" t="s">
        <v>125</v>
      </c>
      <c r="B46" s="69" t="s">
        <v>1782</v>
      </c>
      <c r="C46" s="69" t="s">
        <v>650</v>
      </c>
      <c r="D46" s="69" t="s">
        <v>1178</v>
      </c>
      <c r="E46" s="69" t="s">
        <v>1781</v>
      </c>
      <c r="F46" s="69" t="s">
        <v>1780</v>
      </c>
      <c r="G46" s="69" t="s">
        <v>816</v>
      </c>
      <c r="H46" s="69" t="s">
        <v>816</v>
      </c>
      <c r="I46" s="69">
        <v>1</v>
      </c>
      <c r="J46" s="69">
        <v>1</v>
      </c>
      <c r="K46" s="69">
        <v>1</v>
      </c>
      <c r="L46" s="69">
        <v>1</v>
      </c>
      <c r="M46" s="69">
        <v>1</v>
      </c>
      <c r="N46" s="69">
        <v>1</v>
      </c>
      <c r="O46" s="69" t="s">
        <v>1780</v>
      </c>
      <c r="P46" s="69">
        <v>1</v>
      </c>
      <c r="Q46" s="69">
        <v>1</v>
      </c>
      <c r="R46" s="69" t="s">
        <v>1792</v>
      </c>
      <c r="S46" s="69" t="s">
        <v>1783</v>
      </c>
      <c r="T46" s="69" t="s">
        <v>831</v>
      </c>
      <c r="U46" s="69" t="s">
        <v>1266</v>
      </c>
      <c r="V46" s="69" t="s">
        <v>1783</v>
      </c>
      <c r="W46" s="69" t="s">
        <v>1210</v>
      </c>
      <c r="X46" s="69" t="s">
        <v>1781</v>
      </c>
      <c r="Y46" s="69">
        <v>1</v>
      </c>
      <c r="Z46" s="69" t="s">
        <v>654</v>
      </c>
      <c r="AA46" s="69">
        <v>1</v>
      </c>
      <c r="AB46" s="69">
        <v>1</v>
      </c>
      <c r="AC46" s="69" t="s">
        <v>1266</v>
      </c>
      <c r="AD46" s="69" t="s">
        <v>1793</v>
      </c>
      <c r="AE46" s="69">
        <v>1</v>
      </c>
      <c r="AF46" s="69" t="s">
        <v>1783</v>
      </c>
      <c r="AG46" s="69" t="s">
        <v>652</v>
      </c>
      <c r="AH46" s="69">
        <v>1</v>
      </c>
      <c r="AI46" s="69" t="s">
        <v>1783</v>
      </c>
      <c r="AJ46" s="69">
        <v>1</v>
      </c>
      <c r="AK46" s="69">
        <v>1</v>
      </c>
      <c r="AL46" s="69" t="s">
        <v>1783</v>
      </c>
      <c r="AM46" s="69" t="s">
        <v>1006</v>
      </c>
      <c r="AN46" s="69" t="s">
        <v>1787</v>
      </c>
      <c r="AO46" s="69" t="s">
        <v>831</v>
      </c>
      <c r="AP46" s="69" t="s">
        <v>1780</v>
      </c>
      <c r="AQ46" s="69" t="s">
        <v>1266</v>
      </c>
      <c r="AR46" s="69" t="s">
        <v>1783</v>
      </c>
      <c r="AS46" s="69">
        <v>1</v>
      </c>
      <c r="AT46" s="69">
        <v>0</v>
      </c>
      <c r="AU46" s="69" t="s">
        <v>1127</v>
      </c>
      <c r="AV46" s="69" t="s">
        <v>831</v>
      </c>
      <c r="AW46" s="69" t="s">
        <v>1782</v>
      </c>
      <c r="AX46" s="69" t="s">
        <v>1224</v>
      </c>
    </row>
    <row r="47" spans="1:50">
      <c r="A47" s="69" t="s">
        <v>126</v>
      </c>
      <c r="B47" s="69" t="s">
        <v>722</v>
      </c>
      <c r="C47" s="69" t="s">
        <v>1783</v>
      </c>
      <c r="D47" s="69" t="s">
        <v>1792</v>
      </c>
      <c r="E47" s="69" t="s">
        <v>1787</v>
      </c>
      <c r="F47" s="69" t="s">
        <v>1782</v>
      </c>
      <c r="G47" s="69" t="s">
        <v>1224</v>
      </c>
      <c r="H47" s="69" t="s">
        <v>1224</v>
      </c>
      <c r="I47" s="69">
        <v>1</v>
      </c>
      <c r="J47" s="69" t="s">
        <v>1787</v>
      </c>
      <c r="K47" s="69" t="s">
        <v>816</v>
      </c>
      <c r="L47" s="69" t="s">
        <v>1780</v>
      </c>
      <c r="M47" s="69">
        <v>1</v>
      </c>
      <c r="N47" s="69">
        <v>1</v>
      </c>
      <c r="O47" s="69" t="s">
        <v>1782</v>
      </c>
      <c r="P47" s="69">
        <v>1</v>
      </c>
      <c r="Q47" s="69">
        <v>1</v>
      </c>
      <c r="R47" s="69" t="s">
        <v>1787</v>
      </c>
      <c r="S47" s="69" t="s">
        <v>1779</v>
      </c>
      <c r="T47" s="69" t="s">
        <v>1787</v>
      </c>
      <c r="U47" s="69" t="s">
        <v>954</v>
      </c>
      <c r="V47" s="69" t="s">
        <v>652</v>
      </c>
      <c r="W47" s="69" t="s">
        <v>1791</v>
      </c>
      <c r="X47" s="69" t="s">
        <v>1787</v>
      </c>
      <c r="Y47" s="69">
        <v>1</v>
      </c>
      <c r="Z47" s="69" t="s">
        <v>1178</v>
      </c>
      <c r="AA47" s="69" t="s">
        <v>1782</v>
      </c>
      <c r="AB47" s="69" t="s">
        <v>1779</v>
      </c>
      <c r="AC47" s="69" t="s">
        <v>1127</v>
      </c>
      <c r="AD47" s="69" t="s">
        <v>1266</v>
      </c>
      <c r="AE47" s="69" t="s">
        <v>1779</v>
      </c>
      <c r="AF47" s="69">
        <v>1</v>
      </c>
      <c r="AG47" s="69" t="s">
        <v>1790</v>
      </c>
      <c r="AH47" s="69" t="s">
        <v>816</v>
      </c>
      <c r="AI47" s="69" t="s">
        <v>652</v>
      </c>
      <c r="AJ47" s="69">
        <v>1</v>
      </c>
      <c r="AK47" s="69" t="s">
        <v>1224</v>
      </c>
      <c r="AL47" s="69" t="s">
        <v>1779</v>
      </c>
      <c r="AM47" s="69" t="s">
        <v>1789</v>
      </c>
      <c r="AN47" s="69" t="s">
        <v>727</v>
      </c>
      <c r="AO47" s="69" t="s">
        <v>890</v>
      </c>
      <c r="AP47" s="69" t="s">
        <v>1782</v>
      </c>
      <c r="AQ47" s="69" t="s">
        <v>1224</v>
      </c>
      <c r="AR47" s="69" t="s">
        <v>652</v>
      </c>
      <c r="AS47" s="69">
        <v>1</v>
      </c>
      <c r="AT47" s="69" t="s">
        <v>1127</v>
      </c>
      <c r="AU47" s="69">
        <v>0</v>
      </c>
      <c r="AV47" s="69">
        <v>1</v>
      </c>
      <c r="AW47" s="69" t="s">
        <v>1783</v>
      </c>
      <c r="AX47" s="69">
        <v>1</v>
      </c>
    </row>
    <row r="48" spans="1:50">
      <c r="A48" s="69" t="s">
        <v>127</v>
      </c>
      <c r="B48" s="69">
        <v>1</v>
      </c>
      <c r="C48" s="69">
        <v>1</v>
      </c>
      <c r="D48" s="69">
        <v>1</v>
      </c>
      <c r="E48" s="69">
        <v>1</v>
      </c>
      <c r="F48" s="69">
        <v>1</v>
      </c>
      <c r="G48" s="69" t="s">
        <v>722</v>
      </c>
      <c r="H48" s="69" t="s">
        <v>722</v>
      </c>
      <c r="I48" s="69">
        <v>1</v>
      </c>
      <c r="J48" s="69">
        <v>1</v>
      </c>
      <c r="K48" s="69">
        <v>1</v>
      </c>
      <c r="L48" s="69">
        <v>1</v>
      </c>
      <c r="M48" s="69">
        <v>1</v>
      </c>
      <c r="N48" s="69">
        <v>1</v>
      </c>
      <c r="O48" s="69" t="s">
        <v>954</v>
      </c>
      <c r="P48" s="69">
        <v>1</v>
      </c>
      <c r="Q48" s="69">
        <v>1</v>
      </c>
      <c r="R48" s="69">
        <v>1</v>
      </c>
      <c r="S48" s="69">
        <v>1</v>
      </c>
      <c r="T48" s="69">
        <v>1</v>
      </c>
      <c r="U48" s="69">
        <v>1</v>
      </c>
      <c r="V48" s="69">
        <v>1</v>
      </c>
      <c r="W48" s="69" t="s">
        <v>1266</v>
      </c>
      <c r="X48" s="69">
        <v>1</v>
      </c>
      <c r="Y48" s="69">
        <v>1</v>
      </c>
      <c r="Z48" s="69" t="s">
        <v>1783</v>
      </c>
      <c r="AA48" s="69">
        <v>1</v>
      </c>
      <c r="AB48" s="69">
        <v>1</v>
      </c>
      <c r="AC48" s="69">
        <v>1</v>
      </c>
      <c r="AD48" s="69" t="s">
        <v>1785</v>
      </c>
      <c r="AE48" s="69">
        <v>1</v>
      </c>
      <c r="AF48" s="69" t="s">
        <v>652</v>
      </c>
      <c r="AG48" s="69">
        <v>1</v>
      </c>
      <c r="AH48" s="69">
        <v>1</v>
      </c>
      <c r="AI48" s="69">
        <v>1</v>
      </c>
      <c r="AJ48" s="69">
        <v>1</v>
      </c>
      <c r="AK48" s="69">
        <v>1</v>
      </c>
      <c r="AL48" s="69">
        <v>1</v>
      </c>
      <c r="AM48" s="69">
        <v>1</v>
      </c>
      <c r="AN48" s="69">
        <v>1</v>
      </c>
      <c r="AO48" s="69">
        <v>1</v>
      </c>
      <c r="AP48" s="69">
        <v>1</v>
      </c>
      <c r="AQ48" s="69">
        <v>1</v>
      </c>
      <c r="AR48" s="69">
        <v>1</v>
      </c>
      <c r="AS48" s="69">
        <v>1</v>
      </c>
      <c r="AT48" s="69" t="s">
        <v>831</v>
      </c>
      <c r="AU48" s="69">
        <v>1</v>
      </c>
      <c r="AV48" s="69">
        <v>0</v>
      </c>
      <c r="AW48" s="69" t="s">
        <v>1782</v>
      </c>
      <c r="AX48" s="69" t="s">
        <v>739</v>
      </c>
    </row>
    <row r="49" spans="1:50">
      <c r="A49" s="69" t="s">
        <v>128</v>
      </c>
      <c r="B49" s="69">
        <v>1</v>
      </c>
      <c r="C49" s="69">
        <v>1</v>
      </c>
      <c r="D49" s="69">
        <v>1</v>
      </c>
      <c r="E49" s="69">
        <v>1</v>
      </c>
      <c r="F49" s="69">
        <v>1</v>
      </c>
      <c r="G49" s="69" t="s">
        <v>1127</v>
      </c>
      <c r="H49" s="69">
        <v>1</v>
      </c>
      <c r="I49" s="69" t="s">
        <v>1782</v>
      </c>
      <c r="J49" s="69" t="s">
        <v>1787</v>
      </c>
      <c r="K49" s="69" t="s">
        <v>816</v>
      </c>
      <c r="L49" s="69" t="s">
        <v>831</v>
      </c>
      <c r="M49" s="69">
        <v>1</v>
      </c>
      <c r="N49" s="69">
        <v>1</v>
      </c>
      <c r="O49" s="69" t="s">
        <v>890</v>
      </c>
      <c r="P49" s="69">
        <v>1</v>
      </c>
      <c r="Q49" s="69" t="s">
        <v>816</v>
      </c>
      <c r="R49" s="69">
        <v>1</v>
      </c>
      <c r="S49" s="69">
        <v>1</v>
      </c>
      <c r="T49" s="69" t="s">
        <v>1788</v>
      </c>
      <c r="U49" s="69" t="s">
        <v>1224</v>
      </c>
      <c r="V49" s="69" t="s">
        <v>1779</v>
      </c>
      <c r="W49" s="69" t="s">
        <v>722</v>
      </c>
      <c r="X49" s="69" t="s">
        <v>1787</v>
      </c>
      <c r="Y49" s="69">
        <v>1</v>
      </c>
      <c r="Z49" s="69" t="s">
        <v>1786</v>
      </c>
      <c r="AA49" s="69" t="s">
        <v>890</v>
      </c>
      <c r="AB49" s="69" t="s">
        <v>1779</v>
      </c>
      <c r="AC49" s="69" t="s">
        <v>1127</v>
      </c>
      <c r="AD49" s="69" t="s">
        <v>1266</v>
      </c>
      <c r="AE49" s="69" t="s">
        <v>1779</v>
      </c>
      <c r="AF49" s="69" t="s">
        <v>1779</v>
      </c>
      <c r="AG49" s="69" t="s">
        <v>1785</v>
      </c>
      <c r="AH49" s="69" t="s">
        <v>816</v>
      </c>
      <c r="AI49" s="69" t="s">
        <v>1779</v>
      </c>
      <c r="AJ49" s="69">
        <v>1</v>
      </c>
      <c r="AK49" s="69" t="s">
        <v>1784</v>
      </c>
      <c r="AL49" s="69" t="s">
        <v>1779</v>
      </c>
      <c r="AM49" s="69">
        <v>1</v>
      </c>
      <c r="AN49" s="69" t="s">
        <v>727</v>
      </c>
      <c r="AO49" s="69">
        <v>1</v>
      </c>
      <c r="AP49" s="69">
        <v>1</v>
      </c>
      <c r="AQ49" s="69" t="s">
        <v>1224</v>
      </c>
      <c r="AR49" s="69" t="s">
        <v>1779</v>
      </c>
      <c r="AS49" s="69" t="s">
        <v>652</v>
      </c>
      <c r="AT49" s="69" t="s">
        <v>1782</v>
      </c>
      <c r="AU49" s="69" t="s">
        <v>1783</v>
      </c>
      <c r="AV49" s="69" t="s">
        <v>1782</v>
      </c>
      <c r="AW49" s="69">
        <v>0</v>
      </c>
      <c r="AX49" s="69" t="s">
        <v>816</v>
      </c>
    </row>
    <row r="50" spans="1:50">
      <c r="A50" s="69" t="s">
        <v>129</v>
      </c>
      <c r="B50" s="69">
        <v>1</v>
      </c>
      <c r="C50" s="69">
        <v>1</v>
      </c>
      <c r="D50" s="69">
        <v>1</v>
      </c>
      <c r="E50" s="69">
        <v>1</v>
      </c>
      <c r="F50" s="69">
        <v>1</v>
      </c>
      <c r="G50" s="69">
        <v>1</v>
      </c>
      <c r="H50" s="69">
        <v>1</v>
      </c>
      <c r="I50" s="69">
        <v>1</v>
      </c>
      <c r="J50" s="69">
        <v>1</v>
      </c>
      <c r="K50" s="69">
        <v>1</v>
      </c>
      <c r="L50" s="69">
        <v>1</v>
      </c>
      <c r="M50" s="69">
        <v>1</v>
      </c>
      <c r="N50" s="69">
        <v>1</v>
      </c>
      <c r="O50" s="69" t="s">
        <v>739</v>
      </c>
      <c r="P50" s="69">
        <v>1</v>
      </c>
      <c r="Q50" s="69">
        <v>1</v>
      </c>
      <c r="R50" s="69">
        <v>1</v>
      </c>
      <c r="S50" s="69">
        <v>1</v>
      </c>
      <c r="T50" s="69">
        <v>1</v>
      </c>
      <c r="U50" s="69">
        <v>1</v>
      </c>
      <c r="V50" s="69">
        <v>1</v>
      </c>
      <c r="W50" s="69" t="s">
        <v>1781</v>
      </c>
      <c r="X50" s="69">
        <v>1</v>
      </c>
      <c r="Y50" s="69">
        <v>1</v>
      </c>
      <c r="Z50" s="69" t="s">
        <v>1780</v>
      </c>
      <c r="AA50" s="69">
        <v>1</v>
      </c>
      <c r="AB50" s="69">
        <v>1</v>
      </c>
      <c r="AC50" s="69">
        <v>1</v>
      </c>
      <c r="AD50" s="69" t="s">
        <v>1779</v>
      </c>
      <c r="AE50" s="69">
        <v>1</v>
      </c>
      <c r="AF50" s="69" t="s">
        <v>954</v>
      </c>
      <c r="AG50" s="69">
        <v>1</v>
      </c>
      <c r="AH50" s="69">
        <v>1</v>
      </c>
      <c r="AI50" s="69">
        <v>1</v>
      </c>
      <c r="AJ50" s="69">
        <v>1</v>
      </c>
      <c r="AK50" s="69">
        <v>1</v>
      </c>
      <c r="AL50" s="69">
        <v>1</v>
      </c>
      <c r="AM50" s="69">
        <v>1</v>
      </c>
      <c r="AN50" s="69">
        <v>1</v>
      </c>
      <c r="AO50" s="69">
        <v>1</v>
      </c>
      <c r="AP50" s="69">
        <v>1</v>
      </c>
      <c r="AQ50" s="69">
        <v>1</v>
      </c>
      <c r="AR50" s="69">
        <v>1</v>
      </c>
      <c r="AS50" s="69">
        <v>1</v>
      </c>
      <c r="AT50" s="69" t="s">
        <v>1224</v>
      </c>
      <c r="AU50" s="69">
        <v>1</v>
      </c>
      <c r="AV50" s="69" t="s">
        <v>739</v>
      </c>
      <c r="AW50" s="69" t="s">
        <v>816</v>
      </c>
      <c r="AX50" s="6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X50"/>
  <sheetViews>
    <sheetView workbookViewId="0">
      <selection activeCell="L37" sqref="L37"/>
    </sheetView>
  </sheetViews>
  <sheetFormatPr baseColWidth="10" defaultRowHeight="15"/>
  <cols>
    <col min="1" max="16384" width="11" style="69"/>
  </cols>
  <sheetData>
    <row r="1" spans="1:50">
      <c r="B1" s="69" t="s">
        <v>81</v>
      </c>
      <c r="C1" s="69" t="s">
        <v>82</v>
      </c>
      <c r="D1" s="69" t="s">
        <v>83</v>
      </c>
      <c r="E1" s="69" t="s">
        <v>84</v>
      </c>
      <c r="F1" s="69" t="s">
        <v>85</v>
      </c>
      <c r="G1" s="69" t="s">
        <v>86</v>
      </c>
      <c r="H1" s="69" t="s">
        <v>87</v>
      </c>
      <c r="I1" s="69" t="s">
        <v>88</v>
      </c>
      <c r="J1" s="69" t="s">
        <v>89</v>
      </c>
      <c r="K1" s="69" t="s">
        <v>90</v>
      </c>
      <c r="L1" s="69" t="s">
        <v>91</v>
      </c>
      <c r="M1" s="69" t="s">
        <v>92</v>
      </c>
      <c r="N1" s="69" t="s">
        <v>93</v>
      </c>
      <c r="O1" s="69" t="s">
        <v>94</v>
      </c>
      <c r="P1" s="69" t="s">
        <v>95</v>
      </c>
      <c r="Q1" s="69" t="s">
        <v>96</v>
      </c>
      <c r="R1" s="69" t="s">
        <v>97</v>
      </c>
      <c r="S1" s="69" t="s">
        <v>98</v>
      </c>
      <c r="T1" s="69" t="s">
        <v>99</v>
      </c>
      <c r="U1" s="69" t="s">
        <v>100</v>
      </c>
      <c r="V1" s="69" t="s">
        <v>101</v>
      </c>
      <c r="W1" s="69" t="s">
        <v>102</v>
      </c>
      <c r="X1" s="69" t="s">
        <v>103</v>
      </c>
      <c r="Y1" s="69" t="s">
        <v>104</v>
      </c>
      <c r="Z1" s="69" t="s">
        <v>105</v>
      </c>
      <c r="AA1" s="69" t="s">
        <v>106</v>
      </c>
      <c r="AB1" s="69" t="s">
        <v>107</v>
      </c>
      <c r="AC1" s="69" t="s">
        <v>108</v>
      </c>
      <c r="AD1" s="69" t="s">
        <v>109</v>
      </c>
      <c r="AE1" s="69" t="s">
        <v>110</v>
      </c>
      <c r="AF1" s="69" t="s">
        <v>111</v>
      </c>
      <c r="AG1" s="69" t="s">
        <v>112</v>
      </c>
      <c r="AH1" s="69" t="s">
        <v>113</v>
      </c>
      <c r="AI1" s="69" t="s">
        <v>114</v>
      </c>
      <c r="AJ1" s="69" t="s">
        <v>115</v>
      </c>
      <c r="AK1" s="69" t="s">
        <v>116</v>
      </c>
      <c r="AL1" s="69" t="s">
        <v>117</v>
      </c>
      <c r="AM1" s="69" t="s">
        <v>118</v>
      </c>
      <c r="AN1" s="69" t="s">
        <v>119</v>
      </c>
      <c r="AO1" s="69" t="s">
        <v>120</v>
      </c>
      <c r="AP1" s="69" t="s">
        <v>121</v>
      </c>
      <c r="AQ1" s="69" t="s">
        <v>122</v>
      </c>
      <c r="AR1" s="69" t="s">
        <v>123</v>
      </c>
      <c r="AS1" s="69" t="s">
        <v>124</v>
      </c>
      <c r="AT1" s="69" t="s">
        <v>125</v>
      </c>
      <c r="AU1" s="69" t="s">
        <v>126</v>
      </c>
      <c r="AV1" s="69" t="s">
        <v>127</v>
      </c>
      <c r="AW1" s="69" t="s">
        <v>128</v>
      </c>
      <c r="AX1" s="69" t="s">
        <v>129</v>
      </c>
    </row>
    <row r="2" spans="1:50">
      <c r="A2" s="69" t="s">
        <v>81</v>
      </c>
      <c r="B2" s="69">
        <v>0</v>
      </c>
      <c r="C2" s="69">
        <v>0</v>
      </c>
      <c r="D2" s="69">
        <v>0</v>
      </c>
      <c r="E2" s="69">
        <v>0</v>
      </c>
      <c r="F2" s="69">
        <v>0</v>
      </c>
      <c r="G2" s="69">
        <v>0</v>
      </c>
      <c r="H2" s="69">
        <v>0</v>
      </c>
      <c r="I2" s="69" t="s">
        <v>2046</v>
      </c>
      <c r="J2" s="69" t="s">
        <v>1350</v>
      </c>
      <c r="K2" s="69" t="s">
        <v>1350</v>
      </c>
      <c r="L2" s="69" t="s">
        <v>1350</v>
      </c>
      <c r="M2" s="69" t="s">
        <v>1480</v>
      </c>
      <c r="N2" s="69" t="s">
        <v>1537</v>
      </c>
      <c r="O2" s="69" t="s">
        <v>1537</v>
      </c>
      <c r="P2" s="69" t="s">
        <v>1537</v>
      </c>
      <c r="Q2" s="69" t="s">
        <v>1537</v>
      </c>
      <c r="R2" s="69" t="s">
        <v>1533</v>
      </c>
      <c r="S2" s="69" t="s">
        <v>1533</v>
      </c>
      <c r="T2" s="69" t="s">
        <v>2041</v>
      </c>
      <c r="U2" s="69" t="s">
        <v>2035</v>
      </c>
      <c r="V2" s="69" t="s">
        <v>2035</v>
      </c>
      <c r="W2" s="69" t="s">
        <v>1543</v>
      </c>
      <c r="X2" s="69" t="s">
        <v>2025</v>
      </c>
      <c r="Y2" s="69" t="s">
        <v>1529</v>
      </c>
      <c r="Z2" s="69" t="s">
        <v>1545</v>
      </c>
      <c r="AA2" s="69" t="s">
        <v>1534</v>
      </c>
      <c r="AB2" s="69" t="s">
        <v>1534</v>
      </c>
      <c r="AC2" s="69" t="s">
        <v>1534</v>
      </c>
      <c r="AD2" s="69" t="s">
        <v>2004</v>
      </c>
      <c r="AE2" s="69" t="s">
        <v>1991</v>
      </c>
      <c r="AF2" s="69" t="s">
        <v>1977</v>
      </c>
      <c r="AG2" s="69" t="s">
        <v>1503</v>
      </c>
      <c r="AH2" s="69" t="s">
        <v>1503</v>
      </c>
      <c r="AI2" s="69" t="s">
        <v>1503</v>
      </c>
      <c r="AJ2" s="69" t="s">
        <v>1532</v>
      </c>
      <c r="AK2" s="69" t="s">
        <v>1530</v>
      </c>
      <c r="AL2" s="69" t="s">
        <v>1948</v>
      </c>
      <c r="AM2" s="69" t="s">
        <v>1930</v>
      </c>
      <c r="AN2" s="69" t="s">
        <v>1930</v>
      </c>
      <c r="AO2" s="69" t="s">
        <v>1544</v>
      </c>
      <c r="AP2" s="69" t="s">
        <v>1547</v>
      </c>
      <c r="AQ2" s="69" t="s">
        <v>1536</v>
      </c>
      <c r="AR2" s="69" t="s">
        <v>1541</v>
      </c>
      <c r="AS2" s="69" t="s">
        <v>1530</v>
      </c>
      <c r="AT2" s="69" t="s">
        <v>1528</v>
      </c>
      <c r="AU2" s="69" t="s">
        <v>1535</v>
      </c>
      <c r="AV2" s="69" t="s">
        <v>1857</v>
      </c>
      <c r="AW2" s="69" t="s">
        <v>1530</v>
      </c>
      <c r="AX2" s="69" t="s">
        <v>1546</v>
      </c>
    </row>
    <row r="3" spans="1:50">
      <c r="A3" s="69" t="s">
        <v>82</v>
      </c>
      <c r="B3" s="69">
        <v>0</v>
      </c>
      <c r="C3" s="69">
        <v>0</v>
      </c>
      <c r="D3" s="69">
        <v>0</v>
      </c>
      <c r="E3" s="69">
        <v>0</v>
      </c>
      <c r="F3" s="69">
        <v>0</v>
      </c>
      <c r="G3" s="69">
        <v>0</v>
      </c>
      <c r="H3" s="69">
        <v>0</v>
      </c>
      <c r="I3" s="69" t="s">
        <v>2046</v>
      </c>
      <c r="J3" s="69" t="s">
        <v>1350</v>
      </c>
      <c r="K3" s="69" t="s">
        <v>1350</v>
      </c>
      <c r="L3" s="69" t="s">
        <v>1350</v>
      </c>
      <c r="M3" s="69" t="s">
        <v>1480</v>
      </c>
      <c r="N3" s="69" t="s">
        <v>1537</v>
      </c>
      <c r="O3" s="69" t="s">
        <v>1537</v>
      </c>
      <c r="P3" s="69" t="s">
        <v>1537</v>
      </c>
      <c r="Q3" s="69" t="s">
        <v>1537</v>
      </c>
      <c r="R3" s="69" t="s">
        <v>1533</v>
      </c>
      <c r="S3" s="69" t="s">
        <v>1533</v>
      </c>
      <c r="T3" s="69" t="s">
        <v>2041</v>
      </c>
      <c r="U3" s="69" t="s">
        <v>2035</v>
      </c>
      <c r="V3" s="69" t="s">
        <v>2035</v>
      </c>
      <c r="W3" s="69" t="s">
        <v>1543</v>
      </c>
      <c r="X3" s="69" t="s">
        <v>2025</v>
      </c>
      <c r="Y3" s="69" t="s">
        <v>1529</v>
      </c>
      <c r="Z3" s="69" t="s">
        <v>1545</v>
      </c>
      <c r="AA3" s="69" t="s">
        <v>1534</v>
      </c>
      <c r="AB3" s="69" t="s">
        <v>1534</v>
      </c>
      <c r="AC3" s="69" t="s">
        <v>1534</v>
      </c>
      <c r="AD3" s="69" t="s">
        <v>2004</v>
      </c>
      <c r="AE3" s="69" t="s">
        <v>1991</v>
      </c>
      <c r="AF3" s="69" t="s">
        <v>1977</v>
      </c>
      <c r="AG3" s="69" t="s">
        <v>1503</v>
      </c>
      <c r="AH3" s="69" t="s">
        <v>1503</v>
      </c>
      <c r="AI3" s="69" t="s">
        <v>1503</v>
      </c>
      <c r="AJ3" s="69" t="s">
        <v>1532</v>
      </c>
      <c r="AK3" s="69" t="s">
        <v>1530</v>
      </c>
      <c r="AL3" s="69" t="s">
        <v>1948</v>
      </c>
      <c r="AM3" s="69" t="s">
        <v>1930</v>
      </c>
      <c r="AN3" s="69" t="s">
        <v>1930</v>
      </c>
      <c r="AO3" s="69" t="s">
        <v>1544</v>
      </c>
      <c r="AP3" s="69" t="s">
        <v>1547</v>
      </c>
      <c r="AQ3" s="69" t="s">
        <v>1536</v>
      </c>
      <c r="AR3" s="69" t="s">
        <v>1541</v>
      </c>
      <c r="AS3" s="69" t="s">
        <v>1530</v>
      </c>
      <c r="AT3" s="69" t="s">
        <v>1528</v>
      </c>
      <c r="AU3" s="69" t="s">
        <v>1535</v>
      </c>
      <c r="AV3" s="69" t="s">
        <v>1857</v>
      </c>
      <c r="AW3" s="69" t="s">
        <v>1530</v>
      </c>
      <c r="AX3" s="69" t="s">
        <v>1546</v>
      </c>
    </row>
    <row r="4" spans="1:50">
      <c r="A4" s="69" t="s">
        <v>83</v>
      </c>
      <c r="B4" s="69">
        <v>0</v>
      </c>
      <c r="C4" s="69">
        <v>0</v>
      </c>
      <c r="D4" s="69">
        <v>0</v>
      </c>
      <c r="E4" s="69">
        <v>0</v>
      </c>
      <c r="F4" s="69">
        <v>0</v>
      </c>
      <c r="G4" s="69">
        <v>0</v>
      </c>
      <c r="H4" s="69">
        <v>0</v>
      </c>
      <c r="I4" s="69" t="s">
        <v>2046</v>
      </c>
      <c r="J4" s="69" t="s">
        <v>1350</v>
      </c>
      <c r="K4" s="69" t="s">
        <v>1350</v>
      </c>
      <c r="L4" s="69" t="s">
        <v>1350</v>
      </c>
      <c r="M4" s="69" t="s">
        <v>1480</v>
      </c>
      <c r="N4" s="69" t="s">
        <v>1537</v>
      </c>
      <c r="O4" s="69" t="s">
        <v>1537</v>
      </c>
      <c r="P4" s="69" t="s">
        <v>1537</v>
      </c>
      <c r="Q4" s="69" t="s">
        <v>1537</v>
      </c>
      <c r="R4" s="69" t="s">
        <v>1533</v>
      </c>
      <c r="S4" s="69" t="s">
        <v>1533</v>
      </c>
      <c r="T4" s="69" t="s">
        <v>2041</v>
      </c>
      <c r="U4" s="69" t="s">
        <v>2035</v>
      </c>
      <c r="V4" s="69" t="s">
        <v>2035</v>
      </c>
      <c r="W4" s="69" t="s">
        <v>1543</v>
      </c>
      <c r="X4" s="69" t="s">
        <v>2025</v>
      </c>
      <c r="Y4" s="69" t="s">
        <v>1529</v>
      </c>
      <c r="Z4" s="69" t="s">
        <v>1545</v>
      </c>
      <c r="AA4" s="69" t="s">
        <v>1534</v>
      </c>
      <c r="AB4" s="69" t="s">
        <v>1534</v>
      </c>
      <c r="AC4" s="69" t="s">
        <v>1534</v>
      </c>
      <c r="AD4" s="69" t="s">
        <v>2004</v>
      </c>
      <c r="AE4" s="69" t="s">
        <v>1991</v>
      </c>
      <c r="AF4" s="69" t="s">
        <v>1977</v>
      </c>
      <c r="AG4" s="69" t="s">
        <v>1503</v>
      </c>
      <c r="AH4" s="69" t="s">
        <v>1503</v>
      </c>
      <c r="AI4" s="69" t="s">
        <v>1503</v>
      </c>
      <c r="AJ4" s="69" t="s">
        <v>1532</v>
      </c>
      <c r="AK4" s="69" t="s">
        <v>1530</v>
      </c>
      <c r="AL4" s="69" t="s">
        <v>1948</v>
      </c>
      <c r="AM4" s="69" t="s">
        <v>1930</v>
      </c>
      <c r="AN4" s="69" t="s">
        <v>1930</v>
      </c>
      <c r="AO4" s="69" t="s">
        <v>1544</v>
      </c>
      <c r="AP4" s="69" t="s">
        <v>1547</v>
      </c>
      <c r="AQ4" s="69" t="s">
        <v>1536</v>
      </c>
      <c r="AR4" s="69" t="s">
        <v>1541</v>
      </c>
      <c r="AS4" s="69" t="s">
        <v>1530</v>
      </c>
      <c r="AT4" s="69" t="s">
        <v>1528</v>
      </c>
      <c r="AU4" s="69" t="s">
        <v>1535</v>
      </c>
      <c r="AV4" s="69" t="s">
        <v>1857</v>
      </c>
      <c r="AW4" s="69" t="s">
        <v>1530</v>
      </c>
      <c r="AX4" s="69" t="s">
        <v>1546</v>
      </c>
    </row>
    <row r="5" spans="1:50">
      <c r="A5" s="69" t="s">
        <v>84</v>
      </c>
      <c r="B5" s="69">
        <v>0</v>
      </c>
      <c r="C5" s="69">
        <v>0</v>
      </c>
      <c r="D5" s="69">
        <v>0</v>
      </c>
      <c r="E5" s="69">
        <v>0</v>
      </c>
      <c r="F5" s="69">
        <v>0</v>
      </c>
      <c r="G5" s="69">
        <v>0</v>
      </c>
      <c r="H5" s="69">
        <v>0</v>
      </c>
      <c r="I5" s="69" t="s">
        <v>2046</v>
      </c>
      <c r="J5" s="69" t="s">
        <v>1350</v>
      </c>
      <c r="K5" s="69" t="s">
        <v>1350</v>
      </c>
      <c r="L5" s="69" t="s">
        <v>1350</v>
      </c>
      <c r="M5" s="69" t="s">
        <v>1480</v>
      </c>
      <c r="N5" s="69" t="s">
        <v>1537</v>
      </c>
      <c r="O5" s="69" t="s">
        <v>1537</v>
      </c>
      <c r="P5" s="69" t="s">
        <v>1537</v>
      </c>
      <c r="Q5" s="69" t="s">
        <v>1537</v>
      </c>
      <c r="R5" s="69" t="s">
        <v>1533</v>
      </c>
      <c r="S5" s="69" t="s">
        <v>1533</v>
      </c>
      <c r="T5" s="69" t="s">
        <v>2041</v>
      </c>
      <c r="U5" s="69" t="s">
        <v>2035</v>
      </c>
      <c r="V5" s="69" t="s">
        <v>2035</v>
      </c>
      <c r="W5" s="69" t="s">
        <v>1543</v>
      </c>
      <c r="X5" s="69" t="s">
        <v>2025</v>
      </c>
      <c r="Y5" s="69" t="s">
        <v>1529</v>
      </c>
      <c r="Z5" s="69" t="s">
        <v>1545</v>
      </c>
      <c r="AA5" s="69" t="s">
        <v>1534</v>
      </c>
      <c r="AB5" s="69" t="s">
        <v>1534</v>
      </c>
      <c r="AC5" s="69" t="s">
        <v>1534</v>
      </c>
      <c r="AD5" s="69" t="s">
        <v>2004</v>
      </c>
      <c r="AE5" s="69" t="s">
        <v>1991</v>
      </c>
      <c r="AF5" s="69" t="s">
        <v>1977</v>
      </c>
      <c r="AG5" s="69" t="s">
        <v>1503</v>
      </c>
      <c r="AH5" s="69" t="s">
        <v>1503</v>
      </c>
      <c r="AI5" s="69" t="s">
        <v>1503</v>
      </c>
      <c r="AJ5" s="69" t="s">
        <v>1532</v>
      </c>
      <c r="AK5" s="69" t="s">
        <v>1530</v>
      </c>
      <c r="AL5" s="69" t="s">
        <v>1948</v>
      </c>
      <c r="AM5" s="69" t="s">
        <v>1930</v>
      </c>
      <c r="AN5" s="69" t="s">
        <v>1930</v>
      </c>
      <c r="AO5" s="69" t="s">
        <v>1544</v>
      </c>
      <c r="AP5" s="69" t="s">
        <v>1547</v>
      </c>
      <c r="AQ5" s="69" t="s">
        <v>1536</v>
      </c>
      <c r="AR5" s="69" t="s">
        <v>1541</v>
      </c>
      <c r="AS5" s="69" t="s">
        <v>1530</v>
      </c>
      <c r="AT5" s="69" t="s">
        <v>1528</v>
      </c>
      <c r="AU5" s="69" t="s">
        <v>1535</v>
      </c>
      <c r="AV5" s="69" t="s">
        <v>1857</v>
      </c>
      <c r="AW5" s="69" t="s">
        <v>1530</v>
      </c>
      <c r="AX5" s="69" t="s">
        <v>1546</v>
      </c>
    </row>
    <row r="6" spans="1:50">
      <c r="A6" s="69" t="s">
        <v>85</v>
      </c>
      <c r="B6" s="69">
        <v>0</v>
      </c>
      <c r="C6" s="69">
        <v>0</v>
      </c>
      <c r="D6" s="69">
        <v>0</v>
      </c>
      <c r="E6" s="69">
        <v>0</v>
      </c>
      <c r="F6" s="69">
        <v>0</v>
      </c>
      <c r="G6" s="69">
        <v>0</v>
      </c>
      <c r="H6" s="69">
        <v>0</v>
      </c>
      <c r="I6" s="69" t="s">
        <v>2046</v>
      </c>
      <c r="J6" s="69" t="s">
        <v>1350</v>
      </c>
      <c r="K6" s="69" t="s">
        <v>1350</v>
      </c>
      <c r="L6" s="69" t="s">
        <v>1350</v>
      </c>
      <c r="M6" s="69" t="s">
        <v>1480</v>
      </c>
      <c r="N6" s="69" t="s">
        <v>1537</v>
      </c>
      <c r="O6" s="69" t="s">
        <v>1537</v>
      </c>
      <c r="P6" s="69" t="s">
        <v>1537</v>
      </c>
      <c r="Q6" s="69" t="s">
        <v>1537</v>
      </c>
      <c r="R6" s="69" t="s">
        <v>1533</v>
      </c>
      <c r="S6" s="69" t="s">
        <v>1533</v>
      </c>
      <c r="T6" s="69" t="s">
        <v>2041</v>
      </c>
      <c r="U6" s="69" t="s">
        <v>2035</v>
      </c>
      <c r="V6" s="69" t="s">
        <v>2035</v>
      </c>
      <c r="W6" s="69" t="s">
        <v>1543</v>
      </c>
      <c r="X6" s="69" t="s">
        <v>2025</v>
      </c>
      <c r="Y6" s="69" t="s">
        <v>1529</v>
      </c>
      <c r="Z6" s="69" t="s">
        <v>1545</v>
      </c>
      <c r="AA6" s="69" t="s">
        <v>1534</v>
      </c>
      <c r="AB6" s="69" t="s">
        <v>1534</v>
      </c>
      <c r="AC6" s="69" t="s">
        <v>1534</v>
      </c>
      <c r="AD6" s="69" t="s">
        <v>2004</v>
      </c>
      <c r="AE6" s="69" t="s">
        <v>1991</v>
      </c>
      <c r="AF6" s="69" t="s">
        <v>1977</v>
      </c>
      <c r="AG6" s="69" t="s">
        <v>1503</v>
      </c>
      <c r="AH6" s="69" t="s">
        <v>1503</v>
      </c>
      <c r="AI6" s="69" t="s">
        <v>1503</v>
      </c>
      <c r="AJ6" s="69" t="s">
        <v>1532</v>
      </c>
      <c r="AK6" s="69" t="s">
        <v>1530</v>
      </c>
      <c r="AL6" s="69" t="s">
        <v>1948</v>
      </c>
      <c r="AM6" s="69" t="s">
        <v>1930</v>
      </c>
      <c r="AN6" s="69" t="s">
        <v>1930</v>
      </c>
      <c r="AO6" s="69" t="s">
        <v>1544</v>
      </c>
      <c r="AP6" s="69" t="s">
        <v>1547</v>
      </c>
      <c r="AQ6" s="69" t="s">
        <v>1536</v>
      </c>
      <c r="AR6" s="69" t="s">
        <v>1541</v>
      </c>
      <c r="AS6" s="69" t="s">
        <v>1530</v>
      </c>
      <c r="AT6" s="69" t="s">
        <v>1528</v>
      </c>
      <c r="AU6" s="69" t="s">
        <v>1535</v>
      </c>
      <c r="AV6" s="69" t="s">
        <v>1857</v>
      </c>
      <c r="AW6" s="69" t="s">
        <v>1530</v>
      </c>
      <c r="AX6" s="69" t="s">
        <v>1546</v>
      </c>
    </row>
    <row r="7" spans="1:50">
      <c r="A7" s="69" t="s">
        <v>86</v>
      </c>
      <c r="B7" s="69">
        <v>0</v>
      </c>
      <c r="C7" s="69">
        <v>0</v>
      </c>
      <c r="D7" s="69">
        <v>0</v>
      </c>
      <c r="E7" s="69">
        <v>0</v>
      </c>
      <c r="F7" s="69">
        <v>0</v>
      </c>
      <c r="G7" s="69">
        <v>0</v>
      </c>
      <c r="H7" s="69">
        <v>0</v>
      </c>
      <c r="I7" s="69" t="s">
        <v>2046</v>
      </c>
      <c r="J7" s="69" t="s">
        <v>1350</v>
      </c>
      <c r="K7" s="69" t="s">
        <v>1350</v>
      </c>
      <c r="L7" s="69" t="s">
        <v>1350</v>
      </c>
      <c r="M7" s="69" t="s">
        <v>1480</v>
      </c>
      <c r="N7" s="69" t="s">
        <v>1537</v>
      </c>
      <c r="O7" s="69" t="s">
        <v>1537</v>
      </c>
      <c r="P7" s="69" t="s">
        <v>1537</v>
      </c>
      <c r="Q7" s="69" t="s">
        <v>1537</v>
      </c>
      <c r="R7" s="69" t="s">
        <v>1533</v>
      </c>
      <c r="S7" s="69" t="s">
        <v>1533</v>
      </c>
      <c r="T7" s="69" t="s">
        <v>2041</v>
      </c>
      <c r="U7" s="69" t="s">
        <v>2035</v>
      </c>
      <c r="V7" s="69" t="s">
        <v>2035</v>
      </c>
      <c r="W7" s="69" t="s">
        <v>1543</v>
      </c>
      <c r="X7" s="69" t="s">
        <v>2025</v>
      </c>
      <c r="Y7" s="69" t="s">
        <v>1529</v>
      </c>
      <c r="Z7" s="69" t="s">
        <v>1545</v>
      </c>
      <c r="AA7" s="69" t="s">
        <v>1534</v>
      </c>
      <c r="AB7" s="69" t="s">
        <v>1534</v>
      </c>
      <c r="AC7" s="69" t="s">
        <v>1534</v>
      </c>
      <c r="AD7" s="69" t="s">
        <v>2004</v>
      </c>
      <c r="AE7" s="69" t="s">
        <v>1991</v>
      </c>
      <c r="AF7" s="69" t="s">
        <v>1977</v>
      </c>
      <c r="AG7" s="69" t="s">
        <v>1503</v>
      </c>
      <c r="AH7" s="69" t="s">
        <v>1503</v>
      </c>
      <c r="AI7" s="69" t="s">
        <v>1503</v>
      </c>
      <c r="AJ7" s="69" t="s">
        <v>1532</v>
      </c>
      <c r="AK7" s="69" t="s">
        <v>1530</v>
      </c>
      <c r="AL7" s="69" t="s">
        <v>1948</v>
      </c>
      <c r="AM7" s="69" t="s">
        <v>1930</v>
      </c>
      <c r="AN7" s="69" t="s">
        <v>1930</v>
      </c>
      <c r="AO7" s="69" t="s">
        <v>1544</v>
      </c>
      <c r="AP7" s="69" t="s">
        <v>1547</v>
      </c>
      <c r="AQ7" s="69" t="s">
        <v>1536</v>
      </c>
      <c r="AR7" s="69" t="s">
        <v>1541</v>
      </c>
      <c r="AS7" s="69" t="s">
        <v>1530</v>
      </c>
      <c r="AT7" s="69" t="s">
        <v>1528</v>
      </c>
      <c r="AU7" s="69" t="s">
        <v>1535</v>
      </c>
      <c r="AV7" s="69" t="s">
        <v>1857</v>
      </c>
      <c r="AW7" s="69" t="s">
        <v>1530</v>
      </c>
      <c r="AX7" s="69" t="s">
        <v>1546</v>
      </c>
    </row>
    <row r="8" spans="1:50">
      <c r="A8" s="69" t="s">
        <v>87</v>
      </c>
      <c r="B8" s="69">
        <v>0</v>
      </c>
      <c r="C8" s="69">
        <v>0</v>
      </c>
      <c r="D8" s="69">
        <v>0</v>
      </c>
      <c r="E8" s="69">
        <v>0</v>
      </c>
      <c r="F8" s="69">
        <v>0</v>
      </c>
      <c r="G8" s="69">
        <v>0</v>
      </c>
      <c r="H8" s="69">
        <v>0</v>
      </c>
      <c r="I8" s="69" t="s">
        <v>2046</v>
      </c>
      <c r="J8" s="69" t="s">
        <v>1350</v>
      </c>
      <c r="K8" s="69" t="s">
        <v>1350</v>
      </c>
      <c r="L8" s="69" t="s">
        <v>1350</v>
      </c>
      <c r="M8" s="69" t="s">
        <v>1480</v>
      </c>
      <c r="N8" s="69" t="s">
        <v>1537</v>
      </c>
      <c r="O8" s="69" t="s">
        <v>1537</v>
      </c>
      <c r="P8" s="69" t="s">
        <v>1537</v>
      </c>
      <c r="Q8" s="69" t="s">
        <v>1537</v>
      </c>
      <c r="R8" s="69" t="s">
        <v>1533</v>
      </c>
      <c r="S8" s="69" t="s">
        <v>1533</v>
      </c>
      <c r="T8" s="69" t="s">
        <v>2041</v>
      </c>
      <c r="U8" s="69" t="s">
        <v>2035</v>
      </c>
      <c r="V8" s="69" t="s">
        <v>2035</v>
      </c>
      <c r="W8" s="69" t="s">
        <v>1543</v>
      </c>
      <c r="X8" s="69" t="s">
        <v>2025</v>
      </c>
      <c r="Y8" s="69" t="s">
        <v>1529</v>
      </c>
      <c r="Z8" s="69" t="s">
        <v>1545</v>
      </c>
      <c r="AA8" s="69" t="s">
        <v>1534</v>
      </c>
      <c r="AB8" s="69" t="s">
        <v>1534</v>
      </c>
      <c r="AC8" s="69" t="s">
        <v>1534</v>
      </c>
      <c r="AD8" s="69" t="s">
        <v>2004</v>
      </c>
      <c r="AE8" s="69" t="s">
        <v>1991</v>
      </c>
      <c r="AF8" s="69" t="s">
        <v>1977</v>
      </c>
      <c r="AG8" s="69" t="s">
        <v>1503</v>
      </c>
      <c r="AH8" s="69" t="s">
        <v>1503</v>
      </c>
      <c r="AI8" s="69" t="s">
        <v>1503</v>
      </c>
      <c r="AJ8" s="69" t="s">
        <v>1532</v>
      </c>
      <c r="AK8" s="69" t="s">
        <v>1530</v>
      </c>
      <c r="AL8" s="69" t="s">
        <v>1948</v>
      </c>
      <c r="AM8" s="69" t="s">
        <v>1930</v>
      </c>
      <c r="AN8" s="69" t="s">
        <v>1930</v>
      </c>
      <c r="AO8" s="69" t="s">
        <v>1544</v>
      </c>
      <c r="AP8" s="69" t="s">
        <v>1547</v>
      </c>
      <c r="AQ8" s="69" t="s">
        <v>1536</v>
      </c>
      <c r="AR8" s="69" t="s">
        <v>1541</v>
      </c>
      <c r="AS8" s="69" t="s">
        <v>1530</v>
      </c>
      <c r="AT8" s="69" t="s">
        <v>1528</v>
      </c>
      <c r="AU8" s="69" t="s">
        <v>1535</v>
      </c>
      <c r="AV8" s="69" t="s">
        <v>1857</v>
      </c>
      <c r="AW8" s="69" t="s">
        <v>1530</v>
      </c>
      <c r="AX8" s="69" t="s">
        <v>1546</v>
      </c>
    </row>
    <row r="9" spans="1:50">
      <c r="A9" s="69" t="s">
        <v>88</v>
      </c>
      <c r="B9" s="69" t="s">
        <v>2046</v>
      </c>
      <c r="C9" s="69" t="s">
        <v>2046</v>
      </c>
      <c r="D9" s="69" t="s">
        <v>2046</v>
      </c>
      <c r="E9" s="69" t="s">
        <v>2046</v>
      </c>
      <c r="F9" s="69" t="s">
        <v>2046</v>
      </c>
      <c r="G9" s="69" t="s">
        <v>2046</v>
      </c>
      <c r="H9" s="69" t="s">
        <v>2046</v>
      </c>
      <c r="I9" s="69">
        <v>0</v>
      </c>
      <c r="J9" s="69" t="s">
        <v>2045</v>
      </c>
      <c r="K9" s="69" t="s">
        <v>2045</v>
      </c>
      <c r="L9" s="69" t="s">
        <v>2045</v>
      </c>
      <c r="M9" s="69" t="s">
        <v>2044</v>
      </c>
      <c r="N9" s="69" t="s">
        <v>2043</v>
      </c>
      <c r="O9" s="69" t="s">
        <v>2043</v>
      </c>
      <c r="P9" s="69" t="s">
        <v>2043</v>
      </c>
      <c r="Q9" s="69" t="s">
        <v>2043</v>
      </c>
      <c r="R9" s="69" t="s">
        <v>2042</v>
      </c>
      <c r="S9" s="69" t="s">
        <v>2042</v>
      </c>
      <c r="T9" s="69" t="s">
        <v>2040</v>
      </c>
      <c r="U9" s="69" t="s">
        <v>2034</v>
      </c>
      <c r="V9" s="69" t="s">
        <v>2034</v>
      </c>
      <c r="W9" s="69" t="s">
        <v>2028</v>
      </c>
      <c r="X9" s="69" t="s">
        <v>2024</v>
      </c>
      <c r="Y9" s="69" t="s">
        <v>2016</v>
      </c>
      <c r="Z9" s="69" t="s">
        <v>2012</v>
      </c>
      <c r="AA9" s="69" t="s">
        <v>2008</v>
      </c>
      <c r="AB9" s="69" t="s">
        <v>2008</v>
      </c>
      <c r="AC9" s="69" t="s">
        <v>2008</v>
      </c>
      <c r="AD9" s="69" t="s">
        <v>2003</v>
      </c>
      <c r="AE9" s="69" t="s">
        <v>1990</v>
      </c>
      <c r="AF9" s="69" t="s">
        <v>1976</v>
      </c>
      <c r="AG9" s="69" t="s">
        <v>1962</v>
      </c>
      <c r="AH9" s="69" t="s">
        <v>1962</v>
      </c>
      <c r="AI9" s="69" t="s">
        <v>1962</v>
      </c>
      <c r="AJ9" s="69" t="s">
        <v>1955</v>
      </c>
      <c r="AK9" s="69" t="s">
        <v>1831</v>
      </c>
      <c r="AL9" s="69" t="s">
        <v>1947</v>
      </c>
      <c r="AM9" s="69" t="s">
        <v>1929</v>
      </c>
      <c r="AN9" s="69" t="s">
        <v>1929</v>
      </c>
      <c r="AO9" s="69" t="s">
        <v>1911</v>
      </c>
      <c r="AP9" s="69" t="s">
        <v>1902</v>
      </c>
      <c r="AQ9" s="69" t="s">
        <v>1893</v>
      </c>
      <c r="AR9" s="69" t="s">
        <v>1884</v>
      </c>
      <c r="AS9" s="69" t="s">
        <v>1831</v>
      </c>
      <c r="AT9" s="69" t="s">
        <v>1875</v>
      </c>
      <c r="AU9" s="69" t="s">
        <v>1866</v>
      </c>
      <c r="AV9" s="69" t="s">
        <v>1856</v>
      </c>
      <c r="AW9" s="69" t="s">
        <v>1831</v>
      </c>
      <c r="AX9" s="69" t="s">
        <v>1821</v>
      </c>
    </row>
    <row r="10" spans="1:50">
      <c r="A10" s="69" t="s">
        <v>89</v>
      </c>
      <c r="B10" s="69" t="s">
        <v>1350</v>
      </c>
      <c r="C10" s="69" t="s">
        <v>1350</v>
      </c>
      <c r="D10" s="69" t="s">
        <v>1350</v>
      </c>
      <c r="E10" s="69" t="s">
        <v>1350</v>
      </c>
      <c r="F10" s="69" t="s">
        <v>1350</v>
      </c>
      <c r="G10" s="69" t="s">
        <v>1350</v>
      </c>
      <c r="H10" s="69" t="s">
        <v>1350</v>
      </c>
      <c r="I10" s="69" t="s">
        <v>2045</v>
      </c>
      <c r="J10" s="69">
        <v>0</v>
      </c>
      <c r="K10" s="69">
        <v>0</v>
      </c>
      <c r="L10" s="69">
        <v>0</v>
      </c>
      <c r="M10" s="69" t="s">
        <v>1348</v>
      </c>
      <c r="N10" s="69" t="s">
        <v>1362</v>
      </c>
      <c r="O10" s="69" t="s">
        <v>1362</v>
      </c>
      <c r="P10" s="69" t="s">
        <v>1362</v>
      </c>
      <c r="Q10" s="69" t="s">
        <v>1362</v>
      </c>
      <c r="R10" s="69" t="s">
        <v>1358</v>
      </c>
      <c r="S10" s="69" t="s">
        <v>1358</v>
      </c>
      <c r="T10" s="69" t="s">
        <v>2039</v>
      </c>
      <c r="U10" s="69" t="s">
        <v>2033</v>
      </c>
      <c r="V10" s="69" t="s">
        <v>2033</v>
      </c>
      <c r="W10" s="69" t="s">
        <v>1368</v>
      </c>
      <c r="X10" s="69" t="s">
        <v>2023</v>
      </c>
      <c r="Y10" s="69" t="s">
        <v>1354</v>
      </c>
      <c r="Z10" s="69" t="s">
        <v>1370</v>
      </c>
      <c r="AA10" s="69" t="s">
        <v>1359</v>
      </c>
      <c r="AB10" s="69" t="s">
        <v>1359</v>
      </c>
      <c r="AC10" s="69" t="s">
        <v>1359</v>
      </c>
      <c r="AD10" s="69" t="s">
        <v>2002</v>
      </c>
      <c r="AE10" s="69" t="s">
        <v>1989</v>
      </c>
      <c r="AF10" s="69" t="s">
        <v>1975</v>
      </c>
      <c r="AG10" s="69" t="s">
        <v>1349</v>
      </c>
      <c r="AH10" s="69" t="s">
        <v>1349</v>
      </c>
      <c r="AI10" s="69" t="s">
        <v>1349</v>
      </c>
      <c r="AJ10" s="69" t="s">
        <v>1357</v>
      </c>
      <c r="AK10" s="69" t="s">
        <v>1355</v>
      </c>
      <c r="AL10" s="69" t="s">
        <v>1946</v>
      </c>
      <c r="AM10" s="69" t="s">
        <v>1928</v>
      </c>
      <c r="AN10" s="69" t="s">
        <v>1928</v>
      </c>
      <c r="AO10" s="69" t="s">
        <v>1369</v>
      </c>
      <c r="AP10" s="69" t="s">
        <v>1372</v>
      </c>
      <c r="AQ10" s="69" t="s">
        <v>1361</v>
      </c>
      <c r="AR10" s="69" t="s">
        <v>1366</v>
      </c>
      <c r="AS10" s="69" t="s">
        <v>1355</v>
      </c>
      <c r="AT10" s="69" t="s">
        <v>1353</v>
      </c>
      <c r="AU10" s="69" t="s">
        <v>1360</v>
      </c>
      <c r="AV10" s="69" t="s">
        <v>1855</v>
      </c>
      <c r="AW10" s="69" t="s">
        <v>1355</v>
      </c>
      <c r="AX10" s="69" t="s">
        <v>1371</v>
      </c>
    </row>
    <row r="11" spans="1:50">
      <c r="A11" s="69" t="s">
        <v>90</v>
      </c>
      <c r="B11" s="69" t="s">
        <v>1350</v>
      </c>
      <c r="C11" s="69" t="s">
        <v>1350</v>
      </c>
      <c r="D11" s="69" t="s">
        <v>1350</v>
      </c>
      <c r="E11" s="69" t="s">
        <v>1350</v>
      </c>
      <c r="F11" s="69" t="s">
        <v>1350</v>
      </c>
      <c r="G11" s="69" t="s">
        <v>1350</v>
      </c>
      <c r="H11" s="69" t="s">
        <v>1350</v>
      </c>
      <c r="I11" s="69" t="s">
        <v>2045</v>
      </c>
      <c r="J11" s="69">
        <v>0</v>
      </c>
      <c r="K11" s="69">
        <v>0</v>
      </c>
      <c r="L11" s="69">
        <v>0</v>
      </c>
      <c r="M11" s="69" t="s">
        <v>1348</v>
      </c>
      <c r="N11" s="69" t="s">
        <v>1362</v>
      </c>
      <c r="O11" s="69" t="s">
        <v>1362</v>
      </c>
      <c r="P11" s="69" t="s">
        <v>1362</v>
      </c>
      <c r="Q11" s="69" t="s">
        <v>1362</v>
      </c>
      <c r="R11" s="69" t="s">
        <v>1358</v>
      </c>
      <c r="S11" s="69" t="s">
        <v>1358</v>
      </c>
      <c r="T11" s="69" t="s">
        <v>2039</v>
      </c>
      <c r="U11" s="69" t="s">
        <v>2033</v>
      </c>
      <c r="V11" s="69" t="s">
        <v>2033</v>
      </c>
      <c r="W11" s="69" t="s">
        <v>1368</v>
      </c>
      <c r="X11" s="69" t="s">
        <v>2023</v>
      </c>
      <c r="Y11" s="69" t="s">
        <v>1354</v>
      </c>
      <c r="Z11" s="69" t="s">
        <v>1370</v>
      </c>
      <c r="AA11" s="69" t="s">
        <v>1359</v>
      </c>
      <c r="AB11" s="69" t="s">
        <v>1359</v>
      </c>
      <c r="AC11" s="69" t="s">
        <v>1359</v>
      </c>
      <c r="AD11" s="69" t="s">
        <v>2002</v>
      </c>
      <c r="AE11" s="69" t="s">
        <v>1989</v>
      </c>
      <c r="AF11" s="69" t="s">
        <v>1975</v>
      </c>
      <c r="AG11" s="69" t="s">
        <v>1349</v>
      </c>
      <c r="AH11" s="69" t="s">
        <v>1349</v>
      </c>
      <c r="AI11" s="69" t="s">
        <v>1349</v>
      </c>
      <c r="AJ11" s="69" t="s">
        <v>1357</v>
      </c>
      <c r="AK11" s="69" t="s">
        <v>1355</v>
      </c>
      <c r="AL11" s="69" t="s">
        <v>1946</v>
      </c>
      <c r="AM11" s="69" t="s">
        <v>1928</v>
      </c>
      <c r="AN11" s="69" t="s">
        <v>1928</v>
      </c>
      <c r="AO11" s="69" t="s">
        <v>1369</v>
      </c>
      <c r="AP11" s="69" t="s">
        <v>1372</v>
      </c>
      <c r="AQ11" s="69" t="s">
        <v>1361</v>
      </c>
      <c r="AR11" s="69" t="s">
        <v>1366</v>
      </c>
      <c r="AS11" s="69" t="s">
        <v>1355</v>
      </c>
      <c r="AT11" s="69" t="s">
        <v>1353</v>
      </c>
      <c r="AU11" s="69" t="s">
        <v>1360</v>
      </c>
      <c r="AV11" s="69" t="s">
        <v>1855</v>
      </c>
      <c r="AW11" s="69" t="s">
        <v>1355</v>
      </c>
      <c r="AX11" s="69" t="s">
        <v>1371</v>
      </c>
    </row>
    <row r="12" spans="1:50">
      <c r="A12" s="69" t="s">
        <v>91</v>
      </c>
      <c r="B12" s="69" t="s">
        <v>1350</v>
      </c>
      <c r="C12" s="69" t="s">
        <v>1350</v>
      </c>
      <c r="D12" s="69" t="s">
        <v>1350</v>
      </c>
      <c r="E12" s="69" t="s">
        <v>1350</v>
      </c>
      <c r="F12" s="69" t="s">
        <v>1350</v>
      </c>
      <c r="G12" s="69" t="s">
        <v>1350</v>
      </c>
      <c r="H12" s="69" t="s">
        <v>1350</v>
      </c>
      <c r="I12" s="69" t="s">
        <v>2045</v>
      </c>
      <c r="J12" s="69">
        <v>0</v>
      </c>
      <c r="K12" s="69">
        <v>0</v>
      </c>
      <c r="L12" s="69">
        <v>0</v>
      </c>
      <c r="M12" s="69" t="s">
        <v>1348</v>
      </c>
      <c r="N12" s="69" t="s">
        <v>1362</v>
      </c>
      <c r="O12" s="69" t="s">
        <v>1362</v>
      </c>
      <c r="P12" s="69" t="s">
        <v>1362</v>
      </c>
      <c r="Q12" s="69" t="s">
        <v>1362</v>
      </c>
      <c r="R12" s="69" t="s">
        <v>1358</v>
      </c>
      <c r="S12" s="69" t="s">
        <v>1358</v>
      </c>
      <c r="T12" s="69" t="s">
        <v>2039</v>
      </c>
      <c r="U12" s="69" t="s">
        <v>2033</v>
      </c>
      <c r="V12" s="69" t="s">
        <v>2033</v>
      </c>
      <c r="W12" s="69" t="s">
        <v>1368</v>
      </c>
      <c r="X12" s="69" t="s">
        <v>2023</v>
      </c>
      <c r="Y12" s="69" t="s">
        <v>1354</v>
      </c>
      <c r="Z12" s="69" t="s">
        <v>1370</v>
      </c>
      <c r="AA12" s="69" t="s">
        <v>1359</v>
      </c>
      <c r="AB12" s="69" t="s">
        <v>1359</v>
      </c>
      <c r="AC12" s="69" t="s">
        <v>1359</v>
      </c>
      <c r="AD12" s="69" t="s">
        <v>2002</v>
      </c>
      <c r="AE12" s="69" t="s">
        <v>1989</v>
      </c>
      <c r="AF12" s="69" t="s">
        <v>1975</v>
      </c>
      <c r="AG12" s="69" t="s">
        <v>1349</v>
      </c>
      <c r="AH12" s="69" t="s">
        <v>1349</v>
      </c>
      <c r="AI12" s="69" t="s">
        <v>1349</v>
      </c>
      <c r="AJ12" s="69" t="s">
        <v>1357</v>
      </c>
      <c r="AK12" s="69" t="s">
        <v>1355</v>
      </c>
      <c r="AL12" s="69" t="s">
        <v>1946</v>
      </c>
      <c r="AM12" s="69" t="s">
        <v>1928</v>
      </c>
      <c r="AN12" s="69" t="s">
        <v>1928</v>
      </c>
      <c r="AO12" s="69" t="s">
        <v>1369</v>
      </c>
      <c r="AP12" s="69" t="s">
        <v>1372</v>
      </c>
      <c r="AQ12" s="69" t="s">
        <v>1361</v>
      </c>
      <c r="AR12" s="69" t="s">
        <v>1366</v>
      </c>
      <c r="AS12" s="69" t="s">
        <v>1355</v>
      </c>
      <c r="AT12" s="69" t="s">
        <v>1353</v>
      </c>
      <c r="AU12" s="69" t="s">
        <v>1360</v>
      </c>
      <c r="AV12" s="69" t="s">
        <v>1855</v>
      </c>
      <c r="AW12" s="69" t="s">
        <v>1355</v>
      </c>
      <c r="AX12" s="69" t="s">
        <v>1371</v>
      </c>
    </row>
    <row r="13" spans="1:50">
      <c r="A13" s="69" t="s">
        <v>92</v>
      </c>
      <c r="B13" s="69" t="s">
        <v>1480</v>
      </c>
      <c r="C13" s="69" t="s">
        <v>1480</v>
      </c>
      <c r="D13" s="69" t="s">
        <v>1480</v>
      </c>
      <c r="E13" s="69" t="s">
        <v>1480</v>
      </c>
      <c r="F13" s="69" t="s">
        <v>1480</v>
      </c>
      <c r="G13" s="69" t="s">
        <v>1480</v>
      </c>
      <c r="H13" s="69" t="s">
        <v>1480</v>
      </c>
      <c r="I13" s="69" t="s">
        <v>2044</v>
      </c>
      <c r="J13" s="69" t="s">
        <v>1348</v>
      </c>
      <c r="K13" s="69" t="s">
        <v>1348</v>
      </c>
      <c r="L13" s="69" t="s">
        <v>1348</v>
      </c>
      <c r="M13" s="69">
        <v>0</v>
      </c>
      <c r="N13" s="69" t="s">
        <v>1492</v>
      </c>
      <c r="O13" s="69" t="s">
        <v>1492</v>
      </c>
      <c r="P13" s="69" t="s">
        <v>1492</v>
      </c>
      <c r="Q13" s="69" t="s">
        <v>1492</v>
      </c>
      <c r="R13" s="69" t="s">
        <v>1488</v>
      </c>
      <c r="S13" s="69" t="s">
        <v>1488</v>
      </c>
      <c r="T13" s="69" t="s">
        <v>2038</v>
      </c>
      <c r="U13" s="69" t="s">
        <v>2032</v>
      </c>
      <c r="V13" s="69" t="s">
        <v>2032</v>
      </c>
      <c r="W13" s="69" t="s">
        <v>1498</v>
      </c>
      <c r="X13" s="69" t="s">
        <v>2022</v>
      </c>
      <c r="Y13" s="69" t="s">
        <v>1484</v>
      </c>
      <c r="Z13" s="69" t="s">
        <v>1500</v>
      </c>
      <c r="AA13" s="69" t="s">
        <v>1489</v>
      </c>
      <c r="AB13" s="69" t="s">
        <v>1489</v>
      </c>
      <c r="AC13" s="69" t="s">
        <v>1489</v>
      </c>
      <c r="AD13" s="69" t="s">
        <v>2001</v>
      </c>
      <c r="AE13" s="69" t="s">
        <v>1988</v>
      </c>
      <c r="AF13" s="69" t="s">
        <v>1974</v>
      </c>
      <c r="AG13" s="69" t="s">
        <v>1479</v>
      </c>
      <c r="AH13" s="69" t="s">
        <v>1479</v>
      </c>
      <c r="AI13" s="69" t="s">
        <v>1479</v>
      </c>
      <c r="AJ13" s="69" t="s">
        <v>1487</v>
      </c>
      <c r="AK13" s="69" t="s">
        <v>1485</v>
      </c>
      <c r="AL13" s="69" t="s">
        <v>1945</v>
      </c>
      <c r="AM13" s="69" t="s">
        <v>1927</v>
      </c>
      <c r="AN13" s="69" t="s">
        <v>1927</v>
      </c>
      <c r="AO13" s="69" t="s">
        <v>1499</v>
      </c>
      <c r="AP13" s="69" t="s">
        <v>1502</v>
      </c>
      <c r="AQ13" s="69" t="s">
        <v>1491</v>
      </c>
      <c r="AR13" s="69" t="s">
        <v>1496</v>
      </c>
      <c r="AS13" s="69" t="s">
        <v>1485</v>
      </c>
      <c r="AT13" s="69" t="s">
        <v>1483</v>
      </c>
      <c r="AU13" s="69" t="s">
        <v>1490</v>
      </c>
      <c r="AV13" s="69" t="s">
        <v>1854</v>
      </c>
      <c r="AW13" s="69" t="s">
        <v>1485</v>
      </c>
      <c r="AX13" s="69" t="s">
        <v>1501</v>
      </c>
    </row>
    <row r="14" spans="1:50">
      <c r="A14" s="69" t="s">
        <v>93</v>
      </c>
      <c r="B14" s="69" t="s">
        <v>1537</v>
      </c>
      <c r="C14" s="69" t="s">
        <v>1537</v>
      </c>
      <c r="D14" s="69" t="s">
        <v>1537</v>
      </c>
      <c r="E14" s="69" t="s">
        <v>1537</v>
      </c>
      <c r="F14" s="69" t="s">
        <v>1537</v>
      </c>
      <c r="G14" s="69" t="s">
        <v>1537</v>
      </c>
      <c r="H14" s="69" t="s">
        <v>1537</v>
      </c>
      <c r="I14" s="69" t="s">
        <v>2043</v>
      </c>
      <c r="J14" s="69" t="s">
        <v>1362</v>
      </c>
      <c r="K14" s="69" t="s">
        <v>1362</v>
      </c>
      <c r="L14" s="69" t="s">
        <v>1362</v>
      </c>
      <c r="M14" s="69" t="s">
        <v>1492</v>
      </c>
      <c r="N14" s="69">
        <v>0</v>
      </c>
      <c r="O14" s="69">
        <v>0</v>
      </c>
      <c r="P14" s="69">
        <v>0</v>
      </c>
      <c r="Q14" s="69">
        <v>0</v>
      </c>
      <c r="R14" s="69" t="s">
        <v>1677</v>
      </c>
      <c r="S14" s="69" t="s">
        <v>1677</v>
      </c>
      <c r="T14" s="69" t="s">
        <v>2037</v>
      </c>
      <c r="U14" s="69" t="s">
        <v>2031</v>
      </c>
      <c r="V14" s="69" t="s">
        <v>2031</v>
      </c>
      <c r="W14" s="69" t="s">
        <v>1729</v>
      </c>
      <c r="X14" s="69" t="s">
        <v>2021</v>
      </c>
      <c r="Y14" s="69" t="s">
        <v>1615</v>
      </c>
      <c r="Z14" s="69" t="s">
        <v>1731</v>
      </c>
      <c r="AA14" s="69" t="s">
        <v>1690</v>
      </c>
      <c r="AB14" s="69" t="s">
        <v>1690</v>
      </c>
      <c r="AC14" s="69" t="s">
        <v>1690</v>
      </c>
      <c r="AD14" s="69" t="s">
        <v>2000</v>
      </c>
      <c r="AE14" s="69" t="s">
        <v>1987</v>
      </c>
      <c r="AF14" s="69" t="s">
        <v>1973</v>
      </c>
      <c r="AG14" s="69" t="s">
        <v>1515</v>
      </c>
      <c r="AH14" s="69" t="s">
        <v>1515</v>
      </c>
      <c r="AI14" s="69" t="s">
        <v>1515</v>
      </c>
      <c r="AJ14" s="69" t="s">
        <v>1663</v>
      </c>
      <c r="AK14" s="69" t="s">
        <v>1632</v>
      </c>
      <c r="AL14" s="69" t="s">
        <v>1944</v>
      </c>
      <c r="AM14" s="69" t="s">
        <v>1926</v>
      </c>
      <c r="AN14" s="69" t="s">
        <v>1926</v>
      </c>
      <c r="AO14" s="69" t="s">
        <v>1730</v>
      </c>
      <c r="AP14" s="69" t="s">
        <v>1733</v>
      </c>
      <c r="AQ14" s="69" t="s">
        <v>1713</v>
      </c>
      <c r="AR14" s="69" t="s">
        <v>1727</v>
      </c>
      <c r="AS14" s="69" t="s">
        <v>1632</v>
      </c>
      <c r="AT14" s="69" t="s">
        <v>1597</v>
      </c>
      <c r="AU14" s="69" t="s">
        <v>1702</v>
      </c>
      <c r="AV14" s="69" t="s">
        <v>1853</v>
      </c>
      <c r="AW14" s="69" t="s">
        <v>1632</v>
      </c>
      <c r="AX14" s="69" t="s">
        <v>1732</v>
      </c>
    </row>
    <row r="15" spans="1:50">
      <c r="A15" s="69" t="s">
        <v>94</v>
      </c>
      <c r="B15" s="69" t="s">
        <v>1537</v>
      </c>
      <c r="C15" s="69" t="s">
        <v>1537</v>
      </c>
      <c r="D15" s="69" t="s">
        <v>1537</v>
      </c>
      <c r="E15" s="69" t="s">
        <v>1537</v>
      </c>
      <c r="F15" s="69" t="s">
        <v>1537</v>
      </c>
      <c r="G15" s="69" t="s">
        <v>1537</v>
      </c>
      <c r="H15" s="69" t="s">
        <v>1537</v>
      </c>
      <c r="I15" s="69" t="s">
        <v>2043</v>
      </c>
      <c r="J15" s="69" t="s">
        <v>1362</v>
      </c>
      <c r="K15" s="69" t="s">
        <v>1362</v>
      </c>
      <c r="L15" s="69" t="s">
        <v>1362</v>
      </c>
      <c r="M15" s="69" t="s">
        <v>1492</v>
      </c>
      <c r="N15" s="69">
        <v>0</v>
      </c>
      <c r="O15" s="69">
        <v>0</v>
      </c>
      <c r="P15" s="69">
        <v>0</v>
      </c>
      <c r="Q15" s="69">
        <v>0</v>
      </c>
      <c r="R15" s="69" t="s">
        <v>1677</v>
      </c>
      <c r="S15" s="69" t="s">
        <v>1677</v>
      </c>
      <c r="T15" s="69" t="s">
        <v>2037</v>
      </c>
      <c r="U15" s="69" t="s">
        <v>2031</v>
      </c>
      <c r="V15" s="69" t="s">
        <v>2031</v>
      </c>
      <c r="W15" s="69" t="s">
        <v>1729</v>
      </c>
      <c r="X15" s="69" t="s">
        <v>2021</v>
      </c>
      <c r="Y15" s="69" t="s">
        <v>1615</v>
      </c>
      <c r="Z15" s="69" t="s">
        <v>1731</v>
      </c>
      <c r="AA15" s="69" t="s">
        <v>1690</v>
      </c>
      <c r="AB15" s="69" t="s">
        <v>1690</v>
      </c>
      <c r="AC15" s="69" t="s">
        <v>1690</v>
      </c>
      <c r="AD15" s="69" t="s">
        <v>2000</v>
      </c>
      <c r="AE15" s="69" t="s">
        <v>1987</v>
      </c>
      <c r="AF15" s="69" t="s">
        <v>1973</v>
      </c>
      <c r="AG15" s="69" t="s">
        <v>1515</v>
      </c>
      <c r="AH15" s="69" t="s">
        <v>1515</v>
      </c>
      <c r="AI15" s="69" t="s">
        <v>1515</v>
      </c>
      <c r="AJ15" s="69" t="s">
        <v>1663</v>
      </c>
      <c r="AK15" s="69" t="s">
        <v>1632</v>
      </c>
      <c r="AL15" s="69" t="s">
        <v>1944</v>
      </c>
      <c r="AM15" s="69" t="s">
        <v>1926</v>
      </c>
      <c r="AN15" s="69" t="s">
        <v>1926</v>
      </c>
      <c r="AO15" s="69" t="s">
        <v>1730</v>
      </c>
      <c r="AP15" s="69" t="s">
        <v>1733</v>
      </c>
      <c r="AQ15" s="69" t="s">
        <v>1713</v>
      </c>
      <c r="AR15" s="69" t="s">
        <v>1727</v>
      </c>
      <c r="AS15" s="69" t="s">
        <v>1632</v>
      </c>
      <c r="AT15" s="69" t="s">
        <v>1597</v>
      </c>
      <c r="AU15" s="69" t="s">
        <v>1702</v>
      </c>
      <c r="AV15" s="69" t="s">
        <v>1853</v>
      </c>
      <c r="AW15" s="69" t="s">
        <v>1632</v>
      </c>
      <c r="AX15" s="69" t="s">
        <v>1732</v>
      </c>
    </row>
    <row r="16" spans="1:50">
      <c r="A16" s="69" t="s">
        <v>95</v>
      </c>
      <c r="B16" s="69" t="s">
        <v>1537</v>
      </c>
      <c r="C16" s="69" t="s">
        <v>1537</v>
      </c>
      <c r="D16" s="69" t="s">
        <v>1537</v>
      </c>
      <c r="E16" s="69" t="s">
        <v>1537</v>
      </c>
      <c r="F16" s="69" t="s">
        <v>1537</v>
      </c>
      <c r="G16" s="69" t="s">
        <v>1537</v>
      </c>
      <c r="H16" s="69" t="s">
        <v>1537</v>
      </c>
      <c r="I16" s="69" t="s">
        <v>2043</v>
      </c>
      <c r="J16" s="69" t="s">
        <v>1362</v>
      </c>
      <c r="K16" s="69" t="s">
        <v>1362</v>
      </c>
      <c r="L16" s="69" t="s">
        <v>1362</v>
      </c>
      <c r="M16" s="69" t="s">
        <v>1492</v>
      </c>
      <c r="N16" s="69">
        <v>0</v>
      </c>
      <c r="O16" s="69">
        <v>0</v>
      </c>
      <c r="P16" s="69">
        <v>0</v>
      </c>
      <c r="Q16" s="69">
        <v>0</v>
      </c>
      <c r="R16" s="69" t="s">
        <v>1677</v>
      </c>
      <c r="S16" s="69" t="s">
        <v>1677</v>
      </c>
      <c r="T16" s="69" t="s">
        <v>2037</v>
      </c>
      <c r="U16" s="69" t="s">
        <v>2031</v>
      </c>
      <c r="V16" s="69" t="s">
        <v>2031</v>
      </c>
      <c r="W16" s="69" t="s">
        <v>1729</v>
      </c>
      <c r="X16" s="69" t="s">
        <v>2021</v>
      </c>
      <c r="Y16" s="69" t="s">
        <v>1615</v>
      </c>
      <c r="Z16" s="69" t="s">
        <v>1731</v>
      </c>
      <c r="AA16" s="69" t="s">
        <v>1690</v>
      </c>
      <c r="AB16" s="69" t="s">
        <v>1690</v>
      </c>
      <c r="AC16" s="69" t="s">
        <v>1690</v>
      </c>
      <c r="AD16" s="69" t="s">
        <v>2000</v>
      </c>
      <c r="AE16" s="69" t="s">
        <v>1987</v>
      </c>
      <c r="AF16" s="69" t="s">
        <v>1973</v>
      </c>
      <c r="AG16" s="69" t="s">
        <v>1515</v>
      </c>
      <c r="AH16" s="69" t="s">
        <v>1515</v>
      </c>
      <c r="AI16" s="69" t="s">
        <v>1515</v>
      </c>
      <c r="AJ16" s="69" t="s">
        <v>1663</v>
      </c>
      <c r="AK16" s="69" t="s">
        <v>1632</v>
      </c>
      <c r="AL16" s="69" t="s">
        <v>1944</v>
      </c>
      <c r="AM16" s="69" t="s">
        <v>1926</v>
      </c>
      <c r="AN16" s="69" t="s">
        <v>1926</v>
      </c>
      <c r="AO16" s="69" t="s">
        <v>1730</v>
      </c>
      <c r="AP16" s="69" t="s">
        <v>1733</v>
      </c>
      <c r="AQ16" s="69" t="s">
        <v>1713</v>
      </c>
      <c r="AR16" s="69" t="s">
        <v>1727</v>
      </c>
      <c r="AS16" s="69" t="s">
        <v>1632</v>
      </c>
      <c r="AT16" s="69" t="s">
        <v>1597</v>
      </c>
      <c r="AU16" s="69" t="s">
        <v>1702</v>
      </c>
      <c r="AV16" s="69" t="s">
        <v>1853</v>
      </c>
      <c r="AW16" s="69" t="s">
        <v>1632</v>
      </c>
      <c r="AX16" s="69" t="s">
        <v>1732</v>
      </c>
    </row>
    <row r="17" spans="1:50">
      <c r="A17" s="69" t="s">
        <v>96</v>
      </c>
      <c r="B17" s="69" t="s">
        <v>1537</v>
      </c>
      <c r="C17" s="69" t="s">
        <v>1537</v>
      </c>
      <c r="D17" s="69" t="s">
        <v>1537</v>
      </c>
      <c r="E17" s="69" t="s">
        <v>1537</v>
      </c>
      <c r="F17" s="69" t="s">
        <v>1537</v>
      </c>
      <c r="G17" s="69" t="s">
        <v>1537</v>
      </c>
      <c r="H17" s="69" t="s">
        <v>1537</v>
      </c>
      <c r="I17" s="69" t="s">
        <v>2043</v>
      </c>
      <c r="J17" s="69" t="s">
        <v>1362</v>
      </c>
      <c r="K17" s="69" t="s">
        <v>1362</v>
      </c>
      <c r="L17" s="69" t="s">
        <v>1362</v>
      </c>
      <c r="M17" s="69" t="s">
        <v>1492</v>
      </c>
      <c r="N17" s="69">
        <v>0</v>
      </c>
      <c r="O17" s="69">
        <v>0</v>
      </c>
      <c r="P17" s="69">
        <v>0</v>
      </c>
      <c r="Q17" s="69">
        <v>0</v>
      </c>
      <c r="R17" s="69" t="s">
        <v>1677</v>
      </c>
      <c r="S17" s="69" t="s">
        <v>1677</v>
      </c>
      <c r="T17" s="69" t="s">
        <v>2037</v>
      </c>
      <c r="U17" s="69" t="s">
        <v>2031</v>
      </c>
      <c r="V17" s="69" t="s">
        <v>2031</v>
      </c>
      <c r="W17" s="69" t="s">
        <v>1729</v>
      </c>
      <c r="X17" s="69" t="s">
        <v>2021</v>
      </c>
      <c r="Y17" s="69" t="s">
        <v>1615</v>
      </c>
      <c r="Z17" s="69" t="s">
        <v>1731</v>
      </c>
      <c r="AA17" s="69" t="s">
        <v>1690</v>
      </c>
      <c r="AB17" s="69" t="s">
        <v>1690</v>
      </c>
      <c r="AC17" s="69" t="s">
        <v>1690</v>
      </c>
      <c r="AD17" s="69" t="s">
        <v>2000</v>
      </c>
      <c r="AE17" s="69" t="s">
        <v>1987</v>
      </c>
      <c r="AF17" s="69" t="s">
        <v>1973</v>
      </c>
      <c r="AG17" s="69" t="s">
        <v>1515</v>
      </c>
      <c r="AH17" s="69" t="s">
        <v>1515</v>
      </c>
      <c r="AI17" s="69" t="s">
        <v>1515</v>
      </c>
      <c r="AJ17" s="69" t="s">
        <v>1663</v>
      </c>
      <c r="AK17" s="69" t="s">
        <v>1632</v>
      </c>
      <c r="AL17" s="69" t="s">
        <v>1944</v>
      </c>
      <c r="AM17" s="69" t="s">
        <v>1926</v>
      </c>
      <c r="AN17" s="69" t="s">
        <v>1926</v>
      </c>
      <c r="AO17" s="69" t="s">
        <v>1730</v>
      </c>
      <c r="AP17" s="69" t="s">
        <v>1733</v>
      </c>
      <c r="AQ17" s="69" t="s">
        <v>1713</v>
      </c>
      <c r="AR17" s="69" t="s">
        <v>1727</v>
      </c>
      <c r="AS17" s="69" t="s">
        <v>1632</v>
      </c>
      <c r="AT17" s="69" t="s">
        <v>1597</v>
      </c>
      <c r="AU17" s="69" t="s">
        <v>1702</v>
      </c>
      <c r="AV17" s="69" t="s">
        <v>1853</v>
      </c>
      <c r="AW17" s="69" t="s">
        <v>1632</v>
      </c>
      <c r="AX17" s="69" t="s">
        <v>1732</v>
      </c>
    </row>
    <row r="18" spans="1:50">
      <c r="A18" s="69" t="s">
        <v>97</v>
      </c>
      <c r="B18" s="69" t="s">
        <v>1533</v>
      </c>
      <c r="C18" s="69" t="s">
        <v>1533</v>
      </c>
      <c r="D18" s="69" t="s">
        <v>1533</v>
      </c>
      <c r="E18" s="69" t="s">
        <v>1533</v>
      </c>
      <c r="F18" s="69" t="s">
        <v>1533</v>
      </c>
      <c r="G18" s="69" t="s">
        <v>1533</v>
      </c>
      <c r="H18" s="69" t="s">
        <v>1533</v>
      </c>
      <c r="I18" s="69" t="s">
        <v>2042</v>
      </c>
      <c r="J18" s="69" t="s">
        <v>1358</v>
      </c>
      <c r="K18" s="69" t="s">
        <v>1358</v>
      </c>
      <c r="L18" s="69" t="s">
        <v>1358</v>
      </c>
      <c r="M18" s="69" t="s">
        <v>1488</v>
      </c>
      <c r="N18" s="69" t="s">
        <v>1677</v>
      </c>
      <c r="O18" s="69" t="s">
        <v>1677</v>
      </c>
      <c r="P18" s="69" t="s">
        <v>1677</v>
      </c>
      <c r="Q18" s="69" t="s">
        <v>1677</v>
      </c>
      <c r="R18" s="69">
        <v>0</v>
      </c>
      <c r="S18" s="69">
        <v>0</v>
      </c>
      <c r="T18" s="69" t="s">
        <v>2036</v>
      </c>
      <c r="U18" s="69" t="s">
        <v>2030</v>
      </c>
      <c r="V18" s="69" t="s">
        <v>2030</v>
      </c>
      <c r="W18" s="69" t="s">
        <v>1683</v>
      </c>
      <c r="X18" s="69" t="s">
        <v>2020</v>
      </c>
      <c r="Y18" s="69" t="s">
        <v>1611</v>
      </c>
      <c r="Z18" s="69" t="s">
        <v>1685</v>
      </c>
      <c r="AA18" s="69" t="s">
        <v>1674</v>
      </c>
      <c r="AB18" s="69" t="s">
        <v>1674</v>
      </c>
      <c r="AC18" s="69" t="s">
        <v>1674</v>
      </c>
      <c r="AD18" s="69" t="s">
        <v>1999</v>
      </c>
      <c r="AE18" s="69" t="s">
        <v>1986</v>
      </c>
      <c r="AF18" s="69" t="s">
        <v>1972</v>
      </c>
      <c r="AG18" s="69" t="s">
        <v>1511</v>
      </c>
      <c r="AH18" s="69" t="s">
        <v>1511</v>
      </c>
      <c r="AI18" s="69" t="s">
        <v>1511</v>
      </c>
      <c r="AJ18" s="69" t="s">
        <v>1659</v>
      </c>
      <c r="AK18" s="69" t="s">
        <v>1628</v>
      </c>
      <c r="AL18" s="69" t="s">
        <v>1943</v>
      </c>
      <c r="AM18" s="69" t="s">
        <v>1925</v>
      </c>
      <c r="AN18" s="69" t="s">
        <v>1925</v>
      </c>
      <c r="AO18" s="69" t="s">
        <v>1684</v>
      </c>
      <c r="AP18" s="69" t="s">
        <v>1687</v>
      </c>
      <c r="AQ18" s="69" t="s">
        <v>1676</v>
      </c>
      <c r="AR18" s="69" t="s">
        <v>1681</v>
      </c>
      <c r="AS18" s="69" t="s">
        <v>1628</v>
      </c>
      <c r="AT18" s="69" t="s">
        <v>1593</v>
      </c>
      <c r="AU18" s="69" t="s">
        <v>1675</v>
      </c>
      <c r="AV18" s="69" t="s">
        <v>1852</v>
      </c>
      <c r="AW18" s="69" t="s">
        <v>1628</v>
      </c>
      <c r="AX18" s="69" t="s">
        <v>1686</v>
      </c>
    </row>
    <row r="19" spans="1:50">
      <c r="A19" s="69" t="s">
        <v>98</v>
      </c>
      <c r="B19" s="69" t="s">
        <v>1533</v>
      </c>
      <c r="C19" s="69" t="s">
        <v>1533</v>
      </c>
      <c r="D19" s="69" t="s">
        <v>1533</v>
      </c>
      <c r="E19" s="69" t="s">
        <v>1533</v>
      </c>
      <c r="F19" s="69" t="s">
        <v>1533</v>
      </c>
      <c r="G19" s="69" t="s">
        <v>1533</v>
      </c>
      <c r="H19" s="69" t="s">
        <v>1533</v>
      </c>
      <c r="I19" s="69" t="s">
        <v>2042</v>
      </c>
      <c r="J19" s="69" t="s">
        <v>1358</v>
      </c>
      <c r="K19" s="69" t="s">
        <v>1358</v>
      </c>
      <c r="L19" s="69" t="s">
        <v>1358</v>
      </c>
      <c r="M19" s="69" t="s">
        <v>1488</v>
      </c>
      <c r="N19" s="69" t="s">
        <v>1677</v>
      </c>
      <c r="O19" s="69" t="s">
        <v>1677</v>
      </c>
      <c r="P19" s="69" t="s">
        <v>1677</v>
      </c>
      <c r="Q19" s="69" t="s">
        <v>1677</v>
      </c>
      <c r="R19" s="69">
        <v>0</v>
      </c>
      <c r="S19" s="69">
        <v>0</v>
      </c>
      <c r="T19" s="69" t="s">
        <v>2036</v>
      </c>
      <c r="U19" s="69" t="s">
        <v>2030</v>
      </c>
      <c r="V19" s="69" t="s">
        <v>2030</v>
      </c>
      <c r="W19" s="69" t="s">
        <v>1683</v>
      </c>
      <c r="X19" s="69" t="s">
        <v>2020</v>
      </c>
      <c r="Y19" s="69" t="s">
        <v>1611</v>
      </c>
      <c r="Z19" s="69" t="s">
        <v>1685</v>
      </c>
      <c r="AA19" s="69" t="s">
        <v>1674</v>
      </c>
      <c r="AB19" s="69" t="s">
        <v>1674</v>
      </c>
      <c r="AC19" s="69" t="s">
        <v>1674</v>
      </c>
      <c r="AD19" s="69" t="s">
        <v>1999</v>
      </c>
      <c r="AE19" s="69" t="s">
        <v>1986</v>
      </c>
      <c r="AF19" s="69" t="s">
        <v>1972</v>
      </c>
      <c r="AG19" s="69" t="s">
        <v>1511</v>
      </c>
      <c r="AH19" s="69" t="s">
        <v>1511</v>
      </c>
      <c r="AI19" s="69" t="s">
        <v>1511</v>
      </c>
      <c r="AJ19" s="69" t="s">
        <v>1659</v>
      </c>
      <c r="AK19" s="69" t="s">
        <v>1628</v>
      </c>
      <c r="AL19" s="69" t="s">
        <v>1943</v>
      </c>
      <c r="AM19" s="69" t="s">
        <v>1925</v>
      </c>
      <c r="AN19" s="69" t="s">
        <v>1925</v>
      </c>
      <c r="AO19" s="69" t="s">
        <v>1684</v>
      </c>
      <c r="AP19" s="69" t="s">
        <v>1687</v>
      </c>
      <c r="AQ19" s="69" t="s">
        <v>1676</v>
      </c>
      <c r="AR19" s="69" t="s">
        <v>1681</v>
      </c>
      <c r="AS19" s="69" t="s">
        <v>1628</v>
      </c>
      <c r="AT19" s="69" t="s">
        <v>1593</v>
      </c>
      <c r="AU19" s="69" t="s">
        <v>1675</v>
      </c>
      <c r="AV19" s="69" t="s">
        <v>1852</v>
      </c>
      <c r="AW19" s="69" t="s">
        <v>1628</v>
      </c>
      <c r="AX19" s="69" t="s">
        <v>1686</v>
      </c>
    </row>
    <row r="20" spans="1:50">
      <c r="A20" s="69" t="s">
        <v>99</v>
      </c>
      <c r="B20" s="69" t="s">
        <v>2041</v>
      </c>
      <c r="C20" s="69" t="s">
        <v>2041</v>
      </c>
      <c r="D20" s="69" t="s">
        <v>2041</v>
      </c>
      <c r="E20" s="69" t="s">
        <v>2041</v>
      </c>
      <c r="F20" s="69" t="s">
        <v>2041</v>
      </c>
      <c r="G20" s="69" t="s">
        <v>2041</v>
      </c>
      <c r="H20" s="69" t="s">
        <v>2041</v>
      </c>
      <c r="I20" s="69" t="s">
        <v>2040</v>
      </c>
      <c r="J20" s="69" t="s">
        <v>2039</v>
      </c>
      <c r="K20" s="69" t="s">
        <v>2039</v>
      </c>
      <c r="L20" s="69" t="s">
        <v>2039</v>
      </c>
      <c r="M20" s="69" t="s">
        <v>2038</v>
      </c>
      <c r="N20" s="69" t="s">
        <v>2037</v>
      </c>
      <c r="O20" s="69" t="s">
        <v>2037</v>
      </c>
      <c r="P20" s="69" t="s">
        <v>2037</v>
      </c>
      <c r="Q20" s="69" t="s">
        <v>2037</v>
      </c>
      <c r="R20" s="69" t="s">
        <v>2036</v>
      </c>
      <c r="S20" s="69" t="s">
        <v>2036</v>
      </c>
      <c r="T20" s="69">
        <v>0</v>
      </c>
      <c r="U20" s="69" t="s">
        <v>2029</v>
      </c>
      <c r="V20" s="69" t="s">
        <v>2029</v>
      </c>
      <c r="W20" s="69" t="s">
        <v>2027</v>
      </c>
      <c r="X20" s="69" t="s">
        <v>2019</v>
      </c>
      <c r="Y20" s="69" t="s">
        <v>2015</v>
      </c>
      <c r="Z20" s="69" t="s">
        <v>2011</v>
      </c>
      <c r="AA20" s="69" t="s">
        <v>2007</v>
      </c>
      <c r="AB20" s="69" t="s">
        <v>2007</v>
      </c>
      <c r="AC20" s="69" t="s">
        <v>2007</v>
      </c>
      <c r="AD20" s="69" t="s">
        <v>1998</v>
      </c>
      <c r="AE20" s="69" t="s">
        <v>1985</v>
      </c>
      <c r="AF20" s="69" t="s">
        <v>1971</v>
      </c>
      <c r="AG20" s="69" t="s">
        <v>1961</v>
      </c>
      <c r="AH20" s="69" t="s">
        <v>1961</v>
      </c>
      <c r="AI20" s="69" t="s">
        <v>1961</v>
      </c>
      <c r="AJ20" s="69" t="s">
        <v>1954</v>
      </c>
      <c r="AK20" s="69" t="s">
        <v>1830</v>
      </c>
      <c r="AL20" s="69" t="s">
        <v>1942</v>
      </c>
      <c r="AM20" s="69" t="s">
        <v>1924</v>
      </c>
      <c r="AN20" s="69" t="s">
        <v>1924</v>
      </c>
      <c r="AO20" s="69" t="s">
        <v>1910</v>
      </c>
      <c r="AP20" s="69" t="s">
        <v>1901</v>
      </c>
      <c r="AQ20" s="69" t="s">
        <v>1892</v>
      </c>
      <c r="AR20" s="69" t="s">
        <v>1883</v>
      </c>
      <c r="AS20" s="69" t="s">
        <v>1830</v>
      </c>
      <c r="AT20" s="69" t="s">
        <v>1874</v>
      </c>
      <c r="AU20" s="69" t="s">
        <v>1865</v>
      </c>
      <c r="AV20" s="69" t="s">
        <v>1851</v>
      </c>
      <c r="AW20" s="69" t="s">
        <v>1830</v>
      </c>
      <c r="AX20" s="69" t="s">
        <v>1820</v>
      </c>
    </row>
    <row r="21" spans="1:50">
      <c r="A21" s="69" t="s">
        <v>100</v>
      </c>
      <c r="B21" s="69" t="s">
        <v>2035</v>
      </c>
      <c r="C21" s="69" t="s">
        <v>2035</v>
      </c>
      <c r="D21" s="69" t="s">
        <v>2035</v>
      </c>
      <c r="E21" s="69" t="s">
        <v>2035</v>
      </c>
      <c r="F21" s="69" t="s">
        <v>2035</v>
      </c>
      <c r="G21" s="69" t="s">
        <v>2035</v>
      </c>
      <c r="H21" s="69" t="s">
        <v>2035</v>
      </c>
      <c r="I21" s="69" t="s">
        <v>2034</v>
      </c>
      <c r="J21" s="69" t="s">
        <v>2033</v>
      </c>
      <c r="K21" s="69" t="s">
        <v>2033</v>
      </c>
      <c r="L21" s="69" t="s">
        <v>2033</v>
      </c>
      <c r="M21" s="69" t="s">
        <v>2032</v>
      </c>
      <c r="N21" s="69" t="s">
        <v>2031</v>
      </c>
      <c r="O21" s="69" t="s">
        <v>2031</v>
      </c>
      <c r="P21" s="69" t="s">
        <v>2031</v>
      </c>
      <c r="Q21" s="69" t="s">
        <v>2031</v>
      </c>
      <c r="R21" s="69" t="s">
        <v>2030</v>
      </c>
      <c r="S21" s="69" t="s">
        <v>2030</v>
      </c>
      <c r="T21" s="69" t="s">
        <v>2029</v>
      </c>
      <c r="U21" s="69">
        <v>0</v>
      </c>
      <c r="V21" s="69">
        <v>0</v>
      </c>
      <c r="W21" s="69" t="s">
        <v>2026</v>
      </c>
      <c r="X21" s="69" t="s">
        <v>2018</v>
      </c>
      <c r="Y21" s="69" t="s">
        <v>2014</v>
      </c>
      <c r="Z21" s="69" t="s">
        <v>2010</v>
      </c>
      <c r="AA21" s="69" t="s">
        <v>2006</v>
      </c>
      <c r="AB21" s="69" t="s">
        <v>2006</v>
      </c>
      <c r="AC21" s="69" t="s">
        <v>2006</v>
      </c>
      <c r="AD21" s="69" t="s">
        <v>1997</v>
      </c>
      <c r="AE21" s="69" t="s">
        <v>1984</v>
      </c>
      <c r="AF21" s="69" t="s">
        <v>1970</v>
      </c>
      <c r="AG21" s="69" t="s">
        <v>1960</v>
      </c>
      <c r="AH21" s="69" t="s">
        <v>1960</v>
      </c>
      <c r="AI21" s="69" t="s">
        <v>1960</v>
      </c>
      <c r="AJ21" s="69" t="s">
        <v>1953</v>
      </c>
      <c r="AK21" s="69" t="s">
        <v>1829</v>
      </c>
      <c r="AL21" s="69" t="s">
        <v>1941</v>
      </c>
      <c r="AM21" s="69" t="s">
        <v>1923</v>
      </c>
      <c r="AN21" s="69" t="s">
        <v>1923</v>
      </c>
      <c r="AO21" s="69" t="s">
        <v>1909</v>
      </c>
      <c r="AP21" s="69" t="s">
        <v>1900</v>
      </c>
      <c r="AQ21" s="69" t="s">
        <v>1891</v>
      </c>
      <c r="AR21" s="69" t="s">
        <v>1882</v>
      </c>
      <c r="AS21" s="69" t="s">
        <v>1829</v>
      </c>
      <c r="AT21" s="69" t="s">
        <v>1873</v>
      </c>
      <c r="AU21" s="69" t="s">
        <v>1864</v>
      </c>
      <c r="AV21" s="69" t="s">
        <v>1850</v>
      </c>
      <c r="AW21" s="69" t="s">
        <v>1829</v>
      </c>
      <c r="AX21" s="69" t="s">
        <v>1819</v>
      </c>
    </row>
    <row r="22" spans="1:50">
      <c r="A22" s="69" t="s">
        <v>101</v>
      </c>
      <c r="B22" s="69" t="s">
        <v>2035</v>
      </c>
      <c r="C22" s="69" t="s">
        <v>2035</v>
      </c>
      <c r="D22" s="69" t="s">
        <v>2035</v>
      </c>
      <c r="E22" s="69" t="s">
        <v>2035</v>
      </c>
      <c r="F22" s="69" t="s">
        <v>2035</v>
      </c>
      <c r="G22" s="69" t="s">
        <v>2035</v>
      </c>
      <c r="H22" s="69" t="s">
        <v>2035</v>
      </c>
      <c r="I22" s="69" t="s">
        <v>2034</v>
      </c>
      <c r="J22" s="69" t="s">
        <v>2033</v>
      </c>
      <c r="K22" s="69" t="s">
        <v>2033</v>
      </c>
      <c r="L22" s="69" t="s">
        <v>2033</v>
      </c>
      <c r="M22" s="69" t="s">
        <v>2032</v>
      </c>
      <c r="N22" s="69" t="s">
        <v>2031</v>
      </c>
      <c r="O22" s="69" t="s">
        <v>2031</v>
      </c>
      <c r="P22" s="69" t="s">
        <v>2031</v>
      </c>
      <c r="Q22" s="69" t="s">
        <v>2031</v>
      </c>
      <c r="R22" s="69" t="s">
        <v>2030</v>
      </c>
      <c r="S22" s="69" t="s">
        <v>2030</v>
      </c>
      <c r="T22" s="69" t="s">
        <v>2029</v>
      </c>
      <c r="U22" s="69">
        <v>0</v>
      </c>
      <c r="V22" s="69">
        <v>0</v>
      </c>
      <c r="W22" s="69" t="s">
        <v>2026</v>
      </c>
      <c r="X22" s="69" t="s">
        <v>2018</v>
      </c>
      <c r="Y22" s="69" t="s">
        <v>2014</v>
      </c>
      <c r="Z22" s="69" t="s">
        <v>2010</v>
      </c>
      <c r="AA22" s="69" t="s">
        <v>2006</v>
      </c>
      <c r="AB22" s="69" t="s">
        <v>2006</v>
      </c>
      <c r="AC22" s="69" t="s">
        <v>2006</v>
      </c>
      <c r="AD22" s="69" t="s">
        <v>1997</v>
      </c>
      <c r="AE22" s="69" t="s">
        <v>1984</v>
      </c>
      <c r="AF22" s="69" t="s">
        <v>1970</v>
      </c>
      <c r="AG22" s="69" t="s">
        <v>1960</v>
      </c>
      <c r="AH22" s="69" t="s">
        <v>1960</v>
      </c>
      <c r="AI22" s="69" t="s">
        <v>1960</v>
      </c>
      <c r="AJ22" s="69" t="s">
        <v>1953</v>
      </c>
      <c r="AK22" s="69" t="s">
        <v>1829</v>
      </c>
      <c r="AL22" s="69" t="s">
        <v>1941</v>
      </c>
      <c r="AM22" s="69" t="s">
        <v>1923</v>
      </c>
      <c r="AN22" s="69" t="s">
        <v>1923</v>
      </c>
      <c r="AO22" s="69" t="s">
        <v>1909</v>
      </c>
      <c r="AP22" s="69" t="s">
        <v>1900</v>
      </c>
      <c r="AQ22" s="69" t="s">
        <v>1891</v>
      </c>
      <c r="AR22" s="69" t="s">
        <v>1882</v>
      </c>
      <c r="AS22" s="69" t="s">
        <v>1829</v>
      </c>
      <c r="AT22" s="69" t="s">
        <v>1873</v>
      </c>
      <c r="AU22" s="69" t="s">
        <v>1864</v>
      </c>
      <c r="AV22" s="69" t="s">
        <v>1850</v>
      </c>
      <c r="AW22" s="69" t="s">
        <v>1829</v>
      </c>
      <c r="AX22" s="69" t="s">
        <v>1819</v>
      </c>
    </row>
    <row r="23" spans="1:50">
      <c r="A23" s="69" t="s">
        <v>102</v>
      </c>
      <c r="B23" s="69" t="s">
        <v>1543</v>
      </c>
      <c r="C23" s="69" t="s">
        <v>1543</v>
      </c>
      <c r="D23" s="69" t="s">
        <v>1543</v>
      </c>
      <c r="E23" s="69" t="s">
        <v>1543</v>
      </c>
      <c r="F23" s="69" t="s">
        <v>1543</v>
      </c>
      <c r="G23" s="69" t="s">
        <v>1543</v>
      </c>
      <c r="H23" s="69" t="s">
        <v>1543</v>
      </c>
      <c r="I23" s="69" t="s">
        <v>2028</v>
      </c>
      <c r="J23" s="69" t="s">
        <v>1368</v>
      </c>
      <c r="K23" s="69" t="s">
        <v>1368</v>
      </c>
      <c r="L23" s="69" t="s">
        <v>1368</v>
      </c>
      <c r="M23" s="69" t="s">
        <v>1498</v>
      </c>
      <c r="N23" s="69" t="s">
        <v>1729</v>
      </c>
      <c r="O23" s="69" t="s">
        <v>1729</v>
      </c>
      <c r="P23" s="69" t="s">
        <v>1729</v>
      </c>
      <c r="Q23" s="69" t="s">
        <v>1729</v>
      </c>
      <c r="R23" s="69" t="s">
        <v>1683</v>
      </c>
      <c r="S23" s="69" t="s">
        <v>1683</v>
      </c>
      <c r="T23" s="69" t="s">
        <v>2027</v>
      </c>
      <c r="U23" s="69" t="s">
        <v>2026</v>
      </c>
      <c r="V23" s="69" t="s">
        <v>2026</v>
      </c>
      <c r="W23" s="69">
        <v>0</v>
      </c>
      <c r="X23" s="69" t="s">
        <v>2017</v>
      </c>
      <c r="Y23" s="69" t="s">
        <v>1621</v>
      </c>
      <c r="Z23" s="69" t="s">
        <v>1770</v>
      </c>
      <c r="AA23" s="69" t="s">
        <v>1696</v>
      </c>
      <c r="AB23" s="69" t="s">
        <v>1696</v>
      </c>
      <c r="AC23" s="69" t="s">
        <v>1696</v>
      </c>
      <c r="AD23" s="69" t="s">
        <v>1996</v>
      </c>
      <c r="AE23" s="69" t="s">
        <v>1983</v>
      </c>
      <c r="AF23" s="69" t="s">
        <v>1969</v>
      </c>
      <c r="AG23" s="69" t="s">
        <v>1521</v>
      </c>
      <c r="AH23" s="69" t="s">
        <v>1521</v>
      </c>
      <c r="AI23" s="69" t="s">
        <v>1521</v>
      </c>
      <c r="AJ23" s="69" t="s">
        <v>1669</v>
      </c>
      <c r="AK23" s="69" t="s">
        <v>1638</v>
      </c>
      <c r="AL23" s="69" t="s">
        <v>1940</v>
      </c>
      <c r="AM23" s="69" t="s">
        <v>1922</v>
      </c>
      <c r="AN23" s="69" t="s">
        <v>1922</v>
      </c>
      <c r="AO23" s="69" t="s">
        <v>1769</v>
      </c>
      <c r="AP23" s="69" t="s">
        <v>1772</v>
      </c>
      <c r="AQ23" s="69" t="s">
        <v>1719</v>
      </c>
      <c r="AR23" s="69" t="s">
        <v>1759</v>
      </c>
      <c r="AS23" s="69" t="s">
        <v>1638</v>
      </c>
      <c r="AT23" s="69" t="s">
        <v>1603</v>
      </c>
      <c r="AU23" s="69" t="s">
        <v>1708</v>
      </c>
      <c r="AV23" s="69" t="s">
        <v>1849</v>
      </c>
      <c r="AW23" s="69" t="s">
        <v>1638</v>
      </c>
      <c r="AX23" s="69" t="s">
        <v>1771</v>
      </c>
    </row>
    <row r="24" spans="1:50">
      <c r="A24" s="69" t="s">
        <v>103</v>
      </c>
      <c r="B24" s="69" t="s">
        <v>2025</v>
      </c>
      <c r="C24" s="69" t="s">
        <v>2025</v>
      </c>
      <c r="D24" s="69" t="s">
        <v>2025</v>
      </c>
      <c r="E24" s="69" t="s">
        <v>2025</v>
      </c>
      <c r="F24" s="69" t="s">
        <v>2025</v>
      </c>
      <c r="G24" s="69" t="s">
        <v>2025</v>
      </c>
      <c r="H24" s="69" t="s">
        <v>2025</v>
      </c>
      <c r="I24" s="69" t="s">
        <v>2024</v>
      </c>
      <c r="J24" s="69" t="s">
        <v>2023</v>
      </c>
      <c r="K24" s="69" t="s">
        <v>2023</v>
      </c>
      <c r="L24" s="69" t="s">
        <v>2023</v>
      </c>
      <c r="M24" s="69" t="s">
        <v>2022</v>
      </c>
      <c r="N24" s="69" t="s">
        <v>2021</v>
      </c>
      <c r="O24" s="69" t="s">
        <v>2021</v>
      </c>
      <c r="P24" s="69" t="s">
        <v>2021</v>
      </c>
      <c r="Q24" s="69" t="s">
        <v>2021</v>
      </c>
      <c r="R24" s="69" t="s">
        <v>2020</v>
      </c>
      <c r="S24" s="69" t="s">
        <v>2020</v>
      </c>
      <c r="T24" s="69" t="s">
        <v>2019</v>
      </c>
      <c r="U24" s="69" t="s">
        <v>2018</v>
      </c>
      <c r="V24" s="69" t="s">
        <v>2018</v>
      </c>
      <c r="W24" s="69" t="s">
        <v>2017</v>
      </c>
      <c r="X24" s="69">
        <v>0</v>
      </c>
      <c r="Y24" s="69" t="s">
        <v>2013</v>
      </c>
      <c r="Z24" s="69" t="s">
        <v>2009</v>
      </c>
      <c r="AA24" s="69" t="s">
        <v>2005</v>
      </c>
      <c r="AB24" s="69" t="s">
        <v>2005</v>
      </c>
      <c r="AC24" s="69" t="s">
        <v>2005</v>
      </c>
      <c r="AD24" s="69" t="s">
        <v>1995</v>
      </c>
      <c r="AE24" s="69" t="s">
        <v>1982</v>
      </c>
      <c r="AF24" s="69" t="s">
        <v>1968</v>
      </c>
      <c r="AG24" s="69" t="s">
        <v>1959</v>
      </c>
      <c r="AH24" s="69" t="s">
        <v>1959</v>
      </c>
      <c r="AI24" s="69" t="s">
        <v>1959</v>
      </c>
      <c r="AJ24" s="69" t="s">
        <v>1952</v>
      </c>
      <c r="AK24" s="69" t="s">
        <v>1828</v>
      </c>
      <c r="AL24" s="69" t="s">
        <v>1939</v>
      </c>
      <c r="AM24" s="69" t="s">
        <v>1921</v>
      </c>
      <c r="AN24" s="69" t="s">
        <v>1921</v>
      </c>
      <c r="AO24" s="69" t="s">
        <v>1908</v>
      </c>
      <c r="AP24" s="69" t="s">
        <v>1899</v>
      </c>
      <c r="AQ24" s="69" t="s">
        <v>1890</v>
      </c>
      <c r="AR24" s="69" t="s">
        <v>1881</v>
      </c>
      <c r="AS24" s="69" t="s">
        <v>1828</v>
      </c>
      <c r="AT24" s="69" t="s">
        <v>1872</v>
      </c>
      <c r="AU24" s="69" t="s">
        <v>1863</v>
      </c>
      <c r="AV24" s="69" t="s">
        <v>1848</v>
      </c>
      <c r="AW24" s="69" t="s">
        <v>1828</v>
      </c>
      <c r="AX24" s="69" t="s">
        <v>1818</v>
      </c>
    </row>
    <row r="25" spans="1:50">
      <c r="A25" s="69" t="s">
        <v>104</v>
      </c>
      <c r="B25" s="69" t="s">
        <v>1529</v>
      </c>
      <c r="C25" s="69" t="s">
        <v>1529</v>
      </c>
      <c r="D25" s="69" t="s">
        <v>1529</v>
      </c>
      <c r="E25" s="69" t="s">
        <v>1529</v>
      </c>
      <c r="F25" s="69" t="s">
        <v>1529</v>
      </c>
      <c r="G25" s="69" t="s">
        <v>1529</v>
      </c>
      <c r="H25" s="69" t="s">
        <v>1529</v>
      </c>
      <c r="I25" s="69" t="s">
        <v>2016</v>
      </c>
      <c r="J25" s="69" t="s">
        <v>1354</v>
      </c>
      <c r="K25" s="69" t="s">
        <v>1354</v>
      </c>
      <c r="L25" s="69" t="s">
        <v>1354</v>
      </c>
      <c r="M25" s="69" t="s">
        <v>1484</v>
      </c>
      <c r="N25" s="69" t="s">
        <v>1615</v>
      </c>
      <c r="O25" s="69" t="s">
        <v>1615</v>
      </c>
      <c r="P25" s="69" t="s">
        <v>1615</v>
      </c>
      <c r="Q25" s="69" t="s">
        <v>1615</v>
      </c>
      <c r="R25" s="69" t="s">
        <v>1611</v>
      </c>
      <c r="S25" s="69" t="s">
        <v>1611</v>
      </c>
      <c r="T25" s="69" t="s">
        <v>2015</v>
      </c>
      <c r="U25" s="69" t="s">
        <v>2014</v>
      </c>
      <c r="V25" s="69" t="s">
        <v>2014</v>
      </c>
      <c r="W25" s="69" t="s">
        <v>1621</v>
      </c>
      <c r="X25" s="69" t="s">
        <v>2013</v>
      </c>
      <c r="Y25" s="69">
        <v>0</v>
      </c>
      <c r="Z25" s="69" t="s">
        <v>1623</v>
      </c>
      <c r="AA25" s="69" t="s">
        <v>1612</v>
      </c>
      <c r="AB25" s="69" t="s">
        <v>1612</v>
      </c>
      <c r="AC25" s="69" t="s">
        <v>1612</v>
      </c>
      <c r="AD25" s="69" t="s">
        <v>1994</v>
      </c>
      <c r="AE25" s="69" t="s">
        <v>1981</v>
      </c>
      <c r="AF25" s="69" t="s">
        <v>1967</v>
      </c>
      <c r="AG25" s="69" t="s">
        <v>1507</v>
      </c>
      <c r="AH25" s="69" t="s">
        <v>1507</v>
      </c>
      <c r="AI25" s="69" t="s">
        <v>1507</v>
      </c>
      <c r="AJ25" s="69" t="s">
        <v>1610</v>
      </c>
      <c r="AK25" s="69" t="s">
        <v>1608</v>
      </c>
      <c r="AL25" s="69" t="s">
        <v>1938</v>
      </c>
      <c r="AM25" s="69" t="s">
        <v>1920</v>
      </c>
      <c r="AN25" s="69" t="s">
        <v>1920</v>
      </c>
      <c r="AO25" s="69" t="s">
        <v>1622</v>
      </c>
      <c r="AP25" s="69" t="s">
        <v>1625</v>
      </c>
      <c r="AQ25" s="69" t="s">
        <v>1614</v>
      </c>
      <c r="AR25" s="69" t="s">
        <v>1619</v>
      </c>
      <c r="AS25" s="69" t="s">
        <v>1608</v>
      </c>
      <c r="AT25" s="69" t="s">
        <v>1589</v>
      </c>
      <c r="AU25" s="69" t="s">
        <v>1613</v>
      </c>
      <c r="AV25" s="69" t="s">
        <v>1847</v>
      </c>
      <c r="AW25" s="69" t="s">
        <v>1608</v>
      </c>
      <c r="AX25" s="69" t="s">
        <v>1624</v>
      </c>
    </row>
    <row r="26" spans="1:50">
      <c r="A26" s="69" t="s">
        <v>105</v>
      </c>
      <c r="B26" s="69" t="s">
        <v>1545</v>
      </c>
      <c r="C26" s="69" t="s">
        <v>1545</v>
      </c>
      <c r="D26" s="69" t="s">
        <v>1545</v>
      </c>
      <c r="E26" s="69" t="s">
        <v>1545</v>
      </c>
      <c r="F26" s="69" t="s">
        <v>1545</v>
      </c>
      <c r="G26" s="69" t="s">
        <v>1545</v>
      </c>
      <c r="H26" s="69" t="s">
        <v>1545</v>
      </c>
      <c r="I26" s="69" t="s">
        <v>2012</v>
      </c>
      <c r="J26" s="69" t="s">
        <v>1370</v>
      </c>
      <c r="K26" s="69" t="s">
        <v>1370</v>
      </c>
      <c r="L26" s="69" t="s">
        <v>1370</v>
      </c>
      <c r="M26" s="69" t="s">
        <v>1500</v>
      </c>
      <c r="N26" s="69" t="s">
        <v>1731</v>
      </c>
      <c r="O26" s="69" t="s">
        <v>1731</v>
      </c>
      <c r="P26" s="69" t="s">
        <v>1731</v>
      </c>
      <c r="Q26" s="69" t="s">
        <v>1731</v>
      </c>
      <c r="R26" s="69" t="s">
        <v>1685</v>
      </c>
      <c r="S26" s="69" t="s">
        <v>1685</v>
      </c>
      <c r="T26" s="69" t="s">
        <v>2011</v>
      </c>
      <c r="U26" s="69" t="s">
        <v>2010</v>
      </c>
      <c r="V26" s="69" t="s">
        <v>2010</v>
      </c>
      <c r="W26" s="69" t="s">
        <v>1770</v>
      </c>
      <c r="X26" s="69" t="s">
        <v>2009</v>
      </c>
      <c r="Y26" s="69" t="s">
        <v>1623</v>
      </c>
      <c r="Z26" s="69">
        <v>0</v>
      </c>
      <c r="AA26" s="69" t="s">
        <v>1698</v>
      </c>
      <c r="AB26" s="69" t="s">
        <v>1698</v>
      </c>
      <c r="AC26" s="69" t="s">
        <v>1698</v>
      </c>
      <c r="AD26" s="69" t="s">
        <v>1993</v>
      </c>
      <c r="AE26" s="69" t="s">
        <v>1980</v>
      </c>
      <c r="AF26" s="69" t="s">
        <v>1966</v>
      </c>
      <c r="AG26" s="69" t="s">
        <v>1523</v>
      </c>
      <c r="AH26" s="69" t="s">
        <v>1523</v>
      </c>
      <c r="AI26" s="69" t="s">
        <v>1523</v>
      </c>
      <c r="AJ26" s="69" t="s">
        <v>1671</v>
      </c>
      <c r="AK26" s="69" t="s">
        <v>1640</v>
      </c>
      <c r="AL26" s="69" t="s">
        <v>1937</v>
      </c>
      <c r="AM26" s="69" t="s">
        <v>1919</v>
      </c>
      <c r="AN26" s="69" t="s">
        <v>1919</v>
      </c>
      <c r="AO26" s="69" t="s">
        <v>1773</v>
      </c>
      <c r="AP26" s="69" t="s">
        <v>1777</v>
      </c>
      <c r="AQ26" s="69" t="s">
        <v>1721</v>
      </c>
      <c r="AR26" s="69" t="s">
        <v>1761</v>
      </c>
      <c r="AS26" s="69" t="s">
        <v>1640</v>
      </c>
      <c r="AT26" s="69" t="s">
        <v>1605</v>
      </c>
      <c r="AU26" s="69" t="s">
        <v>1710</v>
      </c>
      <c r="AV26" s="69" t="s">
        <v>1846</v>
      </c>
      <c r="AW26" s="69" t="s">
        <v>1640</v>
      </c>
      <c r="AX26" s="69" t="s">
        <v>1776</v>
      </c>
    </row>
    <row r="27" spans="1:50">
      <c r="A27" s="69" t="s">
        <v>106</v>
      </c>
      <c r="B27" s="69" t="s">
        <v>1534</v>
      </c>
      <c r="C27" s="69" t="s">
        <v>1534</v>
      </c>
      <c r="D27" s="69" t="s">
        <v>1534</v>
      </c>
      <c r="E27" s="69" t="s">
        <v>1534</v>
      </c>
      <c r="F27" s="69" t="s">
        <v>1534</v>
      </c>
      <c r="G27" s="69" t="s">
        <v>1534</v>
      </c>
      <c r="H27" s="69" t="s">
        <v>1534</v>
      </c>
      <c r="I27" s="69" t="s">
        <v>2008</v>
      </c>
      <c r="J27" s="69" t="s">
        <v>1359</v>
      </c>
      <c r="K27" s="69" t="s">
        <v>1359</v>
      </c>
      <c r="L27" s="69" t="s">
        <v>1359</v>
      </c>
      <c r="M27" s="69" t="s">
        <v>1489</v>
      </c>
      <c r="N27" s="69" t="s">
        <v>1690</v>
      </c>
      <c r="O27" s="69" t="s">
        <v>1690</v>
      </c>
      <c r="P27" s="69" t="s">
        <v>1690</v>
      </c>
      <c r="Q27" s="69" t="s">
        <v>1690</v>
      </c>
      <c r="R27" s="69" t="s">
        <v>1674</v>
      </c>
      <c r="S27" s="69" t="s">
        <v>1674</v>
      </c>
      <c r="T27" s="69" t="s">
        <v>2007</v>
      </c>
      <c r="U27" s="69" t="s">
        <v>2006</v>
      </c>
      <c r="V27" s="69" t="s">
        <v>2006</v>
      </c>
      <c r="W27" s="69" t="s">
        <v>1696</v>
      </c>
      <c r="X27" s="69" t="s">
        <v>2005</v>
      </c>
      <c r="Y27" s="69" t="s">
        <v>1612</v>
      </c>
      <c r="Z27" s="69" t="s">
        <v>1698</v>
      </c>
      <c r="AA27" s="69">
        <v>0</v>
      </c>
      <c r="AB27" s="69">
        <v>0</v>
      </c>
      <c r="AC27" s="69">
        <v>0</v>
      </c>
      <c r="AD27" s="69" t="s">
        <v>1992</v>
      </c>
      <c r="AE27" s="69" t="s">
        <v>1979</v>
      </c>
      <c r="AF27" s="69" t="s">
        <v>1965</v>
      </c>
      <c r="AG27" s="69" t="s">
        <v>1512</v>
      </c>
      <c r="AH27" s="69" t="s">
        <v>1512</v>
      </c>
      <c r="AI27" s="69" t="s">
        <v>1512</v>
      </c>
      <c r="AJ27" s="69" t="s">
        <v>1660</v>
      </c>
      <c r="AK27" s="69" t="s">
        <v>1629</v>
      </c>
      <c r="AL27" s="69" t="s">
        <v>1936</v>
      </c>
      <c r="AM27" s="69" t="s">
        <v>1918</v>
      </c>
      <c r="AN27" s="69" t="s">
        <v>1918</v>
      </c>
      <c r="AO27" s="69" t="s">
        <v>1697</v>
      </c>
      <c r="AP27" s="69" t="s">
        <v>1700</v>
      </c>
      <c r="AQ27" s="69" t="s">
        <v>1689</v>
      </c>
      <c r="AR27" s="69" t="s">
        <v>1694</v>
      </c>
      <c r="AS27" s="69" t="s">
        <v>1629</v>
      </c>
      <c r="AT27" s="69" t="s">
        <v>1594</v>
      </c>
      <c r="AU27" s="69" t="s">
        <v>1688</v>
      </c>
      <c r="AV27" s="69" t="s">
        <v>1845</v>
      </c>
      <c r="AW27" s="69" t="s">
        <v>1629</v>
      </c>
      <c r="AX27" s="69" t="s">
        <v>1699</v>
      </c>
    </row>
    <row r="28" spans="1:50">
      <c r="A28" s="69" t="s">
        <v>107</v>
      </c>
      <c r="B28" s="69" t="s">
        <v>1534</v>
      </c>
      <c r="C28" s="69" t="s">
        <v>1534</v>
      </c>
      <c r="D28" s="69" t="s">
        <v>1534</v>
      </c>
      <c r="E28" s="69" t="s">
        <v>1534</v>
      </c>
      <c r="F28" s="69" t="s">
        <v>1534</v>
      </c>
      <c r="G28" s="69" t="s">
        <v>1534</v>
      </c>
      <c r="H28" s="69" t="s">
        <v>1534</v>
      </c>
      <c r="I28" s="69" t="s">
        <v>2008</v>
      </c>
      <c r="J28" s="69" t="s">
        <v>1359</v>
      </c>
      <c r="K28" s="69" t="s">
        <v>1359</v>
      </c>
      <c r="L28" s="69" t="s">
        <v>1359</v>
      </c>
      <c r="M28" s="69" t="s">
        <v>1489</v>
      </c>
      <c r="N28" s="69" t="s">
        <v>1690</v>
      </c>
      <c r="O28" s="69" t="s">
        <v>1690</v>
      </c>
      <c r="P28" s="69" t="s">
        <v>1690</v>
      </c>
      <c r="Q28" s="69" t="s">
        <v>1690</v>
      </c>
      <c r="R28" s="69" t="s">
        <v>1674</v>
      </c>
      <c r="S28" s="69" t="s">
        <v>1674</v>
      </c>
      <c r="T28" s="69" t="s">
        <v>2007</v>
      </c>
      <c r="U28" s="69" t="s">
        <v>2006</v>
      </c>
      <c r="V28" s="69" t="s">
        <v>2006</v>
      </c>
      <c r="W28" s="69" t="s">
        <v>1696</v>
      </c>
      <c r="X28" s="69" t="s">
        <v>2005</v>
      </c>
      <c r="Y28" s="69" t="s">
        <v>1612</v>
      </c>
      <c r="Z28" s="69" t="s">
        <v>1698</v>
      </c>
      <c r="AA28" s="69">
        <v>0</v>
      </c>
      <c r="AB28" s="69">
        <v>0</v>
      </c>
      <c r="AC28" s="69">
        <v>0</v>
      </c>
      <c r="AD28" s="69" t="s">
        <v>1992</v>
      </c>
      <c r="AE28" s="69" t="s">
        <v>1979</v>
      </c>
      <c r="AF28" s="69" t="s">
        <v>1965</v>
      </c>
      <c r="AG28" s="69" t="s">
        <v>1512</v>
      </c>
      <c r="AH28" s="69" t="s">
        <v>1512</v>
      </c>
      <c r="AI28" s="69" t="s">
        <v>1512</v>
      </c>
      <c r="AJ28" s="69" t="s">
        <v>1660</v>
      </c>
      <c r="AK28" s="69" t="s">
        <v>1629</v>
      </c>
      <c r="AL28" s="69" t="s">
        <v>1936</v>
      </c>
      <c r="AM28" s="69" t="s">
        <v>1918</v>
      </c>
      <c r="AN28" s="69" t="s">
        <v>1918</v>
      </c>
      <c r="AO28" s="69" t="s">
        <v>1697</v>
      </c>
      <c r="AP28" s="69" t="s">
        <v>1700</v>
      </c>
      <c r="AQ28" s="69" t="s">
        <v>1689</v>
      </c>
      <c r="AR28" s="69" t="s">
        <v>1694</v>
      </c>
      <c r="AS28" s="69" t="s">
        <v>1629</v>
      </c>
      <c r="AT28" s="69" t="s">
        <v>1594</v>
      </c>
      <c r="AU28" s="69" t="s">
        <v>1688</v>
      </c>
      <c r="AV28" s="69" t="s">
        <v>1845</v>
      </c>
      <c r="AW28" s="69" t="s">
        <v>1629</v>
      </c>
      <c r="AX28" s="69" t="s">
        <v>1699</v>
      </c>
    </row>
    <row r="29" spans="1:50">
      <c r="A29" s="69" t="s">
        <v>108</v>
      </c>
      <c r="B29" s="69" t="s">
        <v>1534</v>
      </c>
      <c r="C29" s="69" t="s">
        <v>1534</v>
      </c>
      <c r="D29" s="69" t="s">
        <v>1534</v>
      </c>
      <c r="E29" s="69" t="s">
        <v>1534</v>
      </c>
      <c r="F29" s="69" t="s">
        <v>1534</v>
      </c>
      <c r="G29" s="69" t="s">
        <v>1534</v>
      </c>
      <c r="H29" s="69" t="s">
        <v>1534</v>
      </c>
      <c r="I29" s="69" t="s">
        <v>2008</v>
      </c>
      <c r="J29" s="69" t="s">
        <v>1359</v>
      </c>
      <c r="K29" s="69" t="s">
        <v>1359</v>
      </c>
      <c r="L29" s="69" t="s">
        <v>1359</v>
      </c>
      <c r="M29" s="69" t="s">
        <v>1489</v>
      </c>
      <c r="N29" s="69" t="s">
        <v>1690</v>
      </c>
      <c r="O29" s="69" t="s">
        <v>1690</v>
      </c>
      <c r="P29" s="69" t="s">
        <v>1690</v>
      </c>
      <c r="Q29" s="69" t="s">
        <v>1690</v>
      </c>
      <c r="R29" s="69" t="s">
        <v>1674</v>
      </c>
      <c r="S29" s="69" t="s">
        <v>1674</v>
      </c>
      <c r="T29" s="69" t="s">
        <v>2007</v>
      </c>
      <c r="U29" s="69" t="s">
        <v>2006</v>
      </c>
      <c r="V29" s="69" t="s">
        <v>2006</v>
      </c>
      <c r="W29" s="69" t="s">
        <v>1696</v>
      </c>
      <c r="X29" s="69" t="s">
        <v>2005</v>
      </c>
      <c r="Y29" s="69" t="s">
        <v>1612</v>
      </c>
      <c r="Z29" s="69" t="s">
        <v>1698</v>
      </c>
      <c r="AA29" s="69">
        <v>0</v>
      </c>
      <c r="AB29" s="69">
        <v>0</v>
      </c>
      <c r="AC29" s="69">
        <v>0</v>
      </c>
      <c r="AD29" s="69" t="s">
        <v>1992</v>
      </c>
      <c r="AE29" s="69" t="s">
        <v>1979</v>
      </c>
      <c r="AF29" s="69" t="s">
        <v>1965</v>
      </c>
      <c r="AG29" s="69" t="s">
        <v>1512</v>
      </c>
      <c r="AH29" s="69" t="s">
        <v>1512</v>
      </c>
      <c r="AI29" s="69" t="s">
        <v>1512</v>
      </c>
      <c r="AJ29" s="69" t="s">
        <v>1660</v>
      </c>
      <c r="AK29" s="69" t="s">
        <v>1629</v>
      </c>
      <c r="AL29" s="69" t="s">
        <v>1936</v>
      </c>
      <c r="AM29" s="69" t="s">
        <v>1918</v>
      </c>
      <c r="AN29" s="69" t="s">
        <v>1918</v>
      </c>
      <c r="AO29" s="69" t="s">
        <v>1697</v>
      </c>
      <c r="AP29" s="69" t="s">
        <v>1700</v>
      </c>
      <c r="AQ29" s="69" t="s">
        <v>1689</v>
      </c>
      <c r="AR29" s="69" t="s">
        <v>1694</v>
      </c>
      <c r="AS29" s="69" t="s">
        <v>1629</v>
      </c>
      <c r="AT29" s="69" t="s">
        <v>1594</v>
      </c>
      <c r="AU29" s="69" t="s">
        <v>1688</v>
      </c>
      <c r="AV29" s="69" t="s">
        <v>1845</v>
      </c>
      <c r="AW29" s="69" t="s">
        <v>1629</v>
      </c>
      <c r="AX29" s="69" t="s">
        <v>1699</v>
      </c>
    </row>
    <row r="30" spans="1:50">
      <c r="A30" s="69" t="s">
        <v>109</v>
      </c>
      <c r="B30" s="69" t="s">
        <v>2004</v>
      </c>
      <c r="C30" s="69" t="s">
        <v>2004</v>
      </c>
      <c r="D30" s="69" t="s">
        <v>2004</v>
      </c>
      <c r="E30" s="69" t="s">
        <v>2004</v>
      </c>
      <c r="F30" s="69" t="s">
        <v>2004</v>
      </c>
      <c r="G30" s="69" t="s">
        <v>2004</v>
      </c>
      <c r="H30" s="69" t="s">
        <v>2004</v>
      </c>
      <c r="I30" s="69" t="s">
        <v>2003</v>
      </c>
      <c r="J30" s="69" t="s">
        <v>2002</v>
      </c>
      <c r="K30" s="69" t="s">
        <v>2002</v>
      </c>
      <c r="L30" s="69" t="s">
        <v>2002</v>
      </c>
      <c r="M30" s="69" t="s">
        <v>2001</v>
      </c>
      <c r="N30" s="69" t="s">
        <v>2000</v>
      </c>
      <c r="O30" s="69" t="s">
        <v>2000</v>
      </c>
      <c r="P30" s="69" t="s">
        <v>2000</v>
      </c>
      <c r="Q30" s="69" t="s">
        <v>2000</v>
      </c>
      <c r="R30" s="69" t="s">
        <v>1999</v>
      </c>
      <c r="S30" s="69" t="s">
        <v>1999</v>
      </c>
      <c r="T30" s="69" t="s">
        <v>1998</v>
      </c>
      <c r="U30" s="69" t="s">
        <v>1997</v>
      </c>
      <c r="V30" s="69" t="s">
        <v>1997</v>
      </c>
      <c r="W30" s="69" t="s">
        <v>1996</v>
      </c>
      <c r="X30" s="69" t="s">
        <v>1995</v>
      </c>
      <c r="Y30" s="69" t="s">
        <v>1994</v>
      </c>
      <c r="Z30" s="69" t="s">
        <v>1993</v>
      </c>
      <c r="AA30" s="69" t="s">
        <v>1992</v>
      </c>
      <c r="AB30" s="69" t="s">
        <v>1992</v>
      </c>
      <c r="AC30" s="69" t="s">
        <v>1992</v>
      </c>
      <c r="AD30" s="69">
        <v>0</v>
      </c>
      <c r="AE30" s="69" t="s">
        <v>1978</v>
      </c>
      <c r="AF30" s="69" t="s">
        <v>1964</v>
      </c>
      <c r="AG30" s="69" t="s">
        <v>1958</v>
      </c>
      <c r="AH30" s="69" t="s">
        <v>1958</v>
      </c>
      <c r="AI30" s="69" t="s">
        <v>1958</v>
      </c>
      <c r="AJ30" s="69" t="s">
        <v>1951</v>
      </c>
      <c r="AK30" s="69" t="s">
        <v>1827</v>
      </c>
      <c r="AL30" s="69" t="s">
        <v>1935</v>
      </c>
      <c r="AM30" s="69" t="s">
        <v>1917</v>
      </c>
      <c r="AN30" s="69" t="s">
        <v>1917</v>
      </c>
      <c r="AO30" s="69" t="s">
        <v>1907</v>
      </c>
      <c r="AP30" s="69" t="s">
        <v>1898</v>
      </c>
      <c r="AQ30" s="69" t="s">
        <v>1889</v>
      </c>
      <c r="AR30" s="69" t="s">
        <v>1880</v>
      </c>
      <c r="AS30" s="69" t="s">
        <v>1827</v>
      </c>
      <c r="AT30" s="69" t="s">
        <v>1871</v>
      </c>
      <c r="AU30" s="69" t="s">
        <v>1862</v>
      </c>
      <c r="AV30" s="69" t="s">
        <v>1844</v>
      </c>
      <c r="AW30" s="69" t="s">
        <v>1827</v>
      </c>
      <c r="AX30" s="69" t="s">
        <v>1817</v>
      </c>
    </row>
    <row r="31" spans="1:50">
      <c r="A31" s="69" t="s">
        <v>110</v>
      </c>
      <c r="B31" s="69" t="s">
        <v>1991</v>
      </c>
      <c r="C31" s="69" t="s">
        <v>1991</v>
      </c>
      <c r="D31" s="69" t="s">
        <v>1991</v>
      </c>
      <c r="E31" s="69" t="s">
        <v>1991</v>
      </c>
      <c r="F31" s="69" t="s">
        <v>1991</v>
      </c>
      <c r="G31" s="69" t="s">
        <v>1991</v>
      </c>
      <c r="H31" s="69" t="s">
        <v>1991</v>
      </c>
      <c r="I31" s="69" t="s">
        <v>1990</v>
      </c>
      <c r="J31" s="69" t="s">
        <v>1989</v>
      </c>
      <c r="K31" s="69" t="s">
        <v>1989</v>
      </c>
      <c r="L31" s="69" t="s">
        <v>1989</v>
      </c>
      <c r="M31" s="69" t="s">
        <v>1988</v>
      </c>
      <c r="N31" s="69" t="s">
        <v>1987</v>
      </c>
      <c r="O31" s="69" t="s">
        <v>1987</v>
      </c>
      <c r="P31" s="69" t="s">
        <v>1987</v>
      </c>
      <c r="Q31" s="69" t="s">
        <v>1987</v>
      </c>
      <c r="R31" s="69" t="s">
        <v>1986</v>
      </c>
      <c r="S31" s="69" t="s">
        <v>1986</v>
      </c>
      <c r="T31" s="69" t="s">
        <v>1985</v>
      </c>
      <c r="U31" s="69" t="s">
        <v>1984</v>
      </c>
      <c r="V31" s="69" t="s">
        <v>1984</v>
      </c>
      <c r="W31" s="69" t="s">
        <v>1983</v>
      </c>
      <c r="X31" s="69" t="s">
        <v>1982</v>
      </c>
      <c r="Y31" s="69" t="s">
        <v>1981</v>
      </c>
      <c r="Z31" s="69" t="s">
        <v>1980</v>
      </c>
      <c r="AA31" s="69" t="s">
        <v>1979</v>
      </c>
      <c r="AB31" s="69" t="s">
        <v>1979</v>
      </c>
      <c r="AC31" s="69" t="s">
        <v>1979</v>
      </c>
      <c r="AD31" s="69" t="s">
        <v>1978</v>
      </c>
      <c r="AE31" s="69">
        <v>0</v>
      </c>
      <c r="AF31" s="69" t="s">
        <v>1963</v>
      </c>
      <c r="AG31" s="69" t="s">
        <v>1957</v>
      </c>
      <c r="AH31" s="69" t="s">
        <v>1957</v>
      </c>
      <c r="AI31" s="69" t="s">
        <v>1957</v>
      </c>
      <c r="AJ31" s="69" t="s">
        <v>1950</v>
      </c>
      <c r="AK31" s="69" t="s">
        <v>1826</v>
      </c>
      <c r="AL31" s="69" t="s">
        <v>1934</v>
      </c>
      <c r="AM31" s="69" t="s">
        <v>1916</v>
      </c>
      <c r="AN31" s="69" t="s">
        <v>1916</v>
      </c>
      <c r="AO31" s="69" t="s">
        <v>1906</v>
      </c>
      <c r="AP31" s="69" t="s">
        <v>1897</v>
      </c>
      <c r="AQ31" s="69" t="s">
        <v>1888</v>
      </c>
      <c r="AR31" s="69" t="s">
        <v>1879</v>
      </c>
      <c r="AS31" s="69" t="s">
        <v>1826</v>
      </c>
      <c r="AT31" s="69" t="s">
        <v>1870</v>
      </c>
      <c r="AU31" s="69" t="s">
        <v>1861</v>
      </c>
      <c r="AV31" s="69" t="s">
        <v>1843</v>
      </c>
      <c r="AW31" s="69" t="s">
        <v>1826</v>
      </c>
      <c r="AX31" s="69" t="s">
        <v>1816</v>
      </c>
    </row>
    <row r="32" spans="1:50">
      <c r="A32" s="69" t="s">
        <v>111</v>
      </c>
      <c r="B32" s="69" t="s">
        <v>1977</v>
      </c>
      <c r="C32" s="69" t="s">
        <v>1977</v>
      </c>
      <c r="D32" s="69" t="s">
        <v>1977</v>
      </c>
      <c r="E32" s="69" t="s">
        <v>1977</v>
      </c>
      <c r="F32" s="69" t="s">
        <v>1977</v>
      </c>
      <c r="G32" s="69" t="s">
        <v>1977</v>
      </c>
      <c r="H32" s="69" t="s">
        <v>1977</v>
      </c>
      <c r="I32" s="69" t="s">
        <v>1976</v>
      </c>
      <c r="J32" s="69" t="s">
        <v>1975</v>
      </c>
      <c r="K32" s="69" t="s">
        <v>1975</v>
      </c>
      <c r="L32" s="69" t="s">
        <v>1975</v>
      </c>
      <c r="M32" s="69" t="s">
        <v>1974</v>
      </c>
      <c r="N32" s="69" t="s">
        <v>1973</v>
      </c>
      <c r="O32" s="69" t="s">
        <v>1973</v>
      </c>
      <c r="P32" s="69" t="s">
        <v>1973</v>
      </c>
      <c r="Q32" s="69" t="s">
        <v>1973</v>
      </c>
      <c r="R32" s="69" t="s">
        <v>1972</v>
      </c>
      <c r="S32" s="69" t="s">
        <v>1972</v>
      </c>
      <c r="T32" s="69" t="s">
        <v>1971</v>
      </c>
      <c r="U32" s="69" t="s">
        <v>1970</v>
      </c>
      <c r="V32" s="69" t="s">
        <v>1970</v>
      </c>
      <c r="W32" s="69" t="s">
        <v>1969</v>
      </c>
      <c r="X32" s="69" t="s">
        <v>1968</v>
      </c>
      <c r="Y32" s="69" t="s">
        <v>1967</v>
      </c>
      <c r="Z32" s="69" t="s">
        <v>1966</v>
      </c>
      <c r="AA32" s="69" t="s">
        <v>1965</v>
      </c>
      <c r="AB32" s="69" t="s">
        <v>1965</v>
      </c>
      <c r="AC32" s="69" t="s">
        <v>1965</v>
      </c>
      <c r="AD32" s="69" t="s">
        <v>1964</v>
      </c>
      <c r="AE32" s="69" t="s">
        <v>1963</v>
      </c>
      <c r="AF32" s="69">
        <v>0</v>
      </c>
      <c r="AG32" s="69" t="s">
        <v>1956</v>
      </c>
      <c r="AH32" s="69" t="s">
        <v>1956</v>
      </c>
      <c r="AI32" s="69" t="s">
        <v>1956</v>
      </c>
      <c r="AJ32" s="69" t="s">
        <v>1949</v>
      </c>
      <c r="AK32" s="69" t="s">
        <v>1825</v>
      </c>
      <c r="AL32" s="69" t="s">
        <v>1933</v>
      </c>
      <c r="AM32" s="69" t="s">
        <v>1915</v>
      </c>
      <c r="AN32" s="69" t="s">
        <v>1915</v>
      </c>
      <c r="AO32" s="69" t="s">
        <v>1905</v>
      </c>
      <c r="AP32" s="69" t="s">
        <v>1896</v>
      </c>
      <c r="AQ32" s="69" t="s">
        <v>1887</v>
      </c>
      <c r="AR32" s="69" t="s">
        <v>1878</v>
      </c>
      <c r="AS32" s="69" t="s">
        <v>1825</v>
      </c>
      <c r="AT32" s="69" t="s">
        <v>1869</v>
      </c>
      <c r="AU32" s="69" t="s">
        <v>1860</v>
      </c>
      <c r="AV32" s="69" t="s">
        <v>1842</v>
      </c>
      <c r="AW32" s="69" t="s">
        <v>1825</v>
      </c>
      <c r="AX32" s="69" t="s">
        <v>1815</v>
      </c>
    </row>
    <row r="33" spans="1:50">
      <c r="A33" s="69" t="s">
        <v>112</v>
      </c>
      <c r="B33" s="69" t="s">
        <v>1503</v>
      </c>
      <c r="C33" s="69" t="s">
        <v>1503</v>
      </c>
      <c r="D33" s="69" t="s">
        <v>1503</v>
      </c>
      <c r="E33" s="69" t="s">
        <v>1503</v>
      </c>
      <c r="F33" s="69" t="s">
        <v>1503</v>
      </c>
      <c r="G33" s="69" t="s">
        <v>1503</v>
      </c>
      <c r="H33" s="69" t="s">
        <v>1503</v>
      </c>
      <c r="I33" s="69" t="s">
        <v>1962</v>
      </c>
      <c r="J33" s="69" t="s">
        <v>1349</v>
      </c>
      <c r="K33" s="69" t="s">
        <v>1349</v>
      </c>
      <c r="L33" s="69" t="s">
        <v>1349</v>
      </c>
      <c r="M33" s="69" t="s">
        <v>1479</v>
      </c>
      <c r="N33" s="69" t="s">
        <v>1515</v>
      </c>
      <c r="O33" s="69" t="s">
        <v>1515</v>
      </c>
      <c r="P33" s="69" t="s">
        <v>1515</v>
      </c>
      <c r="Q33" s="69" t="s">
        <v>1515</v>
      </c>
      <c r="R33" s="69" t="s">
        <v>1511</v>
      </c>
      <c r="S33" s="69" t="s">
        <v>1511</v>
      </c>
      <c r="T33" s="69" t="s">
        <v>1961</v>
      </c>
      <c r="U33" s="69" t="s">
        <v>1960</v>
      </c>
      <c r="V33" s="69" t="s">
        <v>1960</v>
      </c>
      <c r="W33" s="69" t="s">
        <v>1521</v>
      </c>
      <c r="X33" s="69" t="s">
        <v>1959</v>
      </c>
      <c r="Y33" s="69" t="s">
        <v>1507</v>
      </c>
      <c r="Z33" s="69" t="s">
        <v>1523</v>
      </c>
      <c r="AA33" s="69" t="s">
        <v>1512</v>
      </c>
      <c r="AB33" s="69" t="s">
        <v>1512</v>
      </c>
      <c r="AC33" s="69" t="s">
        <v>1512</v>
      </c>
      <c r="AD33" s="69" t="s">
        <v>1958</v>
      </c>
      <c r="AE33" s="69" t="s">
        <v>1957</v>
      </c>
      <c r="AF33" s="69" t="s">
        <v>1956</v>
      </c>
      <c r="AG33" s="69">
        <v>0</v>
      </c>
      <c r="AH33" s="69">
        <v>0</v>
      </c>
      <c r="AI33" s="69">
        <v>0</v>
      </c>
      <c r="AJ33" s="69" t="s">
        <v>1510</v>
      </c>
      <c r="AK33" s="69" t="s">
        <v>1508</v>
      </c>
      <c r="AL33" s="69" t="s">
        <v>1932</v>
      </c>
      <c r="AM33" s="69" t="s">
        <v>1914</v>
      </c>
      <c r="AN33" s="69" t="s">
        <v>1914</v>
      </c>
      <c r="AO33" s="69" t="s">
        <v>1522</v>
      </c>
      <c r="AP33" s="69" t="s">
        <v>1525</v>
      </c>
      <c r="AQ33" s="69" t="s">
        <v>1514</v>
      </c>
      <c r="AR33" s="69" t="s">
        <v>1519</v>
      </c>
      <c r="AS33" s="69" t="s">
        <v>1508</v>
      </c>
      <c r="AT33" s="69" t="s">
        <v>1506</v>
      </c>
      <c r="AU33" s="69" t="s">
        <v>1513</v>
      </c>
      <c r="AV33" s="69" t="s">
        <v>1841</v>
      </c>
      <c r="AW33" s="69" t="s">
        <v>1508</v>
      </c>
      <c r="AX33" s="69" t="s">
        <v>1524</v>
      </c>
    </row>
    <row r="34" spans="1:50">
      <c r="A34" s="69" t="s">
        <v>113</v>
      </c>
      <c r="B34" s="69" t="s">
        <v>1503</v>
      </c>
      <c r="C34" s="69" t="s">
        <v>1503</v>
      </c>
      <c r="D34" s="69" t="s">
        <v>1503</v>
      </c>
      <c r="E34" s="69" t="s">
        <v>1503</v>
      </c>
      <c r="F34" s="69" t="s">
        <v>1503</v>
      </c>
      <c r="G34" s="69" t="s">
        <v>1503</v>
      </c>
      <c r="H34" s="69" t="s">
        <v>1503</v>
      </c>
      <c r="I34" s="69" t="s">
        <v>1962</v>
      </c>
      <c r="J34" s="69" t="s">
        <v>1349</v>
      </c>
      <c r="K34" s="69" t="s">
        <v>1349</v>
      </c>
      <c r="L34" s="69" t="s">
        <v>1349</v>
      </c>
      <c r="M34" s="69" t="s">
        <v>1479</v>
      </c>
      <c r="N34" s="69" t="s">
        <v>1515</v>
      </c>
      <c r="O34" s="69" t="s">
        <v>1515</v>
      </c>
      <c r="P34" s="69" t="s">
        <v>1515</v>
      </c>
      <c r="Q34" s="69" t="s">
        <v>1515</v>
      </c>
      <c r="R34" s="69" t="s">
        <v>1511</v>
      </c>
      <c r="S34" s="69" t="s">
        <v>1511</v>
      </c>
      <c r="T34" s="69" t="s">
        <v>1961</v>
      </c>
      <c r="U34" s="69" t="s">
        <v>1960</v>
      </c>
      <c r="V34" s="69" t="s">
        <v>1960</v>
      </c>
      <c r="W34" s="69" t="s">
        <v>1521</v>
      </c>
      <c r="X34" s="69" t="s">
        <v>1959</v>
      </c>
      <c r="Y34" s="69" t="s">
        <v>1507</v>
      </c>
      <c r="Z34" s="69" t="s">
        <v>1523</v>
      </c>
      <c r="AA34" s="69" t="s">
        <v>1512</v>
      </c>
      <c r="AB34" s="69" t="s">
        <v>1512</v>
      </c>
      <c r="AC34" s="69" t="s">
        <v>1512</v>
      </c>
      <c r="AD34" s="69" t="s">
        <v>1958</v>
      </c>
      <c r="AE34" s="69" t="s">
        <v>1957</v>
      </c>
      <c r="AF34" s="69" t="s">
        <v>1956</v>
      </c>
      <c r="AG34" s="69">
        <v>0</v>
      </c>
      <c r="AH34" s="69">
        <v>0</v>
      </c>
      <c r="AI34" s="69">
        <v>0</v>
      </c>
      <c r="AJ34" s="69" t="s">
        <v>1510</v>
      </c>
      <c r="AK34" s="69" t="s">
        <v>1508</v>
      </c>
      <c r="AL34" s="69" t="s">
        <v>1932</v>
      </c>
      <c r="AM34" s="69" t="s">
        <v>1914</v>
      </c>
      <c r="AN34" s="69" t="s">
        <v>1914</v>
      </c>
      <c r="AO34" s="69" t="s">
        <v>1522</v>
      </c>
      <c r="AP34" s="69" t="s">
        <v>1525</v>
      </c>
      <c r="AQ34" s="69" t="s">
        <v>1514</v>
      </c>
      <c r="AR34" s="69" t="s">
        <v>1519</v>
      </c>
      <c r="AS34" s="69" t="s">
        <v>1508</v>
      </c>
      <c r="AT34" s="69" t="s">
        <v>1506</v>
      </c>
      <c r="AU34" s="69" t="s">
        <v>1513</v>
      </c>
      <c r="AV34" s="69" t="s">
        <v>1841</v>
      </c>
      <c r="AW34" s="69" t="s">
        <v>1508</v>
      </c>
      <c r="AX34" s="69" t="s">
        <v>1524</v>
      </c>
    </row>
    <row r="35" spans="1:50">
      <c r="A35" s="69" t="s">
        <v>114</v>
      </c>
      <c r="B35" s="69" t="s">
        <v>1503</v>
      </c>
      <c r="C35" s="69" t="s">
        <v>1503</v>
      </c>
      <c r="D35" s="69" t="s">
        <v>1503</v>
      </c>
      <c r="E35" s="69" t="s">
        <v>1503</v>
      </c>
      <c r="F35" s="69" t="s">
        <v>1503</v>
      </c>
      <c r="G35" s="69" t="s">
        <v>1503</v>
      </c>
      <c r="H35" s="69" t="s">
        <v>1503</v>
      </c>
      <c r="I35" s="69" t="s">
        <v>1962</v>
      </c>
      <c r="J35" s="69" t="s">
        <v>1349</v>
      </c>
      <c r="K35" s="69" t="s">
        <v>1349</v>
      </c>
      <c r="L35" s="69" t="s">
        <v>1349</v>
      </c>
      <c r="M35" s="69" t="s">
        <v>1479</v>
      </c>
      <c r="N35" s="69" t="s">
        <v>1515</v>
      </c>
      <c r="O35" s="69" t="s">
        <v>1515</v>
      </c>
      <c r="P35" s="69" t="s">
        <v>1515</v>
      </c>
      <c r="Q35" s="69" t="s">
        <v>1515</v>
      </c>
      <c r="R35" s="69" t="s">
        <v>1511</v>
      </c>
      <c r="S35" s="69" t="s">
        <v>1511</v>
      </c>
      <c r="T35" s="69" t="s">
        <v>1961</v>
      </c>
      <c r="U35" s="69" t="s">
        <v>1960</v>
      </c>
      <c r="V35" s="69" t="s">
        <v>1960</v>
      </c>
      <c r="W35" s="69" t="s">
        <v>1521</v>
      </c>
      <c r="X35" s="69" t="s">
        <v>1959</v>
      </c>
      <c r="Y35" s="69" t="s">
        <v>1507</v>
      </c>
      <c r="Z35" s="69" t="s">
        <v>1523</v>
      </c>
      <c r="AA35" s="69" t="s">
        <v>1512</v>
      </c>
      <c r="AB35" s="69" t="s">
        <v>1512</v>
      </c>
      <c r="AC35" s="69" t="s">
        <v>1512</v>
      </c>
      <c r="AD35" s="69" t="s">
        <v>1958</v>
      </c>
      <c r="AE35" s="69" t="s">
        <v>1957</v>
      </c>
      <c r="AF35" s="69" t="s">
        <v>1956</v>
      </c>
      <c r="AG35" s="69">
        <v>0</v>
      </c>
      <c r="AH35" s="69">
        <v>0</v>
      </c>
      <c r="AI35" s="69">
        <v>0</v>
      </c>
      <c r="AJ35" s="69" t="s">
        <v>1510</v>
      </c>
      <c r="AK35" s="69" t="s">
        <v>1508</v>
      </c>
      <c r="AL35" s="69" t="s">
        <v>1932</v>
      </c>
      <c r="AM35" s="69" t="s">
        <v>1914</v>
      </c>
      <c r="AN35" s="69" t="s">
        <v>1914</v>
      </c>
      <c r="AO35" s="69" t="s">
        <v>1522</v>
      </c>
      <c r="AP35" s="69" t="s">
        <v>1525</v>
      </c>
      <c r="AQ35" s="69" t="s">
        <v>1514</v>
      </c>
      <c r="AR35" s="69" t="s">
        <v>1519</v>
      </c>
      <c r="AS35" s="69" t="s">
        <v>1508</v>
      </c>
      <c r="AT35" s="69" t="s">
        <v>1506</v>
      </c>
      <c r="AU35" s="69" t="s">
        <v>1513</v>
      </c>
      <c r="AV35" s="69" t="s">
        <v>1841</v>
      </c>
      <c r="AW35" s="69" t="s">
        <v>1508</v>
      </c>
      <c r="AX35" s="69" t="s">
        <v>1524</v>
      </c>
    </row>
    <row r="36" spans="1:50">
      <c r="A36" s="69" t="s">
        <v>115</v>
      </c>
      <c r="B36" s="69" t="s">
        <v>1532</v>
      </c>
      <c r="C36" s="69" t="s">
        <v>1532</v>
      </c>
      <c r="D36" s="69" t="s">
        <v>1532</v>
      </c>
      <c r="E36" s="69" t="s">
        <v>1532</v>
      </c>
      <c r="F36" s="69" t="s">
        <v>1532</v>
      </c>
      <c r="G36" s="69" t="s">
        <v>1532</v>
      </c>
      <c r="H36" s="69" t="s">
        <v>1532</v>
      </c>
      <c r="I36" s="69" t="s">
        <v>1955</v>
      </c>
      <c r="J36" s="69" t="s">
        <v>1357</v>
      </c>
      <c r="K36" s="69" t="s">
        <v>1357</v>
      </c>
      <c r="L36" s="69" t="s">
        <v>1357</v>
      </c>
      <c r="M36" s="69" t="s">
        <v>1487</v>
      </c>
      <c r="N36" s="69" t="s">
        <v>1663</v>
      </c>
      <c r="O36" s="69" t="s">
        <v>1663</v>
      </c>
      <c r="P36" s="69" t="s">
        <v>1663</v>
      </c>
      <c r="Q36" s="69" t="s">
        <v>1663</v>
      </c>
      <c r="R36" s="69" t="s">
        <v>1659</v>
      </c>
      <c r="S36" s="69" t="s">
        <v>1659</v>
      </c>
      <c r="T36" s="69" t="s">
        <v>1954</v>
      </c>
      <c r="U36" s="69" t="s">
        <v>1953</v>
      </c>
      <c r="V36" s="69" t="s">
        <v>1953</v>
      </c>
      <c r="W36" s="69" t="s">
        <v>1669</v>
      </c>
      <c r="X36" s="69" t="s">
        <v>1952</v>
      </c>
      <c r="Y36" s="69" t="s">
        <v>1610</v>
      </c>
      <c r="Z36" s="69" t="s">
        <v>1671</v>
      </c>
      <c r="AA36" s="69" t="s">
        <v>1660</v>
      </c>
      <c r="AB36" s="69" t="s">
        <v>1660</v>
      </c>
      <c r="AC36" s="69" t="s">
        <v>1660</v>
      </c>
      <c r="AD36" s="69" t="s">
        <v>1951</v>
      </c>
      <c r="AE36" s="69" t="s">
        <v>1950</v>
      </c>
      <c r="AF36" s="69" t="s">
        <v>1949</v>
      </c>
      <c r="AG36" s="69" t="s">
        <v>1510</v>
      </c>
      <c r="AH36" s="69" t="s">
        <v>1510</v>
      </c>
      <c r="AI36" s="69" t="s">
        <v>1510</v>
      </c>
      <c r="AJ36" s="69">
        <v>0</v>
      </c>
      <c r="AK36" s="69" t="s">
        <v>1627</v>
      </c>
      <c r="AL36" s="69" t="s">
        <v>1931</v>
      </c>
      <c r="AM36" s="69" t="s">
        <v>1913</v>
      </c>
      <c r="AN36" s="69" t="s">
        <v>1913</v>
      </c>
      <c r="AO36" s="69" t="s">
        <v>1670</v>
      </c>
      <c r="AP36" s="69" t="s">
        <v>1673</v>
      </c>
      <c r="AQ36" s="69" t="s">
        <v>1662</v>
      </c>
      <c r="AR36" s="69" t="s">
        <v>1667</v>
      </c>
      <c r="AS36" s="69" t="s">
        <v>1627</v>
      </c>
      <c r="AT36" s="69" t="s">
        <v>1592</v>
      </c>
      <c r="AU36" s="69" t="s">
        <v>1661</v>
      </c>
      <c r="AV36" s="69" t="s">
        <v>1840</v>
      </c>
      <c r="AW36" s="69" t="s">
        <v>1627</v>
      </c>
      <c r="AX36" s="69" t="s">
        <v>1672</v>
      </c>
    </row>
    <row r="37" spans="1:50">
      <c r="A37" s="69" t="s">
        <v>116</v>
      </c>
      <c r="B37" s="69" t="s">
        <v>1530</v>
      </c>
      <c r="C37" s="69" t="s">
        <v>1530</v>
      </c>
      <c r="D37" s="69" t="s">
        <v>1530</v>
      </c>
      <c r="E37" s="69" t="s">
        <v>1530</v>
      </c>
      <c r="F37" s="69" t="s">
        <v>1530</v>
      </c>
      <c r="G37" s="69" t="s">
        <v>1530</v>
      </c>
      <c r="H37" s="69" t="s">
        <v>1530</v>
      </c>
      <c r="I37" s="69" t="s">
        <v>1831</v>
      </c>
      <c r="J37" s="69" t="s">
        <v>1355</v>
      </c>
      <c r="K37" s="69" t="s">
        <v>1355</v>
      </c>
      <c r="L37" s="69" t="s">
        <v>1355</v>
      </c>
      <c r="M37" s="69" t="s">
        <v>1485</v>
      </c>
      <c r="N37" s="69" t="s">
        <v>1632</v>
      </c>
      <c r="O37" s="69" t="s">
        <v>1632</v>
      </c>
      <c r="P37" s="69" t="s">
        <v>1632</v>
      </c>
      <c r="Q37" s="69" t="s">
        <v>1632</v>
      </c>
      <c r="R37" s="69" t="s">
        <v>1628</v>
      </c>
      <c r="S37" s="69" t="s">
        <v>1628</v>
      </c>
      <c r="T37" s="69" t="s">
        <v>1830</v>
      </c>
      <c r="U37" s="69" t="s">
        <v>1829</v>
      </c>
      <c r="V37" s="69" t="s">
        <v>1829</v>
      </c>
      <c r="W37" s="69" t="s">
        <v>1638</v>
      </c>
      <c r="X37" s="69" t="s">
        <v>1828</v>
      </c>
      <c r="Y37" s="69" t="s">
        <v>1608</v>
      </c>
      <c r="Z37" s="69" t="s">
        <v>1640</v>
      </c>
      <c r="AA37" s="69" t="s">
        <v>1629</v>
      </c>
      <c r="AB37" s="69" t="s">
        <v>1629</v>
      </c>
      <c r="AC37" s="69" t="s">
        <v>1629</v>
      </c>
      <c r="AD37" s="69" t="s">
        <v>1827</v>
      </c>
      <c r="AE37" s="69" t="s">
        <v>1826</v>
      </c>
      <c r="AF37" s="69" t="s">
        <v>1825</v>
      </c>
      <c r="AG37" s="69" t="s">
        <v>1508</v>
      </c>
      <c r="AH37" s="69" t="s">
        <v>1508</v>
      </c>
      <c r="AI37" s="69" t="s">
        <v>1508</v>
      </c>
      <c r="AJ37" s="69" t="s">
        <v>1627</v>
      </c>
      <c r="AK37" s="69">
        <v>0</v>
      </c>
      <c r="AL37" s="69" t="s">
        <v>1824</v>
      </c>
      <c r="AM37" s="69" t="s">
        <v>1823</v>
      </c>
      <c r="AN37" s="69" t="s">
        <v>1823</v>
      </c>
      <c r="AO37" s="69" t="s">
        <v>1639</v>
      </c>
      <c r="AP37" s="69" t="s">
        <v>1642</v>
      </c>
      <c r="AQ37" s="69" t="s">
        <v>1631</v>
      </c>
      <c r="AR37" s="69" t="s">
        <v>1636</v>
      </c>
      <c r="AS37" s="69">
        <v>0</v>
      </c>
      <c r="AT37" s="69" t="s">
        <v>1590</v>
      </c>
      <c r="AU37" s="69" t="s">
        <v>1630</v>
      </c>
      <c r="AV37" s="69" t="s">
        <v>1822</v>
      </c>
      <c r="AW37" s="69">
        <v>0</v>
      </c>
      <c r="AX37" s="69" t="s">
        <v>1641</v>
      </c>
    </row>
    <row r="38" spans="1:50">
      <c r="A38" s="69" t="s">
        <v>117</v>
      </c>
      <c r="B38" s="69" t="s">
        <v>1948</v>
      </c>
      <c r="C38" s="69" t="s">
        <v>1948</v>
      </c>
      <c r="D38" s="69" t="s">
        <v>1948</v>
      </c>
      <c r="E38" s="69" t="s">
        <v>1948</v>
      </c>
      <c r="F38" s="69" t="s">
        <v>1948</v>
      </c>
      <c r="G38" s="69" t="s">
        <v>1948</v>
      </c>
      <c r="H38" s="69" t="s">
        <v>1948</v>
      </c>
      <c r="I38" s="69" t="s">
        <v>1947</v>
      </c>
      <c r="J38" s="69" t="s">
        <v>1946</v>
      </c>
      <c r="K38" s="69" t="s">
        <v>1946</v>
      </c>
      <c r="L38" s="69" t="s">
        <v>1946</v>
      </c>
      <c r="M38" s="69" t="s">
        <v>1945</v>
      </c>
      <c r="N38" s="69" t="s">
        <v>1944</v>
      </c>
      <c r="O38" s="69" t="s">
        <v>1944</v>
      </c>
      <c r="P38" s="69" t="s">
        <v>1944</v>
      </c>
      <c r="Q38" s="69" t="s">
        <v>1944</v>
      </c>
      <c r="R38" s="69" t="s">
        <v>1943</v>
      </c>
      <c r="S38" s="69" t="s">
        <v>1943</v>
      </c>
      <c r="T38" s="69" t="s">
        <v>1942</v>
      </c>
      <c r="U38" s="69" t="s">
        <v>1941</v>
      </c>
      <c r="V38" s="69" t="s">
        <v>1941</v>
      </c>
      <c r="W38" s="69" t="s">
        <v>1940</v>
      </c>
      <c r="X38" s="69" t="s">
        <v>1939</v>
      </c>
      <c r="Y38" s="69" t="s">
        <v>1938</v>
      </c>
      <c r="Z38" s="69" t="s">
        <v>1937</v>
      </c>
      <c r="AA38" s="69" t="s">
        <v>1936</v>
      </c>
      <c r="AB38" s="69" t="s">
        <v>1936</v>
      </c>
      <c r="AC38" s="69" t="s">
        <v>1936</v>
      </c>
      <c r="AD38" s="69" t="s">
        <v>1935</v>
      </c>
      <c r="AE38" s="69" t="s">
        <v>1934</v>
      </c>
      <c r="AF38" s="69" t="s">
        <v>1933</v>
      </c>
      <c r="AG38" s="69" t="s">
        <v>1932</v>
      </c>
      <c r="AH38" s="69" t="s">
        <v>1932</v>
      </c>
      <c r="AI38" s="69" t="s">
        <v>1932</v>
      </c>
      <c r="AJ38" s="69" t="s">
        <v>1931</v>
      </c>
      <c r="AK38" s="69" t="s">
        <v>1824</v>
      </c>
      <c r="AL38" s="69">
        <v>0</v>
      </c>
      <c r="AM38" s="69" t="s">
        <v>1912</v>
      </c>
      <c r="AN38" s="69" t="s">
        <v>1912</v>
      </c>
      <c r="AO38" s="69" t="s">
        <v>1904</v>
      </c>
      <c r="AP38" s="69" t="s">
        <v>1895</v>
      </c>
      <c r="AQ38" s="69" t="s">
        <v>1886</v>
      </c>
      <c r="AR38" s="69" t="s">
        <v>1877</v>
      </c>
      <c r="AS38" s="69" t="s">
        <v>1824</v>
      </c>
      <c r="AT38" s="69" t="s">
        <v>1868</v>
      </c>
      <c r="AU38" s="69" t="s">
        <v>1859</v>
      </c>
      <c r="AV38" s="69" t="s">
        <v>1839</v>
      </c>
      <c r="AW38" s="69" t="s">
        <v>1824</v>
      </c>
      <c r="AX38" s="69" t="s">
        <v>1814</v>
      </c>
    </row>
    <row r="39" spans="1:50">
      <c r="A39" s="69" t="s">
        <v>118</v>
      </c>
      <c r="B39" s="69" t="s">
        <v>1930</v>
      </c>
      <c r="C39" s="69" t="s">
        <v>1930</v>
      </c>
      <c r="D39" s="69" t="s">
        <v>1930</v>
      </c>
      <c r="E39" s="69" t="s">
        <v>1930</v>
      </c>
      <c r="F39" s="69" t="s">
        <v>1930</v>
      </c>
      <c r="G39" s="69" t="s">
        <v>1930</v>
      </c>
      <c r="H39" s="69" t="s">
        <v>1930</v>
      </c>
      <c r="I39" s="69" t="s">
        <v>1929</v>
      </c>
      <c r="J39" s="69" t="s">
        <v>1928</v>
      </c>
      <c r="K39" s="69" t="s">
        <v>1928</v>
      </c>
      <c r="L39" s="69" t="s">
        <v>1928</v>
      </c>
      <c r="M39" s="69" t="s">
        <v>1927</v>
      </c>
      <c r="N39" s="69" t="s">
        <v>1926</v>
      </c>
      <c r="O39" s="69" t="s">
        <v>1926</v>
      </c>
      <c r="P39" s="69" t="s">
        <v>1926</v>
      </c>
      <c r="Q39" s="69" t="s">
        <v>1926</v>
      </c>
      <c r="R39" s="69" t="s">
        <v>1925</v>
      </c>
      <c r="S39" s="69" t="s">
        <v>1925</v>
      </c>
      <c r="T39" s="69" t="s">
        <v>1924</v>
      </c>
      <c r="U39" s="69" t="s">
        <v>1923</v>
      </c>
      <c r="V39" s="69" t="s">
        <v>1923</v>
      </c>
      <c r="W39" s="69" t="s">
        <v>1922</v>
      </c>
      <c r="X39" s="69" t="s">
        <v>1921</v>
      </c>
      <c r="Y39" s="69" t="s">
        <v>1920</v>
      </c>
      <c r="Z39" s="69" t="s">
        <v>1919</v>
      </c>
      <c r="AA39" s="69" t="s">
        <v>1918</v>
      </c>
      <c r="AB39" s="69" t="s">
        <v>1918</v>
      </c>
      <c r="AC39" s="69" t="s">
        <v>1918</v>
      </c>
      <c r="AD39" s="69" t="s">
        <v>1917</v>
      </c>
      <c r="AE39" s="69" t="s">
        <v>1916</v>
      </c>
      <c r="AF39" s="69" t="s">
        <v>1915</v>
      </c>
      <c r="AG39" s="69" t="s">
        <v>1914</v>
      </c>
      <c r="AH39" s="69" t="s">
        <v>1914</v>
      </c>
      <c r="AI39" s="69" t="s">
        <v>1914</v>
      </c>
      <c r="AJ39" s="69" t="s">
        <v>1913</v>
      </c>
      <c r="AK39" s="69" t="s">
        <v>1823</v>
      </c>
      <c r="AL39" s="69" t="s">
        <v>1912</v>
      </c>
      <c r="AM39" s="69">
        <v>0</v>
      </c>
      <c r="AN39" s="69">
        <v>0</v>
      </c>
      <c r="AO39" s="69" t="s">
        <v>1903</v>
      </c>
      <c r="AP39" s="69" t="s">
        <v>1894</v>
      </c>
      <c r="AQ39" s="69" t="s">
        <v>1885</v>
      </c>
      <c r="AR39" s="69" t="s">
        <v>1876</v>
      </c>
      <c r="AS39" s="69" t="s">
        <v>1823</v>
      </c>
      <c r="AT39" s="69" t="s">
        <v>1867</v>
      </c>
      <c r="AU39" s="69" t="s">
        <v>1858</v>
      </c>
      <c r="AV39" s="69" t="s">
        <v>1838</v>
      </c>
      <c r="AW39" s="69" t="s">
        <v>1823</v>
      </c>
      <c r="AX39" s="69" t="s">
        <v>1813</v>
      </c>
    </row>
    <row r="40" spans="1:50">
      <c r="A40" s="69" t="s">
        <v>119</v>
      </c>
      <c r="B40" s="69" t="s">
        <v>1930</v>
      </c>
      <c r="C40" s="69" t="s">
        <v>1930</v>
      </c>
      <c r="D40" s="69" t="s">
        <v>1930</v>
      </c>
      <c r="E40" s="69" t="s">
        <v>1930</v>
      </c>
      <c r="F40" s="69" t="s">
        <v>1930</v>
      </c>
      <c r="G40" s="69" t="s">
        <v>1930</v>
      </c>
      <c r="H40" s="69" t="s">
        <v>1930</v>
      </c>
      <c r="I40" s="69" t="s">
        <v>1929</v>
      </c>
      <c r="J40" s="69" t="s">
        <v>1928</v>
      </c>
      <c r="K40" s="69" t="s">
        <v>1928</v>
      </c>
      <c r="L40" s="69" t="s">
        <v>1928</v>
      </c>
      <c r="M40" s="69" t="s">
        <v>1927</v>
      </c>
      <c r="N40" s="69" t="s">
        <v>1926</v>
      </c>
      <c r="O40" s="69" t="s">
        <v>1926</v>
      </c>
      <c r="P40" s="69" t="s">
        <v>1926</v>
      </c>
      <c r="Q40" s="69" t="s">
        <v>1926</v>
      </c>
      <c r="R40" s="69" t="s">
        <v>1925</v>
      </c>
      <c r="S40" s="69" t="s">
        <v>1925</v>
      </c>
      <c r="T40" s="69" t="s">
        <v>1924</v>
      </c>
      <c r="U40" s="69" t="s">
        <v>1923</v>
      </c>
      <c r="V40" s="69" t="s">
        <v>1923</v>
      </c>
      <c r="W40" s="69" t="s">
        <v>1922</v>
      </c>
      <c r="X40" s="69" t="s">
        <v>1921</v>
      </c>
      <c r="Y40" s="69" t="s">
        <v>1920</v>
      </c>
      <c r="Z40" s="69" t="s">
        <v>1919</v>
      </c>
      <c r="AA40" s="69" t="s">
        <v>1918</v>
      </c>
      <c r="AB40" s="69" t="s">
        <v>1918</v>
      </c>
      <c r="AC40" s="69" t="s">
        <v>1918</v>
      </c>
      <c r="AD40" s="69" t="s">
        <v>1917</v>
      </c>
      <c r="AE40" s="69" t="s">
        <v>1916</v>
      </c>
      <c r="AF40" s="69" t="s">
        <v>1915</v>
      </c>
      <c r="AG40" s="69" t="s">
        <v>1914</v>
      </c>
      <c r="AH40" s="69" t="s">
        <v>1914</v>
      </c>
      <c r="AI40" s="69" t="s">
        <v>1914</v>
      </c>
      <c r="AJ40" s="69" t="s">
        <v>1913</v>
      </c>
      <c r="AK40" s="69" t="s">
        <v>1823</v>
      </c>
      <c r="AL40" s="69" t="s">
        <v>1912</v>
      </c>
      <c r="AM40" s="69">
        <v>0</v>
      </c>
      <c r="AN40" s="69">
        <v>0</v>
      </c>
      <c r="AO40" s="69" t="s">
        <v>1903</v>
      </c>
      <c r="AP40" s="69" t="s">
        <v>1894</v>
      </c>
      <c r="AQ40" s="69" t="s">
        <v>1885</v>
      </c>
      <c r="AR40" s="69" t="s">
        <v>1876</v>
      </c>
      <c r="AS40" s="69" t="s">
        <v>1823</v>
      </c>
      <c r="AT40" s="69" t="s">
        <v>1867</v>
      </c>
      <c r="AU40" s="69" t="s">
        <v>1858</v>
      </c>
      <c r="AV40" s="69" t="s">
        <v>1838</v>
      </c>
      <c r="AW40" s="69" t="s">
        <v>1823</v>
      </c>
      <c r="AX40" s="69" t="s">
        <v>1813</v>
      </c>
    </row>
    <row r="41" spans="1:50">
      <c r="A41" s="69" t="s">
        <v>120</v>
      </c>
      <c r="B41" s="69" t="s">
        <v>1544</v>
      </c>
      <c r="C41" s="69" t="s">
        <v>1544</v>
      </c>
      <c r="D41" s="69" t="s">
        <v>1544</v>
      </c>
      <c r="E41" s="69" t="s">
        <v>1544</v>
      </c>
      <c r="F41" s="69" t="s">
        <v>1544</v>
      </c>
      <c r="G41" s="69" t="s">
        <v>1544</v>
      </c>
      <c r="H41" s="69" t="s">
        <v>1544</v>
      </c>
      <c r="I41" s="69" t="s">
        <v>1911</v>
      </c>
      <c r="J41" s="69" t="s">
        <v>1369</v>
      </c>
      <c r="K41" s="69" t="s">
        <v>1369</v>
      </c>
      <c r="L41" s="69" t="s">
        <v>1369</v>
      </c>
      <c r="M41" s="69" t="s">
        <v>1499</v>
      </c>
      <c r="N41" s="69" t="s">
        <v>1730</v>
      </c>
      <c r="O41" s="69" t="s">
        <v>1730</v>
      </c>
      <c r="P41" s="69" t="s">
        <v>1730</v>
      </c>
      <c r="Q41" s="69" t="s">
        <v>1730</v>
      </c>
      <c r="R41" s="69" t="s">
        <v>1684</v>
      </c>
      <c r="S41" s="69" t="s">
        <v>1684</v>
      </c>
      <c r="T41" s="69" t="s">
        <v>1910</v>
      </c>
      <c r="U41" s="69" t="s">
        <v>1909</v>
      </c>
      <c r="V41" s="69" t="s">
        <v>1909</v>
      </c>
      <c r="W41" s="69" t="s">
        <v>1769</v>
      </c>
      <c r="X41" s="69" t="s">
        <v>1908</v>
      </c>
      <c r="Y41" s="69" t="s">
        <v>1622</v>
      </c>
      <c r="Z41" s="69" t="s">
        <v>1773</v>
      </c>
      <c r="AA41" s="69" t="s">
        <v>1697</v>
      </c>
      <c r="AB41" s="69" t="s">
        <v>1697</v>
      </c>
      <c r="AC41" s="69" t="s">
        <v>1697</v>
      </c>
      <c r="AD41" s="69" t="s">
        <v>1907</v>
      </c>
      <c r="AE41" s="69" t="s">
        <v>1906</v>
      </c>
      <c r="AF41" s="69" t="s">
        <v>1905</v>
      </c>
      <c r="AG41" s="69" t="s">
        <v>1522</v>
      </c>
      <c r="AH41" s="69" t="s">
        <v>1522</v>
      </c>
      <c r="AI41" s="69" t="s">
        <v>1522</v>
      </c>
      <c r="AJ41" s="69" t="s">
        <v>1670</v>
      </c>
      <c r="AK41" s="69" t="s">
        <v>1639</v>
      </c>
      <c r="AL41" s="69" t="s">
        <v>1904</v>
      </c>
      <c r="AM41" s="69" t="s">
        <v>1903</v>
      </c>
      <c r="AN41" s="69" t="s">
        <v>1903</v>
      </c>
      <c r="AO41" s="69">
        <v>0</v>
      </c>
      <c r="AP41" s="69" t="s">
        <v>1775</v>
      </c>
      <c r="AQ41" s="69" t="s">
        <v>1720</v>
      </c>
      <c r="AR41" s="69" t="s">
        <v>1760</v>
      </c>
      <c r="AS41" s="69" t="s">
        <v>1639</v>
      </c>
      <c r="AT41" s="69" t="s">
        <v>1604</v>
      </c>
      <c r="AU41" s="69" t="s">
        <v>1709</v>
      </c>
      <c r="AV41" s="69" t="s">
        <v>1837</v>
      </c>
      <c r="AW41" s="69" t="s">
        <v>1639</v>
      </c>
      <c r="AX41" s="69" t="s">
        <v>1774</v>
      </c>
    </row>
    <row r="42" spans="1:50">
      <c r="A42" s="69" t="s">
        <v>121</v>
      </c>
      <c r="B42" s="69" t="s">
        <v>1547</v>
      </c>
      <c r="C42" s="69" t="s">
        <v>1547</v>
      </c>
      <c r="D42" s="69" t="s">
        <v>1547</v>
      </c>
      <c r="E42" s="69" t="s">
        <v>1547</v>
      </c>
      <c r="F42" s="69" t="s">
        <v>1547</v>
      </c>
      <c r="G42" s="69" t="s">
        <v>1547</v>
      </c>
      <c r="H42" s="69" t="s">
        <v>1547</v>
      </c>
      <c r="I42" s="69" t="s">
        <v>1902</v>
      </c>
      <c r="J42" s="69" t="s">
        <v>1372</v>
      </c>
      <c r="K42" s="69" t="s">
        <v>1372</v>
      </c>
      <c r="L42" s="69" t="s">
        <v>1372</v>
      </c>
      <c r="M42" s="69" t="s">
        <v>1502</v>
      </c>
      <c r="N42" s="69" t="s">
        <v>1733</v>
      </c>
      <c r="O42" s="69" t="s">
        <v>1733</v>
      </c>
      <c r="P42" s="69" t="s">
        <v>1733</v>
      </c>
      <c r="Q42" s="69" t="s">
        <v>1733</v>
      </c>
      <c r="R42" s="69" t="s">
        <v>1687</v>
      </c>
      <c r="S42" s="69" t="s">
        <v>1687</v>
      </c>
      <c r="T42" s="69" t="s">
        <v>1901</v>
      </c>
      <c r="U42" s="69" t="s">
        <v>1900</v>
      </c>
      <c r="V42" s="69" t="s">
        <v>1900</v>
      </c>
      <c r="W42" s="69" t="s">
        <v>1772</v>
      </c>
      <c r="X42" s="69" t="s">
        <v>1899</v>
      </c>
      <c r="Y42" s="69" t="s">
        <v>1625</v>
      </c>
      <c r="Z42" s="69" t="s">
        <v>1777</v>
      </c>
      <c r="AA42" s="69" t="s">
        <v>1700</v>
      </c>
      <c r="AB42" s="69" t="s">
        <v>1700</v>
      </c>
      <c r="AC42" s="69" t="s">
        <v>1700</v>
      </c>
      <c r="AD42" s="69" t="s">
        <v>1898</v>
      </c>
      <c r="AE42" s="69" t="s">
        <v>1897</v>
      </c>
      <c r="AF42" s="69" t="s">
        <v>1896</v>
      </c>
      <c r="AG42" s="69" t="s">
        <v>1525</v>
      </c>
      <c r="AH42" s="69" t="s">
        <v>1525</v>
      </c>
      <c r="AI42" s="69" t="s">
        <v>1525</v>
      </c>
      <c r="AJ42" s="69" t="s">
        <v>1673</v>
      </c>
      <c r="AK42" s="69" t="s">
        <v>1642</v>
      </c>
      <c r="AL42" s="69" t="s">
        <v>1895</v>
      </c>
      <c r="AM42" s="69" t="s">
        <v>1894</v>
      </c>
      <c r="AN42" s="69" t="s">
        <v>1894</v>
      </c>
      <c r="AO42" s="69" t="s">
        <v>1775</v>
      </c>
      <c r="AP42" s="69">
        <v>0</v>
      </c>
      <c r="AQ42" s="69" t="s">
        <v>1723</v>
      </c>
      <c r="AR42" s="69" t="s">
        <v>1763</v>
      </c>
      <c r="AS42" s="69" t="s">
        <v>1642</v>
      </c>
      <c r="AT42" s="69" t="s">
        <v>1607</v>
      </c>
      <c r="AU42" s="69" t="s">
        <v>1712</v>
      </c>
      <c r="AV42" s="69" t="s">
        <v>1836</v>
      </c>
      <c r="AW42" s="69" t="s">
        <v>1642</v>
      </c>
      <c r="AX42" s="69" t="s">
        <v>1778</v>
      </c>
    </row>
    <row r="43" spans="1:50">
      <c r="A43" s="69" t="s">
        <v>122</v>
      </c>
      <c r="B43" s="69" t="s">
        <v>1536</v>
      </c>
      <c r="C43" s="69" t="s">
        <v>1536</v>
      </c>
      <c r="D43" s="69" t="s">
        <v>1536</v>
      </c>
      <c r="E43" s="69" t="s">
        <v>1536</v>
      </c>
      <c r="F43" s="69" t="s">
        <v>1536</v>
      </c>
      <c r="G43" s="69" t="s">
        <v>1536</v>
      </c>
      <c r="H43" s="69" t="s">
        <v>1536</v>
      </c>
      <c r="I43" s="69" t="s">
        <v>1893</v>
      </c>
      <c r="J43" s="69" t="s">
        <v>1361</v>
      </c>
      <c r="K43" s="69" t="s">
        <v>1361</v>
      </c>
      <c r="L43" s="69" t="s">
        <v>1361</v>
      </c>
      <c r="M43" s="69" t="s">
        <v>1491</v>
      </c>
      <c r="N43" s="69" t="s">
        <v>1713</v>
      </c>
      <c r="O43" s="69" t="s">
        <v>1713</v>
      </c>
      <c r="P43" s="69" t="s">
        <v>1713</v>
      </c>
      <c r="Q43" s="69" t="s">
        <v>1713</v>
      </c>
      <c r="R43" s="69" t="s">
        <v>1676</v>
      </c>
      <c r="S43" s="69" t="s">
        <v>1676</v>
      </c>
      <c r="T43" s="69" t="s">
        <v>1892</v>
      </c>
      <c r="U43" s="69" t="s">
        <v>1891</v>
      </c>
      <c r="V43" s="69" t="s">
        <v>1891</v>
      </c>
      <c r="W43" s="69" t="s">
        <v>1719</v>
      </c>
      <c r="X43" s="69" t="s">
        <v>1890</v>
      </c>
      <c r="Y43" s="69" t="s">
        <v>1614</v>
      </c>
      <c r="Z43" s="69" t="s">
        <v>1721</v>
      </c>
      <c r="AA43" s="69" t="s">
        <v>1689</v>
      </c>
      <c r="AB43" s="69" t="s">
        <v>1689</v>
      </c>
      <c r="AC43" s="69" t="s">
        <v>1689</v>
      </c>
      <c r="AD43" s="69" t="s">
        <v>1889</v>
      </c>
      <c r="AE43" s="69" t="s">
        <v>1888</v>
      </c>
      <c r="AF43" s="69" t="s">
        <v>1887</v>
      </c>
      <c r="AG43" s="69" t="s">
        <v>1514</v>
      </c>
      <c r="AH43" s="69" t="s">
        <v>1514</v>
      </c>
      <c r="AI43" s="69" t="s">
        <v>1514</v>
      </c>
      <c r="AJ43" s="69" t="s">
        <v>1662</v>
      </c>
      <c r="AK43" s="69" t="s">
        <v>1631</v>
      </c>
      <c r="AL43" s="69" t="s">
        <v>1886</v>
      </c>
      <c r="AM43" s="69" t="s">
        <v>1885</v>
      </c>
      <c r="AN43" s="69" t="s">
        <v>1885</v>
      </c>
      <c r="AO43" s="69" t="s">
        <v>1720</v>
      </c>
      <c r="AP43" s="69" t="s">
        <v>1723</v>
      </c>
      <c r="AQ43" s="69">
        <v>0</v>
      </c>
      <c r="AR43" s="69" t="s">
        <v>1717</v>
      </c>
      <c r="AS43" s="69" t="s">
        <v>1631</v>
      </c>
      <c r="AT43" s="69" t="s">
        <v>1596</v>
      </c>
      <c r="AU43" s="69" t="s">
        <v>1701</v>
      </c>
      <c r="AV43" s="69" t="s">
        <v>1835</v>
      </c>
      <c r="AW43" s="69" t="s">
        <v>1631</v>
      </c>
      <c r="AX43" s="69" t="s">
        <v>1722</v>
      </c>
    </row>
    <row r="44" spans="1:50">
      <c r="A44" s="69" t="s">
        <v>123</v>
      </c>
      <c r="B44" s="69" t="s">
        <v>1541</v>
      </c>
      <c r="C44" s="69" t="s">
        <v>1541</v>
      </c>
      <c r="D44" s="69" t="s">
        <v>1541</v>
      </c>
      <c r="E44" s="69" t="s">
        <v>1541</v>
      </c>
      <c r="F44" s="69" t="s">
        <v>1541</v>
      </c>
      <c r="G44" s="69" t="s">
        <v>1541</v>
      </c>
      <c r="H44" s="69" t="s">
        <v>1541</v>
      </c>
      <c r="I44" s="69" t="s">
        <v>1884</v>
      </c>
      <c r="J44" s="69" t="s">
        <v>1366</v>
      </c>
      <c r="K44" s="69" t="s">
        <v>1366</v>
      </c>
      <c r="L44" s="69" t="s">
        <v>1366</v>
      </c>
      <c r="M44" s="69" t="s">
        <v>1496</v>
      </c>
      <c r="N44" s="69" t="s">
        <v>1727</v>
      </c>
      <c r="O44" s="69" t="s">
        <v>1727</v>
      </c>
      <c r="P44" s="69" t="s">
        <v>1727</v>
      </c>
      <c r="Q44" s="69" t="s">
        <v>1727</v>
      </c>
      <c r="R44" s="69" t="s">
        <v>1681</v>
      </c>
      <c r="S44" s="69" t="s">
        <v>1681</v>
      </c>
      <c r="T44" s="69" t="s">
        <v>1883</v>
      </c>
      <c r="U44" s="69" t="s">
        <v>1882</v>
      </c>
      <c r="V44" s="69" t="s">
        <v>1882</v>
      </c>
      <c r="W44" s="69" t="s">
        <v>1759</v>
      </c>
      <c r="X44" s="69" t="s">
        <v>1881</v>
      </c>
      <c r="Y44" s="69" t="s">
        <v>1619</v>
      </c>
      <c r="Z44" s="69" t="s">
        <v>1761</v>
      </c>
      <c r="AA44" s="69" t="s">
        <v>1694</v>
      </c>
      <c r="AB44" s="69" t="s">
        <v>1694</v>
      </c>
      <c r="AC44" s="69" t="s">
        <v>1694</v>
      </c>
      <c r="AD44" s="69" t="s">
        <v>1880</v>
      </c>
      <c r="AE44" s="69" t="s">
        <v>1879</v>
      </c>
      <c r="AF44" s="69" t="s">
        <v>1878</v>
      </c>
      <c r="AG44" s="69" t="s">
        <v>1519</v>
      </c>
      <c r="AH44" s="69" t="s">
        <v>1519</v>
      </c>
      <c r="AI44" s="69" t="s">
        <v>1519</v>
      </c>
      <c r="AJ44" s="69" t="s">
        <v>1667</v>
      </c>
      <c r="AK44" s="69" t="s">
        <v>1636</v>
      </c>
      <c r="AL44" s="69" t="s">
        <v>1877</v>
      </c>
      <c r="AM44" s="69" t="s">
        <v>1876</v>
      </c>
      <c r="AN44" s="69" t="s">
        <v>1876</v>
      </c>
      <c r="AO44" s="69" t="s">
        <v>1760</v>
      </c>
      <c r="AP44" s="69" t="s">
        <v>1763</v>
      </c>
      <c r="AQ44" s="69" t="s">
        <v>1717</v>
      </c>
      <c r="AR44" s="69">
        <v>0</v>
      </c>
      <c r="AS44" s="69" t="s">
        <v>1636</v>
      </c>
      <c r="AT44" s="69" t="s">
        <v>1601</v>
      </c>
      <c r="AU44" s="69" t="s">
        <v>1706</v>
      </c>
      <c r="AV44" s="69" t="s">
        <v>1834</v>
      </c>
      <c r="AW44" s="69" t="s">
        <v>1636</v>
      </c>
      <c r="AX44" s="69" t="s">
        <v>1762</v>
      </c>
    </row>
    <row r="45" spans="1:50">
      <c r="A45" s="69" t="s">
        <v>124</v>
      </c>
      <c r="B45" s="69" t="s">
        <v>1530</v>
      </c>
      <c r="C45" s="69" t="s">
        <v>1530</v>
      </c>
      <c r="D45" s="69" t="s">
        <v>1530</v>
      </c>
      <c r="E45" s="69" t="s">
        <v>1530</v>
      </c>
      <c r="F45" s="69" t="s">
        <v>1530</v>
      </c>
      <c r="G45" s="69" t="s">
        <v>1530</v>
      </c>
      <c r="H45" s="69" t="s">
        <v>1530</v>
      </c>
      <c r="I45" s="69" t="s">
        <v>1831</v>
      </c>
      <c r="J45" s="69" t="s">
        <v>1355</v>
      </c>
      <c r="K45" s="69" t="s">
        <v>1355</v>
      </c>
      <c r="L45" s="69" t="s">
        <v>1355</v>
      </c>
      <c r="M45" s="69" t="s">
        <v>1485</v>
      </c>
      <c r="N45" s="69" t="s">
        <v>1632</v>
      </c>
      <c r="O45" s="69" t="s">
        <v>1632</v>
      </c>
      <c r="P45" s="69" t="s">
        <v>1632</v>
      </c>
      <c r="Q45" s="69" t="s">
        <v>1632</v>
      </c>
      <c r="R45" s="69" t="s">
        <v>1628</v>
      </c>
      <c r="S45" s="69" t="s">
        <v>1628</v>
      </c>
      <c r="T45" s="69" t="s">
        <v>1830</v>
      </c>
      <c r="U45" s="69" t="s">
        <v>1829</v>
      </c>
      <c r="V45" s="69" t="s">
        <v>1829</v>
      </c>
      <c r="W45" s="69" t="s">
        <v>1638</v>
      </c>
      <c r="X45" s="69" t="s">
        <v>1828</v>
      </c>
      <c r="Y45" s="69" t="s">
        <v>1608</v>
      </c>
      <c r="Z45" s="69" t="s">
        <v>1640</v>
      </c>
      <c r="AA45" s="69" t="s">
        <v>1629</v>
      </c>
      <c r="AB45" s="69" t="s">
        <v>1629</v>
      </c>
      <c r="AC45" s="69" t="s">
        <v>1629</v>
      </c>
      <c r="AD45" s="69" t="s">
        <v>1827</v>
      </c>
      <c r="AE45" s="69" t="s">
        <v>1826</v>
      </c>
      <c r="AF45" s="69" t="s">
        <v>1825</v>
      </c>
      <c r="AG45" s="69" t="s">
        <v>1508</v>
      </c>
      <c r="AH45" s="69" t="s">
        <v>1508</v>
      </c>
      <c r="AI45" s="69" t="s">
        <v>1508</v>
      </c>
      <c r="AJ45" s="69" t="s">
        <v>1627</v>
      </c>
      <c r="AK45" s="69">
        <v>0</v>
      </c>
      <c r="AL45" s="69" t="s">
        <v>1824</v>
      </c>
      <c r="AM45" s="69" t="s">
        <v>1823</v>
      </c>
      <c r="AN45" s="69" t="s">
        <v>1823</v>
      </c>
      <c r="AO45" s="69" t="s">
        <v>1639</v>
      </c>
      <c r="AP45" s="69" t="s">
        <v>1642</v>
      </c>
      <c r="AQ45" s="69" t="s">
        <v>1631</v>
      </c>
      <c r="AR45" s="69" t="s">
        <v>1636</v>
      </c>
      <c r="AS45" s="69">
        <v>0</v>
      </c>
      <c r="AT45" s="69" t="s">
        <v>1590</v>
      </c>
      <c r="AU45" s="69" t="s">
        <v>1630</v>
      </c>
      <c r="AV45" s="69" t="s">
        <v>1822</v>
      </c>
      <c r="AW45" s="69">
        <v>0</v>
      </c>
      <c r="AX45" s="69" t="s">
        <v>1641</v>
      </c>
    </row>
    <row r="46" spans="1:50">
      <c r="A46" s="69" t="s">
        <v>125</v>
      </c>
      <c r="B46" s="69" t="s">
        <v>1528</v>
      </c>
      <c r="C46" s="69" t="s">
        <v>1528</v>
      </c>
      <c r="D46" s="69" t="s">
        <v>1528</v>
      </c>
      <c r="E46" s="69" t="s">
        <v>1528</v>
      </c>
      <c r="F46" s="69" t="s">
        <v>1528</v>
      </c>
      <c r="G46" s="69" t="s">
        <v>1528</v>
      </c>
      <c r="H46" s="69" t="s">
        <v>1528</v>
      </c>
      <c r="I46" s="69" t="s">
        <v>1875</v>
      </c>
      <c r="J46" s="69" t="s">
        <v>1353</v>
      </c>
      <c r="K46" s="69" t="s">
        <v>1353</v>
      </c>
      <c r="L46" s="69" t="s">
        <v>1353</v>
      </c>
      <c r="M46" s="69" t="s">
        <v>1483</v>
      </c>
      <c r="N46" s="69" t="s">
        <v>1597</v>
      </c>
      <c r="O46" s="69" t="s">
        <v>1597</v>
      </c>
      <c r="P46" s="69" t="s">
        <v>1597</v>
      </c>
      <c r="Q46" s="69" t="s">
        <v>1597</v>
      </c>
      <c r="R46" s="69" t="s">
        <v>1593</v>
      </c>
      <c r="S46" s="69" t="s">
        <v>1593</v>
      </c>
      <c r="T46" s="69" t="s">
        <v>1874</v>
      </c>
      <c r="U46" s="69" t="s">
        <v>1873</v>
      </c>
      <c r="V46" s="69" t="s">
        <v>1873</v>
      </c>
      <c r="W46" s="69" t="s">
        <v>1603</v>
      </c>
      <c r="X46" s="69" t="s">
        <v>1872</v>
      </c>
      <c r="Y46" s="69" t="s">
        <v>1589</v>
      </c>
      <c r="Z46" s="69" t="s">
        <v>1605</v>
      </c>
      <c r="AA46" s="69" t="s">
        <v>1594</v>
      </c>
      <c r="AB46" s="69" t="s">
        <v>1594</v>
      </c>
      <c r="AC46" s="69" t="s">
        <v>1594</v>
      </c>
      <c r="AD46" s="69" t="s">
        <v>1871</v>
      </c>
      <c r="AE46" s="69" t="s">
        <v>1870</v>
      </c>
      <c r="AF46" s="69" t="s">
        <v>1869</v>
      </c>
      <c r="AG46" s="69" t="s">
        <v>1506</v>
      </c>
      <c r="AH46" s="69" t="s">
        <v>1506</v>
      </c>
      <c r="AI46" s="69" t="s">
        <v>1506</v>
      </c>
      <c r="AJ46" s="69" t="s">
        <v>1592</v>
      </c>
      <c r="AK46" s="69" t="s">
        <v>1590</v>
      </c>
      <c r="AL46" s="69" t="s">
        <v>1868</v>
      </c>
      <c r="AM46" s="69" t="s">
        <v>1867</v>
      </c>
      <c r="AN46" s="69" t="s">
        <v>1867</v>
      </c>
      <c r="AO46" s="69" t="s">
        <v>1604</v>
      </c>
      <c r="AP46" s="69" t="s">
        <v>1607</v>
      </c>
      <c r="AQ46" s="69" t="s">
        <v>1596</v>
      </c>
      <c r="AR46" s="69" t="s">
        <v>1601</v>
      </c>
      <c r="AS46" s="69" t="s">
        <v>1590</v>
      </c>
      <c r="AT46" s="69">
        <v>0</v>
      </c>
      <c r="AU46" s="69" t="s">
        <v>1595</v>
      </c>
      <c r="AV46" s="69" t="s">
        <v>1833</v>
      </c>
      <c r="AW46" s="69" t="s">
        <v>1590</v>
      </c>
      <c r="AX46" s="69" t="s">
        <v>1606</v>
      </c>
    </row>
    <row r="47" spans="1:50">
      <c r="A47" s="69" t="s">
        <v>126</v>
      </c>
      <c r="B47" s="69" t="s">
        <v>1535</v>
      </c>
      <c r="C47" s="69" t="s">
        <v>1535</v>
      </c>
      <c r="D47" s="69" t="s">
        <v>1535</v>
      </c>
      <c r="E47" s="69" t="s">
        <v>1535</v>
      </c>
      <c r="F47" s="69" t="s">
        <v>1535</v>
      </c>
      <c r="G47" s="69" t="s">
        <v>1535</v>
      </c>
      <c r="H47" s="69" t="s">
        <v>1535</v>
      </c>
      <c r="I47" s="69" t="s">
        <v>1866</v>
      </c>
      <c r="J47" s="69" t="s">
        <v>1360</v>
      </c>
      <c r="K47" s="69" t="s">
        <v>1360</v>
      </c>
      <c r="L47" s="69" t="s">
        <v>1360</v>
      </c>
      <c r="M47" s="69" t="s">
        <v>1490</v>
      </c>
      <c r="N47" s="69" t="s">
        <v>1702</v>
      </c>
      <c r="O47" s="69" t="s">
        <v>1702</v>
      </c>
      <c r="P47" s="69" t="s">
        <v>1702</v>
      </c>
      <c r="Q47" s="69" t="s">
        <v>1702</v>
      </c>
      <c r="R47" s="69" t="s">
        <v>1675</v>
      </c>
      <c r="S47" s="69" t="s">
        <v>1675</v>
      </c>
      <c r="T47" s="69" t="s">
        <v>1865</v>
      </c>
      <c r="U47" s="69" t="s">
        <v>1864</v>
      </c>
      <c r="V47" s="69" t="s">
        <v>1864</v>
      </c>
      <c r="W47" s="69" t="s">
        <v>1708</v>
      </c>
      <c r="X47" s="69" t="s">
        <v>1863</v>
      </c>
      <c r="Y47" s="69" t="s">
        <v>1613</v>
      </c>
      <c r="Z47" s="69" t="s">
        <v>1710</v>
      </c>
      <c r="AA47" s="69" t="s">
        <v>1688</v>
      </c>
      <c r="AB47" s="69" t="s">
        <v>1688</v>
      </c>
      <c r="AC47" s="69" t="s">
        <v>1688</v>
      </c>
      <c r="AD47" s="69" t="s">
        <v>1862</v>
      </c>
      <c r="AE47" s="69" t="s">
        <v>1861</v>
      </c>
      <c r="AF47" s="69" t="s">
        <v>1860</v>
      </c>
      <c r="AG47" s="69" t="s">
        <v>1513</v>
      </c>
      <c r="AH47" s="69" t="s">
        <v>1513</v>
      </c>
      <c r="AI47" s="69" t="s">
        <v>1513</v>
      </c>
      <c r="AJ47" s="69" t="s">
        <v>1661</v>
      </c>
      <c r="AK47" s="69" t="s">
        <v>1630</v>
      </c>
      <c r="AL47" s="69" t="s">
        <v>1859</v>
      </c>
      <c r="AM47" s="69" t="s">
        <v>1858</v>
      </c>
      <c r="AN47" s="69" t="s">
        <v>1858</v>
      </c>
      <c r="AO47" s="69" t="s">
        <v>1709</v>
      </c>
      <c r="AP47" s="69" t="s">
        <v>1712</v>
      </c>
      <c r="AQ47" s="69" t="s">
        <v>1701</v>
      </c>
      <c r="AR47" s="69" t="s">
        <v>1706</v>
      </c>
      <c r="AS47" s="69" t="s">
        <v>1630</v>
      </c>
      <c r="AT47" s="69" t="s">
        <v>1595</v>
      </c>
      <c r="AU47" s="69">
        <v>0</v>
      </c>
      <c r="AV47" s="69" t="s">
        <v>1832</v>
      </c>
      <c r="AW47" s="69" t="s">
        <v>1630</v>
      </c>
      <c r="AX47" s="69" t="s">
        <v>1711</v>
      </c>
    </row>
    <row r="48" spans="1:50">
      <c r="A48" s="69" t="s">
        <v>127</v>
      </c>
      <c r="B48" s="69" t="s">
        <v>1857</v>
      </c>
      <c r="C48" s="69" t="s">
        <v>1857</v>
      </c>
      <c r="D48" s="69" t="s">
        <v>1857</v>
      </c>
      <c r="E48" s="69" t="s">
        <v>1857</v>
      </c>
      <c r="F48" s="69" t="s">
        <v>1857</v>
      </c>
      <c r="G48" s="69" t="s">
        <v>1857</v>
      </c>
      <c r="H48" s="69" t="s">
        <v>1857</v>
      </c>
      <c r="I48" s="69" t="s">
        <v>1856</v>
      </c>
      <c r="J48" s="69" t="s">
        <v>1855</v>
      </c>
      <c r="K48" s="69" t="s">
        <v>1855</v>
      </c>
      <c r="L48" s="69" t="s">
        <v>1855</v>
      </c>
      <c r="M48" s="69" t="s">
        <v>1854</v>
      </c>
      <c r="N48" s="69" t="s">
        <v>1853</v>
      </c>
      <c r="O48" s="69" t="s">
        <v>1853</v>
      </c>
      <c r="P48" s="69" t="s">
        <v>1853</v>
      </c>
      <c r="Q48" s="69" t="s">
        <v>1853</v>
      </c>
      <c r="R48" s="69" t="s">
        <v>1852</v>
      </c>
      <c r="S48" s="69" t="s">
        <v>1852</v>
      </c>
      <c r="T48" s="69" t="s">
        <v>1851</v>
      </c>
      <c r="U48" s="69" t="s">
        <v>1850</v>
      </c>
      <c r="V48" s="69" t="s">
        <v>1850</v>
      </c>
      <c r="W48" s="69" t="s">
        <v>1849</v>
      </c>
      <c r="X48" s="69" t="s">
        <v>1848</v>
      </c>
      <c r="Y48" s="69" t="s">
        <v>1847</v>
      </c>
      <c r="Z48" s="69" t="s">
        <v>1846</v>
      </c>
      <c r="AA48" s="69" t="s">
        <v>1845</v>
      </c>
      <c r="AB48" s="69" t="s">
        <v>1845</v>
      </c>
      <c r="AC48" s="69" t="s">
        <v>1845</v>
      </c>
      <c r="AD48" s="69" t="s">
        <v>1844</v>
      </c>
      <c r="AE48" s="69" t="s">
        <v>1843</v>
      </c>
      <c r="AF48" s="69" t="s">
        <v>1842</v>
      </c>
      <c r="AG48" s="69" t="s">
        <v>1841</v>
      </c>
      <c r="AH48" s="69" t="s">
        <v>1841</v>
      </c>
      <c r="AI48" s="69" t="s">
        <v>1841</v>
      </c>
      <c r="AJ48" s="69" t="s">
        <v>1840</v>
      </c>
      <c r="AK48" s="69" t="s">
        <v>1822</v>
      </c>
      <c r="AL48" s="69" t="s">
        <v>1839</v>
      </c>
      <c r="AM48" s="69" t="s">
        <v>1838</v>
      </c>
      <c r="AN48" s="69" t="s">
        <v>1838</v>
      </c>
      <c r="AO48" s="69" t="s">
        <v>1837</v>
      </c>
      <c r="AP48" s="69" t="s">
        <v>1836</v>
      </c>
      <c r="AQ48" s="69" t="s">
        <v>1835</v>
      </c>
      <c r="AR48" s="69" t="s">
        <v>1834</v>
      </c>
      <c r="AS48" s="69" t="s">
        <v>1822</v>
      </c>
      <c r="AT48" s="69" t="s">
        <v>1833</v>
      </c>
      <c r="AU48" s="69" t="s">
        <v>1832</v>
      </c>
      <c r="AV48" s="69">
        <v>0</v>
      </c>
      <c r="AW48" s="69" t="s">
        <v>1822</v>
      </c>
      <c r="AX48" s="69" t="s">
        <v>1812</v>
      </c>
    </row>
    <row r="49" spans="1:50">
      <c r="A49" s="69" t="s">
        <v>128</v>
      </c>
      <c r="B49" s="69" t="s">
        <v>1530</v>
      </c>
      <c r="C49" s="69" t="s">
        <v>1530</v>
      </c>
      <c r="D49" s="69" t="s">
        <v>1530</v>
      </c>
      <c r="E49" s="69" t="s">
        <v>1530</v>
      </c>
      <c r="F49" s="69" t="s">
        <v>1530</v>
      </c>
      <c r="G49" s="69" t="s">
        <v>1530</v>
      </c>
      <c r="H49" s="69" t="s">
        <v>1530</v>
      </c>
      <c r="I49" s="69" t="s">
        <v>1831</v>
      </c>
      <c r="J49" s="69" t="s">
        <v>1355</v>
      </c>
      <c r="K49" s="69" t="s">
        <v>1355</v>
      </c>
      <c r="L49" s="69" t="s">
        <v>1355</v>
      </c>
      <c r="M49" s="69" t="s">
        <v>1485</v>
      </c>
      <c r="N49" s="69" t="s">
        <v>1632</v>
      </c>
      <c r="O49" s="69" t="s">
        <v>1632</v>
      </c>
      <c r="P49" s="69" t="s">
        <v>1632</v>
      </c>
      <c r="Q49" s="69" t="s">
        <v>1632</v>
      </c>
      <c r="R49" s="69" t="s">
        <v>1628</v>
      </c>
      <c r="S49" s="69" t="s">
        <v>1628</v>
      </c>
      <c r="T49" s="69" t="s">
        <v>1830</v>
      </c>
      <c r="U49" s="69" t="s">
        <v>1829</v>
      </c>
      <c r="V49" s="69" t="s">
        <v>1829</v>
      </c>
      <c r="W49" s="69" t="s">
        <v>1638</v>
      </c>
      <c r="X49" s="69" t="s">
        <v>1828</v>
      </c>
      <c r="Y49" s="69" t="s">
        <v>1608</v>
      </c>
      <c r="Z49" s="69" t="s">
        <v>1640</v>
      </c>
      <c r="AA49" s="69" t="s">
        <v>1629</v>
      </c>
      <c r="AB49" s="69" t="s">
        <v>1629</v>
      </c>
      <c r="AC49" s="69" t="s">
        <v>1629</v>
      </c>
      <c r="AD49" s="69" t="s">
        <v>1827</v>
      </c>
      <c r="AE49" s="69" t="s">
        <v>1826</v>
      </c>
      <c r="AF49" s="69" t="s">
        <v>1825</v>
      </c>
      <c r="AG49" s="69" t="s">
        <v>1508</v>
      </c>
      <c r="AH49" s="69" t="s">
        <v>1508</v>
      </c>
      <c r="AI49" s="69" t="s">
        <v>1508</v>
      </c>
      <c r="AJ49" s="69" t="s">
        <v>1627</v>
      </c>
      <c r="AK49" s="69">
        <v>0</v>
      </c>
      <c r="AL49" s="69" t="s">
        <v>1824</v>
      </c>
      <c r="AM49" s="69" t="s">
        <v>1823</v>
      </c>
      <c r="AN49" s="69" t="s">
        <v>1823</v>
      </c>
      <c r="AO49" s="69" t="s">
        <v>1639</v>
      </c>
      <c r="AP49" s="69" t="s">
        <v>1642</v>
      </c>
      <c r="AQ49" s="69" t="s">
        <v>1631</v>
      </c>
      <c r="AR49" s="69" t="s">
        <v>1636</v>
      </c>
      <c r="AS49" s="69">
        <v>0</v>
      </c>
      <c r="AT49" s="69" t="s">
        <v>1590</v>
      </c>
      <c r="AU49" s="69" t="s">
        <v>1630</v>
      </c>
      <c r="AV49" s="69" t="s">
        <v>1822</v>
      </c>
      <c r="AW49" s="69">
        <v>0</v>
      </c>
      <c r="AX49" s="69" t="s">
        <v>1641</v>
      </c>
    </row>
    <row r="50" spans="1:50">
      <c r="A50" s="69" t="s">
        <v>129</v>
      </c>
      <c r="B50" s="69" t="s">
        <v>1546</v>
      </c>
      <c r="C50" s="69" t="s">
        <v>1546</v>
      </c>
      <c r="D50" s="69" t="s">
        <v>1546</v>
      </c>
      <c r="E50" s="69" t="s">
        <v>1546</v>
      </c>
      <c r="F50" s="69" t="s">
        <v>1546</v>
      </c>
      <c r="G50" s="69" t="s">
        <v>1546</v>
      </c>
      <c r="H50" s="69" t="s">
        <v>1546</v>
      </c>
      <c r="I50" s="69" t="s">
        <v>1821</v>
      </c>
      <c r="J50" s="69" t="s">
        <v>1371</v>
      </c>
      <c r="K50" s="69" t="s">
        <v>1371</v>
      </c>
      <c r="L50" s="69" t="s">
        <v>1371</v>
      </c>
      <c r="M50" s="69" t="s">
        <v>1501</v>
      </c>
      <c r="N50" s="69" t="s">
        <v>1732</v>
      </c>
      <c r="O50" s="69" t="s">
        <v>1732</v>
      </c>
      <c r="P50" s="69" t="s">
        <v>1732</v>
      </c>
      <c r="Q50" s="69" t="s">
        <v>1732</v>
      </c>
      <c r="R50" s="69" t="s">
        <v>1686</v>
      </c>
      <c r="S50" s="69" t="s">
        <v>1686</v>
      </c>
      <c r="T50" s="69" t="s">
        <v>1820</v>
      </c>
      <c r="U50" s="69" t="s">
        <v>1819</v>
      </c>
      <c r="V50" s="69" t="s">
        <v>1819</v>
      </c>
      <c r="W50" s="69" t="s">
        <v>1771</v>
      </c>
      <c r="X50" s="69" t="s">
        <v>1818</v>
      </c>
      <c r="Y50" s="69" t="s">
        <v>1624</v>
      </c>
      <c r="Z50" s="69" t="s">
        <v>1776</v>
      </c>
      <c r="AA50" s="69" t="s">
        <v>1699</v>
      </c>
      <c r="AB50" s="69" t="s">
        <v>1699</v>
      </c>
      <c r="AC50" s="69" t="s">
        <v>1699</v>
      </c>
      <c r="AD50" s="69" t="s">
        <v>1817</v>
      </c>
      <c r="AE50" s="69" t="s">
        <v>1816</v>
      </c>
      <c r="AF50" s="69" t="s">
        <v>1815</v>
      </c>
      <c r="AG50" s="69" t="s">
        <v>1524</v>
      </c>
      <c r="AH50" s="69" t="s">
        <v>1524</v>
      </c>
      <c r="AI50" s="69" t="s">
        <v>1524</v>
      </c>
      <c r="AJ50" s="69" t="s">
        <v>1672</v>
      </c>
      <c r="AK50" s="69" t="s">
        <v>1641</v>
      </c>
      <c r="AL50" s="69" t="s">
        <v>1814</v>
      </c>
      <c r="AM50" s="69" t="s">
        <v>1813</v>
      </c>
      <c r="AN50" s="69" t="s">
        <v>1813</v>
      </c>
      <c r="AO50" s="69" t="s">
        <v>1774</v>
      </c>
      <c r="AP50" s="69" t="s">
        <v>1778</v>
      </c>
      <c r="AQ50" s="69" t="s">
        <v>1722</v>
      </c>
      <c r="AR50" s="69" t="s">
        <v>1762</v>
      </c>
      <c r="AS50" s="69" t="s">
        <v>1641</v>
      </c>
      <c r="AT50" s="69" t="s">
        <v>1606</v>
      </c>
      <c r="AU50" s="69" t="s">
        <v>1711</v>
      </c>
      <c r="AV50" s="69" t="s">
        <v>1812</v>
      </c>
      <c r="AW50" s="69" t="s">
        <v>1641</v>
      </c>
      <c r="AX50" s="69">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X50"/>
  <sheetViews>
    <sheetView workbookViewId="0">
      <selection activeCell="L37" sqref="L37"/>
    </sheetView>
  </sheetViews>
  <sheetFormatPr baseColWidth="10" defaultRowHeight="15"/>
  <cols>
    <col min="1" max="16384" width="11" style="69"/>
  </cols>
  <sheetData>
    <row r="1" spans="1:50">
      <c r="B1" s="69" t="s">
        <v>81</v>
      </c>
      <c r="C1" s="69" t="s">
        <v>82</v>
      </c>
      <c r="D1" s="69" t="s">
        <v>83</v>
      </c>
      <c r="E1" s="69" t="s">
        <v>84</v>
      </c>
      <c r="F1" s="69" t="s">
        <v>85</v>
      </c>
      <c r="G1" s="69" t="s">
        <v>86</v>
      </c>
      <c r="H1" s="69" t="s">
        <v>87</v>
      </c>
      <c r="I1" s="69" t="s">
        <v>88</v>
      </c>
      <c r="J1" s="69" t="s">
        <v>89</v>
      </c>
      <c r="K1" s="69" t="s">
        <v>90</v>
      </c>
      <c r="L1" s="69" t="s">
        <v>91</v>
      </c>
      <c r="M1" s="69" t="s">
        <v>92</v>
      </c>
      <c r="N1" s="69" t="s">
        <v>93</v>
      </c>
      <c r="O1" s="69" t="s">
        <v>94</v>
      </c>
      <c r="P1" s="69" t="s">
        <v>95</v>
      </c>
      <c r="Q1" s="69" t="s">
        <v>96</v>
      </c>
      <c r="R1" s="69" t="s">
        <v>97</v>
      </c>
      <c r="S1" s="69" t="s">
        <v>98</v>
      </c>
      <c r="T1" s="69" t="s">
        <v>99</v>
      </c>
      <c r="U1" s="69" t="s">
        <v>100</v>
      </c>
      <c r="V1" s="69" t="s">
        <v>101</v>
      </c>
      <c r="W1" s="69" t="s">
        <v>102</v>
      </c>
      <c r="X1" s="69" t="s">
        <v>103</v>
      </c>
      <c r="Y1" s="69" t="s">
        <v>104</v>
      </c>
      <c r="Z1" s="69" t="s">
        <v>105</v>
      </c>
      <c r="AA1" s="69" t="s">
        <v>106</v>
      </c>
      <c r="AB1" s="69" t="s">
        <v>107</v>
      </c>
      <c r="AC1" s="69" t="s">
        <v>108</v>
      </c>
      <c r="AD1" s="69" t="s">
        <v>109</v>
      </c>
      <c r="AE1" s="69" t="s">
        <v>110</v>
      </c>
      <c r="AF1" s="69" t="s">
        <v>111</v>
      </c>
      <c r="AG1" s="69" t="s">
        <v>112</v>
      </c>
      <c r="AH1" s="69" t="s">
        <v>113</v>
      </c>
      <c r="AI1" s="69" t="s">
        <v>114</v>
      </c>
      <c r="AJ1" s="69" t="s">
        <v>115</v>
      </c>
      <c r="AK1" s="69" t="s">
        <v>116</v>
      </c>
      <c r="AL1" s="69" t="s">
        <v>117</v>
      </c>
      <c r="AM1" s="69" t="s">
        <v>118</v>
      </c>
      <c r="AN1" s="69" t="s">
        <v>119</v>
      </c>
      <c r="AO1" s="69" t="s">
        <v>120</v>
      </c>
      <c r="AP1" s="69" t="s">
        <v>121</v>
      </c>
      <c r="AQ1" s="69" t="s">
        <v>122</v>
      </c>
      <c r="AR1" s="69" t="s">
        <v>123</v>
      </c>
      <c r="AS1" s="69" t="s">
        <v>124</v>
      </c>
      <c r="AT1" s="69" t="s">
        <v>125</v>
      </c>
      <c r="AU1" s="69" t="s">
        <v>126</v>
      </c>
      <c r="AV1" s="69" t="s">
        <v>127</v>
      </c>
      <c r="AW1" s="69" t="s">
        <v>128</v>
      </c>
      <c r="AX1" s="69" t="s">
        <v>129</v>
      </c>
    </row>
    <row r="2" spans="1:50">
      <c r="A2" s="69" t="s">
        <v>81</v>
      </c>
      <c r="B2" s="69">
        <v>0</v>
      </c>
      <c r="C2" s="69">
        <v>150</v>
      </c>
      <c r="D2" s="69">
        <v>150</v>
      </c>
      <c r="E2" s="69">
        <v>150</v>
      </c>
      <c r="F2" s="69">
        <v>150</v>
      </c>
      <c r="G2" s="69">
        <v>0</v>
      </c>
      <c r="H2" s="69">
        <v>0</v>
      </c>
      <c r="I2" s="69">
        <v>600</v>
      </c>
      <c r="J2" s="69">
        <v>1000</v>
      </c>
      <c r="K2" s="69">
        <v>1000</v>
      </c>
      <c r="L2" s="69">
        <v>1000</v>
      </c>
      <c r="M2" s="69">
        <v>600</v>
      </c>
      <c r="N2" s="69">
        <v>550</v>
      </c>
      <c r="O2" s="69">
        <v>550</v>
      </c>
      <c r="P2" s="69">
        <v>550</v>
      </c>
      <c r="Q2" s="69">
        <v>550</v>
      </c>
      <c r="R2" s="69">
        <v>1050</v>
      </c>
      <c r="S2" s="69">
        <v>525</v>
      </c>
      <c r="T2" s="69">
        <v>350</v>
      </c>
      <c r="U2" s="69">
        <v>650</v>
      </c>
      <c r="V2" s="69">
        <v>350</v>
      </c>
      <c r="W2" s="69">
        <v>625</v>
      </c>
      <c r="X2" s="69">
        <v>600</v>
      </c>
      <c r="Y2" s="69">
        <v>50</v>
      </c>
      <c r="Z2" s="69">
        <v>650</v>
      </c>
      <c r="AA2" s="69">
        <v>150</v>
      </c>
      <c r="AB2" s="69">
        <v>550</v>
      </c>
      <c r="AC2" s="69">
        <v>850</v>
      </c>
      <c r="AD2" s="69">
        <v>800</v>
      </c>
      <c r="AE2" s="69">
        <v>525</v>
      </c>
      <c r="AF2" s="69">
        <v>650</v>
      </c>
      <c r="AG2" s="69">
        <v>200</v>
      </c>
      <c r="AH2" s="69">
        <v>200</v>
      </c>
      <c r="AI2" s="69">
        <v>200</v>
      </c>
      <c r="AJ2" s="69">
        <v>800</v>
      </c>
      <c r="AK2" s="69">
        <v>800</v>
      </c>
      <c r="AL2" s="69">
        <v>600</v>
      </c>
      <c r="AM2" s="69">
        <v>625</v>
      </c>
      <c r="AN2" s="69">
        <v>300</v>
      </c>
      <c r="AO2" s="69">
        <v>475</v>
      </c>
      <c r="AP2" s="69">
        <v>600</v>
      </c>
      <c r="AQ2" s="69">
        <v>600</v>
      </c>
      <c r="AR2" s="69">
        <v>625</v>
      </c>
      <c r="AS2" s="69">
        <v>800</v>
      </c>
      <c r="AT2" s="69">
        <v>100</v>
      </c>
      <c r="AU2" s="69">
        <v>550</v>
      </c>
      <c r="AV2" s="69">
        <v>150</v>
      </c>
      <c r="AW2" s="69">
        <v>700</v>
      </c>
      <c r="AX2" s="69">
        <v>210</v>
      </c>
    </row>
    <row r="3" spans="1:50">
      <c r="A3" s="69" t="s">
        <v>82</v>
      </c>
      <c r="B3" s="69">
        <v>150</v>
      </c>
      <c r="C3" s="69">
        <v>0</v>
      </c>
      <c r="D3" s="69">
        <v>0</v>
      </c>
      <c r="E3" s="69">
        <v>0</v>
      </c>
      <c r="F3" s="69">
        <v>0</v>
      </c>
      <c r="G3" s="69">
        <v>150</v>
      </c>
      <c r="H3" s="69">
        <v>150</v>
      </c>
      <c r="I3" s="69">
        <v>450</v>
      </c>
      <c r="J3" s="69">
        <v>850</v>
      </c>
      <c r="K3" s="69">
        <v>850</v>
      </c>
      <c r="L3" s="69">
        <v>850</v>
      </c>
      <c r="M3" s="69">
        <v>450</v>
      </c>
      <c r="N3" s="69">
        <v>400</v>
      </c>
      <c r="O3" s="69">
        <v>400</v>
      </c>
      <c r="P3" s="69">
        <v>400</v>
      </c>
      <c r="Q3" s="69">
        <v>400</v>
      </c>
      <c r="R3" s="69">
        <v>900</v>
      </c>
      <c r="S3" s="69">
        <v>375</v>
      </c>
      <c r="T3" s="69">
        <v>200</v>
      </c>
      <c r="U3" s="69">
        <v>500</v>
      </c>
      <c r="V3" s="69">
        <v>200</v>
      </c>
      <c r="W3" s="69">
        <v>475</v>
      </c>
      <c r="X3" s="69">
        <v>450</v>
      </c>
      <c r="Y3" s="69">
        <v>200</v>
      </c>
      <c r="Z3" s="69">
        <v>500</v>
      </c>
      <c r="AA3" s="69">
        <v>0</v>
      </c>
      <c r="AB3" s="69">
        <v>400</v>
      </c>
      <c r="AC3" s="69">
        <v>700</v>
      </c>
      <c r="AD3" s="69">
        <v>650</v>
      </c>
      <c r="AE3" s="69">
        <v>375</v>
      </c>
      <c r="AF3" s="69">
        <v>500</v>
      </c>
      <c r="AG3" s="69">
        <v>50</v>
      </c>
      <c r="AH3" s="69">
        <v>50</v>
      </c>
      <c r="AI3" s="69">
        <v>50</v>
      </c>
      <c r="AJ3" s="69">
        <v>650</v>
      </c>
      <c r="AK3" s="69">
        <v>650</v>
      </c>
      <c r="AL3" s="69">
        <v>450</v>
      </c>
      <c r="AM3" s="69">
        <v>475</v>
      </c>
      <c r="AN3" s="69">
        <v>150</v>
      </c>
      <c r="AO3" s="69">
        <v>325</v>
      </c>
      <c r="AP3" s="69">
        <v>450</v>
      </c>
      <c r="AQ3" s="69">
        <v>450</v>
      </c>
      <c r="AR3" s="69">
        <v>475</v>
      </c>
      <c r="AS3" s="69">
        <v>650</v>
      </c>
      <c r="AT3" s="69">
        <v>250</v>
      </c>
      <c r="AU3" s="69">
        <v>400</v>
      </c>
      <c r="AV3" s="69">
        <v>300</v>
      </c>
      <c r="AW3" s="69">
        <v>550</v>
      </c>
      <c r="AX3" s="69">
        <v>60</v>
      </c>
    </row>
    <row r="4" spans="1:50">
      <c r="A4" s="69" t="s">
        <v>83</v>
      </c>
      <c r="B4" s="69">
        <v>150</v>
      </c>
      <c r="C4" s="69">
        <v>0</v>
      </c>
      <c r="D4" s="69">
        <v>0</v>
      </c>
      <c r="E4" s="69">
        <v>0</v>
      </c>
      <c r="F4" s="69">
        <v>0</v>
      </c>
      <c r="G4" s="69">
        <v>150</v>
      </c>
      <c r="H4" s="69">
        <v>150</v>
      </c>
      <c r="I4" s="69">
        <v>450</v>
      </c>
      <c r="J4" s="69">
        <v>850</v>
      </c>
      <c r="K4" s="69">
        <v>850</v>
      </c>
      <c r="L4" s="69">
        <v>850</v>
      </c>
      <c r="M4" s="69">
        <v>450</v>
      </c>
      <c r="N4" s="69">
        <v>400</v>
      </c>
      <c r="O4" s="69">
        <v>400</v>
      </c>
      <c r="P4" s="69">
        <v>400</v>
      </c>
      <c r="Q4" s="69">
        <v>400</v>
      </c>
      <c r="R4" s="69">
        <v>900</v>
      </c>
      <c r="S4" s="69">
        <v>375</v>
      </c>
      <c r="T4" s="69">
        <v>200</v>
      </c>
      <c r="U4" s="69">
        <v>500</v>
      </c>
      <c r="V4" s="69">
        <v>200</v>
      </c>
      <c r="W4" s="69">
        <v>475</v>
      </c>
      <c r="X4" s="69">
        <v>450</v>
      </c>
      <c r="Y4" s="69">
        <v>200</v>
      </c>
      <c r="Z4" s="69">
        <v>500</v>
      </c>
      <c r="AA4" s="69">
        <v>0</v>
      </c>
      <c r="AB4" s="69">
        <v>400</v>
      </c>
      <c r="AC4" s="69">
        <v>700</v>
      </c>
      <c r="AD4" s="69">
        <v>650</v>
      </c>
      <c r="AE4" s="69">
        <v>375</v>
      </c>
      <c r="AF4" s="69">
        <v>500</v>
      </c>
      <c r="AG4" s="69">
        <v>50</v>
      </c>
      <c r="AH4" s="69">
        <v>50</v>
      </c>
      <c r="AI4" s="69">
        <v>50</v>
      </c>
      <c r="AJ4" s="69">
        <v>650</v>
      </c>
      <c r="AK4" s="69">
        <v>650</v>
      </c>
      <c r="AL4" s="69">
        <v>450</v>
      </c>
      <c r="AM4" s="69">
        <v>475</v>
      </c>
      <c r="AN4" s="69">
        <v>150</v>
      </c>
      <c r="AO4" s="69">
        <v>325</v>
      </c>
      <c r="AP4" s="69">
        <v>450</v>
      </c>
      <c r="AQ4" s="69">
        <v>450</v>
      </c>
      <c r="AR4" s="69">
        <v>475</v>
      </c>
      <c r="AS4" s="69">
        <v>650</v>
      </c>
      <c r="AT4" s="69">
        <v>250</v>
      </c>
      <c r="AU4" s="69">
        <v>400</v>
      </c>
      <c r="AV4" s="69">
        <v>300</v>
      </c>
      <c r="AW4" s="69">
        <v>550</v>
      </c>
      <c r="AX4" s="69">
        <v>60</v>
      </c>
    </row>
    <row r="5" spans="1:50">
      <c r="A5" s="69" t="s">
        <v>84</v>
      </c>
      <c r="B5" s="69">
        <v>150</v>
      </c>
      <c r="C5" s="69">
        <v>0</v>
      </c>
      <c r="D5" s="69">
        <v>0</v>
      </c>
      <c r="E5" s="69">
        <v>0</v>
      </c>
      <c r="F5" s="69">
        <v>0</v>
      </c>
      <c r="G5" s="69">
        <v>150</v>
      </c>
      <c r="H5" s="69">
        <v>150</v>
      </c>
      <c r="I5" s="69">
        <v>450</v>
      </c>
      <c r="J5" s="69">
        <v>850</v>
      </c>
      <c r="K5" s="69">
        <v>850</v>
      </c>
      <c r="L5" s="69">
        <v>850</v>
      </c>
      <c r="M5" s="69">
        <v>450</v>
      </c>
      <c r="N5" s="69">
        <v>400</v>
      </c>
      <c r="O5" s="69">
        <v>400</v>
      </c>
      <c r="P5" s="69">
        <v>400</v>
      </c>
      <c r="Q5" s="69">
        <v>400</v>
      </c>
      <c r="R5" s="69">
        <v>900</v>
      </c>
      <c r="S5" s="69">
        <v>375</v>
      </c>
      <c r="T5" s="69">
        <v>200</v>
      </c>
      <c r="U5" s="69">
        <v>500</v>
      </c>
      <c r="V5" s="69">
        <v>200</v>
      </c>
      <c r="W5" s="69">
        <v>475</v>
      </c>
      <c r="X5" s="69">
        <v>450</v>
      </c>
      <c r="Y5" s="69">
        <v>200</v>
      </c>
      <c r="Z5" s="69">
        <v>500</v>
      </c>
      <c r="AA5" s="69">
        <v>0</v>
      </c>
      <c r="AB5" s="69">
        <v>400</v>
      </c>
      <c r="AC5" s="69">
        <v>700</v>
      </c>
      <c r="AD5" s="69">
        <v>650</v>
      </c>
      <c r="AE5" s="69">
        <v>375</v>
      </c>
      <c r="AF5" s="69">
        <v>500</v>
      </c>
      <c r="AG5" s="69">
        <v>50</v>
      </c>
      <c r="AH5" s="69">
        <v>50</v>
      </c>
      <c r="AI5" s="69">
        <v>50</v>
      </c>
      <c r="AJ5" s="69">
        <v>650</v>
      </c>
      <c r="AK5" s="69">
        <v>650</v>
      </c>
      <c r="AL5" s="69">
        <v>450</v>
      </c>
      <c r="AM5" s="69">
        <v>475</v>
      </c>
      <c r="AN5" s="69">
        <v>150</v>
      </c>
      <c r="AO5" s="69">
        <v>325</v>
      </c>
      <c r="AP5" s="69">
        <v>450</v>
      </c>
      <c r="AQ5" s="69">
        <v>450</v>
      </c>
      <c r="AR5" s="69">
        <v>475</v>
      </c>
      <c r="AS5" s="69">
        <v>650</v>
      </c>
      <c r="AT5" s="69">
        <v>250</v>
      </c>
      <c r="AU5" s="69">
        <v>400</v>
      </c>
      <c r="AV5" s="69">
        <v>300</v>
      </c>
      <c r="AW5" s="69">
        <v>550</v>
      </c>
      <c r="AX5" s="69">
        <v>60</v>
      </c>
    </row>
    <row r="6" spans="1:50">
      <c r="A6" s="69" t="s">
        <v>85</v>
      </c>
      <c r="B6" s="69">
        <v>150</v>
      </c>
      <c r="C6" s="69">
        <v>0</v>
      </c>
      <c r="D6" s="69">
        <v>0</v>
      </c>
      <c r="E6" s="69">
        <v>0</v>
      </c>
      <c r="F6" s="69">
        <v>0</v>
      </c>
      <c r="G6" s="69">
        <v>150</v>
      </c>
      <c r="H6" s="69">
        <v>150</v>
      </c>
      <c r="I6" s="69">
        <v>450</v>
      </c>
      <c r="J6" s="69">
        <v>850</v>
      </c>
      <c r="K6" s="69">
        <v>850</v>
      </c>
      <c r="L6" s="69">
        <v>850</v>
      </c>
      <c r="M6" s="69">
        <v>450</v>
      </c>
      <c r="N6" s="69">
        <v>400</v>
      </c>
      <c r="O6" s="69">
        <v>400</v>
      </c>
      <c r="P6" s="69">
        <v>400</v>
      </c>
      <c r="Q6" s="69">
        <v>400</v>
      </c>
      <c r="R6" s="69">
        <v>900</v>
      </c>
      <c r="S6" s="69">
        <v>375</v>
      </c>
      <c r="T6" s="69">
        <v>200</v>
      </c>
      <c r="U6" s="69">
        <v>500</v>
      </c>
      <c r="V6" s="69">
        <v>200</v>
      </c>
      <c r="W6" s="69">
        <v>475</v>
      </c>
      <c r="X6" s="69">
        <v>450</v>
      </c>
      <c r="Y6" s="69">
        <v>200</v>
      </c>
      <c r="Z6" s="69">
        <v>500</v>
      </c>
      <c r="AA6" s="69">
        <v>0</v>
      </c>
      <c r="AB6" s="69">
        <v>400</v>
      </c>
      <c r="AC6" s="69">
        <v>700</v>
      </c>
      <c r="AD6" s="69">
        <v>650</v>
      </c>
      <c r="AE6" s="69">
        <v>375</v>
      </c>
      <c r="AF6" s="69">
        <v>500</v>
      </c>
      <c r="AG6" s="69">
        <v>50</v>
      </c>
      <c r="AH6" s="69">
        <v>50</v>
      </c>
      <c r="AI6" s="69">
        <v>50</v>
      </c>
      <c r="AJ6" s="69">
        <v>650</v>
      </c>
      <c r="AK6" s="69">
        <v>650</v>
      </c>
      <c r="AL6" s="69">
        <v>450</v>
      </c>
      <c r="AM6" s="69">
        <v>475</v>
      </c>
      <c r="AN6" s="69">
        <v>150</v>
      </c>
      <c r="AO6" s="69">
        <v>325</v>
      </c>
      <c r="AP6" s="69">
        <v>450</v>
      </c>
      <c r="AQ6" s="69">
        <v>450</v>
      </c>
      <c r="AR6" s="69">
        <v>475</v>
      </c>
      <c r="AS6" s="69">
        <v>650</v>
      </c>
      <c r="AT6" s="69">
        <v>250</v>
      </c>
      <c r="AU6" s="69">
        <v>400</v>
      </c>
      <c r="AV6" s="69">
        <v>300</v>
      </c>
      <c r="AW6" s="69">
        <v>550</v>
      </c>
      <c r="AX6" s="69">
        <v>60</v>
      </c>
    </row>
    <row r="7" spans="1:50">
      <c r="A7" s="69" t="s">
        <v>86</v>
      </c>
      <c r="B7" s="69">
        <v>0</v>
      </c>
      <c r="C7" s="69">
        <v>150</v>
      </c>
      <c r="D7" s="69">
        <v>150</v>
      </c>
      <c r="E7" s="69">
        <v>150</v>
      </c>
      <c r="F7" s="69">
        <v>150</v>
      </c>
      <c r="G7" s="69">
        <v>0</v>
      </c>
      <c r="H7" s="69">
        <v>0</v>
      </c>
      <c r="I7" s="69">
        <v>600</v>
      </c>
      <c r="J7" s="69">
        <v>1000</v>
      </c>
      <c r="K7" s="69">
        <v>1000</v>
      </c>
      <c r="L7" s="69">
        <v>1000</v>
      </c>
      <c r="M7" s="69">
        <v>600</v>
      </c>
      <c r="N7" s="69">
        <v>550</v>
      </c>
      <c r="O7" s="69">
        <v>550</v>
      </c>
      <c r="P7" s="69">
        <v>550</v>
      </c>
      <c r="Q7" s="69">
        <v>550</v>
      </c>
      <c r="R7" s="69">
        <v>1050</v>
      </c>
      <c r="S7" s="69">
        <v>525</v>
      </c>
      <c r="T7" s="69">
        <v>350</v>
      </c>
      <c r="U7" s="69">
        <v>650</v>
      </c>
      <c r="V7" s="69">
        <v>350</v>
      </c>
      <c r="W7" s="69">
        <v>625</v>
      </c>
      <c r="X7" s="69">
        <v>600</v>
      </c>
      <c r="Y7" s="69">
        <v>50</v>
      </c>
      <c r="Z7" s="69">
        <v>650</v>
      </c>
      <c r="AA7" s="69">
        <v>150</v>
      </c>
      <c r="AB7" s="69">
        <v>550</v>
      </c>
      <c r="AC7" s="69">
        <v>850</v>
      </c>
      <c r="AD7" s="69">
        <v>800</v>
      </c>
      <c r="AE7" s="69">
        <v>525</v>
      </c>
      <c r="AF7" s="69">
        <v>650</v>
      </c>
      <c r="AG7" s="69">
        <v>200</v>
      </c>
      <c r="AH7" s="69">
        <v>200</v>
      </c>
      <c r="AI7" s="69">
        <v>200</v>
      </c>
      <c r="AJ7" s="69">
        <v>800</v>
      </c>
      <c r="AK7" s="69">
        <v>800</v>
      </c>
      <c r="AL7" s="69">
        <v>600</v>
      </c>
      <c r="AM7" s="69">
        <v>625</v>
      </c>
      <c r="AN7" s="69">
        <v>300</v>
      </c>
      <c r="AO7" s="69">
        <v>475</v>
      </c>
      <c r="AP7" s="69">
        <v>600</v>
      </c>
      <c r="AQ7" s="69">
        <v>600</v>
      </c>
      <c r="AR7" s="69">
        <v>625</v>
      </c>
      <c r="AS7" s="69">
        <v>800</v>
      </c>
      <c r="AT7" s="69">
        <v>100</v>
      </c>
      <c r="AU7" s="69">
        <v>550</v>
      </c>
      <c r="AV7" s="69">
        <v>150</v>
      </c>
      <c r="AW7" s="69">
        <v>700</v>
      </c>
      <c r="AX7" s="69">
        <v>210</v>
      </c>
    </row>
    <row r="8" spans="1:50">
      <c r="A8" s="69" t="s">
        <v>87</v>
      </c>
      <c r="B8" s="69">
        <v>0</v>
      </c>
      <c r="C8" s="69">
        <v>150</v>
      </c>
      <c r="D8" s="69">
        <v>150</v>
      </c>
      <c r="E8" s="69">
        <v>150</v>
      </c>
      <c r="F8" s="69">
        <v>150</v>
      </c>
      <c r="G8" s="69">
        <v>0</v>
      </c>
      <c r="H8" s="69">
        <v>0</v>
      </c>
      <c r="I8" s="69">
        <v>600</v>
      </c>
      <c r="J8" s="69">
        <v>1000</v>
      </c>
      <c r="K8" s="69">
        <v>1000</v>
      </c>
      <c r="L8" s="69">
        <v>1000</v>
      </c>
      <c r="M8" s="69">
        <v>600</v>
      </c>
      <c r="N8" s="69">
        <v>550</v>
      </c>
      <c r="O8" s="69">
        <v>550</v>
      </c>
      <c r="P8" s="69">
        <v>550</v>
      </c>
      <c r="Q8" s="69">
        <v>550</v>
      </c>
      <c r="R8" s="69">
        <v>1050</v>
      </c>
      <c r="S8" s="69">
        <v>525</v>
      </c>
      <c r="T8" s="69">
        <v>350</v>
      </c>
      <c r="U8" s="69">
        <v>650</v>
      </c>
      <c r="V8" s="69">
        <v>350</v>
      </c>
      <c r="W8" s="69">
        <v>625</v>
      </c>
      <c r="X8" s="69">
        <v>600</v>
      </c>
      <c r="Y8" s="69">
        <v>50</v>
      </c>
      <c r="Z8" s="69">
        <v>650</v>
      </c>
      <c r="AA8" s="69">
        <v>150</v>
      </c>
      <c r="AB8" s="69">
        <v>550</v>
      </c>
      <c r="AC8" s="69">
        <v>850</v>
      </c>
      <c r="AD8" s="69">
        <v>800</v>
      </c>
      <c r="AE8" s="69">
        <v>525</v>
      </c>
      <c r="AF8" s="69">
        <v>650</v>
      </c>
      <c r="AG8" s="69">
        <v>200</v>
      </c>
      <c r="AH8" s="69">
        <v>200</v>
      </c>
      <c r="AI8" s="69">
        <v>200</v>
      </c>
      <c r="AJ8" s="69">
        <v>800</v>
      </c>
      <c r="AK8" s="69">
        <v>800</v>
      </c>
      <c r="AL8" s="69">
        <v>600</v>
      </c>
      <c r="AM8" s="69">
        <v>625</v>
      </c>
      <c r="AN8" s="69">
        <v>300</v>
      </c>
      <c r="AO8" s="69">
        <v>475</v>
      </c>
      <c r="AP8" s="69">
        <v>600</v>
      </c>
      <c r="AQ8" s="69">
        <v>600</v>
      </c>
      <c r="AR8" s="69">
        <v>625</v>
      </c>
      <c r="AS8" s="69">
        <v>800</v>
      </c>
      <c r="AT8" s="69">
        <v>100</v>
      </c>
      <c r="AU8" s="69">
        <v>550</v>
      </c>
      <c r="AV8" s="69">
        <v>150</v>
      </c>
      <c r="AW8" s="69">
        <v>700</v>
      </c>
      <c r="AX8" s="69">
        <v>210</v>
      </c>
    </row>
    <row r="9" spans="1:50">
      <c r="A9" s="69" t="s">
        <v>88</v>
      </c>
      <c r="B9" s="69">
        <v>600</v>
      </c>
      <c r="C9" s="69">
        <v>450</v>
      </c>
      <c r="D9" s="69">
        <v>450</v>
      </c>
      <c r="E9" s="69">
        <v>450</v>
      </c>
      <c r="F9" s="69">
        <v>450</v>
      </c>
      <c r="G9" s="69">
        <v>600</v>
      </c>
      <c r="H9" s="69">
        <v>600</v>
      </c>
      <c r="I9" s="69">
        <v>0</v>
      </c>
      <c r="J9" s="69">
        <v>400</v>
      </c>
      <c r="K9" s="69">
        <v>400</v>
      </c>
      <c r="L9" s="69">
        <v>400</v>
      </c>
      <c r="M9" s="69">
        <v>0</v>
      </c>
      <c r="N9" s="69">
        <v>50</v>
      </c>
      <c r="O9" s="69">
        <v>50</v>
      </c>
      <c r="P9" s="69">
        <v>50</v>
      </c>
      <c r="Q9" s="69">
        <v>50</v>
      </c>
      <c r="R9" s="69">
        <v>450</v>
      </c>
      <c r="S9" s="69">
        <v>75</v>
      </c>
      <c r="T9" s="69">
        <v>250</v>
      </c>
      <c r="U9" s="69">
        <v>50</v>
      </c>
      <c r="V9" s="69">
        <v>250</v>
      </c>
      <c r="W9" s="69">
        <v>25</v>
      </c>
      <c r="X9" s="69">
        <v>0</v>
      </c>
      <c r="Y9" s="69">
        <v>650</v>
      </c>
      <c r="Z9" s="69">
        <v>50</v>
      </c>
      <c r="AA9" s="69">
        <v>450</v>
      </c>
      <c r="AB9" s="69">
        <v>50</v>
      </c>
      <c r="AC9" s="69">
        <v>250</v>
      </c>
      <c r="AD9" s="69">
        <v>200</v>
      </c>
      <c r="AE9" s="69">
        <v>75</v>
      </c>
      <c r="AF9" s="69">
        <v>50</v>
      </c>
      <c r="AG9" s="69">
        <v>400</v>
      </c>
      <c r="AH9" s="69">
        <v>400</v>
      </c>
      <c r="AI9" s="69">
        <v>400</v>
      </c>
      <c r="AJ9" s="69">
        <v>200</v>
      </c>
      <c r="AK9" s="69">
        <v>200</v>
      </c>
      <c r="AL9" s="69">
        <v>0</v>
      </c>
      <c r="AM9" s="69">
        <v>25</v>
      </c>
      <c r="AN9" s="69">
        <v>300</v>
      </c>
      <c r="AO9" s="69">
        <v>125</v>
      </c>
      <c r="AP9" s="69">
        <v>0</v>
      </c>
      <c r="AQ9" s="69">
        <v>0</v>
      </c>
      <c r="AR9" s="69">
        <v>25</v>
      </c>
      <c r="AS9" s="69">
        <v>200</v>
      </c>
      <c r="AT9" s="69">
        <v>700</v>
      </c>
      <c r="AU9" s="69">
        <v>50</v>
      </c>
      <c r="AV9" s="69">
        <v>750</v>
      </c>
      <c r="AW9" s="69">
        <v>100</v>
      </c>
      <c r="AX9" s="69">
        <v>390</v>
      </c>
    </row>
    <row r="10" spans="1:50">
      <c r="A10" s="69" t="s">
        <v>89</v>
      </c>
      <c r="B10" s="69">
        <v>1000</v>
      </c>
      <c r="C10" s="69">
        <v>850</v>
      </c>
      <c r="D10" s="69">
        <v>850</v>
      </c>
      <c r="E10" s="69">
        <v>850</v>
      </c>
      <c r="F10" s="69">
        <v>850</v>
      </c>
      <c r="G10" s="69">
        <v>1000</v>
      </c>
      <c r="H10" s="69">
        <v>1000</v>
      </c>
      <c r="I10" s="69">
        <v>400</v>
      </c>
      <c r="J10" s="69">
        <v>0</v>
      </c>
      <c r="K10" s="69">
        <v>0</v>
      </c>
      <c r="L10" s="69">
        <v>0</v>
      </c>
      <c r="M10" s="69">
        <v>400</v>
      </c>
      <c r="N10" s="69">
        <v>450</v>
      </c>
      <c r="O10" s="69">
        <v>450</v>
      </c>
      <c r="P10" s="69">
        <v>450</v>
      </c>
      <c r="Q10" s="69">
        <v>450</v>
      </c>
      <c r="R10" s="69">
        <v>50</v>
      </c>
      <c r="S10" s="69">
        <v>475</v>
      </c>
      <c r="T10" s="69">
        <v>650</v>
      </c>
      <c r="U10" s="69">
        <v>350</v>
      </c>
      <c r="V10" s="69">
        <v>650</v>
      </c>
      <c r="W10" s="69">
        <v>375</v>
      </c>
      <c r="X10" s="69">
        <v>400</v>
      </c>
      <c r="Y10" s="69">
        <v>1050</v>
      </c>
      <c r="Z10" s="69">
        <v>350</v>
      </c>
      <c r="AA10" s="69">
        <v>850</v>
      </c>
      <c r="AB10" s="69">
        <v>450</v>
      </c>
      <c r="AC10" s="69">
        <v>150</v>
      </c>
      <c r="AD10" s="69">
        <v>200</v>
      </c>
      <c r="AE10" s="69">
        <v>475</v>
      </c>
      <c r="AF10" s="69">
        <v>350</v>
      </c>
      <c r="AG10" s="69">
        <v>800</v>
      </c>
      <c r="AH10" s="69">
        <v>800</v>
      </c>
      <c r="AI10" s="69">
        <v>800</v>
      </c>
      <c r="AJ10" s="69">
        <v>200</v>
      </c>
      <c r="AK10" s="69">
        <v>200</v>
      </c>
      <c r="AL10" s="69">
        <v>400</v>
      </c>
      <c r="AM10" s="69">
        <v>375</v>
      </c>
      <c r="AN10" s="69">
        <v>700</v>
      </c>
      <c r="AO10" s="69">
        <v>525</v>
      </c>
      <c r="AP10" s="69">
        <v>400</v>
      </c>
      <c r="AQ10" s="69">
        <v>400</v>
      </c>
      <c r="AR10" s="69">
        <v>375</v>
      </c>
      <c r="AS10" s="69">
        <v>200</v>
      </c>
      <c r="AT10" s="69">
        <v>1100</v>
      </c>
      <c r="AU10" s="69">
        <v>450</v>
      </c>
      <c r="AV10" s="69">
        <v>1150</v>
      </c>
      <c r="AW10" s="69">
        <v>300</v>
      </c>
      <c r="AX10" s="69">
        <v>790</v>
      </c>
    </row>
    <row r="11" spans="1:50">
      <c r="A11" s="69" t="s">
        <v>90</v>
      </c>
      <c r="B11" s="69">
        <v>1000</v>
      </c>
      <c r="C11" s="69">
        <v>850</v>
      </c>
      <c r="D11" s="69">
        <v>850</v>
      </c>
      <c r="E11" s="69">
        <v>850</v>
      </c>
      <c r="F11" s="69">
        <v>850</v>
      </c>
      <c r="G11" s="69">
        <v>1000</v>
      </c>
      <c r="H11" s="69">
        <v>1000</v>
      </c>
      <c r="I11" s="69">
        <v>400</v>
      </c>
      <c r="J11" s="69">
        <v>0</v>
      </c>
      <c r="K11" s="69">
        <v>0</v>
      </c>
      <c r="L11" s="69">
        <v>0</v>
      </c>
      <c r="M11" s="69">
        <v>400</v>
      </c>
      <c r="N11" s="69">
        <v>450</v>
      </c>
      <c r="O11" s="69">
        <v>450</v>
      </c>
      <c r="P11" s="69">
        <v>450</v>
      </c>
      <c r="Q11" s="69">
        <v>450</v>
      </c>
      <c r="R11" s="69">
        <v>50</v>
      </c>
      <c r="S11" s="69">
        <v>475</v>
      </c>
      <c r="T11" s="69">
        <v>650</v>
      </c>
      <c r="U11" s="69">
        <v>350</v>
      </c>
      <c r="V11" s="69">
        <v>650</v>
      </c>
      <c r="W11" s="69">
        <v>375</v>
      </c>
      <c r="X11" s="69">
        <v>400</v>
      </c>
      <c r="Y11" s="69">
        <v>1050</v>
      </c>
      <c r="Z11" s="69">
        <v>350</v>
      </c>
      <c r="AA11" s="69">
        <v>850</v>
      </c>
      <c r="AB11" s="69">
        <v>450</v>
      </c>
      <c r="AC11" s="69">
        <v>150</v>
      </c>
      <c r="AD11" s="69">
        <v>200</v>
      </c>
      <c r="AE11" s="69">
        <v>475</v>
      </c>
      <c r="AF11" s="69">
        <v>350</v>
      </c>
      <c r="AG11" s="69">
        <v>800</v>
      </c>
      <c r="AH11" s="69">
        <v>800</v>
      </c>
      <c r="AI11" s="69">
        <v>800</v>
      </c>
      <c r="AJ11" s="69">
        <v>200</v>
      </c>
      <c r="AK11" s="69">
        <v>200</v>
      </c>
      <c r="AL11" s="69">
        <v>400</v>
      </c>
      <c r="AM11" s="69">
        <v>375</v>
      </c>
      <c r="AN11" s="69">
        <v>700</v>
      </c>
      <c r="AO11" s="69">
        <v>525</v>
      </c>
      <c r="AP11" s="69">
        <v>400</v>
      </c>
      <c r="AQ11" s="69">
        <v>400</v>
      </c>
      <c r="AR11" s="69">
        <v>375</v>
      </c>
      <c r="AS11" s="69">
        <v>200</v>
      </c>
      <c r="AT11" s="69">
        <v>1100</v>
      </c>
      <c r="AU11" s="69">
        <v>450</v>
      </c>
      <c r="AV11" s="69">
        <v>1150</v>
      </c>
      <c r="AW11" s="69">
        <v>300</v>
      </c>
      <c r="AX11" s="69">
        <v>790</v>
      </c>
    </row>
    <row r="12" spans="1:50">
      <c r="A12" s="69" t="s">
        <v>91</v>
      </c>
      <c r="B12" s="69">
        <v>1000</v>
      </c>
      <c r="C12" s="69">
        <v>850</v>
      </c>
      <c r="D12" s="69">
        <v>850</v>
      </c>
      <c r="E12" s="69">
        <v>850</v>
      </c>
      <c r="F12" s="69">
        <v>850</v>
      </c>
      <c r="G12" s="69">
        <v>1000</v>
      </c>
      <c r="H12" s="69">
        <v>1000</v>
      </c>
      <c r="I12" s="69">
        <v>400</v>
      </c>
      <c r="J12" s="69">
        <v>0</v>
      </c>
      <c r="K12" s="69">
        <v>0</v>
      </c>
      <c r="L12" s="69">
        <v>0</v>
      </c>
      <c r="M12" s="69">
        <v>400</v>
      </c>
      <c r="N12" s="69">
        <v>450</v>
      </c>
      <c r="O12" s="69">
        <v>450</v>
      </c>
      <c r="P12" s="69">
        <v>450</v>
      </c>
      <c r="Q12" s="69">
        <v>450</v>
      </c>
      <c r="R12" s="69">
        <v>50</v>
      </c>
      <c r="S12" s="69">
        <v>475</v>
      </c>
      <c r="T12" s="69">
        <v>650</v>
      </c>
      <c r="U12" s="69">
        <v>350</v>
      </c>
      <c r="V12" s="69">
        <v>650</v>
      </c>
      <c r="W12" s="69">
        <v>375</v>
      </c>
      <c r="X12" s="69">
        <v>400</v>
      </c>
      <c r="Y12" s="69">
        <v>1050</v>
      </c>
      <c r="Z12" s="69">
        <v>350</v>
      </c>
      <c r="AA12" s="69">
        <v>850</v>
      </c>
      <c r="AB12" s="69">
        <v>450</v>
      </c>
      <c r="AC12" s="69">
        <v>150</v>
      </c>
      <c r="AD12" s="69">
        <v>200</v>
      </c>
      <c r="AE12" s="69">
        <v>475</v>
      </c>
      <c r="AF12" s="69">
        <v>350</v>
      </c>
      <c r="AG12" s="69">
        <v>800</v>
      </c>
      <c r="AH12" s="69">
        <v>800</v>
      </c>
      <c r="AI12" s="69">
        <v>800</v>
      </c>
      <c r="AJ12" s="69">
        <v>200</v>
      </c>
      <c r="AK12" s="69">
        <v>200</v>
      </c>
      <c r="AL12" s="69">
        <v>400</v>
      </c>
      <c r="AM12" s="69">
        <v>375</v>
      </c>
      <c r="AN12" s="69">
        <v>700</v>
      </c>
      <c r="AO12" s="69">
        <v>525</v>
      </c>
      <c r="AP12" s="69">
        <v>400</v>
      </c>
      <c r="AQ12" s="69">
        <v>400</v>
      </c>
      <c r="AR12" s="69">
        <v>375</v>
      </c>
      <c r="AS12" s="69">
        <v>200</v>
      </c>
      <c r="AT12" s="69">
        <v>1100</v>
      </c>
      <c r="AU12" s="69">
        <v>450</v>
      </c>
      <c r="AV12" s="69">
        <v>1150</v>
      </c>
      <c r="AW12" s="69">
        <v>300</v>
      </c>
      <c r="AX12" s="69">
        <v>790</v>
      </c>
    </row>
    <row r="13" spans="1:50">
      <c r="A13" s="69" t="s">
        <v>92</v>
      </c>
      <c r="B13" s="69">
        <v>600</v>
      </c>
      <c r="C13" s="69">
        <v>450</v>
      </c>
      <c r="D13" s="69">
        <v>450</v>
      </c>
      <c r="E13" s="69">
        <v>450</v>
      </c>
      <c r="F13" s="69">
        <v>450</v>
      </c>
      <c r="G13" s="69">
        <v>600</v>
      </c>
      <c r="H13" s="69">
        <v>600</v>
      </c>
      <c r="I13" s="69">
        <v>0</v>
      </c>
      <c r="J13" s="69">
        <v>400</v>
      </c>
      <c r="K13" s="69">
        <v>400</v>
      </c>
      <c r="L13" s="69">
        <v>400</v>
      </c>
      <c r="M13" s="69">
        <v>0</v>
      </c>
      <c r="N13" s="69">
        <v>50</v>
      </c>
      <c r="O13" s="69">
        <v>50</v>
      </c>
      <c r="P13" s="69">
        <v>50</v>
      </c>
      <c r="Q13" s="69">
        <v>50</v>
      </c>
      <c r="R13" s="69">
        <v>450</v>
      </c>
      <c r="S13" s="69">
        <v>75</v>
      </c>
      <c r="T13" s="69">
        <v>250</v>
      </c>
      <c r="U13" s="69">
        <v>50</v>
      </c>
      <c r="V13" s="69">
        <v>250</v>
      </c>
      <c r="W13" s="69">
        <v>25</v>
      </c>
      <c r="X13" s="69">
        <v>0</v>
      </c>
      <c r="Y13" s="69">
        <v>650</v>
      </c>
      <c r="Z13" s="69">
        <v>50</v>
      </c>
      <c r="AA13" s="69">
        <v>450</v>
      </c>
      <c r="AB13" s="69">
        <v>50</v>
      </c>
      <c r="AC13" s="69">
        <v>250</v>
      </c>
      <c r="AD13" s="69">
        <v>200</v>
      </c>
      <c r="AE13" s="69">
        <v>75</v>
      </c>
      <c r="AF13" s="69">
        <v>50</v>
      </c>
      <c r="AG13" s="69">
        <v>400</v>
      </c>
      <c r="AH13" s="69">
        <v>400</v>
      </c>
      <c r="AI13" s="69">
        <v>400</v>
      </c>
      <c r="AJ13" s="69">
        <v>200</v>
      </c>
      <c r="AK13" s="69">
        <v>200</v>
      </c>
      <c r="AL13" s="69">
        <v>0</v>
      </c>
      <c r="AM13" s="69">
        <v>25</v>
      </c>
      <c r="AN13" s="69">
        <v>300</v>
      </c>
      <c r="AO13" s="69">
        <v>125</v>
      </c>
      <c r="AP13" s="69">
        <v>0</v>
      </c>
      <c r="AQ13" s="69">
        <v>0</v>
      </c>
      <c r="AR13" s="69">
        <v>25</v>
      </c>
      <c r="AS13" s="69">
        <v>200</v>
      </c>
      <c r="AT13" s="69">
        <v>700</v>
      </c>
      <c r="AU13" s="69">
        <v>50</v>
      </c>
      <c r="AV13" s="69">
        <v>750</v>
      </c>
      <c r="AW13" s="69">
        <v>100</v>
      </c>
      <c r="AX13" s="69">
        <v>390</v>
      </c>
    </row>
    <row r="14" spans="1:50">
      <c r="A14" s="69" t="s">
        <v>93</v>
      </c>
      <c r="B14" s="69">
        <v>550</v>
      </c>
      <c r="C14" s="69">
        <v>400</v>
      </c>
      <c r="D14" s="69">
        <v>400</v>
      </c>
      <c r="E14" s="69">
        <v>400</v>
      </c>
      <c r="F14" s="69">
        <v>400</v>
      </c>
      <c r="G14" s="69">
        <v>550</v>
      </c>
      <c r="H14" s="69">
        <v>550</v>
      </c>
      <c r="I14" s="69">
        <v>50</v>
      </c>
      <c r="J14" s="69">
        <v>450</v>
      </c>
      <c r="K14" s="69">
        <v>450</v>
      </c>
      <c r="L14" s="69">
        <v>450</v>
      </c>
      <c r="M14" s="69">
        <v>50</v>
      </c>
      <c r="N14" s="69">
        <v>0</v>
      </c>
      <c r="O14" s="69">
        <v>0</v>
      </c>
      <c r="P14" s="69">
        <v>0</v>
      </c>
      <c r="Q14" s="69">
        <v>0</v>
      </c>
      <c r="R14" s="69">
        <v>500</v>
      </c>
      <c r="S14" s="69">
        <v>25</v>
      </c>
      <c r="T14" s="69">
        <v>200</v>
      </c>
      <c r="U14" s="69">
        <v>100</v>
      </c>
      <c r="V14" s="69">
        <v>200</v>
      </c>
      <c r="W14" s="69">
        <v>75</v>
      </c>
      <c r="X14" s="69">
        <v>50</v>
      </c>
      <c r="Y14" s="69">
        <v>600</v>
      </c>
      <c r="Z14" s="69">
        <v>100</v>
      </c>
      <c r="AA14" s="69">
        <v>400</v>
      </c>
      <c r="AB14" s="69">
        <v>0</v>
      </c>
      <c r="AC14" s="69">
        <v>300</v>
      </c>
      <c r="AD14" s="69">
        <v>250</v>
      </c>
      <c r="AE14" s="69">
        <v>25</v>
      </c>
      <c r="AF14" s="69">
        <v>100</v>
      </c>
      <c r="AG14" s="69">
        <v>350</v>
      </c>
      <c r="AH14" s="69">
        <v>350</v>
      </c>
      <c r="AI14" s="69">
        <v>350</v>
      </c>
      <c r="AJ14" s="69">
        <v>250</v>
      </c>
      <c r="AK14" s="69">
        <v>250</v>
      </c>
      <c r="AL14" s="69">
        <v>50</v>
      </c>
      <c r="AM14" s="69">
        <v>75</v>
      </c>
      <c r="AN14" s="69">
        <v>250</v>
      </c>
      <c r="AO14" s="69">
        <v>75</v>
      </c>
      <c r="AP14" s="69">
        <v>50</v>
      </c>
      <c r="AQ14" s="69">
        <v>50</v>
      </c>
      <c r="AR14" s="69">
        <v>75</v>
      </c>
      <c r="AS14" s="69">
        <v>250</v>
      </c>
      <c r="AT14" s="69">
        <v>650</v>
      </c>
      <c r="AU14" s="69">
        <v>0</v>
      </c>
      <c r="AV14" s="69">
        <v>700</v>
      </c>
      <c r="AW14" s="69">
        <v>150</v>
      </c>
      <c r="AX14" s="69">
        <v>340</v>
      </c>
    </row>
    <row r="15" spans="1:50">
      <c r="A15" s="69" t="s">
        <v>94</v>
      </c>
      <c r="B15" s="69">
        <v>550</v>
      </c>
      <c r="C15" s="69">
        <v>400</v>
      </c>
      <c r="D15" s="69">
        <v>400</v>
      </c>
      <c r="E15" s="69">
        <v>400</v>
      </c>
      <c r="F15" s="69">
        <v>400</v>
      </c>
      <c r="G15" s="69">
        <v>550</v>
      </c>
      <c r="H15" s="69">
        <v>550</v>
      </c>
      <c r="I15" s="69">
        <v>50</v>
      </c>
      <c r="J15" s="69">
        <v>450</v>
      </c>
      <c r="K15" s="69">
        <v>450</v>
      </c>
      <c r="L15" s="69">
        <v>450</v>
      </c>
      <c r="M15" s="69">
        <v>50</v>
      </c>
      <c r="N15" s="69">
        <v>0</v>
      </c>
      <c r="O15" s="69">
        <v>0</v>
      </c>
      <c r="P15" s="69">
        <v>0</v>
      </c>
      <c r="Q15" s="69">
        <v>0</v>
      </c>
      <c r="R15" s="69">
        <v>500</v>
      </c>
      <c r="S15" s="69">
        <v>25</v>
      </c>
      <c r="T15" s="69">
        <v>200</v>
      </c>
      <c r="U15" s="69">
        <v>100</v>
      </c>
      <c r="V15" s="69">
        <v>200</v>
      </c>
      <c r="W15" s="69">
        <v>75</v>
      </c>
      <c r="X15" s="69">
        <v>50</v>
      </c>
      <c r="Y15" s="69">
        <v>600</v>
      </c>
      <c r="Z15" s="69">
        <v>100</v>
      </c>
      <c r="AA15" s="69">
        <v>400</v>
      </c>
      <c r="AB15" s="69">
        <v>0</v>
      </c>
      <c r="AC15" s="69">
        <v>300</v>
      </c>
      <c r="AD15" s="69">
        <v>250</v>
      </c>
      <c r="AE15" s="69">
        <v>25</v>
      </c>
      <c r="AF15" s="69">
        <v>100</v>
      </c>
      <c r="AG15" s="69">
        <v>350</v>
      </c>
      <c r="AH15" s="69">
        <v>350</v>
      </c>
      <c r="AI15" s="69">
        <v>350</v>
      </c>
      <c r="AJ15" s="69">
        <v>250</v>
      </c>
      <c r="AK15" s="69">
        <v>250</v>
      </c>
      <c r="AL15" s="69">
        <v>50</v>
      </c>
      <c r="AM15" s="69">
        <v>75</v>
      </c>
      <c r="AN15" s="69">
        <v>250</v>
      </c>
      <c r="AO15" s="69">
        <v>75</v>
      </c>
      <c r="AP15" s="69">
        <v>50</v>
      </c>
      <c r="AQ15" s="69">
        <v>50</v>
      </c>
      <c r="AR15" s="69">
        <v>75</v>
      </c>
      <c r="AS15" s="69">
        <v>250</v>
      </c>
      <c r="AT15" s="69">
        <v>650</v>
      </c>
      <c r="AU15" s="69">
        <v>0</v>
      </c>
      <c r="AV15" s="69">
        <v>700</v>
      </c>
      <c r="AW15" s="69">
        <v>150</v>
      </c>
      <c r="AX15" s="69">
        <v>340</v>
      </c>
    </row>
    <row r="16" spans="1:50">
      <c r="A16" s="69" t="s">
        <v>95</v>
      </c>
      <c r="B16" s="69">
        <v>550</v>
      </c>
      <c r="C16" s="69">
        <v>400</v>
      </c>
      <c r="D16" s="69">
        <v>400</v>
      </c>
      <c r="E16" s="69">
        <v>400</v>
      </c>
      <c r="F16" s="69">
        <v>400</v>
      </c>
      <c r="G16" s="69">
        <v>550</v>
      </c>
      <c r="H16" s="69">
        <v>550</v>
      </c>
      <c r="I16" s="69">
        <v>50</v>
      </c>
      <c r="J16" s="69">
        <v>450</v>
      </c>
      <c r="K16" s="69">
        <v>450</v>
      </c>
      <c r="L16" s="69">
        <v>450</v>
      </c>
      <c r="M16" s="69">
        <v>50</v>
      </c>
      <c r="N16" s="69">
        <v>0</v>
      </c>
      <c r="O16" s="69">
        <v>0</v>
      </c>
      <c r="P16" s="69">
        <v>0</v>
      </c>
      <c r="Q16" s="69">
        <v>0</v>
      </c>
      <c r="R16" s="69">
        <v>500</v>
      </c>
      <c r="S16" s="69">
        <v>25</v>
      </c>
      <c r="T16" s="69">
        <v>200</v>
      </c>
      <c r="U16" s="69">
        <v>100</v>
      </c>
      <c r="V16" s="69">
        <v>200</v>
      </c>
      <c r="W16" s="69">
        <v>75</v>
      </c>
      <c r="X16" s="69">
        <v>50</v>
      </c>
      <c r="Y16" s="69">
        <v>600</v>
      </c>
      <c r="Z16" s="69">
        <v>100</v>
      </c>
      <c r="AA16" s="69">
        <v>400</v>
      </c>
      <c r="AB16" s="69">
        <v>0</v>
      </c>
      <c r="AC16" s="69">
        <v>300</v>
      </c>
      <c r="AD16" s="69">
        <v>250</v>
      </c>
      <c r="AE16" s="69">
        <v>25</v>
      </c>
      <c r="AF16" s="69">
        <v>100</v>
      </c>
      <c r="AG16" s="69">
        <v>350</v>
      </c>
      <c r="AH16" s="69">
        <v>350</v>
      </c>
      <c r="AI16" s="69">
        <v>350</v>
      </c>
      <c r="AJ16" s="69">
        <v>250</v>
      </c>
      <c r="AK16" s="69">
        <v>250</v>
      </c>
      <c r="AL16" s="69">
        <v>50</v>
      </c>
      <c r="AM16" s="69">
        <v>75</v>
      </c>
      <c r="AN16" s="69">
        <v>250</v>
      </c>
      <c r="AO16" s="69">
        <v>75</v>
      </c>
      <c r="AP16" s="69">
        <v>50</v>
      </c>
      <c r="AQ16" s="69">
        <v>50</v>
      </c>
      <c r="AR16" s="69">
        <v>75</v>
      </c>
      <c r="AS16" s="69">
        <v>250</v>
      </c>
      <c r="AT16" s="69">
        <v>650</v>
      </c>
      <c r="AU16" s="69">
        <v>0</v>
      </c>
      <c r="AV16" s="69">
        <v>700</v>
      </c>
      <c r="AW16" s="69">
        <v>150</v>
      </c>
      <c r="AX16" s="69">
        <v>340</v>
      </c>
    </row>
    <row r="17" spans="1:50">
      <c r="A17" s="69" t="s">
        <v>96</v>
      </c>
      <c r="B17" s="69">
        <v>550</v>
      </c>
      <c r="C17" s="69">
        <v>400</v>
      </c>
      <c r="D17" s="69">
        <v>400</v>
      </c>
      <c r="E17" s="69">
        <v>400</v>
      </c>
      <c r="F17" s="69">
        <v>400</v>
      </c>
      <c r="G17" s="69">
        <v>550</v>
      </c>
      <c r="H17" s="69">
        <v>550</v>
      </c>
      <c r="I17" s="69">
        <v>50</v>
      </c>
      <c r="J17" s="69">
        <v>450</v>
      </c>
      <c r="K17" s="69">
        <v>450</v>
      </c>
      <c r="L17" s="69">
        <v>450</v>
      </c>
      <c r="M17" s="69">
        <v>50</v>
      </c>
      <c r="N17" s="69">
        <v>0</v>
      </c>
      <c r="O17" s="69">
        <v>0</v>
      </c>
      <c r="P17" s="69">
        <v>0</v>
      </c>
      <c r="Q17" s="69">
        <v>0</v>
      </c>
      <c r="R17" s="69">
        <v>500</v>
      </c>
      <c r="S17" s="69">
        <v>25</v>
      </c>
      <c r="T17" s="69">
        <v>200</v>
      </c>
      <c r="U17" s="69">
        <v>100</v>
      </c>
      <c r="V17" s="69">
        <v>200</v>
      </c>
      <c r="W17" s="69">
        <v>75</v>
      </c>
      <c r="X17" s="69">
        <v>50</v>
      </c>
      <c r="Y17" s="69">
        <v>600</v>
      </c>
      <c r="Z17" s="69">
        <v>100</v>
      </c>
      <c r="AA17" s="69">
        <v>400</v>
      </c>
      <c r="AB17" s="69">
        <v>0</v>
      </c>
      <c r="AC17" s="69">
        <v>300</v>
      </c>
      <c r="AD17" s="69">
        <v>250</v>
      </c>
      <c r="AE17" s="69">
        <v>25</v>
      </c>
      <c r="AF17" s="69">
        <v>100</v>
      </c>
      <c r="AG17" s="69">
        <v>350</v>
      </c>
      <c r="AH17" s="69">
        <v>350</v>
      </c>
      <c r="AI17" s="69">
        <v>350</v>
      </c>
      <c r="AJ17" s="69">
        <v>250</v>
      </c>
      <c r="AK17" s="69">
        <v>250</v>
      </c>
      <c r="AL17" s="69">
        <v>50</v>
      </c>
      <c r="AM17" s="69">
        <v>75</v>
      </c>
      <c r="AN17" s="69">
        <v>250</v>
      </c>
      <c r="AO17" s="69">
        <v>75</v>
      </c>
      <c r="AP17" s="69">
        <v>50</v>
      </c>
      <c r="AQ17" s="69">
        <v>50</v>
      </c>
      <c r="AR17" s="69">
        <v>75</v>
      </c>
      <c r="AS17" s="69">
        <v>250</v>
      </c>
      <c r="AT17" s="69">
        <v>650</v>
      </c>
      <c r="AU17" s="69">
        <v>0</v>
      </c>
      <c r="AV17" s="69">
        <v>700</v>
      </c>
      <c r="AW17" s="69">
        <v>150</v>
      </c>
      <c r="AX17" s="69">
        <v>340</v>
      </c>
    </row>
    <row r="18" spans="1:50">
      <c r="A18" s="69" t="s">
        <v>97</v>
      </c>
      <c r="B18" s="69">
        <v>1050</v>
      </c>
      <c r="C18" s="69">
        <v>900</v>
      </c>
      <c r="D18" s="69">
        <v>900</v>
      </c>
      <c r="E18" s="69">
        <v>900</v>
      </c>
      <c r="F18" s="69">
        <v>900</v>
      </c>
      <c r="G18" s="69">
        <v>1050</v>
      </c>
      <c r="H18" s="69">
        <v>1050</v>
      </c>
      <c r="I18" s="69">
        <v>450</v>
      </c>
      <c r="J18" s="69">
        <v>50</v>
      </c>
      <c r="K18" s="69">
        <v>50</v>
      </c>
      <c r="L18" s="69">
        <v>50</v>
      </c>
      <c r="M18" s="69">
        <v>450</v>
      </c>
      <c r="N18" s="69">
        <v>500</v>
      </c>
      <c r="O18" s="69">
        <v>500</v>
      </c>
      <c r="P18" s="69">
        <v>500</v>
      </c>
      <c r="Q18" s="69">
        <v>500</v>
      </c>
      <c r="R18" s="69">
        <v>0</v>
      </c>
      <c r="S18" s="69">
        <v>525</v>
      </c>
      <c r="T18" s="69">
        <v>700</v>
      </c>
      <c r="U18" s="69">
        <v>400</v>
      </c>
      <c r="V18" s="69">
        <v>700</v>
      </c>
      <c r="W18" s="69">
        <v>425</v>
      </c>
      <c r="X18" s="69">
        <v>450</v>
      </c>
      <c r="Y18" s="69">
        <v>1100</v>
      </c>
      <c r="Z18" s="69">
        <v>400</v>
      </c>
      <c r="AA18" s="69">
        <v>900</v>
      </c>
      <c r="AB18" s="69">
        <v>500</v>
      </c>
      <c r="AC18" s="69">
        <v>200</v>
      </c>
      <c r="AD18" s="69">
        <v>250</v>
      </c>
      <c r="AE18" s="69">
        <v>525</v>
      </c>
      <c r="AF18" s="69">
        <v>400</v>
      </c>
      <c r="AG18" s="69">
        <v>850</v>
      </c>
      <c r="AH18" s="69">
        <v>850</v>
      </c>
      <c r="AI18" s="69">
        <v>850</v>
      </c>
      <c r="AJ18" s="69">
        <v>250</v>
      </c>
      <c r="AK18" s="69">
        <v>250</v>
      </c>
      <c r="AL18" s="69">
        <v>450</v>
      </c>
      <c r="AM18" s="69">
        <v>425</v>
      </c>
      <c r="AN18" s="69">
        <v>750</v>
      </c>
      <c r="AO18" s="69">
        <v>575</v>
      </c>
      <c r="AP18" s="69">
        <v>450</v>
      </c>
      <c r="AQ18" s="69">
        <v>450</v>
      </c>
      <c r="AR18" s="69">
        <v>425</v>
      </c>
      <c r="AS18" s="69">
        <v>250</v>
      </c>
      <c r="AT18" s="69">
        <v>1150</v>
      </c>
      <c r="AU18" s="69">
        <v>500</v>
      </c>
      <c r="AV18" s="69">
        <v>1200</v>
      </c>
      <c r="AW18" s="69">
        <v>350</v>
      </c>
      <c r="AX18" s="69">
        <v>840</v>
      </c>
    </row>
    <row r="19" spans="1:50">
      <c r="A19" s="69" t="s">
        <v>98</v>
      </c>
      <c r="B19" s="69">
        <v>525</v>
      </c>
      <c r="C19" s="69">
        <v>375</v>
      </c>
      <c r="D19" s="69">
        <v>375</v>
      </c>
      <c r="E19" s="69">
        <v>375</v>
      </c>
      <c r="F19" s="69">
        <v>375</v>
      </c>
      <c r="G19" s="69">
        <v>525</v>
      </c>
      <c r="H19" s="69">
        <v>525</v>
      </c>
      <c r="I19" s="69">
        <v>75</v>
      </c>
      <c r="J19" s="69">
        <v>475</v>
      </c>
      <c r="K19" s="69">
        <v>475</v>
      </c>
      <c r="L19" s="69">
        <v>475</v>
      </c>
      <c r="M19" s="69">
        <v>75</v>
      </c>
      <c r="N19" s="69">
        <v>25</v>
      </c>
      <c r="O19" s="69">
        <v>25</v>
      </c>
      <c r="P19" s="69">
        <v>25</v>
      </c>
      <c r="Q19" s="69">
        <v>25</v>
      </c>
      <c r="R19" s="69">
        <v>525</v>
      </c>
      <c r="S19" s="69">
        <v>0</v>
      </c>
      <c r="T19" s="69">
        <v>175</v>
      </c>
      <c r="U19" s="69">
        <v>125</v>
      </c>
      <c r="V19" s="69">
        <v>175</v>
      </c>
      <c r="W19" s="69">
        <v>100</v>
      </c>
      <c r="X19" s="69">
        <v>75</v>
      </c>
      <c r="Y19" s="69">
        <v>575</v>
      </c>
      <c r="Z19" s="69">
        <v>125</v>
      </c>
      <c r="AA19" s="69">
        <v>375</v>
      </c>
      <c r="AB19" s="69">
        <v>25</v>
      </c>
      <c r="AC19" s="69">
        <v>325</v>
      </c>
      <c r="AD19" s="69">
        <v>275</v>
      </c>
      <c r="AE19" s="69">
        <v>0</v>
      </c>
      <c r="AF19" s="69">
        <v>125</v>
      </c>
      <c r="AG19" s="69">
        <v>325</v>
      </c>
      <c r="AH19" s="69">
        <v>325</v>
      </c>
      <c r="AI19" s="69">
        <v>325</v>
      </c>
      <c r="AJ19" s="69">
        <v>275</v>
      </c>
      <c r="AK19" s="69">
        <v>275</v>
      </c>
      <c r="AL19" s="69">
        <v>75</v>
      </c>
      <c r="AM19" s="69">
        <v>100</v>
      </c>
      <c r="AN19" s="69">
        <v>225</v>
      </c>
      <c r="AO19" s="69">
        <v>50</v>
      </c>
      <c r="AP19" s="69">
        <v>75</v>
      </c>
      <c r="AQ19" s="69">
        <v>75</v>
      </c>
      <c r="AR19" s="69">
        <v>100</v>
      </c>
      <c r="AS19" s="69">
        <v>275</v>
      </c>
      <c r="AT19" s="69">
        <v>625</v>
      </c>
      <c r="AU19" s="69">
        <v>25</v>
      </c>
      <c r="AV19" s="69">
        <v>675</v>
      </c>
      <c r="AW19" s="69">
        <v>175</v>
      </c>
      <c r="AX19" s="69">
        <v>315</v>
      </c>
    </row>
    <row r="20" spans="1:50">
      <c r="A20" s="69" t="s">
        <v>99</v>
      </c>
      <c r="B20" s="69">
        <v>350</v>
      </c>
      <c r="C20" s="69">
        <v>200</v>
      </c>
      <c r="D20" s="69">
        <v>200</v>
      </c>
      <c r="E20" s="69">
        <v>200</v>
      </c>
      <c r="F20" s="69">
        <v>200</v>
      </c>
      <c r="G20" s="69">
        <v>350</v>
      </c>
      <c r="H20" s="69">
        <v>350</v>
      </c>
      <c r="I20" s="69">
        <v>250</v>
      </c>
      <c r="J20" s="69">
        <v>650</v>
      </c>
      <c r="K20" s="69">
        <v>650</v>
      </c>
      <c r="L20" s="69">
        <v>650</v>
      </c>
      <c r="M20" s="69">
        <v>250</v>
      </c>
      <c r="N20" s="69">
        <v>200</v>
      </c>
      <c r="O20" s="69">
        <v>200</v>
      </c>
      <c r="P20" s="69">
        <v>200</v>
      </c>
      <c r="Q20" s="69">
        <v>200</v>
      </c>
      <c r="R20" s="69">
        <v>700</v>
      </c>
      <c r="S20" s="69">
        <v>175</v>
      </c>
      <c r="T20" s="69">
        <v>0</v>
      </c>
      <c r="U20" s="69">
        <v>300</v>
      </c>
      <c r="V20" s="69">
        <v>0</v>
      </c>
      <c r="W20" s="69">
        <v>275</v>
      </c>
      <c r="X20" s="69">
        <v>250</v>
      </c>
      <c r="Y20" s="69">
        <v>400</v>
      </c>
      <c r="Z20" s="69">
        <v>300</v>
      </c>
      <c r="AA20" s="69">
        <v>200</v>
      </c>
      <c r="AB20" s="69">
        <v>200</v>
      </c>
      <c r="AC20" s="69">
        <v>500</v>
      </c>
      <c r="AD20" s="69">
        <v>450</v>
      </c>
      <c r="AE20" s="69">
        <v>175</v>
      </c>
      <c r="AF20" s="69">
        <v>300</v>
      </c>
      <c r="AG20" s="69">
        <v>150</v>
      </c>
      <c r="AH20" s="69">
        <v>150</v>
      </c>
      <c r="AI20" s="69">
        <v>150</v>
      </c>
      <c r="AJ20" s="69">
        <v>450</v>
      </c>
      <c r="AK20" s="69">
        <v>450</v>
      </c>
      <c r="AL20" s="69">
        <v>250</v>
      </c>
      <c r="AM20" s="69">
        <v>275</v>
      </c>
      <c r="AN20" s="69">
        <v>50</v>
      </c>
      <c r="AO20" s="69">
        <v>125</v>
      </c>
      <c r="AP20" s="69">
        <v>250</v>
      </c>
      <c r="AQ20" s="69">
        <v>250</v>
      </c>
      <c r="AR20" s="69">
        <v>275</v>
      </c>
      <c r="AS20" s="69">
        <v>450</v>
      </c>
      <c r="AT20" s="69">
        <v>450</v>
      </c>
      <c r="AU20" s="69">
        <v>200</v>
      </c>
      <c r="AV20" s="69">
        <v>500</v>
      </c>
      <c r="AW20" s="69">
        <v>350</v>
      </c>
      <c r="AX20" s="69">
        <v>140</v>
      </c>
    </row>
    <row r="21" spans="1:50">
      <c r="A21" s="69" t="s">
        <v>100</v>
      </c>
      <c r="B21" s="69">
        <v>650</v>
      </c>
      <c r="C21" s="69">
        <v>500</v>
      </c>
      <c r="D21" s="69">
        <v>500</v>
      </c>
      <c r="E21" s="69">
        <v>500</v>
      </c>
      <c r="F21" s="69">
        <v>500</v>
      </c>
      <c r="G21" s="69">
        <v>650</v>
      </c>
      <c r="H21" s="69">
        <v>650</v>
      </c>
      <c r="I21" s="69">
        <v>50</v>
      </c>
      <c r="J21" s="69">
        <v>350</v>
      </c>
      <c r="K21" s="69">
        <v>350</v>
      </c>
      <c r="L21" s="69">
        <v>350</v>
      </c>
      <c r="M21" s="69">
        <v>50</v>
      </c>
      <c r="N21" s="69">
        <v>100</v>
      </c>
      <c r="O21" s="69">
        <v>100</v>
      </c>
      <c r="P21" s="69">
        <v>100</v>
      </c>
      <c r="Q21" s="69">
        <v>100</v>
      </c>
      <c r="R21" s="69">
        <v>400</v>
      </c>
      <c r="S21" s="69">
        <v>125</v>
      </c>
      <c r="T21" s="69">
        <v>300</v>
      </c>
      <c r="U21" s="69">
        <v>0</v>
      </c>
      <c r="V21" s="69">
        <v>300</v>
      </c>
      <c r="W21" s="69">
        <v>25</v>
      </c>
      <c r="X21" s="69">
        <v>50</v>
      </c>
      <c r="Y21" s="69">
        <v>700</v>
      </c>
      <c r="Z21" s="69">
        <v>0</v>
      </c>
      <c r="AA21" s="69">
        <v>500</v>
      </c>
      <c r="AB21" s="69">
        <v>100</v>
      </c>
      <c r="AC21" s="69">
        <v>200</v>
      </c>
      <c r="AD21" s="69">
        <v>150</v>
      </c>
      <c r="AE21" s="69">
        <v>125</v>
      </c>
      <c r="AF21" s="69">
        <v>0</v>
      </c>
      <c r="AG21" s="69">
        <v>450</v>
      </c>
      <c r="AH21" s="69">
        <v>450</v>
      </c>
      <c r="AI21" s="69">
        <v>450</v>
      </c>
      <c r="AJ21" s="69">
        <v>150</v>
      </c>
      <c r="AK21" s="69">
        <v>150</v>
      </c>
      <c r="AL21" s="69">
        <v>50</v>
      </c>
      <c r="AM21" s="69">
        <v>25</v>
      </c>
      <c r="AN21" s="69">
        <v>350</v>
      </c>
      <c r="AO21" s="69">
        <v>175</v>
      </c>
      <c r="AP21" s="69">
        <v>50</v>
      </c>
      <c r="AQ21" s="69">
        <v>50</v>
      </c>
      <c r="AR21" s="69">
        <v>25</v>
      </c>
      <c r="AS21" s="69">
        <v>150</v>
      </c>
      <c r="AT21" s="69">
        <v>750</v>
      </c>
      <c r="AU21" s="69">
        <v>100</v>
      </c>
      <c r="AV21" s="69">
        <v>800</v>
      </c>
      <c r="AW21" s="69">
        <v>50</v>
      </c>
      <c r="AX21" s="69">
        <v>440</v>
      </c>
    </row>
    <row r="22" spans="1:50">
      <c r="A22" s="69" t="s">
        <v>101</v>
      </c>
      <c r="B22" s="69">
        <v>350</v>
      </c>
      <c r="C22" s="69">
        <v>200</v>
      </c>
      <c r="D22" s="69">
        <v>200</v>
      </c>
      <c r="E22" s="69">
        <v>200</v>
      </c>
      <c r="F22" s="69">
        <v>200</v>
      </c>
      <c r="G22" s="69">
        <v>350</v>
      </c>
      <c r="H22" s="69">
        <v>350</v>
      </c>
      <c r="I22" s="69">
        <v>250</v>
      </c>
      <c r="J22" s="69">
        <v>650</v>
      </c>
      <c r="K22" s="69">
        <v>650</v>
      </c>
      <c r="L22" s="69">
        <v>650</v>
      </c>
      <c r="M22" s="69">
        <v>250</v>
      </c>
      <c r="N22" s="69">
        <v>200</v>
      </c>
      <c r="O22" s="69">
        <v>200</v>
      </c>
      <c r="P22" s="69">
        <v>200</v>
      </c>
      <c r="Q22" s="69">
        <v>200</v>
      </c>
      <c r="R22" s="69">
        <v>700</v>
      </c>
      <c r="S22" s="69">
        <v>175</v>
      </c>
      <c r="T22" s="69">
        <v>0</v>
      </c>
      <c r="U22" s="69">
        <v>300</v>
      </c>
      <c r="V22" s="69">
        <v>0</v>
      </c>
      <c r="W22" s="69">
        <v>275</v>
      </c>
      <c r="X22" s="69">
        <v>250</v>
      </c>
      <c r="Y22" s="69">
        <v>400</v>
      </c>
      <c r="Z22" s="69">
        <v>300</v>
      </c>
      <c r="AA22" s="69">
        <v>200</v>
      </c>
      <c r="AB22" s="69">
        <v>200</v>
      </c>
      <c r="AC22" s="69">
        <v>500</v>
      </c>
      <c r="AD22" s="69">
        <v>450</v>
      </c>
      <c r="AE22" s="69">
        <v>175</v>
      </c>
      <c r="AF22" s="69">
        <v>300</v>
      </c>
      <c r="AG22" s="69">
        <v>150</v>
      </c>
      <c r="AH22" s="69">
        <v>150</v>
      </c>
      <c r="AI22" s="69">
        <v>150</v>
      </c>
      <c r="AJ22" s="69">
        <v>450</v>
      </c>
      <c r="AK22" s="69">
        <v>450</v>
      </c>
      <c r="AL22" s="69">
        <v>250</v>
      </c>
      <c r="AM22" s="69">
        <v>275</v>
      </c>
      <c r="AN22" s="69">
        <v>50</v>
      </c>
      <c r="AO22" s="69">
        <v>125</v>
      </c>
      <c r="AP22" s="69">
        <v>250</v>
      </c>
      <c r="AQ22" s="69">
        <v>250</v>
      </c>
      <c r="AR22" s="69">
        <v>275</v>
      </c>
      <c r="AS22" s="69">
        <v>450</v>
      </c>
      <c r="AT22" s="69">
        <v>450</v>
      </c>
      <c r="AU22" s="69">
        <v>200</v>
      </c>
      <c r="AV22" s="69">
        <v>500</v>
      </c>
      <c r="AW22" s="69">
        <v>350</v>
      </c>
      <c r="AX22" s="69">
        <v>140</v>
      </c>
    </row>
    <row r="23" spans="1:50">
      <c r="A23" s="69" t="s">
        <v>102</v>
      </c>
      <c r="B23" s="69">
        <v>625</v>
      </c>
      <c r="C23" s="69">
        <v>475</v>
      </c>
      <c r="D23" s="69">
        <v>475</v>
      </c>
      <c r="E23" s="69">
        <v>475</v>
      </c>
      <c r="F23" s="69">
        <v>475</v>
      </c>
      <c r="G23" s="69">
        <v>625</v>
      </c>
      <c r="H23" s="69">
        <v>625</v>
      </c>
      <c r="I23" s="69">
        <v>25</v>
      </c>
      <c r="J23" s="69">
        <v>375</v>
      </c>
      <c r="K23" s="69">
        <v>375</v>
      </c>
      <c r="L23" s="69">
        <v>375</v>
      </c>
      <c r="M23" s="69">
        <v>25</v>
      </c>
      <c r="N23" s="69">
        <v>75</v>
      </c>
      <c r="O23" s="69">
        <v>75</v>
      </c>
      <c r="P23" s="69">
        <v>75</v>
      </c>
      <c r="Q23" s="69">
        <v>75</v>
      </c>
      <c r="R23" s="69">
        <v>425</v>
      </c>
      <c r="S23" s="69">
        <v>100</v>
      </c>
      <c r="T23" s="69">
        <v>275</v>
      </c>
      <c r="U23" s="69">
        <v>25</v>
      </c>
      <c r="V23" s="69">
        <v>275</v>
      </c>
      <c r="W23" s="69">
        <v>0</v>
      </c>
      <c r="X23" s="69">
        <v>25</v>
      </c>
      <c r="Y23" s="69">
        <v>675</v>
      </c>
      <c r="Z23" s="69">
        <v>25</v>
      </c>
      <c r="AA23" s="69">
        <v>475</v>
      </c>
      <c r="AB23" s="69">
        <v>75</v>
      </c>
      <c r="AC23" s="69">
        <v>225</v>
      </c>
      <c r="AD23" s="69">
        <v>175</v>
      </c>
      <c r="AE23" s="69">
        <v>100</v>
      </c>
      <c r="AF23" s="69">
        <v>25</v>
      </c>
      <c r="AG23" s="69">
        <v>425</v>
      </c>
      <c r="AH23" s="69">
        <v>425</v>
      </c>
      <c r="AI23" s="69">
        <v>425</v>
      </c>
      <c r="AJ23" s="69">
        <v>175</v>
      </c>
      <c r="AK23" s="69">
        <v>175</v>
      </c>
      <c r="AL23" s="69">
        <v>25</v>
      </c>
      <c r="AM23" s="69">
        <v>0</v>
      </c>
      <c r="AN23" s="69">
        <v>325</v>
      </c>
      <c r="AO23" s="69">
        <v>150</v>
      </c>
      <c r="AP23" s="69">
        <v>25</v>
      </c>
      <c r="AQ23" s="69">
        <v>25</v>
      </c>
      <c r="AR23" s="69">
        <v>0</v>
      </c>
      <c r="AS23" s="69">
        <v>175</v>
      </c>
      <c r="AT23" s="69">
        <v>725</v>
      </c>
      <c r="AU23" s="69">
        <v>75</v>
      </c>
      <c r="AV23" s="69">
        <v>775</v>
      </c>
      <c r="AW23" s="69">
        <v>75</v>
      </c>
      <c r="AX23" s="69">
        <v>415</v>
      </c>
    </row>
    <row r="24" spans="1:50">
      <c r="A24" s="69" t="s">
        <v>103</v>
      </c>
      <c r="B24" s="69">
        <v>600</v>
      </c>
      <c r="C24" s="69">
        <v>450</v>
      </c>
      <c r="D24" s="69">
        <v>450</v>
      </c>
      <c r="E24" s="69">
        <v>450</v>
      </c>
      <c r="F24" s="69">
        <v>450</v>
      </c>
      <c r="G24" s="69">
        <v>600</v>
      </c>
      <c r="H24" s="69">
        <v>600</v>
      </c>
      <c r="I24" s="69">
        <v>0</v>
      </c>
      <c r="J24" s="69">
        <v>400</v>
      </c>
      <c r="K24" s="69">
        <v>400</v>
      </c>
      <c r="L24" s="69">
        <v>400</v>
      </c>
      <c r="M24" s="69">
        <v>0</v>
      </c>
      <c r="N24" s="69">
        <v>50</v>
      </c>
      <c r="O24" s="69">
        <v>50</v>
      </c>
      <c r="P24" s="69">
        <v>50</v>
      </c>
      <c r="Q24" s="69">
        <v>50</v>
      </c>
      <c r="R24" s="69">
        <v>450</v>
      </c>
      <c r="S24" s="69">
        <v>75</v>
      </c>
      <c r="T24" s="69">
        <v>250</v>
      </c>
      <c r="U24" s="69">
        <v>50</v>
      </c>
      <c r="V24" s="69">
        <v>250</v>
      </c>
      <c r="W24" s="69">
        <v>25</v>
      </c>
      <c r="X24" s="69">
        <v>0</v>
      </c>
      <c r="Y24" s="69">
        <v>650</v>
      </c>
      <c r="Z24" s="69">
        <v>50</v>
      </c>
      <c r="AA24" s="69">
        <v>450</v>
      </c>
      <c r="AB24" s="69">
        <v>50</v>
      </c>
      <c r="AC24" s="69">
        <v>250</v>
      </c>
      <c r="AD24" s="69">
        <v>200</v>
      </c>
      <c r="AE24" s="69">
        <v>75</v>
      </c>
      <c r="AF24" s="69">
        <v>50</v>
      </c>
      <c r="AG24" s="69">
        <v>400</v>
      </c>
      <c r="AH24" s="69">
        <v>400</v>
      </c>
      <c r="AI24" s="69">
        <v>400</v>
      </c>
      <c r="AJ24" s="69">
        <v>200</v>
      </c>
      <c r="AK24" s="69">
        <v>200</v>
      </c>
      <c r="AL24" s="69">
        <v>0</v>
      </c>
      <c r="AM24" s="69">
        <v>25</v>
      </c>
      <c r="AN24" s="69">
        <v>300</v>
      </c>
      <c r="AO24" s="69">
        <v>125</v>
      </c>
      <c r="AP24" s="69">
        <v>0</v>
      </c>
      <c r="AQ24" s="69">
        <v>0</v>
      </c>
      <c r="AR24" s="69">
        <v>25</v>
      </c>
      <c r="AS24" s="69">
        <v>200</v>
      </c>
      <c r="AT24" s="69">
        <v>700</v>
      </c>
      <c r="AU24" s="69">
        <v>50</v>
      </c>
      <c r="AV24" s="69">
        <v>750</v>
      </c>
      <c r="AW24" s="69">
        <v>100</v>
      </c>
      <c r="AX24" s="69">
        <v>390</v>
      </c>
    </row>
    <row r="25" spans="1:50">
      <c r="A25" s="69" t="s">
        <v>104</v>
      </c>
      <c r="B25" s="69">
        <v>50</v>
      </c>
      <c r="C25" s="69">
        <v>200</v>
      </c>
      <c r="D25" s="69">
        <v>200</v>
      </c>
      <c r="E25" s="69">
        <v>200</v>
      </c>
      <c r="F25" s="69">
        <v>200</v>
      </c>
      <c r="G25" s="69">
        <v>50</v>
      </c>
      <c r="H25" s="69">
        <v>50</v>
      </c>
      <c r="I25" s="69">
        <v>650</v>
      </c>
      <c r="J25" s="69">
        <v>1050</v>
      </c>
      <c r="K25" s="69">
        <v>1050</v>
      </c>
      <c r="L25" s="69">
        <v>1050</v>
      </c>
      <c r="M25" s="69">
        <v>650</v>
      </c>
      <c r="N25" s="69">
        <v>600</v>
      </c>
      <c r="O25" s="69">
        <v>600</v>
      </c>
      <c r="P25" s="69">
        <v>600</v>
      </c>
      <c r="Q25" s="69">
        <v>600</v>
      </c>
      <c r="R25" s="69">
        <v>1100</v>
      </c>
      <c r="S25" s="69">
        <v>575</v>
      </c>
      <c r="T25" s="69">
        <v>400</v>
      </c>
      <c r="U25" s="69">
        <v>700</v>
      </c>
      <c r="V25" s="69">
        <v>400</v>
      </c>
      <c r="W25" s="69">
        <v>675</v>
      </c>
      <c r="X25" s="69">
        <v>650</v>
      </c>
      <c r="Y25" s="69">
        <v>0</v>
      </c>
      <c r="Z25" s="69">
        <v>700</v>
      </c>
      <c r="AA25" s="69">
        <v>200</v>
      </c>
      <c r="AB25" s="69">
        <v>600</v>
      </c>
      <c r="AC25" s="69">
        <v>900</v>
      </c>
      <c r="AD25" s="69">
        <v>850</v>
      </c>
      <c r="AE25" s="69">
        <v>575</v>
      </c>
      <c r="AF25" s="69">
        <v>700</v>
      </c>
      <c r="AG25" s="69">
        <v>250</v>
      </c>
      <c r="AH25" s="69">
        <v>250</v>
      </c>
      <c r="AI25" s="69">
        <v>250</v>
      </c>
      <c r="AJ25" s="69">
        <v>850</v>
      </c>
      <c r="AK25" s="69">
        <v>850</v>
      </c>
      <c r="AL25" s="69">
        <v>650</v>
      </c>
      <c r="AM25" s="69">
        <v>675</v>
      </c>
      <c r="AN25" s="69">
        <v>350</v>
      </c>
      <c r="AO25" s="69">
        <v>525</v>
      </c>
      <c r="AP25" s="69">
        <v>650</v>
      </c>
      <c r="AQ25" s="69">
        <v>650</v>
      </c>
      <c r="AR25" s="69">
        <v>675</v>
      </c>
      <c r="AS25" s="69">
        <v>850</v>
      </c>
      <c r="AT25" s="69">
        <v>50</v>
      </c>
      <c r="AU25" s="69">
        <v>600</v>
      </c>
      <c r="AV25" s="69">
        <v>100</v>
      </c>
      <c r="AW25" s="69">
        <v>750</v>
      </c>
      <c r="AX25" s="69">
        <v>260</v>
      </c>
    </row>
    <row r="26" spans="1:50">
      <c r="A26" s="69" t="s">
        <v>105</v>
      </c>
      <c r="B26" s="69">
        <v>650</v>
      </c>
      <c r="C26" s="69">
        <v>500</v>
      </c>
      <c r="D26" s="69">
        <v>500</v>
      </c>
      <c r="E26" s="69">
        <v>500</v>
      </c>
      <c r="F26" s="69">
        <v>500</v>
      </c>
      <c r="G26" s="69">
        <v>650</v>
      </c>
      <c r="H26" s="69">
        <v>650</v>
      </c>
      <c r="I26" s="69">
        <v>50</v>
      </c>
      <c r="J26" s="69">
        <v>350</v>
      </c>
      <c r="K26" s="69">
        <v>350</v>
      </c>
      <c r="L26" s="69">
        <v>350</v>
      </c>
      <c r="M26" s="69">
        <v>50</v>
      </c>
      <c r="N26" s="69">
        <v>100</v>
      </c>
      <c r="O26" s="69">
        <v>100</v>
      </c>
      <c r="P26" s="69">
        <v>100</v>
      </c>
      <c r="Q26" s="69">
        <v>100</v>
      </c>
      <c r="R26" s="69">
        <v>400</v>
      </c>
      <c r="S26" s="69">
        <v>125</v>
      </c>
      <c r="T26" s="69">
        <v>300</v>
      </c>
      <c r="U26" s="69">
        <v>0</v>
      </c>
      <c r="V26" s="69">
        <v>300</v>
      </c>
      <c r="W26" s="69">
        <v>25</v>
      </c>
      <c r="X26" s="69">
        <v>50</v>
      </c>
      <c r="Y26" s="69">
        <v>700</v>
      </c>
      <c r="Z26" s="69">
        <v>0</v>
      </c>
      <c r="AA26" s="69">
        <v>500</v>
      </c>
      <c r="AB26" s="69">
        <v>100</v>
      </c>
      <c r="AC26" s="69">
        <v>200</v>
      </c>
      <c r="AD26" s="69">
        <v>150</v>
      </c>
      <c r="AE26" s="69">
        <v>125</v>
      </c>
      <c r="AF26" s="69">
        <v>0</v>
      </c>
      <c r="AG26" s="69">
        <v>450</v>
      </c>
      <c r="AH26" s="69">
        <v>450</v>
      </c>
      <c r="AI26" s="69">
        <v>450</v>
      </c>
      <c r="AJ26" s="69">
        <v>150</v>
      </c>
      <c r="AK26" s="69">
        <v>150</v>
      </c>
      <c r="AL26" s="69">
        <v>50</v>
      </c>
      <c r="AM26" s="69">
        <v>25</v>
      </c>
      <c r="AN26" s="69">
        <v>350</v>
      </c>
      <c r="AO26" s="69">
        <v>175</v>
      </c>
      <c r="AP26" s="69">
        <v>50</v>
      </c>
      <c r="AQ26" s="69">
        <v>50</v>
      </c>
      <c r="AR26" s="69">
        <v>25</v>
      </c>
      <c r="AS26" s="69">
        <v>150</v>
      </c>
      <c r="AT26" s="69">
        <v>750</v>
      </c>
      <c r="AU26" s="69">
        <v>100</v>
      </c>
      <c r="AV26" s="69">
        <v>800</v>
      </c>
      <c r="AW26" s="69">
        <v>50</v>
      </c>
      <c r="AX26" s="69">
        <v>440</v>
      </c>
    </row>
    <row r="27" spans="1:50">
      <c r="A27" s="69" t="s">
        <v>106</v>
      </c>
      <c r="B27" s="69">
        <v>150</v>
      </c>
      <c r="C27" s="69">
        <v>0</v>
      </c>
      <c r="D27" s="69">
        <v>0</v>
      </c>
      <c r="E27" s="69">
        <v>0</v>
      </c>
      <c r="F27" s="69">
        <v>0</v>
      </c>
      <c r="G27" s="69">
        <v>150</v>
      </c>
      <c r="H27" s="69">
        <v>150</v>
      </c>
      <c r="I27" s="69">
        <v>450</v>
      </c>
      <c r="J27" s="69">
        <v>850</v>
      </c>
      <c r="K27" s="69">
        <v>850</v>
      </c>
      <c r="L27" s="69">
        <v>850</v>
      </c>
      <c r="M27" s="69">
        <v>450</v>
      </c>
      <c r="N27" s="69">
        <v>400</v>
      </c>
      <c r="O27" s="69">
        <v>400</v>
      </c>
      <c r="P27" s="69">
        <v>400</v>
      </c>
      <c r="Q27" s="69">
        <v>400</v>
      </c>
      <c r="R27" s="69">
        <v>900</v>
      </c>
      <c r="S27" s="69">
        <v>375</v>
      </c>
      <c r="T27" s="69">
        <v>200</v>
      </c>
      <c r="U27" s="69">
        <v>500</v>
      </c>
      <c r="V27" s="69">
        <v>200</v>
      </c>
      <c r="W27" s="69">
        <v>475</v>
      </c>
      <c r="X27" s="69">
        <v>450</v>
      </c>
      <c r="Y27" s="69">
        <v>200</v>
      </c>
      <c r="Z27" s="69">
        <v>500</v>
      </c>
      <c r="AA27" s="69">
        <v>0</v>
      </c>
      <c r="AB27" s="69">
        <v>400</v>
      </c>
      <c r="AC27" s="69">
        <v>700</v>
      </c>
      <c r="AD27" s="69">
        <v>650</v>
      </c>
      <c r="AE27" s="69">
        <v>375</v>
      </c>
      <c r="AF27" s="69">
        <v>500</v>
      </c>
      <c r="AG27" s="69">
        <v>50</v>
      </c>
      <c r="AH27" s="69">
        <v>50</v>
      </c>
      <c r="AI27" s="69">
        <v>50</v>
      </c>
      <c r="AJ27" s="69">
        <v>650</v>
      </c>
      <c r="AK27" s="69">
        <v>650</v>
      </c>
      <c r="AL27" s="69">
        <v>450</v>
      </c>
      <c r="AM27" s="69">
        <v>475</v>
      </c>
      <c r="AN27" s="69">
        <v>150</v>
      </c>
      <c r="AO27" s="69">
        <v>325</v>
      </c>
      <c r="AP27" s="69">
        <v>450</v>
      </c>
      <c r="AQ27" s="69">
        <v>450</v>
      </c>
      <c r="AR27" s="69">
        <v>475</v>
      </c>
      <c r="AS27" s="69">
        <v>650</v>
      </c>
      <c r="AT27" s="69">
        <v>250</v>
      </c>
      <c r="AU27" s="69">
        <v>400</v>
      </c>
      <c r="AV27" s="69">
        <v>300</v>
      </c>
      <c r="AW27" s="69">
        <v>550</v>
      </c>
      <c r="AX27" s="69">
        <v>60</v>
      </c>
    </row>
    <row r="28" spans="1:50">
      <c r="A28" s="69" t="s">
        <v>107</v>
      </c>
      <c r="B28" s="69">
        <v>550</v>
      </c>
      <c r="C28" s="69">
        <v>400</v>
      </c>
      <c r="D28" s="69">
        <v>400</v>
      </c>
      <c r="E28" s="69">
        <v>400</v>
      </c>
      <c r="F28" s="69">
        <v>400</v>
      </c>
      <c r="G28" s="69">
        <v>550</v>
      </c>
      <c r="H28" s="69">
        <v>550</v>
      </c>
      <c r="I28" s="69">
        <v>50</v>
      </c>
      <c r="J28" s="69">
        <v>450</v>
      </c>
      <c r="K28" s="69">
        <v>450</v>
      </c>
      <c r="L28" s="69">
        <v>450</v>
      </c>
      <c r="M28" s="69">
        <v>50</v>
      </c>
      <c r="N28" s="69">
        <v>0</v>
      </c>
      <c r="O28" s="69">
        <v>0</v>
      </c>
      <c r="P28" s="69">
        <v>0</v>
      </c>
      <c r="Q28" s="69">
        <v>0</v>
      </c>
      <c r="R28" s="69">
        <v>500</v>
      </c>
      <c r="S28" s="69">
        <v>25</v>
      </c>
      <c r="T28" s="69">
        <v>200</v>
      </c>
      <c r="U28" s="69">
        <v>100</v>
      </c>
      <c r="V28" s="69">
        <v>200</v>
      </c>
      <c r="W28" s="69">
        <v>75</v>
      </c>
      <c r="X28" s="69">
        <v>50</v>
      </c>
      <c r="Y28" s="69">
        <v>600</v>
      </c>
      <c r="Z28" s="69">
        <v>100</v>
      </c>
      <c r="AA28" s="69">
        <v>400</v>
      </c>
      <c r="AB28" s="69">
        <v>0</v>
      </c>
      <c r="AC28" s="69">
        <v>300</v>
      </c>
      <c r="AD28" s="69">
        <v>250</v>
      </c>
      <c r="AE28" s="69">
        <v>25</v>
      </c>
      <c r="AF28" s="69">
        <v>100</v>
      </c>
      <c r="AG28" s="69">
        <v>350</v>
      </c>
      <c r="AH28" s="69">
        <v>350</v>
      </c>
      <c r="AI28" s="69">
        <v>350</v>
      </c>
      <c r="AJ28" s="69">
        <v>250</v>
      </c>
      <c r="AK28" s="69">
        <v>250</v>
      </c>
      <c r="AL28" s="69">
        <v>50</v>
      </c>
      <c r="AM28" s="69">
        <v>75</v>
      </c>
      <c r="AN28" s="69">
        <v>250</v>
      </c>
      <c r="AO28" s="69">
        <v>75</v>
      </c>
      <c r="AP28" s="69">
        <v>50</v>
      </c>
      <c r="AQ28" s="69">
        <v>50</v>
      </c>
      <c r="AR28" s="69">
        <v>75</v>
      </c>
      <c r="AS28" s="69">
        <v>250</v>
      </c>
      <c r="AT28" s="69">
        <v>650</v>
      </c>
      <c r="AU28" s="69">
        <v>0</v>
      </c>
      <c r="AV28" s="69">
        <v>700</v>
      </c>
      <c r="AW28" s="69">
        <v>150</v>
      </c>
      <c r="AX28" s="69">
        <v>340</v>
      </c>
    </row>
    <row r="29" spans="1:50">
      <c r="A29" s="69" t="s">
        <v>108</v>
      </c>
      <c r="B29" s="69">
        <v>850</v>
      </c>
      <c r="C29" s="69">
        <v>700</v>
      </c>
      <c r="D29" s="69">
        <v>700</v>
      </c>
      <c r="E29" s="69">
        <v>700</v>
      </c>
      <c r="F29" s="69">
        <v>700</v>
      </c>
      <c r="G29" s="69">
        <v>850</v>
      </c>
      <c r="H29" s="69">
        <v>850</v>
      </c>
      <c r="I29" s="69">
        <v>250</v>
      </c>
      <c r="J29" s="69">
        <v>150</v>
      </c>
      <c r="K29" s="69">
        <v>150</v>
      </c>
      <c r="L29" s="69">
        <v>150</v>
      </c>
      <c r="M29" s="69">
        <v>250</v>
      </c>
      <c r="N29" s="69">
        <v>300</v>
      </c>
      <c r="O29" s="69">
        <v>300</v>
      </c>
      <c r="P29" s="69">
        <v>300</v>
      </c>
      <c r="Q29" s="69">
        <v>300</v>
      </c>
      <c r="R29" s="69">
        <v>200</v>
      </c>
      <c r="S29" s="69">
        <v>325</v>
      </c>
      <c r="T29" s="69">
        <v>500</v>
      </c>
      <c r="U29" s="69">
        <v>200</v>
      </c>
      <c r="V29" s="69">
        <v>500</v>
      </c>
      <c r="W29" s="69">
        <v>225</v>
      </c>
      <c r="X29" s="69">
        <v>250</v>
      </c>
      <c r="Y29" s="69">
        <v>900</v>
      </c>
      <c r="Z29" s="69">
        <v>200</v>
      </c>
      <c r="AA29" s="69">
        <v>700</v>
      </c>
      <c r="AB29" s="69">
        <v>300</v>
      </c>
      <c r="AC29" s="69">
        <v>0</v>
      </c>
      <c r="AD29" s="69">
        <v>50</v>
      </c>
      <c r="AE29" s="69">
        <v>325</v>
      </c>
      <c r="AF29" s="69">
        <v>200</v>
      </c>
      <c r="AG29" s="69">
        <v>650</v>
      </c>
      <c r="AH29" s="69">
        <v>650</v>
      </c>
      <c r="AI29" s="69">
        <v>650</v>
      </c>
      <c r="AJ29" s="69">
        <v>50</v>
      </c>
      <c r="AK29" s="69">
        <v>50</v>
      </c>
      <c r="AL29" s="69">
        <v>250</v>
      </c>
      <c r="AM29" s="69">
        <v>225</v>
      </c>
      <c r="AN29" s="69">
        <v>550</v>
      </c>
      <c r="AO29" s="69">
        <v>375</v>
      </c>
      <c r="AP29" s="69">
        <v>250</v>
      </c>
      <c r="AQ29" s="69">
        <v>250</v>
      </c>
      <c r="AR29" s="69">
        <v>225</v>
      </c>
      <c r="AS29" s="69">
        <v>50</v>
      </c>
      <c r="AT29" s="69">
        <v>950</v>
      </c>
      <c r="AU29" s="69">
        <v>300</v>
      </c>
      <c r="AV29" s="69">
        <v>1000</v>
      </c>
      <c r="AW29" s="69">
        <v>150</v>
      </c>
      <c r="AX29" s="69">
        <v>640</v>
      </c>
    </row>
    <row r="30" spans="1:50">
      <c r="A30" s="69" t="s">
        <v>109</v>
      </c>
      <c r="B30" s="69">
        <v>800</v>
      </c>
      <c r="C30" s="69">
        <v>650</v>
      </c>
      <c r="D30" s="69">
        <v>650</v>
      </c>
      <c r="E30" s="69">
        <v>650</v>
      </c>
      <c r="F30" s="69">
        <v>650</v>
      </c>
      <c r="G30" s="69">
        <v>800</v>
      </c>
      <c r="H30" s="69">
        <v>800</v>
      </c>
      <c r="I30" s="69">
        <v>200</v>
      </c>
      <c r="J30" s="69">
        <v>200</v>
      </c>
      <c r="K30" s="69">
        <v>200</v>
      </c>
      <c r="L30" s="69">
        <v>200</v>
      </c>
      <c r="M30" s="69">
        <v>200</v>
      </c>
      <c r="N30" s="69">
        <v>250</v>
      </c>
      <c r="O30" s="69">
        <v>250</v>
      </c>
      <c r="P30" s="69">
        <v>250</v>
      </c>
      <c r="Q30" s="69">
        <v>250</v>
      </c>
      <c r="R30" s="69">
        <v>250</v>
      </c>
      <c r="S30" s="69">
        <v>275</v>
      </c>
      <c r="T30" s="69">
        <v>450</v>
      </c>
      <c r="U30" s="69">
        <v>150</v>
      </c>
      <c r="V30" s="69">
        <v>450</v>
      </c>
      <c r="W30" s="69">
        <v>175</v>
      </c>
      <c r="X30" s="69">
        <v>200</v>
      </c>
      <c r="Y30" s="69">
        <v>850</v>
      </c>
      <c r="Z30" s="69">
        <v>150</v>
      </c>
      <c r="AA30" s="69">
        <v>650</v>
      </c>
      <c r="AB30" s="69">
        <v>250</v>
      </c>
      <c r="AC30" s="69">
        <v>50</v>
      </c>
      <c r="AD30" s="69">
        <v>0</v>
      </c>
      <c r="AE30" s="69">
        <v>275</v>
      </c>
      <c r="AF30" s="69">
        <v>150</v>
      </c>
      <c r="AG30" s="69">
        <v>600</v>
      </c>
      <c r="AH30" s="69">
        <v>600</v>
      </c>
      <c r="AI30" s="69">
        <v>600</v>
      </c>
      <c r="AJ30" s="69">
        <v>0</v>
      </c>
      <c r="AK30" s="69">
        <v>0</v>
      </c>
      <c r="AL30" s="69">
        <v>200</v>
      </c>
      <c r="AM30" s="69">
        <v>175</v>
      </c>
      <c r="AN30" s="69">
        <v>500</v>
      </c>
      <c r="AO30" s="69">
        <v>325</v>
      </c>
      <c r="AP30" s="69">
        <v>200</v>
      </c>
      <c r="AQ30" s="69">
        <v>200</v>
      </c>
      <c r="AR30" s="69">
        <v>175</v>
      </c>
      <c r="AS30" s="69">
        <v>0</v>
      </c>
      <c r="AT30" s="69">
        <v>900</v>
      </c>
      <c r="AU30" s="69">
        <v>250</v>
      </c>
      <c r="AV30" s="69">
        <v>950</v>
      </c>
      <c r="AW30" s="69">
        <v>100</v>
      </c>
      <c r="AX30" s="69">
        <v>590</v>
      </c>
    </row>
    <row r="31" spans="1:50">
      <c r="A31" s="69" t="s">
        <v>110</v>
      </c>
      <c r="B31" s="69">
        <v>525</v>
      </c>
      <c r="C31" s="69">
        <v>375</v>
      </c>
      <c r="D31" s="69">
        <v>375</v>
      </c>
      <c r="E31" s="69">
        <v>375</v>
      </c>
      <c r="F31" s="69">
        <v>375</v>
      </c>
      <c r="G31" s="69">
        <v>525</v>
      </c>
      <c r="H31" s="69">
        <v>525</v>
      </c>
      <c r="I31" s="69">
        <v>75</v>
      </c>
      <c r="J31" s="69">
        <v>475</v>
      </c>
      <c r="K31" s="69">
        <v>475</v>
      </c>
      <c r="L31" s="69">
        <v>475</v>
      </c>
      <c r="M31" s="69">
        <v>75</v>
      </c>
      <c r="N31" s="69">
        <v>25</v>
      </c>
      <c r="O31" s="69">
        <v>25</v>
      </c>
      <c r="P31" s="69">
        <v>25</v>
      </c>
      <c r="Q31" s="69">
        <v>25</v>
      </c>
      <c r="R31" s="69">
        <v>525</v>
      </c>
      <c r="S31" s="69">
        <v>0</v>
      </c>
      <c r="T31" s="69">
        <v>175</v>
      </c>
      <c r="U31" s="69">
        <v>125</v>
      </c>
      <c r="V31" s="69">
        <v>175</v>
      </c>
      <c r="W31" s="69">
        <v>100</v>
      </c>
      <c r="X31" s="69">
        <v>75</v>
      </c>
      <c r="Y31" s="69">
        <v>575</v>
      </c>
      <c r="Z31" s="69">
        <v>125</v>
      </c>
      <c r="AA31" s="69">
        <v>375</v>
      </c>
      <c r="AB31" s="69">
        <v>25</v>
      </c>
      <c r="AC31" s="69">
        <v>325</v>
      </c>
      <c r="AD31" s="69">
        <v>275</v>
      </c>
      <c r="AE31" s="69">
        <v>0</v>
      </c>
      <c r="AF31" s="69">
        <v>125</v>
      </c>
      <c r="AG31" s="69">
        <v>325</v>
      </c>
      <c r="AH31" s="69">
        <v>325</v>
      </c>
      <c r="AI31" s="69">
        <v>325</v>
      </c>
      <c r="AJ31" s="69">
        <v>275</v>
      </c>
      <c r="AK31" s="69">
        <v>275</v>
      </c>
      <c r="AL31" s="69">
        <v>75</v>
      </c>
      <c r="AM31" s="69">
        <v>100</v>
      </c>
      <c r="AN31" s="69">
        <v>225</v>
      </c>
      <c r="AO31" s="69">
        <v>50</v>
      </c>
      <c r="AP31" s="69">
        <v>75</v>
      </c>
      <c r="AQ31" s="69">
        <v>75</v>
      </c>
      <c r="AR31" s="69">
        <v>100</v>
      </c>
      <c r="AS31" s="69">
        <v>275</v>
      </c>
      <c r="AT31" s="69">
        <v>625</v>
      </c>
      <c r="AU31" s="69">
        <v>25</v>
      </c>
      <c r="AV31" s="69">
        <v>675</v>
      </c>
      <c r="AW31" s="69">
        <v>175</v>
      </c>
      <c r="AX31" s="69">
        <v>315</v>
      </c>
    </row>
    <row r="32" spans="1:50">
      <c r="A32" s="69" t="s">
        <v>111</v>
      </c>
      <c r="B32" s="69">
        <v>650</v>
      </c>
      <c r="C32" s="69">
        <v>500</v>
      </c>
      <c r="D32" s="69">
        <v>500</v>
      </c>
      <c r="E32" s="69">
        <v>500</v>
      </c>
      <c r="F32" s="69">
        <v>500</v>
      </c>
      <c r="G32" s="69">
        <v>650</v>
      </c>
      <c r="H32" s="69">
        <v>650</v>
      </c>
      <c r="I32" s="69">
        <v>50</v>
      </c>
      <c r="J32" s="69">
        <v>350</v>
      </c>
      <c r="K32" s="69">
        <v>350</v>
      </c>
      <c r="L32" s="69">
        <v>350</v>
      </c>
      <c r="M32" s="69">
        <v>50</v>
      </c>
      <c r="N32" s="69">
        <v>100</v>
      </c>
      <c r="O32" s="69">
        <v>100</v>
      </c>
      <c r="P32" s="69">
        <v>100</v>
      </c>
      <c r="Q32" s="69">
        <v>100</v>
      </c>
      <c r="R32" s="69">
        <v>400</v>
      </c>
      <c r="S32" s="69">
        <v>125</v>
      </c>
      <c r="T32" s="69">
        <v>300</v>
      </c>
      <c r="U32" s="69">
        <v>0</v>
      </c>
      <c r="V32" s="69">
        <v>300</v>
      </c>
      <c r="W32" s="69">
        <v>25</v>
      </c>
      <c r="X32" s="69">
        <v>50</v>
      </c>
      <c r="Y32" s="69">
        <v>700</v>
      </c>
      <c r="Z32" s="69">
        <v>0</v>
      </c>
      <c r="AA32" s="69">
        <v>500</v>
      </c>
      <c r="AB32" s="69">
        <v>100</v>
      </c>
      <c r="AC32" s="69">
        <v>200</v>
      </c>
      <c r="AD32" s="69">
        <v>150</v>
      </c>
      <c r="AE32" s="69">
        <v>125</v>
      </c>
      <c r="AF32" s="69">
        <v>0</v>
      </c>
      <c r="AG32" s="69">
        <v>450</v>
      </c>
      <c r="AH32" s="69">
        <v>450</v>
      </c>
      <c r="AI32" s="69">
        <v>450</v>
      </c>
      <c r="AJ32" s="69">
        <v>150</v>
      </c>
      <c r="AK32" s="69">
        <v>150</v>
      </c>
      <c r="AL32" s="69">
        <v>50</v>
      </c>
      <c r="AM32" s="69">
        <v>25</v>
      </c>
      <c r="AN32" s="69">
        <v>350</v>
      </c>
      <c r="AO32" s="69">
        <v>175</v>
      </c>
      <c r="AP32" s="69">
        <v>50</v>
      </c>
      <c r="AQ32" s="69">
        <v>50</v>
      </c>
      <c r="AR32" s="69">
        <v>25</v>
      </c>
      <c r="AS32" s="69">
        <v>150</v>
      </c>
      <c r="AT32" s="69">
        <v>750</v>
      </c>
      <c r="AU32" s="69">
        <v>100</v>
      </c>
      <c r="AV32" s="69">
        <v>800</v>
      </c>
      <c r="AW32" s="69">
        <v>50</v>
      </c>
      <c r="AX32" s="69">
        <v>440</v>
      </c>
    </row>
    <row r="33" spans="1:50">
      <c r="A33" s="69" t="s">
        <v>112</v>
      </c>
      <c r="B33" s="69">
        <v>200</v>
      </c>
      <c r="C33" s="69">
        <v>50</v>
      </c>
      <c r="D33" s="69">
        <v>50</v>
      </c>
      <c r="E33" s="69">
        <v>50</v>
      </c>
      <c r="F33" s="69">
        <v>50</v>
      </c>
      <c r="G33" s="69">
        <v>200</v>
      </c>
      <c r="H33" s="69">
        <v>200</v>
      </c>
      <c r="I33" s="69">
        <v>400</v>
      </c>
      <c r="J33" s="69">
        <v>800</v>
      </c>
      <c r="K33" s="69">
        <v>800</v>
      </c>
      <c r="L33" s="69">
        <v>800</v>
      </c>
      <c r="M33" s="69">
        <v>400</v>
      </c>
      <c r="N33" s="69">
        <v>350</v>
      </c>
      <c r="O33" s="69">
        <v>350</v>
      </c>
      <c r="P33" s="69">
        <v>350</v>
      </c>
      <c r="Q33" s="69">
        <v>350</v>
      </c>
      <c r="R33" s="69">
        <v>850</v>
      </c>
      <c r="S33" s="69">
        <v>325</v>
      </c>
      <c r="T33" s="69">
        <v>150</v>
      </c>
      <c r="U33" s="69">
        <v>450</v>
      </c>
      <c r="V33" s="69">
        <v>150</v>
      </c>
      <c r="W33" s="69">
        <v>425</v>
      </c>
      <c r="X33" s="69">
        <v>400</v>
      </c>
      <c r="Y33" s="69">
        <v>250</v>
      </c>
      <c r="Z33" s="69">
        <v>450</v>
      </c>
      <c r="AA33" s="69">
        <v>50</v>
      </c>
      <c r="AB33" s="69">
        <v>350</v>
      </c>
      <c r="AC33" s="69">
        <v>650</v>
      </c>
      <c r="AD33" s="69">
        <v>600</v>
      </c>
      <c r="AE33" s="69">
        <v>325</v>
      </c>
      <c r="AF33" s="69">
        <v>450</v>
      </c>
      <c r="AG33" s="69">
        <v>0</v>
      </c>
      <c r="AH33" s="69">
        <v>0</v>
      </c>
      <c r="AI33" s="69">
        <v>0</v>
      </c>
      <c r="AJ33" s="69">
        <v>600</v>
      </c>
      <c r="AK33" s="69">
        <v>600</v>
      </c>
      <c r="AL33" s="69">
        <v>400</v>
      </c>
      <c r="AM33" s="69">
        <v>425</v>
      </c>
      <c r="AN33" s="69">
        <v>100</v>
      </c>
      <c r="AO33" s="69">
        <v>275</v>
      </c>
      <c r="AP33" s="69">
        <v>400</v>
      </c>
      <c r="AQ33" s="69">
        <v>400</v>
      </c>
      <c r="AR33" s="69">
        <v>425</v>
      </c>
      <c r="AS33" s="69">
        <v>600</v>
      </c>
      <c r="AT33" s="69">
        <v>300</v>
      </c>
      <c r="AU33" s="69">
        <v>350</v>
      </c>
      <c r="AV33" s="69">
        <v>350</v>
      </c>
      <c r="AW33" s="69">
        <v>500</v>
      </c>
      <c r="AX33" s="69">
        <v>10</v>
      </c>
    </row>
    <row r="34" spans="1:50">
      <c r="A34" s="69" t="s">
        <v>113</v>
      </c>
      <c r="B34" s="69">
        <v>200</v>
      </c>
      <c r="C34" s="69">
        <v>50</v>
      </c>
      <c r="D34" s="69">
        <v>50</v>
      </c>
      <c r="E34" s="69">
        <v>50</v>
      </c>
      <c r="F34" s="69">
        <v>50</v>
      </c>
      <c r="G34" s="69">
        <v>200</v>
      </c>
      <c r="H34" s="69">
        <v>200</v>
      </c>
      <c r="I34" s="69">
        <v>400</v>
      </c>
      <c r="J34" s="69">
        <v>800</v>
      </c>
      <c r="K34" s="69">
        <v>800</v>
      </c>
      <c r="L34" s="69">
        <v>800</v>
      </c>
      <c r="M34" s="69">
        <v>400</v>
      </c>
      <c r="N34" s="69">
        <v>350</v>
      </c>
      <c r="O34" s="69">
        <v>350</v>
      </c>
      <c r="P34" s="69">
        <v>350</v>
      </c>
      <c r="Q34" s="69">
        <v>350</v>
      </c>
      <c r="R34" s="69">
        <v>850</v>
      </c>
      <c r="S34" s="69">
        <v>325</v>
      </c>
      <c r="T34" s="69">
        <v>150</v>
      </c>
      <c r="U34" s="69">
        <v>450</v>
      </c>
      <c r="V34" s="69">
        <v>150</v>
      </c>
      <c r="W34" s="69">
        <v>425</v>
      </c>
      <c r="X34" s="69">
        <v>400</v>
      </c>
      <c r="Y34" s="69">
        <v>250</v>
      </c>
      <c r="Z34" s="69">
        <v>450</v>
      </c>
      <c r="AA34" s="69">
        <v>50</v>
      </c>
      <c r="AB34" s="69">
        <v>350</v>
      </c>
      <c r="AC34" s="69">
        <v>650</v>
      </c>
      <c r="AD34" s="69">
        <v>600</v>
      </c>
      <c r="AE34" s="69">
        <v>325</v>
      </c>
      <c r="AF34" s="69">
        <v>450</v>
      </c>
      <c r="AG34" s="69">
        <v>0</v>
      </c>
      <c r="AH34" s="69">
        <v>0</v>
      </c>
      <c r="AI34" s="69">
        <v>0</v>
      </c>
      <c r="AJ34" s="69">
        <v>600</v>
      </c>
      <c r="AK34" s="69">
        <v>600</v>
      </c>
      <c r="AL34" s="69">
        <v>400</v>
      </c>
      <c r="AM34" s="69">
        <v>425</v>
      </c>
      <c r="AN34" s="69">
        <v>100</v>
      </c>
      <c r="AO34" s="69">
        <v>275</v>
      </c>
      <c r="AP34" s="69">
        <v>400</v>
      </c>
      <c r="AQ34" s="69">
        <v>400</v>
      </c>
      <c r="AR34" s="69">
        <v>425</v>
      </c>
      <c r="AS34" s="69">
        <v>600</v>
      </c>
      <c r="AT34" s="69">
        <v>300</v>
      </c>
      <c r="AU34" s="69">
        <v>350</v>
      </c>
      <c r="AV34" s="69">
        <v>350</v>
      </c>
      <c r="AW34" s="69">
        <v>500</v>
      </c>
      <c r="AX34" s="69">
        <v>10</v>
      </c>
    </row>
    <row r="35" spans="1:50">
      <c r="A35" s="69" t="s">
        <v>114</v>
      </c>
      <c r="B35" s="69">
        <v>200</v>
      </c>
      <c r="C35" s="69">
        <v>50</v>
      </c>
      <c r="D35" s="69">
        <v>50</v>
      </c>
      <c r="E35" s="69">
        <v>50</v>
      </c>
      <c r="F35" s="69">
        <v>50</v>
      </c>
      <c r="G35" s="69">
        <v>200</v>
      </c>
      <c r="H35" s="69">
        <v>200</v>
      </c>
      <c r="I35" s="69">
        <v>400</v>
      </c>
      <c r="J35" s="69">
        <v>800</v>
      </c>
      <c r="K35" s="69">
        <v>800</v>
      </c>
      <c r="L35" s="69">
        <v>800</v>
      </c>
      <c r="M35" s="69">
        <v>400</v>
      </c>
      <c r="N35" s="69">
        <v>350</v>
      </c>
      <c r="O35" s="69">
        <v>350</v>
      </c>
      <c r="P35" s="69">
        <v>350</v>
      </c>
      <c r="Q35" s="69">
        <v>350</v>
      </c>
      <c r="R35" s="69">
        <v>850</v>
      </c>
      <c r="S35" s="69">
        <v>325</v>
      </c>
      <c r="T35" s="69">
        <v>150</v>
      </c>
      <c r="U35" s="69">
        <v>450</v>
      </c>
      <c r="V35" s="69">
        <v>150</v>
      </c>
      <c r="W35" s="69">
        <v>425</v>
      </c>
      <c r="X35" s="69">
        <v>400</v>
      </c>
      <c r="Y35" s="69">
        <v>250</v>
      </c>
      <c r="Z35" s="69">
        <v>450</v>
      </c>
      <c r="AA35" s="69">
        <v>50</v>
      </c>
      <c r="AB35" s="69">
        <v>350</v>
      </c>
      <c r="AC35" s="69">
        <v>650</v>
      </c>
      <c r="AD35" s="69">
        <v>600</v>
      </c>
      <c r="AE35" s="69">
        <v>325</v>
      </c>
      <c r="AF35" s="69">
        <v>450</v>
      </c>
      <c r="AG35" s="69">
        <v>0</v>
      </c>
      <c r="AH35" s="69">
        <v>0</v>
      </c>
      <c r="AI35" s="69">
        <v>0</v>
      </c>
      <c r="AJ35" s="69">
        <v>600</v>
      </c>
      <c r="AK35" s="69">
        <v>600</v>
      </c>
      <c r="AL35" s="69">
        <v>400</v>
      </c>
      <c r="AM35" s="69">
        <v>425</v>
      </c>
      <c r="AN35" s="69">
        <v>100</v>
      </c>
      <c r="AO35" s="69">
        <v>275</v>
      </c>
      <c r="AP35" s="69">
        <v>400</v>
      </c>
      <c r="AQ35" s="69">
        <v>400</v>
      </c>
      <c r="AR35" s="69">
        <v>425</v>
      </c>
      <c r="AS35" s="69">
        <v>600</v>
      </c>
      <c r="AT35" s="69">
        <v>300</v>
      </c>
      <c r="AU35" s="69">
        <v>350</v>
      </c>
      <c r="AV35" s="69">
        <v>350</v>
      </c>
      <c r="AW35" s="69">
        <v>500</v>
      </c>
      <c r="AX35" s="69">
        <v>10</v>
      </c>
    </row>
    <row r="36" spans="1:50">
      <c r="A36" s="69" t="s">
        <v>115</v>
      </c>
      <c r="B36" s="69">
        <v>800</v>
      </c>
      <c r="C36" s="69">
        <v>650</v>
      </c>
      <c r="D36" s="69">
        <v>650</v>
      </c>
      <c r="E36" s="69">
        <v>650</v>
      </c>
      <c r="F36" s="69">
        <v>650</v>
      </c>
      <c r="G36" s="69">
        <v>800</v>
      </c>
      <c r="H36" s="69">
        <v>800</v>
      </c>
      <c r="I36" s="69">
        <v>200</v>
      </c>
      <c r="J36" s="69">
        <v>200</v>
      </c>
      <c r="K36" s="69">
        <v>200</v>
      </c>
      <c r="L36" s="69">
        <v>200</v>
      </c>
      <c r="M36" s="69">
        <v>200</v>
      </c>
      <c r="N36" s="69">
        <v>250</v>
      </c>
      <c r="O36" s="69">
        <v>250</v>
      </c>
      <c r="P36" s="69">
        <v>250</v>
      </c>
      <c r="Q36" s="69">
        <v>250</v>
      </c>
      <c r="R36" s="69">
        <v>250</v>
      </c>
      <c r="S36" s="69">
        <v>275</v>
      </c>
      <c r="T36" s="69">
        <v>450</v>
      </c>
      <c r="U36" s="69">
        <v>150</v>
      </c>
      <c r="V36" s="69">
        <v>450</v>
      </c>
      <c r="W36" s="69">
        <v>175</v>
      </c>
      <c r="X36" s="69">
        <v>200</v>
      </c>
      <c r="Y36" s="69">
        <v>850</v>
      </c>
      <c r="Z36" s="69">
        <v>150</v>
      </c>
      <c r="AA36" s="69">
        <v>650</v>
      </c>
      <c r="AB36" s="69">
        <v>250</v>
      </c>
      <c r="AC36" s="69">
        <v>50</v>
      </c>
      <c r="AD36" s="69">
        <v>0</v>
      </c>
      <c r="AE36" s="69">
        <v>275</v>
      </c>
      <c r="AF36" s="69">
        <v>150</v>
      </c>
      <c r="AG36" s="69">
        <v>600</v>
      </c>
      <c r="AH36" s="69">
        <v>600</v>
      </c>
      <c r="AI36" s="69">
        <v>600</v>
      </c>
      <c r="AJ36" s="69">
        <v>0</v>
      </c>
      <c r="AK36" s="69">
        <v>0</v>
      </c>
      <c r="AL36" s="69">
        <v>200</v>
      </c>
      <c r="AM36" s="69">
        <v>175</v>
      </c>
      <c r="AN36" s="69">
        <v>500</v>
      </c>
      <c r="AO36" s="69">
        <v>325</v>
      </c>
      <c r="AP36" s="69">
        <v>200</v>
      </c>
      <c r="AQ36" s="69">
        <v>200</v>
      </c>
      <c r="AR36" s="69">
        <v>175</v>
      </c>
      <c r="AS36" s="69">
        <v>0</v>
      </c>
      <c r="AT36" s="69">
        <v>900</v>
      </c>
      <c r="AU36" s="69">
        <v>250</v>
      </c>
      <c r="AV36" s="69">
        <v>950</v>
      </c>
      <c r="AW36" s="69">
        <v>100</v>
      </c>
      <c r="AX36" s="69">
        <v>590</v>
      </c>
    </row>
    <row r="37" spans="1:50">
      <c r="A37" s="69" t="s">
        <v>116</v>
      </c>
      <c r="B37" s="69">
        <v>800</v>
      </c>
      <c r="C37" s="69">
        <v>650</v>
      </c>
      <c r="D37" s="69">
        <v>650</v>
      </c>
      <c r="E37" s="69">
        <v>650</v>
      </c>
      <c r="F37" s="69">
        <v>650</v>
      </c>
      <c r="G37" s="69">
        <v>800</v>
      </c>
      <c r="H37" s="69">
        <v>800</v>
      </c>
      <c r="I37" s="69">
        <v>200</v>
      </c>
      <c r="J37" s="69">
        <v>200</v>
      </c>
      <c r="K37" s="69">
        <v>200</v>
      </c>
      <c r="L37" s="69">
        <v>200</v>
      </c>
      <c r="M37" s="69">
        <v>200</v>
      </c>
      <c r="N37" s="69">
        <v>250</v>
      </c>
      <c r="O37" s="69">
        <v>250</v>
      </c>
      <c r="P37" s="69">
        <v>250</v>
      </c>
      <c r="Q37" s="69">
        <v>250</v>
      </c>
      <c r="R37" s="69">
        <v>250</v>
      </c>
      <c r="S37" s="69">
        <v>275</v>
      </c>
      <c r="T37" s="69">
        <v>450</v>
      </c>
      <c r="U37" s="69">
        <v>150</v>
      </c>
      <c r="V37" s="69">
        <v>450</v>
      </c>
      <c r="W37" s="69">
        <v>175</v>
      </c>
      <c r="X37" s="69">
        <v>200</v>
      </c>
      <c r="Y37" s="69">
        <v>850</v>
      </c>
      <c r="Z37" s="69">
        <v>150</v>
      </c>
      <c r="AA37" s="69">
        <v>650</v>
      </c>
      <c r="AB37" s="69">
        <v>250</v>
      </c>
      <c r="AC37" s="69">
        <v>50</v>
      </c>
      <c r="AD37" s="69">
        <v>0</v>
      </c>
      <c r="AE37" s="69">
        <v>275</v>
      </c>
      <c r="AF37" s="69">
        <v>150</v>
      </c>
      <c r="AG37" s="69">
        <v>600</v>
      </c>
      <c r="AH37" s="69">
        <v>600</v>
      </c>
      <c r="AI37" s="69">
        <v>600</v>
      </c>
      <c r="AJ37" s="69">
        <v>0</v>
      </c>
      <c r="AK37" s="69">
        <v>0</v>
      </c>
      <c r="AL37" s="69">
        <v>200</v>
      </c>
      <c r="AM37" s="69">
        <v>175</v>
      </c>
      <c r="AN37" s="69">
        <v>500</v>
      </c>
      <c r="AO37" s="69">
        <v>325</v>
      </c>
      <c r="AP37" s="69">
        <v>200</v>
      </c>
      <c r="AQ37" s="69">
        <v>200</v>
      </c>
      <c r="AR37" s="69">
        <v>175</v>
      </c>
      <c r="AS37" s="69">
        <v>0</v>
      </c>
      <c r="AT37" s="69">
        <v>900</v>
      </c>
      <c r="AU37" s="69">
        <v>250</v>
      </c>
      <c r="AV37" s="69">
        <v>950</v>
      </c>
      <c r="AW37" s="69">
        <v>100</v>
      </c>
      <c r="AX37" s="69">
        <v>590</v>
      </c>
    </row>
    <row r="38" spans="1:50">
      <c r="A38" s="69" t="s">
        <v>117</v>
      </c>
      <c r="B38" s="69">
        <v>600</v>
      </c>
      <c r="C38" s="69">
        <v>450</v>
      </c>
      <c r="D38" s="69">
        <v>450</v>
      </c>
      <c r="E38" s="69">
        <v>450</v>
      </c>
      <c r="F38" s="69">
        <v>450</v>
      </c>
      <c r="G38" s="69">
        <v>600</v>
      </c>
      <c r="H38" s="69">
        <v>600</v>
      </c>
      <c r="I38" s="69">
        <v>0</v>
      </c>
      <c r="J38" s="69">
        <v>400</v>
      </c>
      <c r="K38" s="69">
        <v>400</v>
      </c>
      <c r="L38" s="69">
        <v>400</v>
      </c>
      <c r="M38" s="69">
        <v>0</v>
      </c>
      <c r="N38" s="69">
        <v>50</v>
      </c>
      <c r="O38" s="69">
        <v>50</v>
      </c>
      <c r="P38" s="69">
        <v>50</v>
      </c>
      <c r="Q38" s="69">
        <v>50</v>
      </c>
      <c r="R38" s="69">
        <v>450</v>
      </c>
      <c r="S38" s="69">
        <v>75</v>
      </c>
      <c r="T38" s="69">
        <v>250</v>
      </c>
      <c r="U38" s="69">
        <v>50</v>
      </c>
      <c r="V38" s="69">
        <v>250</v>
      </c>
      <c r="W38" s="69">
        <v>25</v>
      </c>
      <c r="X38" s="69">
        <v>0</v>
      </c>
      <c r="Y38" s="69">
        <v>650</v>
      </c>
      <c r="Z38" s="69">
        <v>50</v>
      </c>
      <c r="AA38" s="69">
        <v>450</v>
      </c>
      <c r="AB38" s="69">
        <v>50</v>
      </c>
      <c r="AC38" s="69">
        <v>250</v>
      </c>
      <c r="AD38" s="69">
        <v>200</v>
      </c>
      <c r="AE38" s="69">
        <v>75</v>
      </c>
      <c r="AF38" s="69">
        <v>50</v>
      </c>
      <c r="AG38" s="69">
        <v>400</v>
      </c>
      <c r="AH38" s="69">
        <v>400</v>
      </c>
      <c r="AI38" s="69">
        <v>400</v>
      </c>
      <c r="AJ38" s="69">
        <v>200</v>
      </c>
      <c r="AK38" s="69">
        <v>200</v>
      </c>
      <c r="AL38" s="69">
        <v>0</v>
      </c>
      <c r="AM38" s="69">
        <v>25</v>
      </c>
      <c r="AN38" s="69">
        <v>300</v>
      </c>
      <c r="AO38" s="69">
        <v>125</v>
      </c>
      <c r="AP38" s="69">
        <v>0</v>
      </c>
      <c r="AQ38" s="69">
        <v>0</v>
      </c>
      <c r="AR38" s="69">
        <v>25</v>
      </c>
      <c r="AS38" s="69">
        <v>200</v>
      </c>
      <c r="AT38" s="69">
        <v>700</v>
      </c>
      <c r="AU38" s="69">
        <v>50</v>
      </c>
      <c r="AV38" s="69">
        <v>750</v>
      </c>
      <c r="AW38" s="69">
        <v>100</v>
      </c>
      <c r="AX38" s="69">
        <v>390</v>
      </c>
    </row>
    <row r="39" spans="1:50">
      <c r="A39" s="69" t="s">
        <v>118</v>
      </c>
      <c r="B39" s="69">
        <v>625</v>
      </c>
      <c r="C39" s="69">
        <v>475</v>
      </c>
      <c r="D39" s="69">
        <v>475</v>
      </c>
      <c r="E39" s="69">
        <v>475</v>
      </c>
      <c r="F39" s="69">
        <v>475</v>
      </c>
      <c r="G39" s="69">
        <v>625</v>
      </c>
      <c r="H39" s="69">
        <v>625</v>
      </c>
      <c r="I39" s="69">
        <v>25</v>
      </c>
      <c r="J39" s="69">
        <v>375</v>
      </c>
      <c r="K39" s="69">
        <v>375</v>
      </c>
      <c r="L39" s="69">
        <v>375</v>
      </c>
      <c r="M39" s="69">
        <v>25</v>
      </c>
      <c r="N39" s="69">
        <v>75</v>
      </c>
      <c r="O39" s="69">
        <v>75</v>
      </c>
      <c r="P39" s="69">
        <v>75</v>
      </c>
      <c r="Q39" s="69">
        <v>75</v>
      </c>
      <c r="R39" s="69">
        <v>425</v>
      </c>
      <c r="S39" s="69">
        <v>100</v>
      </c>
      <c r="T39" s="69">
        <v>275</v>
      </c>
      <c r="U39" s="69">
        <v>25</v>
      </c>
      <c r="V39" s="69">
        <v>275</v>
      </c>
      <c r="W39" s="69">
        <v>0</v>
      </c>
      <c r="X39" s="69">
        <v>25</v>
      </c>
      <c r="Y39" s="69">
        <v>675</v>
      </c>
      <c r="Z39" s="69">
        <v>25</v>
      </c>
      <c r="AA39" s="69">
        <v>475</v>
      </c>
      <c r="AB39" s="69">
        <v>75</v>
      </c>
      <c r="AC39" s="69">
        <v>225</v>
      </c>
      <c r="AD39" s="69">
        <v>175</v>
      </c>
      <c r="AE39" s="69">
        <v>100</v>
      </c>
      <c r="AF39" s="69">
        <v>25</v>
      </c>
      <c r="AG39" s="69">
        <v>425</v>
      </c>
      <c r="AH39" s="69">
        <v>425</v>
      </c>
      <c r="AI39" s="69">
        <v>425</v>
      </c>
      <c r="AJ39" s="69">
        <v>175</v>
      </c>
      <c r="AK39" s="69">
        <v>175</v>
      </c>
      <c r="AL39" s="69">
        <v>25</v>
      </c>
      <c r="AM39" s="69">
        <v>0</v>
      </c>
      <c r="AN39" s="69">
        <v>325</v>
      </c>
      <c r="AO39" s="69">
        <v>150</v>
      </c>
      <c r="AP39" s="69">
        <v>25</v>
      </c>
      <c r="AQ39" s="69">
        <v>25</v>
      </c>
      <c r="AR39" s="69">
        <v>0</v>
      </c>
      <c r="AS39" s="69">
        <v>175</v>
      </c>
      <c r="AT39" s="69">
        <v>725</v>
      </c>
      <c r="AU39" s="69">
        <v>75</v>
      </c>
      <c r="AV39" s="69">
        <v>775</v>
      </c>
      <c r="AW39" s="69">
        <v>75</v>
      </c>
      <c r="AX39" s="69">
        <v>415</v>
      </c>
    </row>
    <row r="40" spans="1:50">
      <c r="A40" s="69" t="s">
        <v>119</v>
      </c>
      <c r="B40" s="69">
        <v>300</v>
      </c>
      <c r="C40" s="69">
        <v>150</v>
      </c>
      <c r="D40" s="69">
        <v>150</v>
      </c>
      <c r="E40" s="69">
        <v>150</v>
      </c>
      <c r="F40" s="69">
        <v>150</v>
      </c>
      <c r="G40" s="69">
        <v>300</v>
      </c>
      <c r="H40" s="69">
        <v>300</v>
      </c>
      <c r="I40" s="69">
        <v>300</v>
      </c>
      <c r="J40" s="69">
        <v>700</v>
      </c>
      <c r="K40" s="69">
        <v>700</v>
      </c>
      <c r="L40" s="69">
        <v>700</v>
      </c>
      <c r="M40" s="69">
        <v>300</v>
      </c>
      <c r="N40" s="69">
        <v>250</v>
      </c>
      <c r="O40" s="69">
        <v>250</v>
      </c>
      <c r="P40" s="69">
        <v>250</v>
      </c>
      <c r="Q40" s="69">
        <v>250</v>
      </c>
      <c r="R40" s="69">
        <v>750</v>
      </c>
      <c r="S40" s="69">
        <v>225</v>
      </c>
      <c r="T40" s="69">
        <v>50</v>
      </c>
      <c r="U40" s="69">
        <v>350</v>
      </c>
      <c r="V40" s="69">
        <v>50</v>
      </c>
      <c r="W40" s="69">
        <v>325</v>
      </c>
      <c r="X40" s="69">
        <v>300</v>
      </c>
      <c r="Y40" s="69">
        <v>350</v>
      </c>
      <c r="Z40" s="69">
        <v>350</v>
      </c>
      <c r="AA40" s="69">
        <v>150</v>
      </c>
      <c r="AB40" s="69">
        <v>250</v>
      </c>
      <c r="AC40" s="69">
        <v>550</v>
      </c>
      <c r="AD40" s="69">
        <v>500</v>
      </c>
      <c r="AE40" s="69">
        <v>225</v>
      </c>
      <c r="AF40" s="69">
        <v>350</v>
      </c>
      <c r="AG40" s="69">
        <v>100</v>
      </c>
      <c r="AH40" s="69">
        <v>100</v>
      </c>
      <c r="AI40" s="69">
        <v>100</v>
      </c>
      <c r="AJ40" s="69">
        <v>500</v>
      </c>
      <c r="AK40" s="69">
        <v>500</v>
      </c>
      <c r="AL40" s="69">
        <v>300</v>
      </c>
      <c r="AM40" s="69">
        <v>325</v>
      </c>
      <c r="AN40" s="69">
        <v>0</v>
      </c>
      <c r="AO40" s="69">
        <v>175</v>
      </c>
      <c r="AP40" s="69">
        <v>300</v>
      </c>
      <c r="AQ40" s="69">
        <v>300</v>
      </c>
      <c r="AR40" s="69">
        <v>325</v>
      </c>
      <c r="AS40" s="69">
        <v>500</v>
      </c>
      <c r="AT40" s="69">
        <v>400</v>
      </c>
      <c r="AU40" s="69">
        <v>250</v>
      </c>
      <c r="AV40" s="69">
        <v>450</v>
      </c>
      <c r="AW40" s="69">
        <v>400</v>
      </c>
      <c r="AX40" s="69">
        <v>90</v>
      </c>
    </row>
    <row r="41" spans="1:50">
      <c r="A41" s="69" t="s">
        <v>120</v>
      </c>
      <c r="B41" s="69">
        <v>475</v>
      </c>
      <c r="C41" s="69">
        <v>325</v>
      </c>
      <c r="D41" s="69">
        <v>325</v>
      </c>
      <c r="E41" s="69">
        <v>325</v>
      </c>
      <c r="F41" s="69">
        <v>325</v>
      </c>
      <c r="G41" s="69">
        <v>475</v>
      </c>
      <c r="H41" s="69">
        <v>475</v>
      </c>
      <c r="I41" s="69">
        <v>125</v>
      </c>
      <c r="J41" s="69">
        <v>525</v>
      </c>
      <c r="K41" s="69">
        <v>525</v>
      </c>
      <c r="L41" s="69">
        <v>525</v>
      </c>
      <c r="M41" s="69">
        <v>125</v>
      </c>
      <c r="N41" s="69">
        <v>75</v>
      </c>
      <c r="O41" s="69">
        <v>75</v>
      </c>
      <c r="P41" s="69">
        <v>75</v>
      </c>
      <c r="Q41" s="69">
        <v>75</v>
      </c>
      <c r="R41" s="69">
        <v>575</v>
      </c>
      <c r="S41" s="69">
        <v>50</v>
      </c>
      <c r="T41" s="69">
        <v>125</v>
      </c>
      <c r="U41" s="69">
        <v>175</v>
      </c>
      <c r="V41" s="69">
        <v>125</v>
      </c>
      <c r="W41" s="69">
        <v>150</v>
      </c>
      <c r="X41" s="69">
        <v>125</v>
      </c>
      <c r="Y41" s="69">
        <v>525</v>
      </c>
      <c r="Z41" s="69">
        <v>175</v>
      </c>
      <c r="AA41" s="69">
        <v>325</v>
      </c>
      <c r="AB41" s="69">
        <v>75</v>
      </c>
      <c r="AC41" s="69">
        <v>375</v>
      </c>
      <c r="AD41" s="69">
        <v>325</v>
      </c>
      <c r="AE41" s="69">
        <v>50</v>
      </c>
      <c r="AF41" s="69">
        <v>175</v>
      </c>
      <c r="AG41" s="69">
        <v>275</v>
      </c>
      <c r="AH41" s="69">
        <v>275</v>
      </c>
      <c r="AI41" s="69">
        <v>275</v>
      </c>
      <c r="AJ41" s="69">
        <v>325</v>
      </c>
      <c r="AK41" s="69">
        <v>325</v>
      </c>
      <c r="AL41" s="69">
        <v>125</v>
      </c>
      <c r="AM41" s="69">
        <v>150</v>
      </c>
      <c r="AN41" s="69">
        <v>175</v>
      </c>
      <c r="AO41" s="69">
        <v>0</v>
      </c>
      <c r="AP41" s="69">
        <v>125</v>
      </c>
      <c r="AQ41" s="69">
        <v>125</v>
      </c>
      <c r="AR41" s="69">
        <v>150</v>
      </c>
      <c r="AS41" s="69">
        <v>325</v>
      </c>
      <c r="AT41" s="69">
        <v>575</v>
      </c>
      <c r="AU41" s="69">
        <v>75</v>
      </c>
      <c r="AV41" s="69">
        <v>625</v>
      </c>
      <c r="AW41" s="69">
        <v>225</v>
      </c>
      <c r="AX41" s="69">
        <v>265</v>
      </c>
    </row>
    <row r="42" spans="1:50">
      <c r="A42" s="69" t="s">
        <v>121</v>
      </c>
      <c r="B42" s="69">
        <v>600</v>
      </c>
      <c r="C42" s="69">
        <v>450</v>
      </c>
      <c r="D42" s="69">
        <v>450</v>
      </c>
      <c r="E42" s="69">
        <v>450</v>
      </c>
      <c r="F42" s="69">
        <v>450</v>
      </c>
      <c r="G42" s="69">
        <v>600</v>
      </c>
      <c r="H42" s="69">
        <v>600</v>
      </c>
      <c r="I42" s="69">
        <v>0</v>
      </c>
      <c r="J42" s="69">
        <v>400</v>
      </c>
      <c r="K42" s="69">
        <v>400</v>
      </c>
      <c r="L42" s="69">
        <v>400</v>
      </c>
      <c r="M42" s="69">
        <v>0</v>
      </c>
      <c r="N42" s="69">
        <v>50</v>
      </c>
      <c r="O42" s="69">
        <v>50</v>
      </c>
      <c r="P42" s="69">
        <v>50</v>
      </c>
      <c r="Q42" s="69">
        <v>50</v>
      </c>
      <c r="R42" s="69">
        <v>450</v>
      </c>
      <c r="S42" s="69">
        <v>75</v>
      </c>
      <c r="T42" s="69">
        <v>250</v>
      </c>
      <c r="U42" s="69">
        <v>50</v>
      </c>
      <c r="V42" s="69">
        <v>250</v>
      </c>
      <c r="W42" s="69">
        <v>25</v>
      </c>
      <c r="X42" s="69">
        <v>0</v>
      </c>
      <c r="Y42" s="69">
        <v>650</v>
      </c>
      <c r="Z42" s="69">
        <v>50</v>
      </c>
      <c r="AA42" s="69">
        <v>450</v>
      </c>
      <c r="AB42" s="69">
        <v>50</v>
      </c>
      <c r="AC42" s="69">
        <v>250</v>
      </c>
      <c r="AD42" s="69">
        <v>200</v>
      </c>
      <c r="AE42" s="69">
        <v>75</v>
      </c>
      <c r="AF42" s="69">
        <v>50</v>
      </c>
      <c r="AG42" s="69">
        <v>400</v>
      </c>
      <c r="AH42" s="69">
        <v>400</v>
      </c>
      <c r="AI42" s="69">
        <v>400</v>
      </c>
      <c r="AJ42" s="69">
        <v>200</v>
      </c>
      <c r="AK42" s="69">
        <v>200</v>
      </c>
      <c r="AL42" s="69">
        <v>0</v>
      </c>
      <c r="AM42" s="69">
        <v>25</v>
      </c>
      <c r="AN42" s="69">
        <v>300</v>
      </c>
      <c r="AO42" s="69">
        <v>125</v>
      </c>
      <c r="AP42" s="69">
        <v>0</v>
      </c>
      <c r="AQ42" s="69">
        <v>0</v>
      </c>
      <c r="AR42" s="69">
        <v>25</v>
      </c>
      <c r="AS42" s="69">
        <v>200</v>
      </c>
      <c r="AT42" s="69">
        <v>700</v>
      </c>
      <c r="AU42" s="69">
        <v>50</v>
      </c>
      <c r="AV42" s="69">
        <v>750</v>
      </c>
      <c r="AW42" s="69">
        <v>100</v>
      </c>
      <c r="AX42" s="69">
        <v>390</v>
      </c>
    </row>
    <row r="43" spans="1:50">
      <c r="A43" s="69" t="s">
        <v>122</v>
      </c>
      <c r="B43" s="69">
        <v>600</v>
      </c>
      <c r="C43" s="69">
        <v>450</v>
      </c>
      <c r="D43" s="69">
        <v>450</v>
      </c>
      <c r="E43" s="69">
        <v>450</v>
      </c>
      <c r="F43" s="69">
        <v>450</v>
      </c>
      <c r="G43" s="69">
        <v>600</v>
      </c>
      <c r="H43" s="69">
        <v>600</v>
      </c>
      <c r="I43" s="69">
        <v>0</v>
      </c>
      <c r="J43" s="69">
        <v>400</v>
      </c>
      <c r="K43" s="69">
        <v>400</v>
      </c>
      <c r="L43" s="69">
        <v>400</v>
      </c>
      <c r="M43" s="69">
        <v>0</v>
      </c>
      <c r="N43" s="69">
        <v>50</v>
      </c>
      <c r="O43" s="69">
        <v>50</v>
      </c>
      <c r="P43" s="69">
        <v>50</v>
      </c>
      <c r="Q43" s="69">
        <v>50</v>
      </c>
      <c r="R43" s="69">
        <v>450</v>
      </c>
      <c r="S43" s="69">
        <v>75</v>
      </c>
      <c r="T43" s="69">
        <v>250</v>
      </c>
      <c r="U43" s="69">
        <v>50</v>
      </c>
      <c r="V43" s="69">
        <v>250</v>
      </c>
      <c r="W43" s="69">
        <v>25</v>
      </c>
      <c r="X43" s="69">
        <v>0</v>
      </c>
      <c r="Y43" s="69">
        <v>650</v>
      </c>
      <c r="Z43" s="69">
        <v>50</v>
      </c>
      <c r="AA43" s="69">
        <v>450</v>
      </c>
      <c r="AB43" s="69">
        <v>50</v>
      </c>
      <c r="AC43" s="69">
        <v>250</v>
      </c>
      <c r="AD43" s="69">
        <v>200</v>
      </c>
      <c r="AE43" s="69">
        <v>75</v>
      </c>
      <c r="AF43" s="69">
        <v>50</v>
      </c>
      <c r="AG43" s="69">
        <v>400</v>
      </c>
      <c r="AH43" s="69">
        <v>400</v>
      </c>
      <c r="AI43" s="69">
        <v>400</v>
      </c>
      <c r="AJ43" s="69">
        <v>200</v>
      </c>
      <c r="AK43" s="69">
        <v>200</v>
      </c>
      <c r="AL43" s="69">
        <v>0</v>
      </c>
      <c r="AM43" s="69">
        <v>25</v>
      </c>
      <c r="AN43" s="69">
        <v>300</v>
      </c>
      <c r="AO43" s="69">
        <v>125</v>
      </c>
      <c r="AP43" s="69">
        <v>0</v>
      </c>
      <c r="AQ43" s="69">
        <v>0</v>
      </c>
      <c r="AR43" s="69">
        <v>25</v>
      </c>
      <c r="AS43" s="69">
        <v>200</v>
      </c>
      <c r="AT43" s="69">
        <v>700</v>
      </c>
      <c r="AU43" s="69">
        <v>50</v>
      </c>
      <c r="AV43" s="69">
        <v>750</v>
      </c>
      <c r="AW43" s="69">
        <v>100</v>
      </c>
      <c r="AX43" s="69">
        <v>390</v>
      </c>
    </row>
    <row r="44" spans="1:50">
      <c r="A44" s="69" t="s">
        <v>123</v>
      </c>
      <c r="B44" s="69">
        <v>625</v>
      </c>
      <c r="C44" s="69">
        <v>475</v>
      </c>
      <c r="D44" s="69">
        <v>475</v>
      </c>
      <c r="E44" s="69">
        <v>475</v>
      </c>
      <c r="F44" s="69">
        <v>475</v>
      </c>
      <c r="G44" s="69">
        <v>625</v>
      </c>
      <c r="H44" s="69">
        <v>625</v>
      </c>
      <c r="I44" s="69">
        <v>25</v>
      </c>
      <c r="J44" s="69">
        <v>375</v>
      </c>
      <c r="K44" s="69">
        <v>375</v>
      </c>
      <c r="L44" s="69">
        <v>375</v>
      </c>
      <c r="M44" s="69">
        <v>25</v>
      </c>
      <c r="N44" s="69">
        <v>75</v>
      </c>
      <c r="O44" s="69">
        <v>75</v>
      </c>
      <c r="P44" s="69">
        <v>75</v>
      </c>
      <c r="Q44" s="69">
        <v>75</v>
      </c>
      <c r="R44" s="69">
        <v>425</v>
      </c>
      <c r="S44" s="69">
        <v>100</v>
      </c>
      <c r="T44" s="69">
        <v>275</v>
      </c>
      <c r="U44" s="69">
        <v>25</v>
      </c>
      <c r="V44" s="69">
        <v>275</v>
      </c>
      <c r="W44" s="69">
        <v>0</v>
      </c>
      <c r="X44" s="69">
        <v>25</v>
      </c>
      <c r="Y44" s="69">
        <v>675</v>
      </c>
      <c r="Z44" s="69">
        <v>25</v>
      </c>
      <c r="AA44" s="69">
        <v>475</v>
      </c>
      <c r="AB44" s="69">
        <v>75</v>
      </c>
      <c r="AC44" s="69">
        <v>225</v>
      </c>
      <c r="AD44" s="69">
        <v>175</v>
      </c>
      <c r="AE44" s="69">
        <v>100</v>
      </c>
      <c r="AF44" s="69">
        <v>25</v>
      </c>
      <c r="AG44" s="69">
        <v>425</v>
      </c>
      <c r="AH44" s="69">
        <v>425</v>
      </c>
      <c r="AI44" s="69">
        <v>425</v>
      </c>
      <c r="AJ44" s="69">
        <v>175</v>
      </c>
      <c r="AK44" s="69">
        <v>175</v>
      </c>
      <c r="AL44" s="69">
        <v>25</v>
      </c>
      <c r="AM44" s="69">
        <v>0</v>
      </c>
      <c r="AN44" s="69">
        <v>325</v>
      </c>
      <c r="AO44" s="69">
        <v>150</v>
      </c>
      <c r="AP44" s="69">
        <v>25</v>
      </c>
      <c r="AQ44" s="69">
        <v>25</v>
      </c>
      <c r="AR44" s="69">
        <v>0</v>
      </c>
      <c r="AS44" s="69">
        <v>175</v>
      </c>
      <c r="AT44" s="69">
        <v>725</v>
      </c>
      <c r="AU44" s="69">
        <v>75</v>
      </c>
      <c r="AV44" s="69">
        <v>775</v>
      </c>
      <c r="AW44" s="69">
        <v>75</v>
      </c>
      <c r="AX44" s="69">
        <v>415</v>
      </c>
    </row>
    <row r="45" spans="1:50">
      <c r="A45" s="69" t="s">
        <v>124</v>
      </c>
      <c r="B45" s="69">
        <v>800</v>
      </c>
      <c r="C45" s="69">
        <v>650</v>
      </c>
      <c r="D45" s="69">
        <v>650</v>
      </c>
      <c r="E45" s="69">
        <v>650</v>
      </c>
      <c r="F45" s="69">
        <v>650</v>
      </c>
      <c r="G45" s="69">
        <v>800</v>
      </c>
      <c r="H45" s="69">
        <v>800</v>
      </c>
      <c r="I45" s="69">
        <v>200</v>
      </c>
      <c r="J45" s="69">
        <v>200</v>
      </c>
      <c r="K45" s="69">
        <v>200</v>
      </c>
      <c r="L45" s="69">
        <v>200</v>
      </c>
      <c r="M45" s="69">
        <v>200</v>
      </c>
      <c r="N45" s="69">
        <v>250</v>
      </c>
      <c r="O45" s="69">
        <v>250</v>
      </c>
      <c r="P45" s="69">
        <v>250</v>
      </c>
      <c r="Q45" s="69">
        <v>250</v>
      </c>
      <c r="R45" s="69">
        <v>250</v>
      </c>
      <c r="S45" s="69">
        <v>275</v>
      </c>
      <c r="T45" s="69">
        <v>450</v>
      </c>
      <c r="U45" s="69">
        <v>150</v>
      </c>
      <c r="V45" s="69">
        <v>450</v>
      </c>
      <c r="W45" s="69">
        <v>175</v>
      </c>
      <c r="X45" s="69">
        <v>200</v>
      </c>
      <c r="Y45" s="69">
        <v>850</v>
      </c>
      <c r="Z45" s="69">
        <v>150</v>
      </c>
      <c r="AA45" s="69">
        <v>650</v>
      </c>
      <c r="AB45" s="69">
        <v>250</v>
      </c>
      <c r="AC45" s="69">
        <v>50</v>
      </c>
      <c r="AD45" s="69">
        <v>0</v>
      </c>
      <c r="AE45" s="69">
        <v>275</v>
      </c>
      <c r="AF45" s="69">
        <v>150</v>
      </c>
      <c r="AG45" s="69">
        <v>600</v>
      </c>
      <c r="AH45" s="69">
        <v>600</v>
      </c>
      <c r="AI45" s="69">
        <v>600</v>
      </c>
      <c r="AJ45" s="69">
        <v>0</v>
      </c>
      <c r="AK45" s="69">
        <v>0</v>
      </c>
      <c r="AL45" s="69">
        <v>200</v>
      </c>
      <c r="AM45" s="69">
        <v>175</v>
      </c>
      <c r="AN45" s="69">
        <v>500</v>
      </c>
      <c r="AO45" s="69">
        <v>325</v>
      </c>
      <c r="AP45" s="69">
        <v>200</v>
      </c>
      <c r="AQ45" s="69">
        <v>200</v>
      </c>
      <c r="AR45" s="69">
        <v>175</v>
      </c>
      <c r="AS45" s="69">
        <v>0</v>
      </c>
      <c r="AT45" s="69">
        <v>900</v>
      </c>
      <c r="AU45" s="69">
        <v>250</v>
      </c>
      <c r="AV45" s="69">
        <v>950</v>
      </c>
      <c r="AW45" s="69">
        <v>100</v>
      </c>
      <c r="AX45" s="69">
        <v>590</v>
      </c>
    </row>
    <row r="46" spans="1:50">
      <c r="A46" s="69" t="s">
        <v>125</v>
      </c>
      <c r="B46" s="69">
        <v>100</v>
      </c>
      <c r="C46" s="69">
        <v>250</v>
      </c>
      <c r="D46" s="69">
        <v>250</v>
      </c>
      <c r="E46" s="69">
        <v>250</v>
      </c>
      <c r="F46" s="69">
        <v>250</v>
      </c>
      <c r="G46" s="69">
        <v>100</v>
      </c>
      <c r="H46" s="69">
        <v>100</v>
      </c>
      <c r="I46" s="69">
        <v>700</v>
      </c>
      <c r="J46" s="69">
        <v>1100</v>
      </c>
      <c r="K46" s="69">
        <v>1100</v>
      </c>
      <c r="L46" s="69">
        <v>1100</v>
      </c>
      <c r="M46" s="69">
        <v>700</v>
      </c>
      <c r="N46" s="69">
        <v>650</v>
      </c>
      <c r="O46" s="69">
        <v>650</v>
      </c>
      <c r="P46" s="69">
        <v>650</v>
      </c>
      <c r="Q46" s="69">
        <v>650</v>
      </c>
      <c r="R46" s="69">
        <v>1150</v>
      </c>
      <c r="S46" s="69">
        <v>625</v>
      </c>
      <c r="T46" s="69">
        <v>450</v>
      </c>
      <c r="U46" s="69">
        <v>750</v>
      </c>
      <c r="V46" s="69">
        <v>450</v>
      </c>
      <c r="W46" s="69">
        <v>725</v>
      </c>
      <c r="X46" s="69">
        <v>700</v>
      </c>
      <c r="Y46" s="69">
        <v>50</v>
      </c>
      <c r="Z46" s="69">
        <v>750</v>
      </c>
      <c r="AA46" s="69">
        <v>250</v>
      </c>
      <c r="AB46" s="69">
        <v>650</v>
      </c>
      <c r="AC46" s="69">
        <v>950</v>
      </c>
      <c r="AD46" s="69">
        <v>900</v>
      </c>
      <c r="AE46" s="69">
        <v>625</v>
      </c>
      <c r="AF46" s="69">
        <v>750</v>
      </c>
      <c r="AG46" s="69">
        <v>300</v>
      </c>
      <c r="AH46" s="69">
        <v>300</v>
      </c>
      <c r="AI46" s="69">
        <v>300</v>
      </c>
      <c r="AJ46" s="69">
        <v>900</v>
      </c>
      <c r="AK46" s="69">
        <v>900</v>
      </c>
      <c r="AL46" s="69">
        <v>700</v>
      </c>
      <c r="AM46" s="69">
        <v>725</v>
      </c>
      <c r="AN46" s="69">
        <v>400</v>
      </c>
      <c r="AO46" s="69">
        <v>575</v>
      </c>
      <c r="AP46" s="69">
        <v>700</v>
      </c>
      <c r="AQ46" s="69">
        <v>700</v>
      </c>
      <c r="AR46" s="69">
        <v>725</v>
      </c>
      <c r="AS46" s="69">
        <v>900</v>
      </c>
      <c r="AT46" s="69">
        <v>0</v>
      </c>
      <c r="AU46" s="69">
        <v>650</v>
      </c>
      <c r="AV46" s="69">
        <v>50</v>
      </c>
      <c r="AW46" s="69">
        <v>800</v>
      </c>
      <c r="AX46" s="69">
        <v>310</v>
      </c>
    </row>
    <row r="47" spans="1:50">
      <c r="A47" s="69" t="s">
        <v>126</v>
      </c>
      <c r="B47" s="69">
        <v>550</v>
      </c>
      <c r="C47" s="69">
        <v>400</v>
      </c>
      <c r="D47" s="69">
        <v>400</v>
      </c>
      <c r="E47" s="69">
        <v>400</v>
      </c>
      <c r="F47" s="69">
        <v>400</v>
      </c>
      <c r="G47" s="69">
        <v>550</v>
      </c>
      <c r="H47" s="69">
        <v>550</v>
      </c>
      <c r="I47" s="69">
        <v>50</v>
      </c>
      <c r="J47" s="69">
        <v>450</v>
      </c>
      <c r="K47" s="69">
        <v>450</v>
      </c>
      <c r="L47" s="69">
        <v>450</v>
      </c>
      <c r="M47" s="69">
        <v>50</v>
      </c>
      <c r="N47" s="69">
        <v>0</v>
      </c>
      <c r="O47" s="69">
        <v>0</v>
      </c>
      <c r="P47" s="69">
        <v>0</v>
      </c>
      <c r="Q47" s="69">
        <v>0</v>
      </c>
      <c r="R47" s="69">
        <v>500</v>
      </c>
      <c r="S47" s="69">
        <v>25</v>
      </c>
      <c r="T47" s="69">
        <v>200</v>
      </c>
      <c r="U47" s="69">
        <v>100</v>
      </c>
      <c r="V47" s="69">
        <v>200</v>
      </c>
      <c r="W47" s="69">
        <v>75</v>
      </c>
      <c r="X47" s="69">
        <v>50</v>
      </c>
      <c r="Y47" s="69">
        <v>600</v>
      </c>
      <c r="Z47" s="69">
        <v>100</v>
      </c>
      <c r="AA47" s="69">
        <v>400</v>
      </c>
      <c r="AB47" s="69">
        <v>0</v>
      </c>
      <c r="AC47" s="69">
        <v>300</v>
      </c>
      <c r="AD47" s="69">
        <v>250</v>
      </c>
      <c r="AE47" s="69">
        <v>25</v>
      </c>
      <c r="AF47" s="69">
        <v>100</v>
      </c>
      <c r="AG47" s="69">
        <v>350</v>
      </c>
      <c r="AH47" s="69">
        <v>350</v>
      </c>
      <c r="AI47" s="69">
        <v>350</v>
      </c>
      <c r="AJ47" s="69">
        <v>250</v>
      </c>
      <c r="AK47" s="69">
        <v>250</v>
      </c>
      <c r="AL47" s="69">
        <v>50</v>
      </c>
      <c r="AM47" s="69">
        <v>75</v>
      </c>
      <c r="AN47" s="69">
        <v>250</v>
      </c>
      <c r="AO47" s="69">
        <v>75</v>
      </c>
      <c r="AP47" s="69">
        <v>50</v>
      </c>
      <c r="AQ47" s="69">
        <v>50</v>
      </c>
      <c r="AR47" s="69">
        <v>75</v>
      </c>
      <c r="AS47" s="69">
        <v>250</v>
      </c>
      <c r="AT47" s="69">
        <v>650</v>
      </c>
      <c r="AU47" s="69">
        <v>0</v>
      </c>
      <c r="AV47" s="69">
        <v>700</v>
      </c>
      <c r="AW47" s="69">
        <v>150</v>
      </c>
      <c r="AX47" s="69">
        <v>340</v>
      </c>
    </row>
    <row r="48" spans="1:50">
      <c r="A48" s="69" t="s">
        <v>127</v>
      </c>
      <c r="B48" s="69">
        <v>150</v>
      </c>
      <c r="C48" s="69">
        <v>300</v>
      </c>
      <c r="D48" s="69">
        <v>300</v>
      </c>
      <c r="E48" s="69">
        <v>300</v>
      </c>
      <c r="F48" s="69">
        <v>300</v>
      </c>
      <c r="G48" s="69">
        <v>150</v>
      </c>
      <c r="H48" s="69">
        <v>150</v>
      </c>
      <c r="I48" s="69">
        <v>750</v>
      </c>
      <c r="J48" s="69">
        <v>1150</v>
      </c>
      <c r="K48" s="69">
        <v>1150</v>
      </c>
      <c r="L48" s="69">
        <v>1150</v>
      </c>
      <c r="M48" s="69">
        <v>750</v>
      </c>
      <c r="N48" s="69">
        <v>700</v>
      </c>
      <c r="O48" s="69">
        <v>700</v>
      </c>
      <c r="P48" s="69">
        <v>700</v>
      </c>
      <c r="Q48" s="69">
        <v>700</v>
      </c>
      <c r="R48" s="69">
        <v>1200</v>
      </c>
      <c r="S48" s="69">
        <v>675</v>
      </c>
      <c r="T48" s="69">
        <v>500</v>
      </c>
      <c r="U48" s="69">
        <v>800</v>
      </c>
      <c r="V48" s="69">
        <v>500</v>
      </c>
      <c r="W48" s="69">
        <v>775</v>
      </c>
      <c r="X48" s="69">
        <v>750</v>
      </c>
      <c r="Y48" s="69">
        <v>100</v>
      </c>
      <c r="Z48" s="69">
        <v>800</v>
      </c>
      <c r="AA48" s="69">
        <v>300</v>
      </c>
      <c r="AB48" s="69">
        <v>700</v>
      </c>
      <c r="AC48" s="69">
        <v>1000</v>
      </c>
      <c r="AD48" s="69">
        <v>950</v>
      </c>
      <c r="AE48" s="69">
        <v>675</v>
      </c>
      <c r="AF48" s="69">
        <v>800</v>
      </c>
      <c r="AG48" s="69">
        <v>350</v>
      </c>
      <c r="AH48" s="69">
        <v>350</v>
      </c>
      <c r="AI48" s="69">
        <v>350</v>
      </c>
      <c r="AJ48" s="69">
        <v>950</v>
      </c>
      <c r="AK48" s="69">
        <v>950</v>
      </c>
      <c r="AL48" s="69">
        <v>750</v>
      </c>
      <c r="AM48" s="69">
        <v>775</v>
      </c>
      <c r="AN48" s="69">
        <v>450</v>
      </c>
      <c r="AO48" s="69">
        <v>625</v>
      </c>
      <c r="AP48" s="69">
        <v>750</v>
      </c>
      <c r="AQ48" s="69">
        <v>750</v>
      </c>
      <c r="AR48" s="69">
        <v>775</v>
      </c>
      <c r="AS48" s="69">
        <v>950</v>
      </c>
      <c r="AT48" s="69">
        <v>50</v>
      </c>
      <c r="AU48" s="69">
        <v>700</v>
      </c>
      <c r="AV48" s="69">
        <v>0</v>
      </c>
      <c r="AW48" s="69">
        <v>850</v>
      </c>
      <c r="AX48" s="69">
        <v>360</v>
      </c>
    </row>
    <row r="49" spans="1:50">
      <c r="A49" s="69" t="s">
        <v>128</v>
      </c>
      <c r="B49" s="69">
        <v>700</v>
      </c>
      <c r="C49" s="69">
        <v>550</v>
      </c>
      <c r="D49" s="69">
        <v>550</v>
      </c>
      <c r="E49" s="69">
        <v>550</v>
      </c>
      <c r="F49" s="69">
        <v>550</v>
      </c>
      <c r="G49" s="69">
        <v>700</v>
      </c>
      <c r="H49" s="69">
        <v>700</v>
      </c>
      <c r="I49" s="69">
        <v>100</v>
      </c>
      <c r="J49" s="69">
        <v>300</v>
      </c>
      <c r="K49" s="69">
        <v>300</v>
      </c>
      <c r="L49" s="69">
        <v>300</v>
      </c>
      <c r="M49" s="69">
        <v>100</v>
      </c>
      <c r="N49" s="69">
        <v>150</v>
      </c>
      <c r="O49" s="69">
        <v>150</v>
      </c>
      <c r="P49" s="69">
        <v>150</v>
      </c>
      <c r="Q49" s="69">
        <v>150</v>
      </c>
      <c r="R49" s="69">
        <v>350</v>
      </c>
      <c r="S49" s="69">
        <v>175</v>
      </c>
      <c r="T49" s="69">
        <v>350</v>
      </c>
      <c r="U49" s="69">
        <v>50</v>
      </c>
      <c r="V49" s="69">
        <v>350</v>
      </c>
      <c r="W49" s="69">
        <v>75</v>
      </c>
      <c r="X49" s="69">
        <v>100</v>
      </c>
      <c r="Y49" s="69">
        <v>750</v>
      </c>
      <c r="Z49" s="69">
        <v>50</v>
      </c>
      <c r="AA49" s="69">
        <v>550</v>
      </c>
      <c r="AB49" s="69">
        <v>150</v>
      </c>
      <c r="AC49" s="69">
        <v>150</v>
      </c>
      <c r="AD49" s="69">
        <v>100</v>
      </c>
      <c r="AE49" s="69">
        <v>175</v>
      </c>
      <c r="AF49" s="69">
        <v>50</v>
      </c>
      <c r="AG49" s="69">
        <v>500</v>
      </c>
      <c r="AH49" s="69">
        <v>500</v>
      </c>
      <c r="AI49" s="69">
        <v>500</v>
      </c>
      <c r="AJ49" s="69">
        <v>100</v>
      </c>
      <c r="AK49" s="69">
        <v>100</v>
      </c>
      <c r="AL49" s="69">
        <v>100</v>
      </c>
      <c r="AM49" s="69">
        <v>75</v>
      </c>
      <c r="AN49" s="69">
        <v>400</v>
      </c>
      <c r="AO49" s="69">
        <v>225</v>
      </c>
      <c r="AP49" s="69">
        <v>100</v>
      </c>
      <c r="AQ49" s="69">
        <v>100</v>
      </c>
      <c r="AR49" s="69">
        <v>75</v>
      </c>
      <c r="AS49" s="69">
        <v>100</v>
      </c>
      <c r="AT49" s="69">
        <v>800</v>
      </c>
      <c r="AU49" s="69">
        <v>150</v>
      </c>
      <c r="AV49" s="69">
        <v>850</v>
      </c>
      <c r="AW49" s="69">
        <v>0</v>
      </c>
      <c r="AX49" s="69">
        <v>490</v>
      </c>
    </row>
    <row r="50" spans="1:50">
      <c r="A50" s="69" t="s">
        <v>129</v>
      </c>
      <c r="B50" s="69">
        <v>210</v>
      </c>
      <c r="C50" s="69">
        <v>60</v>
      </c>
      <c r="D50" s="69">
        <v>60</v>
      </c>
      <c r="E50" s="69">
        <v>60</v>
      </c>
      <c r="F50" s="69">
        <v>60</v>
      </c>
      <c r="G50" s="69">
        <v>210</v>
      </c>
      <c r="H50" s="69">
        <v>210</v>
      </c>
      <c r="I50" s="69">
        <v>390</v>
      </c>
      <c r="J50" s="69">
        <v>790</v>
      </c>
      <c r="K50" s="69">
        <v>790</v>
      </c>
      <c r="L50" s="69">
        <v>790</v>
      </c>
      <c r="M50" s="69">
        <v>390</v>
      </c>
      <c r="N50" s="69">
        <v>340</v>
      </c>
      <c r="O50" s="69">
        <v>340</v>
      </c>
      <c r="P50" s="69">
        <v>340</v>
      </c>
      <c r="Q50" s="69">
        <v>340</v>
      </c>
      <c r="R50" s="69">
        <v>840</v>
      </c>
      <c r="S50" s="69">
        <v>315</v>
      </c>
      <c r="T50" s="69">
        <v>140</v>
      </c>
      <c r="U50" s="69">
        <v>440</v>
      </c>
      <c r="V50" s="69">
        <v>140</v>
      </c>
      <c r="W50" s="69">
        <v>415</v>
      </c>
      <c r="X50" s="69">
        <v>390</v>
      </c>
      <c r="Y50" s="69">
        <v>260</v>
      </c>
      <c r="Z50" s="69">
        <v>440</v>
      </c>
      <c r="AA50" s="69">
        <v>60</v>
      </c>
      <c r="AB50" s="69">
        <v>340</v>
      </c>
      <c r="AC50" s="69">
        <v>640</v>
      </c>
      <c r="AD50" s="69">
        <v>590</v>
      </c>
      <c r="AE50" s="69">
        <v>315</v>
      </c>
      <c r="AF50" s="69">
        <v>440</v>
      </c>
      <c r="AG50" s="69">
        <v>10</v>
      </c>
      <c r="AH50" s="69">
        <v>10</v>
      </c>
      <c r="AI50" s="69">
        <v>10</v>
      </c>
      <c r="AJ50" s="69">
        <v>590</v>
      </c>
      <c r="AK50" s="69">
        <v>590</v>
      </c>
      <c r="AL50" s="69">
        <v>390</v>
      </c>
      <c r="AM50" s="69">
        <v>415</v>
      </c>
      <c r="AN50" s="69">
        <v>90</v>
      </c>
      <c r="AO50" s="69">
        <v>265</v>
      </c>
      <c r="AP50" s="69">
        <v>390</v>
      </c>
      <c r="AQ50" s="69">
        <v>390</v>
      </c>
      <c r="AR50" s="69">
        <v>415</v>
      </c>
      <c r="AS50" s="69">
        <v>590</v>
      </c>
      <c r="AT50" s="69">
        <v>310</v>
      </c>
      <c r="AU50" s="69">
        <v>340</v>
      </c>
      <c r="AV50" s="69">
        <v>360</v>
      </c>
      <c r="AW50" s="69">
        <v>490</v>
      </c>
      <c r="AX50" s="6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50"/>
  <sheetViews>
    <sheetView workbookViewId="0">
      <selection activeCell="I86" sqref="I86"/>
    </sheetView>
  </sheetViews>
  <sheetFormatPr baseColWidth="10" defaultColWidth="10.875" defaultRowHeight="15.75"/>
  <cols>
    <col min="1" max="1" width="10.875" style="17"/>
    <col min="2" max="2" width="19.875" style="17" bestFit="1" customWidth="1"/>
    <col min="3" max="3" width="10.875" style="18"/>
    <col min="4" max="4" width="11" style="18" bestFit="1" customWidth="1"/>
    <col min="5" max="5" width="13.5" style="21" bestFit="1" customWidth="1"/>
    <col min="6" max="6" width="12.375" style="21" bestFit="1" customWidth="1"/>
    <col min="7" max="7" width="12.375" style="21" customWidth="1"/>
    <col min="8" max="8" width="24.125" style="5" customWidth="1"/>
    <col min="9" max="16384" width="10.875" style="17"/>
  </cols>
  <sheetData>
    <row r="1" spans="1:15">
      <c r="A1" s="34" t="s">
        <v>39</v>
      </c>
      <c r="B1" s="35" t="s">
        <v>75</v>
      </c>
      <c r="C1" s="36" t="s">
        <v>76</v>
      </c>
      <c r="D1" s="36" t="s">
        <v>77</v>
      </c>
      <c r="E1" s="37" t="s">
        <v>354</v>
      </c>
      <c r="F1" s="37" t="s">
        <v>355</v>
      </c>
      <c r="G1" s="38" t="s">
        <v>518</v>
      </c>
      <c r="H1" s="39" t="s">
        <v>78</v>
      </c>
      <c r="I1" s="25" t="s">
        <v>519</v>
      </c>
    </row>
    <row r="2" spans="1:15" s="5" customFormat="1">
      <c r="A2" s="5" t="s">
        <v>81</v>
      </c>
      <c r="B2" s="5" t="s">
        <v>548</v>
      </c>
      <c r="C2" s="40">
        <v>44.161785000000002</v>
      </c>
      <c r="D2" s="40">
        <v>8.326371</v>
      </c>
      <c r="E2" s="41">
        <v>5800</v>
      </c>
      <c r="F2" s="41">
        <v>5600</v>
      </c>
      <c r="G2" s="41" t="s">
        <v>357</v>
      </c>
      <c r="H2" s="5" t="s">
        <v>80</v>
      </c>
      <c r="I2" s="5" t="s">
        <v>530</v>
      </c>
    </row>
    <row r="3" spans="1:15" s="5" customFormat="1">
      <c r="A3" s="5" t="s">
        <v>82</v>
      </c>
      <c r="B3" s="5" t="s">
        <v>549</v>
      </c>
      <c r="C3" s="40">
        <v>44.161785000000002</v>
      </c>
      <c r="D3" s="40">
        <v>8.326371</v>
      </c>
      <c r="E3" s="41">
        <v>5700</v>
      </c>
      <c r="F3" s="41">
        <v>5400</v>
      </c>
      <c r="G3" s="41" t="s">
        <v>529</v>
      </c>
      <c r="H3" s="42" t="s">
        <v>517</v>
      </c>
      <c r="I3" s="5" t="s">
        <v>632</v>
      </c>
    </row>
    <row r="4" spans="1:15" s="5" customFormat="1">
      <c r="A4" s="5" t="s">
        <v>83</v>
      </c>
      <c r="B4" s="5" t="s">
        <v>550</v>
      </c>
      <c r="C4" s="40">
        <v>44.161785000000002</v>
      </c>
      <c r="D4" s="40">
        <v>8.326371</v>
      </c>
      <c r="E4" s="41">
        <v>5700</v>
      </c>
      <c r="F4" s="41">
        <v>5400</v>
      </c>
      <c r="G4" s="41" t="s">
        <v>529</v>
      </c>
      <c r="H4" s="42" t="s">
        <v>517</v>
      </c>
      <c r="I4" s="5" t="s">
        <v>632</v>
      </c>
    </row>
    <row r="5" spans="1:15" s="5" customFormat="1">
      <c r="A5" s="5" t="s">
        <v>84</v>
      </c>
      <c r="B5" s="5" t="s">
        <v>551</v>
      </c>
      <c r="C5" s="40">
        <v>44.161785000000002</v>
      </c>
      <c r="D5" s="40">
        <v>8.326371</v>
      </c>
      <c r="E5" s="41">
        <v>5700</v>
      </c>
      <c r="F5" s="41">
        <v>5400</v>
      </c>
      <c r="G5" s="41" t="s">
        <v>529</v>
      </c>
      <c r="H5" s="42" t="s">
        <v>517</v>
      </c>
      <c r="I5" s="5" t="s">
        <v>632</v>
      </c>
      <c r="L5" s="13"/>
      <c r="M5" s="13"/>
      <c r="N5" s="13"/>
      <c r="O5" s="13"/>
    </row>
    <row r="6" spans="1:15" s="5" customFormat="1">
      <c r="A6" s="5" t="s">
        <v>85</v>
      </c>
      <c r="B6" s="5" t="s">
        <v>552</v>
      </c>
      <c r="C6" s="40">
        <v>44.161785000000002</v>
      </c>
      <c r="D6" s="40">
        <v>8.326371</v>
      </c>
      <c r="E6" s="41">
        <v>5700</v>
      </c>
      <c r="F6" s="41">
        <v>5400</v>
      </c>
      <c r="G6" s="41" t="s">
        <v>529</v>
      </c>
      <c r="H6" s="42" t="s">
        <v>517</v>
      </c>
      <c r="I6" s="5" t="s">
        <v>632</v>
      </c>
      <c r="L6" s="13"/>
      <c r="M6" s="13"/>
      <c r="N6" s="13"/>
      <c r="O6" s="13"/>
    </row>
    <row r="7" spans="1:15" s="5" customFormat="1">
      <c r="A7" s="5" t="s">
        <v>86</v>
      </c>
      <c r="B7" s="5" t="s">
        <v>553</v>
      </c>
      <c r="C7" s="40">
        <v>44.161785000000002</v>
      </c>
      <c r="D7" s="40">
        <v>8.326371</v>
      </c>
      <c r="E7" s="41">
        <v>5800</v>
      </c>
      <c r="F7" s="41">
        <v>5600</v>
      </c>
      <c r="G7" s="41" t="s">
        <v>357</v>
      </c>
      <c r="H7" s="5" t="s">
        <v>80</v>
      </c>
      <c r="I7" s="5" t="s">
        <v>632</v>
      </c>
      <c r="J7" s="17"/>
      <c r="K7" s="17"/>
      <c r="L7" s="17"/>
      <c r="M7" s="17"/>
      <c r="N7" s="17"/>
      <c r="O7" s="17"/>
    </row>
    <row r="8" spans="1:15" s="5" customFormat="1">
      <c r="A8" s="5" t="s">
        <v>87</v>
      </c>
      <c r="B8" s="5" t="s">
        <v>554</v>
      </c>
      <c r="C8" s="40">
        <v>44.161785000000002</v>
      </c>
      <c r="D8" s="40">
        <v>8.326371</v>
      </c>
      <c r="E8" s="41">
        <v>5800</v>
      </c>
      <c r="F8" s="41">
        <v>5600</v>
      </c>
      <c r="G8" s="41" t="s">
        <v>357</v>
      </c>
      <c r="H8" s="5" t="s">
        <v>80</v>
      </c>
      <c r="I8" s="5" t="s">
        <v>632</v>
      </c>
      <c r="J8" s="17"/>
      <c r="K8" s="17"/>
      <c r="L8" s="17"/>
      <c r="M8" s="17"/>
      <c r="N8" s="17"/>
      <c r="O8" s="17"/>
    </row>
    <row r="9" spans="1:15" s="5" customFormat="1">
      <c r="A9" s="17" t="s">
        <v>88</v>
      </c>
      <c r="B9" s="17" t="s">
        <v>555</v>
      </c>
      <c r="C9" s="18">
        <v>44.23</v>
      </c>
      <c r="D9" s="18">
        <v>4.33</v>
      </c>
      <c r="E9" s="41">
        <v>5200</v>
      </c>
      <c r="F9" s="41">
        <v>5000</v>
      </c>
      <c r="G9" s="41" t="s">
        <v>357</v>
      </c>
      <c r="H9" s="16" t="s">
        <v>625</v>
      </c>
      <c r="I9" s="55" t="s">
        <v>531</v>
      </c>
      <c r="J9" s="17"/>
      <c r="K9" s="17"/>
      <c r="L9" s="17"/>
      <c r="M9" s="17"/>
      <c r="N9" s="17"/>
      <c r="O9" s="17"/>
    </row>
    <row r="10" spans="1:15" s="5" customFormat="1">
      <c r="A10" s="17" t="s">
        <v>89</v>
      </c>
      <c r="B10" s="17" t="s">
        <v>143</v>
      </c>
      <c r="C10" s="18">
        <v>42.083399999999997</v>
      </c>
      <c r="D10" s="18">
        <v>2.5499999999999998</v>
      </c>
      <c r="E10" s="41">
        <v>4900</v>
      </c>
      <c r="F10" s="41">
        <v>4500</v>
      </c>
      <c r="G10" s="41" t="s">
        <v>529</v>
      </c>
      <c r="H10" s="16" t="s">
        <v>626</v>
      </c>
      <c r="I10" s="55" t="s">
        <v>532</v>
      </c>
      <c r="L10" s="13"/>
      <c r="M10" s="13"/>
      <c r="N10" s="13"/>
      <c r="O10" s="13"/>
    </row>
    <row r="11" spans="1:15" s="5" customFormat="1">
      <c r="A11" s="17" t="s">
        <v>90</v>
      </c>
      <c r="B11" s="17" t="s">
        <v>144</v>
      </c>
      <c r="C11" s="18">
        <v>42.083399999999997</v>
      </c>
      <c r="D11" s="18">
        <v>2.5499999999999998</v>
      </c>
      <c r="E11" s="41">
        <v>4900</v>
      </c>
      <c r="F11" s="41">
        <v>4500</v>
      </c>
      <c r="G11" s="41" t="s">
        <v>529</v>
      </c>
      <c r="H11" s="16" t="s">
        <v>626</v>
      </c>
      <c r="I11" s="55" t="s">
        <v>532</v>
      </c>
      <c r="L11" s="13"/>
      <c r="M11" s="13"/>
      <c r="N11" s="13"/>
      <c r="O11" s="13"/>
    </row>
    <row r="12" spans="1:15">
      <c r="A12" s="17" t="s">
        <v>91</v>
      </c>
      <c r="B12" s="17" t="s">
        <v>142</v>
      </c>
      <c r="C12" s="18">
        <v>42.083399999999997</v>
      </c>
      <c r="D12" s="18">
        <v>2.5499999999999998</v>
      </c>
      <c r="E12" s="41">
        <v>4900</v>
      </c>
      <c r="F12" s="41">
        <v>4500</v>
      </c>
      <c r="G12" s="41" t="s">
        <v>529</v>
      </c>
      <c r="H12" s="16" t="s">
        <v>626</v>
      </c>
      <c r="I12" s="55" t="s">
        <v>532</v>
      </c>
      <c r="J12" s="5"/>
      <c r="K12" s="5"/>
      <c r="L12" s="13"/>
      <c r="M12" s="13"/>
      <c r="N12" s="13"/>
      <c r="O12" s="13"/>
    </row>
    <row r="13" spans="1:15">
      <c r="A13" s="17" t="s">
        <v>92</v>
      </c>
      <c r="B13" s="17" t="s">
        <v>141</v>
      </c>
      <c r="C13" s="18">
        <v>41.369722199999998</v>
      </c>
      <c r="D13" s="18">
        <v>1.8944444439999999</v>
      </c>
      <c r="E13" s="41">
        <v>5200</v>
      </c>
      <c r="F13" s="41">
        <v>5000</v>
      </c>
      <c r="G13" s="41" t="s">
        <v>358</v>
      </c>
      <c r="H13" s="16" t="s">
        <v>626</v>
      </c>
      <c r="I13" s="17" t="s">
        <v>571</v>
      </c>
    </row>
    <row r="14" spans="1:15">
      <c r="A14" s="17" t="s">
        <v>93</v>
      </c>
      <c r="B14" s="17" t="s">
        <v>136</v>
      </c>
      <c r="C14" s="18">
        <v>43.578055999999997</v>
      </c>
      <c r="D14" s="18">
        <v>3.3633329999999999</v>
      </c>
      <c r="E14" s="41">
        <v>5300</v>
      </c>
      <c r="F14" s="41">
        <v>5000</v>
      </c>
      <c r="G14" s="41" t="s">
        <v>529</v>
      </c>
      <c r="H14" s="16" t="s">
        <v>628</v>
      </c>
      <c r="I14" s="56" t="s">
        <v>633</v>
      </c>
      <c r="L14" s="13"/>
      <c r="M14" s="13"/>
      <c r="N14" s="13"/>
      <c r="O14" s="13"/>
    </row>
    <row r="15" spans="1:15">
      <c r="A15" s="17" t="s">
        <v>94</v>
      </c>
      <c r="B15" s="17" t="s">
        <v>137</v>
      </c>
      <c r="C15" s="18">
        <v>43.578055999999997</v>
      </c>
      <c r="D15" s="18">
        <v>3.3633329999999999</v>
      </c>
      <c r="E15" s="41">
        <v>5300</v>
      </c>
      <c r="F15" s="41">
        <v>5000</v>
      </c>
      <c r="G15" s="41" t="s">
        <v>529</v>
      </c>
      <c r="H15" s="16" t="s">
        <v>628</v>
      </c>
      <c r="I15" s="56" t="s">
        <v>633</v>
      </c>
      <c r="L15" s="13"/>
      <c r="M15" s="13"/>
      <c r="N15" s="13"/>
      <c r="O15" s="13"/>
    </row>
    <row r="16" spans="1:15">
      <c r="A16" s="17" t="s">
        <v>95</v>
      </c>
      <c r="B16" s="17" t="s">
        <v>138</v>
      </c>
      <c r="C16" s="18">
        <v>43.578055999999997</v>
      </c>
      <c r="D16" s="18">
        <v>3.3633329999999999</v>
      </c>
      <c r="E16" s="41">
        <v>5300</v>
      </c>
      <c r="F16" s="41">
        <v>5000</v>
      </c>
      <c r="G16" s="41" t="s">
        <v>529</v>
      </c>
      <c r="H16" s="16" t="s">
        <v>628</v>
      </c>
      <c r="I16" s="56" t="s">
        <v>633</v>
      </c>
      <c r="L16" s="13"/>
      <c r="M16" s="13"/>
      <c r="N16" s="13"/>
      <c r="O16" s="13"/>
    </row>
    <row r="17" spans="1:15">
      <c r="A17" s="17" t="s">
        <v>96</v>
      </c>
      <c r="B17" s="17" t="s">
        <v>139</v>
      </c>
      <c r="C17" s="18">
        <v>43.578055999999997</v>
      </c>
      <c r="D17" s="18">
        <v>3.3633329999999999</v>
      </c>
      <c r="E17" s="41">
        <v>5300</v>
      </c>
      <c r="F17" s="41">
        <v>5000</v>
      </c>
      <c r="G17" s="41" t="s">
        <v>529</v>
      </c>
      <c r="H17" s="16" t="s">
        <v>628</v>
      </c>
      <c r="I17" s="56" t="s">
        <v>633</v>
      </c>
      <c r="L17" s="13"/>
      <c r="M17" s="13"/>
      <c r="N17" s="13"/>
      <c r="O17" s="13"/>
    </row>
    <row r="18" spans="1:15">
      <c r="A18" s="17" t="s">
        <v>97</v>
      </c>
      <c r="B18" s="17" t="s">
        <v>533</v>
      </c>
      <c r="C18" s="18">
        <v>43.485833</v>
      </c>
      <c r="D18" s="18">
        <v>2.8925000000000001</v>
      </c>
      <c r="E18" s="41">
        <v>4800</v>
      </c>
      <c r="F18" s="41">
        <v>4500</v>
      </c>
      <c r="G18" s="41" t="s">
        <v>358</v>
      </c>
      <c r="H18" s="16" t="s">
        <v>628</v>
      </c>
      <c r="I18" s="57" t="s">
        <v>535</v>
      </c>
    </row>
    <row r="19" spans="1:15">
      <c r="A19" s="17" t="s">
        <v>98</v>
      </c>
      <c r="B19" s="17" t="s">
        <v>534</v>
      </c>
      <c r="C19" s="18">
        <v>43.485833</v>
      </c>
      <c r="D19" s="18">
        <v>2.8925000000000001</v>
      </c>
      <c r="E19" s="41">
        <v>5300</v>
      </c>
      <c r="F19" s="41">
        <v>5050</v>
      </c>
      <c r="G19" s="41" t="s">
        <v>357</v>
      </c>
      <c r="H19" s="16" t="s">
        <v>628</v>
      </c>
      <c r="I19" s="57" t="s">
        <v>535</v>
      </c>
    </row>
    <row r="20" spans="1:15">
      <c r="A20" s="5" t="s">
        <v>99</v>
      </c>
      <c r="B20" s="5" t="s">
        <v>509</v>
      </c>
      <c r="C20" s="40">
        <v>38.732999999999997</v>
      </c>
      <c r="D20" s="40">
        <v>0.1</v>
      </c>
      <c r="E20" s="41">
        <v>5500</v>
      </c>
      <c r="F20" s="41">
        <v>5200</v>
      </c>
      <c r="G20" s="41" t="s">
        <v>357</v>
      </c>
      <c r="H20" s="16" t="s">
        <v>627</v>
      </c>
      <c r="I20" s="55" t="s">
        <v>536</v>
      </c>
      <c r="J20" s="5"/>
      <c r="K20" s="5"/>
      <c r="L20" s="5"/>
      <c r="M20" s="5"/>
      <c r="N20" s="5"/>
      <c r="O20" s="5"/>
    </row>
    <row r="21" spans="1:15">
      <c r="A21" s="17" t="s">
        <v>100</v>
      </c>
      <c r="B21" s="17" t="s">
        <v>131</v>
      </c>
      <c r="C21" s="18">
        <v>42.76</v>
      </c>
      <c r="D21" s="18">
        <v>2.08</v>
      </c>
      <c r="E21" s="41">
        <v>5300</v>
      </c>
      <c r="F21" s="41">
        <v>4800</v>
      </c>
      <c r="G21" s="41" t="s">
        <v>529</v>
      </c>
      <c r="H21" s="16" t="s">
        <v>628</v>
      </c>
      <c r="I21" s="55" t="s">
        <v>575</v>
      </c>
      <c r="L21" s="13"/>
      <c r="M21" s="13"/>
      <c r="N21" s="13"/>
      <c r="O21" s="13"/>
    </row>
    <row r="22" spans="1:15">
      <c r="A22" s="17" t="s">
        <v>101</v>
      </c>
      <c r="B22" s="17" t="s">
        <v>130</v>
      </c>
      <c r="C22" s="18">
        <v>42.76</v>
      </c>
      <c r="D22" s="18">
        <v>2.08</v>
      </c>
      <c r="E22" s="41">
        <v>5500</v>
      </c>
      <c r="F22" s="41">
        <v>5200</v>
      </c>
      <c r="G22" s="41" t="s">
        <v>357</v>
      </c>
      <c r="H22" s="16" t="s">
        <v>628</v>
      </c>
      <c r="I22" s="55" t="s">
        <v>575</v>
      </c>
    </row>
    <row r="23" spans="1:15">
      <c r="A23" s="17" t="s">
        <v>102</v>
      </c>
      <c r="B23" s="17" t="s">
        <v>45</v>
      </c>
      <c r="C23" s="18">
        <v>42.119444000000001</v>
      </c>
      <c r="D23" s="18">
        <v>2.7663890000000002</v>
      </c>
      <c r="E23" s="20">
        <v>5250</v>
      </c>
      <c r="F23" s="20">
        <v>4900</v>
      </c>
      <c r="G23" s="41" t="s">
        <v>357</v>
      </c>
      <c r="H23" s="16" t="s">
        <v>626</v>
      </c>
      <c r="I23" s="55" t="s">
        <v>537</v>
      </c>
      <c r="J23" s="5"/>
      <c r="K23" s="5"/>
      <c r="L23" s="5"/>
      <c r="M23" s="5"/>
      <c r="N23" s="5"/>
      <c r="O23" s="5"/>
    </row>
    <row r="24" spans="1:15">
      <c r="A24" s="17" t="s">
        <v>103</v>
      </c>
      <c r="B24" s="17" t="s">
        <v>556</v>
      </c>
      <c r="C24" s="18">
        <v>42.83</v>
      </c>
      <c r="D24" s="18">
        <v>2.91</v>
      </c>
      <c r="E24" s="41">
        <v>5200</v>
      </c>
      <c r="F24" s="41">
        <v>5000</v>
      </c>
      <c r="G24" s="41" t="s">
        <v>358</v>
      </c>
      <c r="H24" s="16" t="s">
        <v>626</v>
      </c>
      <c r="I24" s="17" t="s">
        <v>538</v>
      </c>
    </row>
    <row r="25" spans="1:15">
      <c r="A25" s="17" t="s">
        <v>104</v>
      </c>
      <c r="B25" s="17" t="s">
        <v>59</v>
      </c>
      <c r="C25" s="18">
        <v>39.6</v>
      </c>
      <c r="D25" s="18">
        <v>16.516670000000001</v>
      </c>
      <c r="E25" s="20">
        <v>5900</v>
      </c>
      <c r="F25" s="20">
        <v>5600</v>
      </c>
      <c r="G25" s="43" t="s">
        <v>357</v>
      </c>
      <c r="H25" s="5" t="s">
        <v>80</v>
      </c>
      <c r="I25" s="55" t="s">
        <v>539</v>
      </c>
      <c r="J25" s="5"/>
      <c r="K25" s="5"/>
      <c r="L25" s="5"/>
      <c r="M25" s="5"/>
      <c r="N25" s="5"/>
      <c r="O25" s="5"/>
    </row>
    <row r="26" spans="1:15">
      <c r="A26" s="5" t="s">
        <v>105</v>
      </c>
      <c r="B26" s="5" t="s">
        <v>557</v>
      </c>
      <c r="C26" s="40">
        <v>43.55</v>
      </c>
      <c r="D26" s="40">
        <v>6.233333</v>
      </c>
      <c r="E26" s="41">
        <v>5300</v>
      </c>
      <c r="F26" s="41">
        <v>4800</v>
      </c>
      <c r="G26" s="41" t="s">
        <v>529</v>
      </c>
      <c r="H26" s="16" t="s">
        <v>625</v>
      </c>
      <c r="I26" s="55" t="s">
        <v>540</v>
      </c>
      <c r="L26" s="13"/>
      <c r="M26" s="13"/>
      <c r="N26" s="13"/>
      <c r="O26" s="13"/>
    </row>
    <row r="27" spans="1:15">
      <c r="A27" s="17" t="s">
        <v>106</v>
      </c>
      <c r="B27" s="17" t="s">
        <v>558</v>
      </c>
      <c r="C27" s="18">
        <v>43.325000000000003</v>
      </c>
      <c r="D27" s="18">
        <v>2.4205999999999999</v>
      </c>
      <c r="E27" s="41">
        <v>5700</v>
      </c>
      <c r="F27" s="41">
        <v>5400</v>
      </c>
      <c r="G27" s="41" t="s">
        <v>357</v>
      </c>
      <c r="H27" s="16" t="s">
        <v>626</v>
      </c>
      <c r="I27" s="55" t="s">
        <v>541</v>
      </c>
      <c r="J27" s="5"/>
      <c r="K27" s="5"/>
      <c r="L27" s="5"/>
      <c r="M27" s="5"/>
      <c r="N27" s="5"/>
      <c r="O27" s="5"/>
    </row>
    <row r="28" spans="1:15">
      <c r="A28" s="17" t="s">
        <v>107</v>
      </c>
      <c r="B28" s="17" t="s">
        <v>559</v>
      </c>
      <c r="C28" s="18">
        <v>43.325000000000003</v>
      </c>
      <c r="D28" s="18">
        <v>2.4205999999999999</v>
      </c>
      <c r="E28" s="41">
        <v>5300</v>
      </c>
      <c r="F28" s="41">
        <v>5000</v>
      </c>
      <c r="G28" s="41" t="s">
        <v>357</v>
      </c>
      <c r="H28" s="16" t="s">
        <v>628</v>
      </c>
      <c r="I28" s="55" t="s">
        <v>541</v>
      </c>
      <c r="J28" s="5"/>
      <c r="K28" s="5"/>
      <c r="L28" s="5"/>
      <c r="M28" s="5"/>
      <c r="N28" s="5"/>
      <c r="O28" s="5"/>
    </row>
    <row r="29" spans="1:15">
      <c r="A29" s="17" t="s">
        <v>108</v>
      </c>
      <c r="B29" s="17" t="s">
        <v>560</v>
      </c>
      <c r="C29" s="18">
        <v>43.325000000000003</v>
      </c>
      <c r="D29" s="18">
        <v>2.4205999999999999</v>
      </c>
      <c r="E29" s="41">
        <v>5000</v>
      </c>
      <c r="F29" s="41">
        <v>4700</v>
      </c>
      <c r="G29" s="41" t="s">
        <v>357</v>
      </c>
      <c r="H29" s="16" t="s">
        <v>628</v>
      </c>
      <c r="I29" s="55" t="s">
        <v>541</v>
      </c>
      <c r="J29" s="5"/>
      <c r="K29" s="5"/>
      <c r="L29" s="5"/>
      <c r="M29" s="5"/>
      <c r="N29" s="5"/>
      <c r="O29" s="5"/>
    </row>
    <row r="30" spans="1:15" s="5" customFormat="1">
      <c r="A30" s="17" t="s">
        <v>109</v>
      </c>
      <c r="B30" s="17" t="s">
        <v>140</v>
      </c>
      <c r="C30" s="18">
        <v>43.06</v>
      </c>
      <c r="D30" s="18">
        <v>2.48</v>
      </c>
      <c r="E30" s="41">
        <v>5100</v>
      </c>
      <c r="F30" s="41">
        <v>4700</v>
      </c>
      <c r="G30" s="41" t="s">
        <v>357</v>
      </c>
      <c r="H30" s="16" t="s">
        <v>628</v>
      </c>
      <c r="I30" s="17" t="s">
        <v>542</v>
      </c>
    </row>
    <row r="31" spans="1:15">
      <c r="A31" s="17" t="s">
        <v>110</v>
      </c>
      <c r="B31" s="17" t="s">
        <v>73</v>
      </c>
      <c r="C31" s="18">
        <v>42.91</v>
      </c>
      <c r="D31" s="18">
        <v>3.03</v>
      </c>
      <c r="E31" s="20">
        <v>5350</v>
      </c>
      <c r="F31" s="20">
        <v>5000</v>
      </c>
      <c r="G31" s="43" t="s">
        <v>357</v>
      </c>
      <c r="H31" s="16" t="s">
        <v>626</v>
      </c>
      <c r="I31" s="55" t="s">
        <v>543</v>
      </c>
      <c r="J31" s="5"/>
      <c r="K31" s="5"/>
      <c r="L31" s="5"/>
      <c r="M31" s="5"/>
      <c r="N31" s="5"/>
      <c r="O31" s="5"/>
    </row>
    <row r="32" spans="1:15">
      <c r="A32" s="17" t="s">
        <v>111</v>
      </c>
      <c r="B32" s="52" t="s">
        <v>561</v>
      </c>
      <c r="C32" s="18">
        <v>44</v>
      </c>
      <c r="D32" s="18">
        <v>5</v>
      </c>
      <c r="E32" s="41">
        <v>5200</v>
      </c>
      <c r="F32" s="41">
        <v>4900</v>
      </c>
      <c r="G32" s="41" t="s">
        <v>529</v>
      </c>
      <c r="H32" s="16" t="s">
        <v>625</v>
      </c>
      <c r="I32" s="55" t="s">
        <v>543</v>
      </c>
      <c r="L32" s="13"/>
      <c r="M32" s="13"/>
      <c r="N32" s="13"/>
      <c r="O32" s="13"/>
    </row>
    <row r="33" spans="1:15">
      <c r="A33" s="5" t="s">
        <v>112</v>
      </c>
      <c r="B33" s="5" t="s">
        <v>562</v>
      </c>
      <c r="C33" s="40">
        <v>42.466700000000003</v>
      </c>
      <c r="D33" s="40">
        <v>1.5</v>
      </c>
      <c r="E33" s="20">
        <v>5650</v>
      </c>
      <c r="F33" s="20">
        <v>5350</v>
      </c>
      <c r="G33" s="43" t="s">
        <v>357</v>
      </c>
      <c r="H33" s="5" t="s">
        <v>79</v>
      </c>
      <c r="I33" s="5" t="s">
        <v>544</v>
      </c>
      <c r="J33" s="5"/>
      <c r="K33" s="5"/>
      <c r="L33" s="5"/>
      <c r="M33" s="5"/>
      <c r="N33" s="5"/>
      <c r="O33" s="5"/>
    </row>
    <row r="34" spans="1:15">
      <c r="A34" s="5" t="s">
        <v>113</v>
      </c>
      <c r="B34" s="5" t="s">
        <v>563</v>
      </c>
      <c r="C34" s="40">
        <v>42.466700000000003</v>
      </c>
      <c r="D34" s="40">
        <v>1.5</v>
      </c>
      <c r="E34" s="20">
        <v>5650</v>
      </c>
      <c r="F34" s="20">
        <v>5350</v>
      </c>
      <c r="G34" s="43" t="s">
        <v>357</v>
      </c>
      <c r="H34" s="5" t="s">
        <v>79</v>
      </c>
      <c r="I34" s="5" t="s">
        <v>544</v>
      </c>
      <c r="J34" s="5"/>
      <c r="K34" s="5"/>
      <c r="L34" s="5"/>
      <c r="M34" s="5"/>
      <c r="N34" s="5"/>
      <c r="O34" s="5"/>
    </row>
    <row r="35" spans="1:15" s="5" customFormat="1">
      <c r="A35" s="5" t="s">
        <v>114</v>
      </c>
      <c r="B35" s="5" t="s">
        <v>564</v>
      </c>
      <c r="C35" s="40">
        <v>42.466700000000003</v>
      </c>
      <c r="D35" s="40">
        <v>1.5</v>
      </c>
      <c r="E35" s="20">
        <v>5650</v>
      </c>
      <c r="F35" s="20">
        <v>5350</v>
      </c>
      <c r="G35" s="43" t="s">
        <v>357</v>
      </c>
      <c r="H35" s="5" t="s">
        <v>79</v>
      </c>
      <c r="I35" s="5" t="s">
        <v>544</v>
      </c>
    </row>
    <row r="36" spans="1:15">
      <c r="A36" s="5" t="s">
        <v>115</v>
      </c>
      <c r="B36" s="53" t="s">
        <v>570</v>
      </c>
      <c r="C36" s="40">
        <v>42.043889</v>
      </c>
      <c r="D36" s="40">
        <v>3.1286109999999998</v>
      </c>
      <c r="E36" s="20">
        <v>5000</v>
      </c>
      <c r="F36" s="20">
        <v>4800</v>
      </c>
      <c r="G36" s="41" t="s">
        <v>529</v>
      </c>
      <c r="H36" s="16" t="s">
        <v>628</v>
      </c>
      <c r="I36" s="17" t="s">
        <v>571</v>
      </c>
      <c r="L36" s="13"/>
      <c r="M36" s="13"/>
      <c r="N36" s="13"/>
      <c r="O36" s="13"/>
    </row>
    <row r="37" spans="1:15" s="5" customFormat="1">
      <c r="A37" s="5" t="s">
        <v>116</v>
      </c>
      <c r="B37" s="5" t="s">
        <v>133</v>
      </c>
      <c r="C37" s="40">
        <v>43.837780000000002</v>
      </c>
      <c r="D37" s="40">
        <v>4.3608349999999998</v>
      </c>
      <c r="E37" s="20">
        <v>5000</v>
      </c>
      <c r="F37" s="20">
        <v>4800</v>
      </c>
      <c r="G37" s="43" t="s">
        <v>357</v>
      </c>
      <c r="H37" s="16" t="s">
        <v>628</v>
      </c>
      <c r="I37" s="5" t="s">
        <v>574</v>
      </c>
    </row>
    <row r="38" spans="1:15" s="5" customFormat="1">
      <c r="A38" s="5" t="s">
        <v>117</v>
      </c>
      <c r="B38" s="5" t="s">
        <v>135</v>
      </c>
      <c r="C38" s="40">
        <v>44.45</v>
      </c>
      <c r="D38" s="40">
        <v>4.41</v>
      </c>
      <c r="E38" s="41">
        <v>5200</v>
      </c>
      <c r="F38" s="41">
        <v>5000</v>
      </c>
      <c r="G38" s="41" t="s">
        <v>529</v>
      </c>
      <c r="H38" s="16" t="s">
        <v>625</v>
      </c>
      <c r="I38" s="5" t="s">
        <v>545</v>
      </c>
      <c r="J38" s="17"/>
      <c r="K38" s="17"/>
      <c r="L38" s="13"/>
      <c r="M38" s="13"/>
      <c r="N38" s="13"/>
      <c r="O38" s="13"/>
    </row>
    <row r="39" spans="1:15" s="5" customFormat="1">
      <c r="A39" s="5" t="s">
        <v>118</v>
      </c>
      <c r="B39" s="5" t="s">
        <v>565</v>
      </c>
      <c r="C39" s="40">
        <v>38.817</v>
      </c>
      <c r="D39" s="40">
        <v>-0.38300000000000001</v>
      </c>
      <c r="E39" s="41">
        <v>5150</v>
      </c>
      <c r="F39" s="41">
        <v>5000</v>
      </c>
      <c r="G39" s="41" t="s">
        <v>357</v>
      </c>
      <c r="H39" s="42" t="s">
        <v>629</v>
      </c>
      <c r="I39" s="5" t="s">
        <v>536</v>
      </c>
    </row>
    <row r="40" spans="1:15" s="5" customFormat="1">
      <c r="A40" s="5" t="s">
        <v>119</v>
      </c>
      <c r="B40" s="5" t="s">
        <v>566</v>
      </c>
      <c r="C40" s="40">
        <v>38.817</v>
      </c>
      <c r="D40" s="40">
        <v>-0.38300000000000001</v>
      </c>
      <c r="E40" s="20">
        <v>5600</v>
      </c>
      <c r="F40" s="20">
        <v>5200</v>
      </c>
      <c r="G40" s="44" t="s">
        <v>357</v>
      </c>
      <c r="H40" s="16" t="s">
        <v>627</v>
      </c>
      <c r="I40" s="5" t="s">
        <v>536</v>
      </c>
    </row>
    <row r="41" spans="1:15" s="5" customFormat="1">
      <c r="A41" s="5" t="s">
        <v>120</v>
      </c>
      <c r="B41" s="52" t="s">
        <v>567</v>
      </c>
      <c r="C41" s="40">
        <v>44.351111000000003</v>
      </c>
      <c r="D41" s="40">
        <v>4.4036109999999997</v>
      </c>
      <c r="E41" s="20">
        <v>5450</v>
      </c>
      <c r="F41" s="20">
        <v>5000</v>
      </c>
      <c r="G41" s="43" t="s">
        <v>357</v>
      </c>
      <c r="H41" s="16" t="s">
        <v>625</v>
      </c>
      <c r="I41" s="55" t="s">
        <v>543</v>
      </c>
    </row>
    <row r="42" spans="1:15" s="5" customFormat="1">
      <c r="A42" s="5" t="s">
        <v>121</v>
      </c>
      <c r="B42" s="5" t="s">
        <v>572</v>
      </c>
      <c r="C42" s="40">
        <v>41.39</v>
      </c>
      <c r="D42" s="40">
        <v>1.5705560000000001</v>
      </c>
      <c r="E42" s="20">
        <v>5200</v>
      </c>
      <c r="F42" s="20">
        <v>5000</v>
      </c>
      <c r="G42" s="41" t="s">
        <v>529</v>
      </c>
      <c r="H42" s="16" t="s">
        <v>626</v>
      </c>
      <c r="I42" s="5" t="s">
        <v>571</v>
      </c>
      <c r="J42" s="17"/>
      <c r="K42" s="17"/>
      <c r="L42" s="17"/>
      <c r="M42" s="17"/>
      <c r="N42" s="17"/>
      <c r="O42" s="17"/>
    </row>
    <row r="43" spans="1:15" s="5" customFormat="1">
      <c r="A43" s="5" t="s">
        <v>122</v>
      </c>
      <c r="B43" s="52" t="s">
        <v>568</v>
      </c>
      <c r="C43" s="40">
        <v>43.793900000000001</v>
      </c>
      <c r="D43" s="40">
        <v>3.4266999999999999</v>
      </c>
      <c r="E43" s="41">
        <v>5300</v>
      </c>
      <c r="F43" s="41">
        <v>4900</v>
      </c>
      <c r="G43" s="41" t="s">
        <v>529</v>
      </c>
      <c r="H43" s="16" t="s">
        <v>628</v>
      </c>
      <c r="I43" s="55" t="s">
        <v>569</v>
      </c>
      <c r="J43" s="17"/>
      <c r="K43" s="17"/>
      <c r="L43" s="17"/>
      <c r="M43" s="17"/>
      <c r="N43" s="17"/>
      <c r="O43" s="17"/>
    </row>
    <row r="44" spans="1:15" s="5" customFormat="1">
      <c r="A44" s="5" t="s">
        <v>123</v>
      </c>
      <c r="B44" s="53" t="s">
        <v>47</v>
      </c>
      <c r="C44" s="40">
        <v>42.171666999999999</v>
      </c>
      <c r="D44" s="40">
        <v>2.7480560000000001</v>
      </c>
      <c r="E44" s="20">
        <v>5250</v>
      </c>
      <c r="F44" s="20">
        <v>4900</v>
      </c>
      <c r="G44" s="41" t="s">
        <v>529</v>
      </c>
      <c r="H44" s="16" t="s">
        <v>626</v>
      </c>
      <c r="I44" s="5" t="s">
        <v>571</v>
      </c>
      <c r="J44" s="17"/>
      <c r="K44" s="17"/>
      <c r="L44" s="17"/>
      <c r="M44" s="17"/>
      <c r="N44" s="17"/>
      <c r="O44" s="17"/>
    </row>
    <row r="45" spans="1:15" s="5" customFormat="1">
      <c r="A45" s="5" t="s">
        <v>124</v>
      </c>
      <c r="B45" s="5" t="s">
        <v>134</v>
      </c>
      <c r="C45" s="40">
        <v>43.837778999999998</v>
      </c>
      <c r="D45" s="40">
        <v>4.3608320000000003</v>
      </c>
      <c r="E45" s="20">
        <v>5000</v>
      </c>
      <c r="F45" s="20">
        <v>4800</v>
      </c>
      <c r="G45" s="43" t="s">
        <v>357</v>
      </c>
      <c r="H45" s="16" t="s">
        <v>628</v>
      </c>
      <c r="I45" s="5" t="s">
        <v>574</v>
      </c>
    </row>
    <row r="46" spans="1:15" s="5" customFormat="1">
      <c r="A46" s="5" t="s">
        <v>125</v>
      </c>
      <c r="B46" s="5" t="s">
        <v>60</v>
      </c>
      <c r="C46" s="40">
        <v>40.054099999999998</v>
      </c>
      <c r="D46" s="40">
        <v>17.991</v>
      </c>
      <c r="E46" s="20">
        <v>5900</v>
      </c>
      <c r="F46" s="20">
        <v>5700</v>
      </c>
      <c r="G46" s="44" t="s">
        <v>358</v>
      </c>
      <c r="H46" s="5" t="s">
        <v>80</v>
      </c>
      <c r="I46" s="55" t="s">
        <v>546</v>
      </c>
      <c r="J46" s="17"/>
      <c r="K46" s="17"/>
      <c r="L46" s="17"/>
      <c r="M46" s="17"/>
      <c r="N46" s="17"/>
      <c r="O46" s="17"/>
    </row>
    <row r="47" spans="1:15" s="5" customFormat="1">
      <c r="A47" s="5" t="s">
        <v>126</v>
      </c>
      <c r="B47" s="5" t="s">
        <v>132</v>
      </c>
      <c r="C47" s="40">
        <v>43.940277999999999</v>
      </c>
      <c r="D47" s="40">
        <v>4.5644439999999999</v>
      </c>
      <c r="E47" s="20">
        <v>5300</v>
      </c>
      <c r="F47" s="20">
        <v>5000</v>
      </c>
      <c r="G47" s="44" t="s">
        <v>357</v>
      </c>
      <c r="H47" s="16" t="s">
        <v>628</v>
      </c>
      <c r="I47" s="54" t="s">
        <v>544</v>
      </c>
    </row>
    <row r="48" spans="1:15" s="5" customFormat="1">
      <c r="A48" s="5" t="s">
        <v>127</v>
      </c>
      <c r="B48" s="5" t="s">
        <v>62</v>
      </c>
      <c r="C48" s="40">
        <v>41.5</v>
      </c>
      <c r="D48" s="40">
        <v>15.333</v>
      </c>
      <c r="E48" s="20">
        <v>6000</v>
      </c>
      <c r="F48" s="20">
        <v>5700</v>
      </c>
      <c r="G48" s="44" t="s">
        <v>358</v>
      </c>
      <c r="H48" s="5" t="s">
        <v>80</v>
      </c>
      <c r="I48" s="55" t="s">
        <v>547</v>
      </c>
      <c r="J48" s="17"/>
      <c r="K48" s="17"/>
      <c r="L48" s="17"/>
      <c r="M48" s="17"/>
      <c r="N48" s="17"/>
      <c r="O48" s="17"/>
    </row>
    <row r="49" spans="1:15" s="5" customFormat="1">
      <c r="A49" s="5" t="s">
        <v>128</v>
      </c>
      <c r="B49" s="3" t="s">
        <v>478</v>
      </c>
      <c r="C49" s="40">
        <v>43.837778</v>
      </c>
      <c r="D49" s="40">
        <v>4.3608330000000004</v>
      </c>
      <c r="E49" s="20">
        <v>5200</v>
      </c>
      <c r="F49" s="20">
        <v>4800</v>
      </c>
      <c r="G49" s="44" t="s">
        <v>358</v>
      </c>
      <c r="H49" s="16" t="s">
        <v>628</v>
      </c>
      <c r="I49" s="5" t="s">
        <v>574</v>
      </c>
      <c r="J49" s="17"/>
      <c r="L49" s="17"/>
      <c r="M49" s="17"/>
      <c r="N49" s="17"/>
      <c r="O49" s="17"/>
    </row>
    <row r="50" spans="1:15" s="5" customFormat="1">
      <c r="A50" s="5" t="s">
        <v>129</v>
      </c>
      <c r="B50" s="53" t="s">
        <v>573</v>
      </c>
      <c r="C50" s="40">
        <v>41.387222000000001</v>
      </c>
      <c r="D50" s="40">
        <v>1.611944</v>
      </c>
      <c r="E50" s="20">
        <v>5640</v>
      </c>
      <c r="F50" s="20">
        <v>5340</v>
      </c>
      <c r="G50" s="44" t="s">
        <v>357</v>
      </c>
      <c r="H50" s="16" t="s">
        <v>626</v>
      </c>
      <c r="I50" s="5" t="s">
        <v>571</v>
      </c>
    </row>
  </sheetData>
  <sortState ref="A2:Q51">
    <sortCondition ref="A2:A51"/>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H11"/>
  <sheetViews>
    <sheetView workbookViewId="0">
      <selection activeCell="B15" sqref="B15"/>
    </sheetView>
  </sheetViews>
  <sheetFormatPr baseColWidth="10" defaultColWidth="10.625" defaultRowHeight="15.75"/>
  <cols>
    <col min="1" max="1" width="30.625" style="6" bestFit="1" customWidth="1"/>
    <col min="2" max="2" width="11.5" style="16" bestFit="1" customWidth="1"/>
    <col min="3" max="5" width="10.625" style="16"/>
    <col min="6" max="6" width="22.125" style="16" bestFit="1" customWidth="1"/>
    <col min="7" max="7" width="4.5" style="16" bestFit="1" customWidth="1"/>
    <col min="8" max="8" width="21.875" style="16" bestFit="1" customWidth="1"/>
    <col min="9" max="16384" width="10.625" style="16"/>
  </cols>
  <sheetData>
    <row r="1" spans="1:8">
      <c r="A1" s="25" t="s">
        <v>584</v>
      </c>
      <c r="B1" s="14" t="s">
        <v>78</v>
      </c>
    </row>
    <row r="2" spans="1:8" ht="23.1" customHeight="1">
      <c r="A2" s="26" t="s">
        <v>515</v>
      </c>
      <c r="B2" s="26" t="s">
        <v>80</v>
      </c>
    </row>
    <row r="3" spans="1:8" ht="23.1" customHeight="1">
      <c r="A3" s="26" t="s">
        <v>516</v>
      </c>
      <c r="B3" s="26" t="s">
        <v>517</v>
      </c>
    </row>
    <row r="4" spans="1:8" ht="23.1" customHeight="1">
      <c r="A4" s="63" t="s">
        <v>620</v>
      </c>
      <c r="B4" s="16" t="s">
        <v>625</v>
      </c>
    </row>
    <row r="5" spans="1:8" ht="23.1" customHeight="1">
      <c r="A5" s="63" t="s">
        <v>621</v>
      </c>
      <c r="B5" s="16" t="s">
        <v>626</v>
      </c>
    </row>
    <row r="6" spans="1:8" ht="23.1" customHeight="1">
      <c r="A6" s="63" t="s">
        <v>622</v>
      </c>
      <c r="B6" s="16" t="s">
        <v>627</v>
      </c>
    </row>
    <row r="7" spans="1:8" ht="23.1" customHeight="1">
      <c r="A7" s="63" t="s">
        <v>623</v>
      </c>
      <c r="B7" s="16" t="s">
        <v>628</v>
      </c>
    </row>
    <row r="8" spans="1:8" ht="23.1" customHeight="1">
      <c r="A8" s="63" t="s">
        <v>624</v>
      </c>
      <c r="B8" s="16" t="s">
        <v>629</v>
      </c>
    </row>
    <row r="9" spans="1:8" ht="23.1" customHeight="1">
      <c r="A9" s="63" t="s">
        <v>630</v>
      </c>
    </row>
    <row r="10" spans="1:8" ht="23.1" customHeight="1">
      <c r="A10" s="22"/>
      <c r="F10" s="24"/>
      <c r="G10" s="24"/>
      <c r="H10" s="23"/>
    </row>
    <row r="11" spans="1:8" ht="23.1" customHeight="1">
      <c r="A11" s="67" t="s">
        <v>631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N40"/>
  <sheetViews>
    <sheetView topLeftCell="A22" workbookViewId="0">
      <selection activeCell="N1" sqref="N1:N1048576"/>
    </sheetView>
  </sheetViews>
  <sheetFormatPr baseColWidth="10" defaultColWidth="10.625" defaultRowHeight="15.75"/>
  <cols>
    <col min="14" max="14" width="12.375" style="16" customWidth="1"/>
    <col min="15" max="15" width="3" customWidth="1"/>
  </cols>
  <sheetData>
    <row r="1" spans="1:14">
      <c r="A1" s="9"/>
      <c r="B1" s="1" t="s">
        <v>145</v>
      </c>
      <c r="C1" s="1" t="s">
        <v>146</v>
      </c>
      <c r="D1" s="1" t="s">
        <v>147</v>
      </c>
      <c r="E1" s="1" t="s">
        <v>148</v>
      </c>
      <c r="F1" s="1" t="s">
        <v>149</v>
      </c>
      <c r="G1" s="1" t="s">
        <v>150</v>
      </c>
      <c r="H1" s="1" t="s">
        <v>151</v>
      </c>
      <c r="I1" s="1" t="s">
        <v>152</v>
      </c>
      <c r="J1" s="1" t="s">
        <v>153</v>
      </c>
      <c r="K1" s="1" t="s">
        <v>154</v>
      </c>
      <c r="L1" s="1" t="s">
        <v>155</v>
      </c>
      <c r="M1" s="1" t="s">
        <v>156</v>
      </c>
      <c r="N1" s="65" t="s">
        <v>576</v>
      </c>
    </row>
    <row r="2" spans="1:14">
      <c r="A2" s="7" t="s">
        <v>0</v>
      </c>
      <c r="B2" s="10">
        <v>54</v>
      </c>
      <c r="C2" s="10">
        <v>0</v>
      </c>
      <c r="D2" s="10">
        <v>4</v>
      </c>
      <c r="E2" s="10">
        <v>4</v>
      </c>
      <c r="F2" s="10">
        <v>0</v>
      </c>
      <c r="G2" s="10">
        <v>0</v>
      </c>
      <c r="H2" s="10">
        <v>0</v>
      </c>
      <c r="I2" s="10">
        <v>1</v>
      </c>
      <c r="J2" s="10">
        <v>0</v>
      </c>
      <c r="K2" s="10">
        <v>0</v>
      </c>
      <c r="L2" s="10">
        <v>2</v>
      </c>
      <c r="M2" s="10">
        <v>0</v>
      </c>
      <c r="N2" s="10">
        <v>0</v>
      </c>
    </row>
    <row r="3" spans="1:14">
      <c r="A3" s="7" t="s">
        <v>1</v>
      </c>
      <c r="B3" s="10">
        <v>82</v>
      </c>
      <c r="C3" s="10">
        <v>0</v>
      </c>
      <c r="D3" s="10">
        <v>0</v>
      </c>
      <c r="E3" s="10">
        <v>0</v>
      </c>
      <c r="F3" s="10">
        <v>3</v>
      </c>
      <c r="G3" s="10">
        <v>0</v>
      </c>
      <c r="H3" s="10">
        <v>0</v>
      </c>
      <c r="I3" s="10">
        <v>0</v>
      </c>
      <c r="J3" s="10">
        <v>3</v>
      </c>
      <c r="K3" s="10">
        <v>0</v>
      </c>
      <c r="L3" s="10">
        <v>32</v>
      </c>
      <c r="M3" s="10">
        <v>2</v>
      </c>
      <c r="N3" s="66">
        <v>0</v>
      </c>
    </row>
    <row r="4" spans="1:14">
      <c r="A4" s="7" t="s">
        <v>2</v>
      </c>
      <c r="B4" s="10">
        <v>139</v>
      </c>
      <c r="C4" s="10">
        <v>0</v>
      </c>
      <c r="D4" s="10">
        <v>0</v>
      </c>
      <c r="E4" s="10">
        <v>0</v>
      </c>
      <c r="F4" s="10">
        <v>1</v>
      </c>
      <c r="G4" s="10">
        <v>0</v>
      </c>
      <c r="H4" s="10">
        <v>0</v>
      </c>
      <c r="I4" s="10">
        <v>0</v>
      </c>
      <c r="J4" s="10">
        <v>1</v>
      </c>
      <c r="K4" s="10">
        <v>0</v>
      </c>
      <c r="L4" s="10">
        <v>16</v>
      </c>
      <c r="M4" s="10">
        <v>0</v>
      </c>
      <c r="N4" s="66">
        <v>0</v>
      </c>
    </row>
    <row r="5" spans="1:14">
      <c r="A5" s="7" t="s">
        <v>3</v>
      </c>
      <c r="B5" s="10">
        <v>64</v>
      </c>
      <c r="C5" s="10">
        <v>0</v>
      </c>
      <c r="D5" s="10">
        <v>5</v>
      </c>
      <c r="E5" s="10">
        <v>0</v>
      </c>
      <c r="F5" s="10">
        <v>0</v>
      </c>
      <c r="G5" s="10">
        <v>6</v>
      </c>
      <c r="H5" s="10">
        <v>0</v>
      </c>
      <c r="I5" s="10">
        <v>8</v>
      </c>
      <c r="J5" s="10">
        <v>8</v>
      </c>
      <c r="K5" s="10">
        <v>0</v>
      </c>
      <c r="L5" s="10">
        <v>7</v>
      </c>
      <c r="M5" s="10">
        <v>7</v>
      </c>
      <c r="N5" s="66">
        <v>0</v>
      </c>
    </row>
    <row r="6" spans="1:14">
      <c r="A6" s="7" t="s">
        <v>4</v>
      </c>
      <c r="B6" s="10">
        <v>333</v>
      </c>
      <c r="C6" s="10">
        <v>0</v>
      </c>
      <c r="D6" s="10">
        <v>0</v>
      </c>
      <c r="E6" s="10">
        <v>0</v>
      </c>
      <c r="F6" s="10">
        <v>2</v>
      </c>
      <c r="G6" s="10">
        <v>98</v>
      </c>
      <c r="H6" s="10">
        <v>7</v>
      </c>
      <c r="I6" s="10">
        <v>39</v>
      </c>
      <c r="J6" s="10">
        <v>14</v>
      </c>
      <c r="K6" s="10">
        <v>4</v>
      </c>
      <c r="L6" s="10">
        <v>121</v>
      </c>
      <c r="M6" s="10">
        <v>21</v>
      </c>
      <c r="N6" s="66">
        <v>0</v>
      </c>
    </row>
    <row r="7" spans="1:14">
      <c r="A7" s="7" t="s">
        <v>5</v>
      </c>
      <c r="B7" s="10">
        <v>24</v>
      </c>
      <c r="C7" s="10">
        <v>0</v>
      </c>
      <c r="D7" s="10">
        <v>0</v>
      </c>
      <c r="E7" s="10">
        <v>9</v>
      </c>
      <c r="F7" s="10">
        <v>2</v>
      </c>
      <c r="G7" s="10">
        <v>0</v>
      </c>
      <c r="H7" s="10">
        <v>0</v>
      </c>
      <c r="I7" s="10">
        <v>5</v>
      </c>
      <c r="J7" s="10">
        <v>0</v>
      </c>
      <c r="K7" s="10">
        <v>1</v>
      </c>
      <c r="L7" s="10">
        <v>3</v>
      </c>
      <c r="M7" s="10">
        <v>22</v>
      </c>
      <c r="N7" s="66">
        <v>0</v>
      </c>
    </row>
    <row r="8" spans="1:14">
      <c r="A8" s="7" t="s">
        <v>6</v>
      </c>
      <c r="B8" s="10">
        <v>8</v>
      </c>
      <c r="C8" s="10">
        <v>0</v>
      </c>
      <c r="D8" s="10">
        <v>0</v>
      </c>
      <c r="E8" s="10">
        <v>2</v>
      </c>
      <c r="F8" s="10">
        <v>5</v>
      </c>
      <c r="G8" s="10">
        <v>27</v>
      </c>
      <c r="H8" s="10">
        <v>0</v>
      </c>
      <c r="I8" s="10">
        <v>10</v>
      </c>
      <c r="J8" s="10">
        <v>5</v>
      </c>
      <c r="K8" s="10">
        <v>0</v>
      </c>
      <c r="L8" s="10">
        <v>2</v>
      </c>
      <c r="M8" s="10">
        <v>39</v>
      </c>
      <c r="N8" s="66">
        <v>0</v>
      </c>
    </row>
    <row r="9" spans="1:14">
      <c r="A9" s="7" t="s">
        <v>7</v>
      </c>
      <c r="B9" s="10">
        <v>1</v>
      </c>
      <c r="C9" s="10">
        <v>0</v>
      </c>
      <c r="D9" s="10">
        <v>0</v>
      </c>
      <c r="E9" s="10">
        <v>8</v>
      </c>
      <c r="F9" s="10">
        <v>0</v>
      </c>
      <c r="G9" s="10">
        <v>5</v>
      </c>
      <c r="H9" s="10">
        <v>0</v>
      </c>
      <c r="I9" s="10">
        <v>1</v>
      </c>
      <c r="J9" s="10">
        <v>4</v>
      </c>
      <c r="K9" s="10">
        <v>0</v>
      </c>
      <c r="L9" s="10">
        <v>20</v>
      </c>
      <c r="M9" s="10">
        <v>12</v>
      </c>
      <c r="N9" s="66">
        <v>0</v>
      </c>
    </row>
    <row r="10" spans="1:14">
      <c r="A10" s="7" t="s">
        <v>8</v>
      </c>
      <c r="B10" s="10">
        <v>28</v>
      </c>
      <c r="C10" s="10">
        <v>0</v>
      </c>
      <c r="D10" s="10">
        <v>1</v>
      </c>
      <c r="E10" s="10">
        <v>31</v>
      </c>
      <c r="F10" s="10">
        <v>1</v>
      </c>
      <c r="G10" s="10">
        <v>0</v>
      </c>
      <c r="H10" s="10">
        <v>2</v>
      </c>
      <c r="I10" s="10">
        <v>0</v>
      </c>
      <c r="J10" s="10">
        <v>4</v>
      </c>
      <c r="K10" s="10">
        <v>1</v>
      </c>
      <c r="L10" s="10">
        <v>11</v>
      </c>
      <c r="M10" s="10">
        <v>0</v>
      </c>
      <c r="N10" s="66">
        <v>0</v>
      </c>
    </row>
    <row r="11" spans="1:14">
      <c r="A11" s="7" t="s">
        <v>9</v>
      </c>
      <c r="B11" s="10">
        <v>75</v>
      </c>
      <c r="C11" s="10">
        <v>0</v>
      </c>
      <c r="D11" s="10">
        <v>9</v>
      </c>
      <c r="E11" s="10">
        <v>0</v>
      </c>
      <c r="F11" s="10">
        <v>5</v>
      </c>
      <c r="G11" s="10">
        <v>1</v>
      </c>
      <c r="H11" s="10">
        <v>0</v>
      </c>
      <c r="I11" s="10">
        <v>3</v>
      </c>
      <c r="J11" s="10">
        <v>0</v>
      </c>
      <c r="K11" s="10">
        <v>23</v>
      </c>
      <c r="L11" s="10">
        <v>2</v>
      </c>
      <c r="M11" s="10">
        <v>9</v>
      </c>
      <c r="N11" s="66">
        <v>0</v>
      </c>
    </row>
    <row r="12" spans="1:14">
      <c r="A12" s="7" t="s">
        <v>10</v>
      </c>
      <c r="B12" s="10">
        <v>12</v>
      </c>
      <c r="C12" s="10">
        <v>0</v>
      </c>
      <c r="D12" s="10">
        <v>6</v>
      </c>
      <c r="E12" s="10">
        <v>0</v>
      </c>
      <c r="F12" s="10">
        <v>0</v>
      </c>
      <c r="G12" s="10">
        <v>6</v>
      </c>
      <c r="H12" s="10">
        <v>0</v>
      </c>
      <c r="I12" s="10">
        <v>5</v>
      </c>
      <c r="J12" s="10">
        <v>0</v>
      </c>
      <c r="K12" s="10">
        <v>0</v>
      </c>
      <c r="L12" s="10">
        <v>15</v>
      </c>
      <c r="M12" s="10">
        <v>15</v>
      </c>
      <c r="N12" s="66">
        <v>0</v>
      </c>
    </row>
    <row r="13" spans="1:14">
      <c r="A13" s="7" t="s">
        <v>11</v>
      </c>
      <c r="B13" s="10">
        <v>11</v>
      </c>
      <c r="C13" s="10">
        <v>0</v>
      </c>
      <c r="D13" s="10">
        <v>0</v>
      </c>
      <c r="E13" s="10">
        <v>8</v>
      </c>
      <c r="F13" s="10">
        <v>32</v>
      </c>
      <c r="G13" s="10">
        <v>1</v>
      </c>
      <c r="H13" s="10">
        <v>1</v>
      </c>
      <c r="I13" s="10">
        <v>3</v>
      </c>
      <c r="J13" s="10">
        <v>43</v>
      </c>
      <c r="K13" s="10">
        <v>27</v>
      </c>
      <c r="L13" s="10">
        <v>4</v>
      </c>
      <c r="M13" s="10">
        <v>22</v>
      </c>
      <c r="N13" s="66">
        <v>0</v>
      </c>
    </row>
    <row r="14" spans="1:14">
      <c r="A14" s="7" t="s">
        <v>12</v>
      </c>
      <c r="B14" s="10">
        <v>3</v>
      </c>
      <c r="C14" s="10">
        <v>0</v>
      </c>
      <c r="D14" s="10">
        <v>0</v>
      </c>
      <c r="E14" s="10">
        <v>8</v>
      </c>
      <c r="F14" s="10">
        <v>9</v>
      </c>
      <c r="G14" s="10">
        <v>12</v>
      </c>
      <c r="H14" s="10">
        <v>4</v>
      </c>
      <c r="I14" s="10">
        <v>0</v>
      </c>
      <c r="J14" s="10">
        <v>39</v>
      </c>
      <c r="K14" s="10">
        <v>1</v>
      </c>
      <c r="L14" s="10">
        <v>11</v>
      </c>
      <c r="M14" s="10">
        <v>49</v>
      </c>
      <c r="N14" s="66">
        <v>0</v>
      </c>
    </row>
    <row r="15" spans="1:14">
      <c r="A15" s="7" t="s">
        <v>13</v>
      </c>
      <c r="B15" s="10">
        <v>0</v>
      </c>
      <c r="C15" s="10">
        <v>0</v>
      </c>
      <c r="D15" s="10">
        <v>0</v>
      </c>
      <c r="E15" s="10">
        <v>0</v>
      </c>
      <c r="F15" s="10">
        <v>30</v>
      </c>
      <c r="G15" s="10">
        <v>0</v>
      </c>
      <c r="H15" s="10">
        <v>0</v>
      </c>
      <c r="I15" s="10">
        <v>0</v>
      </c>
      <c r="J15" s="10">
        <v>22</v>
      </c>
      <c r="K15" s="10">
        <v>0</v>
      </c>
      <c r="L15" s="10">
        <v>0</v>
      </c>
      <c r="M15" s="10">
        <v>2</v>
      </c>
      <c r="N15" s="66">
        <v>0</v>
      </c>
    </row>
    <row r="16" spans="1:14">
      <c r="A16" s="7" t="s">
        <v>14</v>
      </c>
      <c r="B16" s="10">
        <v>7</v>
      </c>
      <c r="C16" s="10">
        <v>0</v>
      </c>
      <c r="D16" s="10">
        <v>15</v>
      </c>
      <c r="E16" s="10">
        <v>0</v>
      </c>
      <c r="F16" s="10">
        <v>9</v>
      </c>
      <c r="G16" s="10">
        <v>3</v>
      </c>
      <c r="H16" s="10">
        <v>0</v>
      </c>
      <c r="I16" s="10">
        <v>5</v>
      </c>
      <c r="J16" s="10">
        <v>13</v>
      </c>
      <c r="K16" s="10">
        <v>1</v>
      </c>
      <c r="L16" s="10">
        <v>1</v>
      </c>
      <c r="M16" s="10">
        <v>15</v>
      </c>
      <c r="N16" s="66">
        <v>0</v>
      </c>
    </row>
    <row r="17" spans="1:14">
      <c r="A17" s="7" t="s">
        <v>15</v>
      </c>
      <c r="B17" s="10">
        <v>4</v>
      </c>
      <c r="C17" s="10">
        <v>0</v>
      </c>
      <c r="D17" s="10">
        <v>0</v>
      </c>
      <c r="E17" s="10">
        <v>4</v>
      </c>
      <c r="F17" s="10">
        <v>2</v>
      </c>
      <c r="G17" s="10">
        <v>2</v>
      </c>
      <c r="H17" s="10">
        <v>2</v>
      </c>
      <c r="I17" s="10">
        <v>12</v>
      </c>
      <c r="J17" s="10">
        <v>53</v>
      </c>
      <c r="K17" s="10">
        <v>9</v>
      </c>
      <c r="L17" s="10">
        <v>4</v>
      </c>
      <c r="M17" s="10">
        <v>196</v>
      </c>
      <c r="N17" s="66">
        <v>0</v>
      </c>
    </row>
    <row r="18" spans="1:14">
      <c r="A18" s="7" t="s">
        <v>16</v>
      </c>
      <c r="B18" s="10">
        <v>0</v>
      </c>
      <c r="C18" s="10">
        <v>0</v>
      </c>
      <c r="D18" s="10">
        <v>0</v>
      </c>
      <c r="E18" s="10">
        <v>0</v>
      </c>
      <c r="F18" s="10">
        <v>46</v>
      </c>
      <c r="G18" s="10">
        <v>3</v>
      </c>
      <c r="H18" s="10">
        <v>0</v>
      </c>
      <c r="I18" s="10">
        <v>0</v>
      </c>
      <c r="J18" s="10">
        <v>32</v>
      </c>
      <c r="K18" s="10">
        <v>12</v>
      </c>
      <c r="L18" s="10">
        <v>2</v>
      </c>
      <c r="M18" s="10">
        <v>2</v>
      </c>
      <c r="N18" s="66">
        <v>0</v>
      </c>
    </row>
    <row r="19" spans="1:14">
      <c r="A19" s="7" t="s">
        <v>17</v>
      </c>
      <c r="B19" s="10">
        <v>0</v>
      </c>
      <c r="C19" s="10">
        <v>0</v>
      </c>
      <c r="D19" s="10">
        <v>0</v>
      </c>
      <c r="E19" s="10">
        <v>0</v>
      </c>
      <c r="F19" s="10">
        <v>10</v>
      </c>
      <c r="G19" s="10">
        <v>3</v>
      </c>
      <c r="H19" s="10">
        <v>2</v>
      </c>
      <c r="I19" s="10">
        <v>0</v>
      </c>
      <c r="J19" s="10">
        <v>35</v>
      </c>
      <c r="K19" s="10">
        <v>4</v>
      </c>
      <c r="L19" s="10">
        <v>0</v>
      </c>
      <c r="M19" s="10">
        <v>8</v>
      </c>
      <c r="N19" s="66">
        <v>0</v>
      </c>
    </row>
    <row r="20" spans="1:14">
      <c r="A20" s="7" t="s">
        <v>18</v>
      </c>
      <c r="B20" s="10">
        <v>0</v>
      </c>
      <c r="C20" s="10">
        <v>0</v>
      </c>
      <c r="D20" s="10">
        <v>0</v>
      </c>
      <c r="E20" s="10">
        <v>5</v>
      </c>
      <c r="F20" s="10">
        <v>4</v>
      </c>
      <c r="G20" s="10">
        <v>13</v>
      </c>
      <c r="H20" s="10">
        <v>0</v>
      </c>
      <c r="I20" s="10">
        <v>1</v>
      </c>
      <c r="J20" s="10">
        <v>29</v>
      </c>
      <c r="K20" s="10">
        <v>0</v>
      </c>
      <c r="L20" s="10">
        <v>5</v>
      </c>
      <c r="M20" s="10">
        <v>8</v>
      </c>
      <c r="N20" s="66">
        <v>0</v>
      </c>
    </row>
    <row r="21" spans="1:14">
      <c r="A21" s="7" t="s">
        <v>19</v>
      </c>
      <c r="B21" s="10">
        <v>0</v>
      </c>
      <c r="C21" s="10">
        <v>0</v>
      </c>
      <c r="D21" s="10">
        <v>0</v>
      </c>
      <c r="E21" s="10">
        <v>0</v>
      </c>
      <c r="F21" s="10">
        <v>42</v>
      </c>
      <c r="G21" s="10">
        <v>1</v>
      </c>
      <c r="H21" s="10">
        <v>0</v>
      </c>
      <c r="I21" s="10">
        <v>7</v>
      </c>
      <c r="J21" s="10">
        <v>195</v>
      </c>
      <c r="K21" s="10">
        <v>35</v>
      </c>
      <c r="L21" s="10">
        <v>0</v>
      </c>
      <c r="M21" s="10">
        <v>18</v>
      </c>
      <c r="N21" s="10">
        <v>0</v>
      </c>
    </row>
    <row r="22" spans="1:14">
      <c r="A22" s="7" t="s">
        <v>20</v>
      </c>
      <c r="B22" s="10">
        <v>0</v>
      </c>
      <c r="C22" s="10">
        <v>0</v>
      </c>
      <c r="D22" s="10">
        <v>0</v>
      </c>
      <c r="E22" s="10">
        <v>0</v>
      </c>
      <c r="F22" s="10">
        <v>13</v>
      </c>
      <c r="G22" s="10">
        <v>0</v>
      </c>
      <c r="H22" s="10">
        <v>0</v>
      </c>
      <c r="I22" s="10">
        <v>5</v>
      </c>
      <c r="J22" s="10">
        <v>17</v>
      </c>
      <c r="K22" s="10">
        <v>0</v>
      </c>
      <c r="L22" s="10">
        <v>0</v>
      </c>
      <c r="M22" s="10">
        <v>7</v>
      </c>
      <c r="N22" s="66">
        <v>0</v>
      </c>
    </row>
    <row r="23" spans="1:14">
      <c r="A23" s="7" t="s">
        <v>21</v>
      </c>
      <c r="B23" s="10">
        <v>3</v>
      </c>
      <c r="C23" s="10">
        <v>0</v>
      </c>
      <c r="D23" s="10">
        <v>0</v>
      </c>
      <c r="E23" s="10">
        <v>0</v>
      </c>
      <c r="F23" s="10">
        <v>20</v>
      </c>
      <c r="G23" s="10">
        <v>2</v>
      </c>
      <c r="H23" s="10">
        <v>0</v>
      </c>
      <c r="I23" s="10">
        <v>0</v>
      </c>
      <c r="J23" s="10">
        <v>21</v>
      </c>
      <c r="K23" s="10">
        <v>0</v>
      </c>
      <c r="L23" s="10">
        <v>0</v>
      </c>
      <c r="M23" s="10">
        <v>114</v>
      </c>
      <c r="N23" s="66">
        <v>0</v>
      </c>
    </row>
    <row r="24" spans="1:14">
      <c r="A24" s="7" t="s">
        <v>22</v>
      </c>
      <c r="B24" s="10">
        <v>0</v>
      </c>
      <c r="C24" s="10">
        <v>0</v>
      </c>
      <c r="D24" s="10">
        <v>0</v>
      </c>
      <c r="E24" s="10">
        <v>0</v>
      </c>
      <c r="F24" s="10">
        <v>13</v>
      </c>
      <c r="G24" s="10">
        <v>3</v>
      </c>
      <c r="H24" s="10">
        <v>0</v>
      </c>
      <c r="I24" s="10">
        <v>0</v>
      </c>
      <c r="J24" s="10">
        <v>12</v>
      </c>
      <c r="K24" s="10">
        <v>0</v>
      </c>
      <c r="L24" s="10">
        <v>10</v>
      </c>
      <c r="M24" s="10">
        <v>0</v>
      </c>
      <c r="N24" s="66">
        <v>0</v>
      </c>
    </row>
    <row r="25" spans="1:14">
      <c r="A25" s="7" t="s">
        <v>23</v>
      </c>
      <c r="B25" s="10">
        <f>239+233+10+1+87+39+7</f>
        <v>616</v>
      </c>
      <c r="C25" s="10">
        <v>2</v>
      </c>
      <c r="D25" s="10">
        <v>14</v>
      </c>
      <c r="E25" s="10">
        <v>15</v>
      </c>
      <c r="F25" s="10">
        <f>28+2</f>
        <v>30</v>
      </c>
      <c r="G25" s="10">
        <f>166+84+1+90+63+4+296+19+270+6+90+196+1+6+1+34+4+45+4+2</f>
        <v>1382</v>
      </c>
      <c r="H25" s="10">
        <f>53+6+3+1+579</f>
        <v>642</v>
      </c>
      <c r="I25" s="10">
        <f>31+4+16+7+49+17+2+1</f>
        <v>127</v>
      </c>
      <c r="J25" s="10">
        <v>0</v>
      </c>
      <c r="K25" s="10">
        <v>0</v>
      </c>
      <c r="L25" s="10">
        <v>0</v>
      </c>
      <c r="M25" s="10">
        <v>0</v>
      </c>
      <c r="N25" s="66">
        <v>0</v>
      </c>
    </row>
    <row r="26" spans="1:14">
      <c r="A26" s="7" t="s">
        <v>24</v>
      </c>
      <c r="B26" s="10">
        <f>670+163</f>
        <v>833</v>
      </c>
      <c r="C26" s="10">
        <v>22</v>
      </c>
      <c r="D26" s="10">
        <v>12</v>
      </c>
      <c r="E26" s="10">
        <v>0</v>
      </c>
      <c r="F26" s="10">
        <v>455</v>
      </c>
      <c r="G26" s="10">
        <v>323</v>
      </c>
      <c r="H26" s="10">
        <v>594</v>
      </c>
      <c r="I26" s="10">
        <v>65</v>
      </c>
      <c r="J26" s="10">
        <v>0</v>
      </c>
      <c r="K26" s="10">
        <f>127+13</f>
        <v>140</v>
      </c>
      <c r="L26" s="10">
        <v>0</v>
      </c>
      <c r="M26" s="10">
        <v>0</v>
      </c>
      <c r="N26" s="66">
        <v>20</v>
      </c>
    </row>
    <row r="27" spans="1:14">
      <c r="A27" s="7" t="s">
        <v>25</v>
      </c>
      <c r="B27" s="10">
        <v>74</v>
      </c>
      <c r="C27" s="10">
        <v>9</v>
      </c>
      <c r="D27" s="10">
        <v>0</v>
      </c>
      <c r="E27" s="10">
        <v>26</v>
      </c>
      <c r="F27" s="10">
        <v>1</v>
      </c>
      <c r="G27" s="10">
        <v>0</v>
      </c>
      <c r="H27" s="10">
        <v>18</v>
      </c>
      <c r="I27" s="10">
        <v>14</v>
      </c>
      <c r="J27" s="10">
        <v>0</v>
      </c>
      <c r="K27" s="10">
        <v>3</v>
      </c>
      <c r="L27" s="10">
        <v>0</v>
      </c>
      <c r="M27" s="10">
        <v>0</v>
      </c>
      <c r="N27" s="66">
        <v>18</v>
      </c>
    </row>
    <row r="28" spans="1:14">
      <c r="A28" s="7" t="s">
        <v>26</v>
      </c>
      <c r="B28" s="10">
        <f>68+24+37</f>
        <v>129</v>
      </c>
      <c r="C28" s="10">
        <v>0</v>
      </c>
      <c r="D28" s="10">
        <f>14+15</f>
        <v>29</v>
      </c>
      <c r="E28" s="10">
        <f>7+12</f>
        <v>19</v>
      </c>
      <c r="F28" s="10">
        <f>1+5+3+55+1+23+28+41+16+13+39</f>
        <v>225</v>
      </c>
      <c r="G28" s="10">
        <f>26+1+104+35+22+49</f>
        <v>237</v>
      </c>
      <c r="H28" s="10">
        <f>39+106+37+203+4+1+98+18+22+73+79+22+22+52+53+29+27+80+52+82</f>
        <v>1099</v>
      </c>
      <c r="I28" s="10">
        <f>206+1+1+11+3+187+11+26+36+11</f>
        <v>493</v>
      </c>
      <c r="J28" s="10">
        <v>0</v>
      </c>
      <c r="K28" s="10">
        <v>1</v>
      </c>
      <c r="L28" s="10">
        <v>0</v>
      </c>
      <c r="M28" s="10">
        <v>5</v>
      </c>
      <c r="N28" s="66">
        <v>0</v>
      </c>
    </row>
    <row r="29" spans="1:14">
      <c r="A29" s="7" t="s">
        <v>27</v>
      </c>
      <c r="B29" s="10">
        <v>72</v>
      </c>
      <c r="C29" s="10">
        <v>30</v>
      </c>
      <c r="D29" s="10">
        <v>0</v>
      </c>
      <c r="E29" s="10">
        <v>0</v>
      </c>
      <c r="F29" s="10">
        <v>2</v>
      </c>
      <c r="G29" s="10">
        <v>21</v>
      </c>
      <c r="H29" s="10">
        <v>14</v>
      </c>
      <c r="I29" s="10">
        <v>22</v>
      </c>
      <c r="J29" s="10">
        <v>14</v>
      </c>
      <c r="K29" s="10">
        <v>30</v>
      </c>
      <c r="L29" s="10">
        <v>0</v>
      </c>
      <c r="M29" s="10">
        <v>0</v>
      </c>
      <c r="N29" s="10">
        <v>657</v>
      </c>
    </row>
    <row r="30" spans="1:14">
      <c r="A30" s="7" t="s">
        <v>28</v>
      </c>
      <c r="B30" s="10">
        <v>40</v>
      </c>
      <c r="C30" s="10">
        <v>4</v>
      </c>
      <c r="D30" s="10">
        <v>0</v>
      </c>
      <c r="E30" s="10">
        <v>0</v>
      </c>
      <c r="F30" s="10">
        <v>0</v>
      </c>
      <c r="G30" s="10">
        <v>26</v>
      </c>
      <c r="H30" s="10">
        <v>0</v>
      </c>
      <c r="I30" s="10">
        <v>12</v>
      </c>
      <c r="J30" s="10">
        <v>0</v>
      </c>
      <c r="K30" s="10">
        <v>2</v>
      </c>
      <c r="L30" s="10">
        <v>6</v>
      </c>
      <c r="M30" s="10">
        <v>6</v>
      </c>
      <c r="N30" s="66">
        <v>94</v>
      </c>
    </row>
    <row r="31" spans="1:14">
      <c r="A31" s="7" t="s">
        <v>29</v>
      </c>
      <c r="B31" s="10">
        <v>18</v>
      </c>
      <c r="C31" s="10">
        <v>8</v>
      </c>
      <c r="D31" s="10">
        <v>0</v>
      </c>
      <c r="E31" s="10">
        <v>0</v>
      </c>
      <c r="F31" s="10">
        <v>1</v>
      </c>
      <c r="G31" s="10">
        <v>16</v>
      </c>
      <c r="H31" s="10">
        <v>0</v>
      </c>
      <c r="I31" s="10">
        <v>7</v>
      </c>
      <c r="J31" s="10">
        <v>0</v>
      </c>
      <c r="K31" s="10">
        <v>0</v>
      </c>
      <c r="L31" s="10">
        <v>6</v>
      </c>
      <c r="M31" s="10">
        <v>2</v>
      </c>
      <c r="N31" s="66">
        <v>50</v>
      </c>
    </row>
    <row r="32" spans="1:14">
      <c r="A32" s="7" t="s">
        <v>30</v>
      </c>
      <c r="B32" s="11">
        <v>3</v>
      </c>
      <c r="C32" s="11">
        <v>0</v>
      </c>
      <c r="D32" s="11">
        <v>0</v>
      </c>
      <c r="E32" s="11">
        <v>7</v>
      </c>
      <c r="F32" s="11">
        <v>0</v>
      </c>
      <c r="G32" s="11">
        <v>0</v>
      </c>
      <c r="H32" s="11">
        <v>0</v>
      </c>
      <c r="I32" s="11">
        <v>20</v>
      </c>
      <c r="J32" s="11">
        <v>5</v>
      </c>
      <c r="K32" s="11">
        <v>1</v>
      </c>
      <c r="L32" s="11">
        <v>0</v>
      </c>
      <c r="M32" s="11">
        <v>8</v>
      </c>
      <c r="N32" s="66">
        <v>0</v>
      </c>
    </row>
    <row r="33" spans="1:14">
      <c r="A33" s="7" t="s">
        <v>31</v>
      </c>
      <c r="B33" s="11">
        <v>30</v>
      </c>
      <c r="C33" s="11">
        <v>0</v>
      </c>
      <c r="D33" s="11">
        <v>0</v>
      </c>
      <c r="E33" s="11">
        <v>0</v>
      </c>
      <c r="F33" s="11">
        <v>0</v>
      </c>
      <c r="G33" s="11">
        <v>0</v>
      </c>
      <c r="H33" s="11">
        <v>0</v>
      </c>
      <c r="I33" s="11">
        <v>2</v>
      </c>
      <c r="J33" s="11">
        <v>0</v>
      </c>
      <c r="K33" s="11">
        <v>2</v>
      </c>
      <c r="L33" s="11">
        <v>4</v>
      </c>
      <c r="M33" s="11">
        <v>5</v>
      </c>
      <c r="N33" s="66">
        <v>0</v>
      </c>
    </row>
    <row r="34" spans="1:14">
      <c r="A34" s="7" t="s">
        <v>32</v>
      </c>
      <c r="B34" s="11">
        <v>283</v>
      </c>
      <c r="C34" s="11">
        <v>0</v>
      </c>
      <c r="D34" s="11">
        <v>0</v>
      </c>
      <c r="E34" s="11">
        <v>3</v>
      </c>
      <c r="F34" s="11">
        <v>4</v>
      </c>
      <c r="G34" s="11">
        <v>5</v>
      </c>
      <c r="H34" s="11">
        <v>0</v>
      </c>
      <c r="I34" s="11">
        <f>50+97-5</f>
        <v>142</v>
      </c>
      <c r="J34" s="11">
        <v>0</v>
      </c>
      <c r="K34" s="11">
        <f>47+97</f>
        <v>144</v>
      </c>
      <c r="L34" s="11">
        <v>204</v>
      </c>
      <c r="M34" s="11">
        <v>50</v>
      </c>
      <c r="N34" s="66">
        <v>0</v>
      </c>
    </row>
    <row r="35" spans="1:14">
      <c r="A35" s="7" t="s">
        <v>33</v>
      </c>
      <c r="B35" s="11">
        <v>13</v>
      </c>
      <c r="C35" s="11">
        <v>0</v>
      </c>
      <c r="D35" s="11">
        <v>0</v>
      </c>
      <c r="E35" s="11">
        <v>1</v>
      </c>
      <c r="F35" s="11">
        <v>41</v>
      </c>
      <c r="G35" s="11">
        <v>1</v>
      </c>
      <c r="H35" s="11">
        <v>1</v>
      </c>
      <c r="I35" s="11">
        <f>32+74</f>
        <v>106</v>
      </c>
      <c r="J35" s="11">
        <v>0</v>
      </c>
      <c r="K35" s="11">
        <f>41+74</f>
        <v>115</v>
      </c>
      <c r="L35" s="11">
        <v>5</v>
      </c>
      <c r="M35" s="11">
        <v>15</v>
      </c>
      <c r="N35" s="66">
        <v>0</v>
      </c>
    </row>
    <row r="36" spans="1:14">
      <c r="A36" s="7" t="s">
        <v>34</v>
      </c>
      <c r="B36" s="11">
        <f>354+153</f>
        <v>507</v>
      </c>
      <c r="C36" s="11">
        <v>0</v>
      </c>
      <c r="D36" s="11">
        <v>0</v>
      </c>
      <c r="E36" s="11">
        <v>6</v>
      </c>
      <c r="F36" s="11">
        <v>3</v>
      </c>
      <c r="G36" s="11">
        <v>0</v>
      </c>
      <c r="H36" s="11">
        <v>0</v>
      </c>
      <c r="I36" s="11">
        <f>30+36</f>
        <v>66</v>
      </c>
      <c r="J36" s="11">
        <v>0</v>
      </c>
      <c r="K36" s="11">
        <f>45+44</f>
        <v>89</v>
      </c>
      <c r="L36" s="11">
        <f>101+53</f>
        <v>154</v>
      </c>
      <c r="M36" s="11">
        <f>22+10</f>
        <v>32</v>
      </c>
      <c r="N36" s="66">
        <v>0</v>
      </c>
    </row>
    <row r="37" spans="1:14">
      <c r="A37" s="7" t="s">
        <v>35</v>
      </c>
      <c r="B37" s="11">
        <v>24</v>
      </c>
      <c r="C37" s="11">
        <v>0</v>
      </c>
      <c r="D37" s="11">
        <v>0</v>
      </c>
      <c r="E37" s="11">
        <v>4</v>
      </c>
      <c r="F37" s="11">
        <v>0</v>
      </c>
      <c r="G37" s="11">
        <v>0</v>
      </c>
      <c r="H37" s="11">
        <v>0</v>
      </c>
      <c r="I37" s="11">
        <v>22</v>
      </c>
      <c r="J37" s="11">
        <v>0</v>
      </c>
      <c r="K37" s="11">
        <v>23</v>
      </c>
      <c r="L37" s="11">
        <v>10</v>
      </c>
      <c r="M37" s="11">
        <v>20</v>
      </c>
      <c r="N37" s="66">
        <v>0</v>
      </c>
    </row>
    <row r="38" spans="1:14">
      <c r="A38" s="7" t="s">
        <v>36</v>
      </c>
      <c r="B38" s="11">
        <v>33</v>
      </c>
      <c r="C38" s="11">
        <v>0</v>
      </c>
      <c r="D38" s="11">
        <v>0</v>
      </c>
      <c r="E38" s="11">
        <v>0</v>
      </c>
      <c r="F38" s="11">
        <v>0</v>
      </c>
      <c r="G38" s="11">
        <v>8</v>
      </c>
      <c r="H38" s="11">
        <v>0</v>
      </c>
      <c r="I38" s="11">
        <v>0</v>
      </c>
      <c r="J38" s="11">
        <v>0</v>
      </c>
      <c r="K38" s="11">
        <v>0</v>
      </c>
      <c r="L38" s="11">
        <v>4</v>
      </c>
      <c r="M38" s="11">
        <v>1</v>
      </c>
      <c r="N38" s="66">
        <v>0</v>
      </c>
    </row>
    <row r="39" spans="1:14">
      <c r="A39" s="7" t="s">
        <v>37</v>
      </c>
      <c r="B39" s="11">
        <f>1+1+1+1+1+1+1+1+1+2+1+1+2+1+1+1+3+6+2+3+3+1+1+8+1+3+2+2+2+2+2+2+1+4+2+2+2+1+1+6+1+3+3+6+3+1+1</f>
        <v>98</v>
      </c>
      <c r="C39" s="11">
        <v>0</v>
      </c>
      <c r="D39" s="11">
        <v>0</v>
      </c>
      <c r="E39" s="11">
        <f>4+1+1+1+1</f>
        <v>8</v>
      </c>
      <c r="F39" s="11">
        <v>1</v>
      </c>
      <c r="G39" s="11">
        <v>0</v>
      </c>
      <c r="H39" s="11">
        <v>2</v>
      </c>
      <c r="I39" s="11">
        <v>0</v>
      </c>
      <c r="J39" s="11">
        <v>1</v>
      </c>
      <c r="K39" s="11">
        <f>1+1+1+3</f>
        <v>6</v>
      </c>
      <c r="L39" s="11">
        <f>1+1+1+2+1+1+1+2+6+1+3+1+1+1+3+2+1+1+1+1+1+1+1+1+1+1+2+1+1+1+1</f>
        <v>44</v>
      </c>
      <c r="M39" s="11">
        <v>1</v>
      </c>
      <c r="N39" s="66">
        <v>0</v>
      </c>
    </row>
    <row r="40" spans="1:14">
      <c r="A40" s="7" t="s">
        <v>38</v>
      </c>
      <c r="B40" s="11">
        <v>0</v>
      </c>
      <c r="C40" s="11">
        <v>0</v>
      </c>
      <c r="D40" s="11">
        <v>0</v>
      </c>
      <c r="E40" s="11">
        <v>0</v>
      </c>
      <c r="F40" s="11">
        <v>2</v>
      </c>
      <c r="G40" s="11">
        <v>0</v>
      </c>
      <c r="H40" s="11">
        <v>0</v>
      </c>
      <c r="I40" s="11">
        <v>0</v>
      </c>
      <c r="J40" s="11">
        <v>0</v>
      </c>
      <c r="K40" s="11">
        <v>3</v>
      </c>
      <c r="L40" s="11">
        <v>0</v>
      </c>
      <c r="M40" s="11">
        <f>13+5+1+1+4+1</f>
        <v>25</v>
      </c>
      <c r="N40" s="66">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B14"/>
  <sheetViews>
    <sheetView workbookViewId="0">
      <selection activeCell="C8" sqref="C8"/>
    </sheetView>
  </sheetViews>
  <sheetFormatPr baseColWidth="10" defaultColWidth="10.625" defaultRowHeight="15.75"/>
  <cols>
    <col min="1" max="1" width="67.125" bestFit="1" customWidth="1"/>
    <col min="3" max="3" width="21.375" customWidth="1"/>
  </cols>
  <sheetData>
    <row r="1" spans="1:2">
      <c r="A1" s="4" t="s">
        <v>157</v>
      </c>
      <c r="B1" s="4" t="s">
        <v>158</v>
      </c>
    </row>
    <row r="2" spans="1:2">
      <c r="A2" t="s">
        <v>607</v>
      </c>
      <c r="B2" s="12" t="s">
        <v>145</v>
      </c>
    </row>
    <row r="3" spans="1:2">
      <c r="A3" t="s">
        <v>613</v>
      </c>
      <c r="B3" s="12" t="s">
        <v>146</v>
      </c>
    </row>
    <row r="4" spans="1:2">
      <c r="A4" t="s">
        <v>608</v>
      </c>
      <c r="B4" s="12" t="s">
        <v>147</v>
      </c>
    </row>
    <row r="5" spans="1:2">
      <c r="A5" t="s">
        <v>615</v>
      </c>
      <c r="B5" s="12" t="s">
        <v>148</v>
      </c>
    </row>
    <row r="6" spans="1:2">
      <c r="A6" t="s">
        <v>614</v>
      </c>
      <c r="B6" s="12" t="s">
        <v>149</v>
      </c>
    </row>
    <row r="7" spans="1:2">
      <c r="A7" t="s">
        <v>616</v>
      </c>
      <c r="B7" s="12" t="s">
        <v>150</v>
      </c>
    </row>
    <row r="8" spans="1:2">
      <c r="A8" t="s">
        <v>617</v>
      </c>
      <c r="B8" s="12" t="s">
        <v>151</v>
      </c>
    </row>
    <row r="9" spans="1:2">
      <c r="A9" t="s">
        <v>618</v>
      </c>
      <c r="B9" s="12" t="s">
        <v>152</v>
      </c>
    </row>
    <row r="10" spans="1:2">
      <c r="A10" t="s">
        <v>611</v>
      </c>
      <c r="B10" s="12" t="s">
        <v>153</v>
      </c>
    </row>
    <row r="11" spans="1:2">
      <c r="A11" t="s">
        <v>612</v>
      </c>
      <c r="B11" s="12" t="s">
        <v>154</v>
      </c>
    </row>
    <row r="12" spans="1:2">
      <c r="A12" t="s">
        <v>609</v>
      </c>
      <c r="B12" s="12" t="s">
        <v>155</v>
      </c>
    </row>
    <row r="13" spans="1:2">
      <c r="A13" t="s">
        <v>610</v>
      </c>
      <c r="B13" s="12" t="s">
        <v>156</v>
      </c>
    </row>
    <row r="14" spans="1:2">
      <c r="A14" t="s">
        <v>619</v>
      </c>
      <c r="B14" s="64" t="s">
        <v>576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CK50"/>
  <sheetViews>
    <sheetView workbookViewId="0">
      <selection activeCell="A47" sqref="A47:XFD47"/>
    </sheetView>
  </sheetViews>
  <sheetFormatPr baseColWidth="10" defaultColWidth="10.875" defaultRowHeight="15.75"/>
  <cols>
    <col min="1" max="1" width="10.875" style="14"/>
    <col min="2" max="16384" width="10.875" style="16"/>
  </cols>
  <sheetData>
    <row r="1" spans="1:89" s="14" customFormat="1">
      <c r="B1" s="14" t="s">
        <v>159</v>
      </c>
      <c r="C1" s="14" t="s">
        <v>160</v>
      </c>
      <c r="D1" s="14" t="s">
        <v>161</v>
      </c>
      <c r="E1" s="14" t="s">
        <v>162</v>
      </c>
      <c r="F1" s="14" t="s">
        <v>163</v>
      </c>
      <c r="G1" s="14" t="s">
        <v>164</v>
      </c>
      <c r="H1" s="14" t="s">
        <v>165</v>
      </c>
      <c r="I1" s="14" t="s">
        <v>166</v>
      </c>
      <c r="J1" s="14" t="s">
        <v>167</v>
      </c>
      <c r="K1" s="14" t="s">
        <v>168</v>
      </c>
      <c r="L1" s="14" t="s">
        <v>169</v>
      </c>
      <c r="M1" s="14" t="s">
        <v>170</v>
      </c>
      <c r="N1" s="14" t="s">
        <v>171</v>
      </c>
      <c r="O1" s="14" t="s">
        <v>172</v>
      </c>
      <c r="P1" s="14" t="s">
        <v>173</v>
      </c>
      <c r="Q1" s="14" t="s">
        <v>174</v>
      </c>
      <c r="R1" s="14" t="s">
        <v>175</v>
      </c>
      <c r="S1" s="14" t="s">
        <v>176</v>
      </c>
      <c r="T1" s="14" t="s">
        <v>177</v>
      </c>
      <c r="U1" s="14" t="s">
        <v>178</v>
      </c>
      <c r="V1" s="14" t="s">
        <v>179</v>
      </c>
      <c r="W1" s="14" t="s">
        <v>180</v>
      </c>
      <c r="X1" s="14" t="s">
        <v>181</v>
      </c>
      <c r="Y1" s="14" t="s">
        <v>182</v>
      </c>
      <c r="Z1" s="14" t="s">
        <v>183</v>
      </c>
      <c r="AA1" s="14" t="s">
        <v>184</v>
      </c>
      <c r="AB1" s="14" t="s">
        <v>185</v>
      </c>
      <c r="AC1" s="14" t="s">
        <v>186</v>
      </c>
      <c r="AD1" s="14" t="s">
        <v>187</v>
      </c>
      <c r="AE1" s="14" t="s">
        <v>188</v>
      </c>
      <c r="AF1" s="14" t="s">
        <v>189</v>
      </c>
      <c r="AG1" s="14" t="s">
        <v>190</v>
      </c>
      <c r="AH1" s="14" t="s">
        <v>191</v>
      </c>
      <c r="AI1" s="14" t="s">
        <v>192</v>
      </c>
      <c r="AJ1" s="14" t="s">
        <v>193</v>
      </c>
      <c r="AK1" s="14" t="s">
        <v>194</v>
      </c>
      <c r="AL1" s="14" t="s">
        <v>195</v>
      </c>
      <c r="AM1" s="14" t="s">
        <v>196</v>
      </c>
      <c r="AN1" s="14" t="s">
        <v>197</v>
      </c>
      <c r="AO1" s="14" t="s">
        <v>198</v>
      </c>
      <c r="AP1" s="14" t="s">
        <v>199</v>
      </c>
      <c r="AQ1" s="14" t="s">
        <v>200</v>
      </c>
      <c r="AR1" s="14" t="s">
        <v>201</v>
      </c>
      <c r="AS1" s="14" t="s">
        <v>202</v>
      </c>
      <c r="AT1" s="14" t="s">
        <v>203</v>
      </c>
      <c r="AU1" s="14" t="s">
        <v>204</v>
      </c>
      <c r="AV1" s="14" t="s">
        <v>205</v>
      </c>
      <c r="AW1" s="14" t="s">
        <v>206</v>
      </c>
      <c r="AX1" s="14" t="s">
        <v>207</v>
      </c>
      <c r="AY1" s="14" t="s">
        <v>208</v>
      </c>
      <c r="AZ1" s="14" t="s">
        <v>209</v>
      </c>
      <c r="BA1" s="14" t="s">
        <v>210</v>
      </c>
      <c r="BB1" s="14" t="s">
        <v>211</v>
      </c>
      <c r="BC1" s="14" t="s">
        <v>212</v>
      </c>
      <c r="BD1" s="14" t="s">
        <v>213</v>
      </c>
      <c r="BE1" s="14" t="s">
        <v>214</v>
      </c>
      <c r="BF1" s="14" t="s">
        <v>215</v>
      </c>
      <c r="BG1" s="14" t="s">
        <v>216</v>
      </c>
      <c r="BH1" s="14" t="s">
        <v>217</v>
      </c>
      <c r="BI1" s="14" t="s">
        <v>218</v>
      </c>
      <c r="BJ1" s="14" t="s">
        <v>219</v>
      </c>
      <c r="BK1" s="14" t="s">
        <v>220</v>
      </c>
      <c r="BL1" s="14" t="s">
        <v>221</v>
      </c>
      <c r="BM1" s="14" t="s">
        <v>222</v>
      </c>
      <c r="BN1" s="14" t="s">
        <v>223</v>
      </c>
      <c r="BO1" s="14" t="s">
        <v>224</v>
      </c>
      <c r="BP1" s="14" t="s">
        <v>225</v>
      </c>
      <c r="BQ1" s="14" t="s">
        <v>226</v>
      </c>
      <c r="BR1" s="14" t="s">
        <v>227</v>
      </c>
      <c r="BS1" s="14" t="s">
        <v>228</v>
      </c>
      <c r="BT1" s="14" t="s">
        <v>229</v>
      </c>
      <c r="BU1" s="14" t="s">
        <v>230</v>
      </c>
      <c r="BV1" s="14" t="s">
        <v>231</v>
      </c>
      <c r="BW1" s="14" t="s">
        <v>232</v>
      </c>
      <c r="BX1" s="14" t="s">
        <v>233</v>
      </c>
      <c r="BY1" s="14" t="s">
        <v>234</v>
      </c>
      <c r="BZ1" s="14" t="s">
        <v>235</v>
      </c>
      <c r="CA1" s="14" t="s">
        <v>236</v>
      </c>
      <c r="CB1" s="14" t="s">
        <v>237</v>
      </c>
      <c r="CC1" s="14" t="s">
        <v>238</v>
      </c>
      <c r="CD1" s="14" t="s">
        <v>239</v>
      </c>
      <c r="CE1" s="14" t="s">
        <v>240</v>
      </c>
      <c r="CF1" s="14" t="s">
        <v>241</v>
      </c>
      <c r="CG1" s="14" t="s">
        <v>242</v>
      </c>
      <c r="CH1" s="14" t="s">
        <v>243</v>
      </c>
      <c r="CI1" s="14" t="s">
        <v>244</v>
      </c>
      <c r="CJ1" s="14" t="s">
        <v>245</v>
      </c>
      <c r="CK1" s="14" t="s">
        <v>246</v>
      </c>
    </row>
    <row r="2" spans="1:89">
      <c r="A2" s="14" t="s">
        <v>81</v>
      </c>
      <c r="B2" s="15">
        <v>0</v>
      </c>
      <c r="C2" s="15">
        <v>0</v>
      </c>
      <c r="D2" s="15">
        <v>0</v>
      </c>
      <c r="E2" s="15">
        <v>0</v>
      </c>
      <c r="F2" s="15">
        <v>0</v>
      </c>
      <c r="G2" s="15">
        <v>0</v>
      </c>
      <c r="H2" s="15">
        <v>0</v>
      </c>
      <c r="I2" s="15">
        <v>1</v>
      </c>
      <c r="J2" s="15">
        <v>0</v>
      </c>
      <c r="K2" s="15">
        <v>0</v>
      </c>
      <c r="L2" s="15">
        <v>0</v>
      </c>
      <c r="M2" s="15">
        <v>0</v>
      </c>
      <c r="N2" s="15">
        <v>0</v>
      </c>
      <c r="O2" s="15">
        <v>0</v>
      </c>
      <c r="P2" s="15">
        <v>0</v>
      </c>
      <c r="Q2" s="15">
        <v>0</v>
      </c>
      <c r="R2" s="15">
        <v>0</v>
      </c>
      <c r="S2" s="15">
        <v>0</v>
      </c>
      <c r="T2" s="15">
        <v>0</v>
      </c>
      <c r="U2" s="15">
        <v>0</v>
      </c>
      <c r="V2" s="15">
        <v>0</v>
      </c>
      <c r="W2" s="15">
        <v>0</v>
      </c>
      <c r="X2" s="15">
        <v>0</v>
      </c>
      <c r="Y2" s="15">
        <v>0</v>
      </c>
      <c r="Z2" s="15">
        <v>0</v>
      </c>
      <c r="AA2" s="15">
        <v>0</v>
      </c>
      <c r="AB2" s="15">
        <v>1</v>
      </c>
      <c r="AC2" s="15">
        <v>0</v>
      </c>
      <c r="AD2" s="15">
        <v>0</v>
      </c>
      <c r="AE2" s="15">
        <v>0</v>
      </c>
      <c r="AF2" s="15">
        <v>0</v>
      </c>
      <c r="AG2" s="15">
        <v>0</v>
      </c>
      <c r="AH2" s="15">
        <v>0</v>
      </c>
      <c r="AI2" s="15">
        <v>0</v>
      </c>
      <c r="AJ2" s="15">
        <v>0</v>
      </c>
      <c r="AK2" s="15">
        <v>0</v>
      </c>
      <c r="AL2" s="15">
        <v>0</v>
      </c>
      <c r="AM2" s="15">
        <v>0</v>
      </c>
      <c r="AN2" s="15">
        <v>0</v>
      </c>
      <c r="AO2" s="15">
        <v>0</v>
      </c>
      <c r="AP2" s="15">
        <v>0</v>
      </c>
      <c r="AQ2" s="15">
        <v>0</v>
      </c>
      <c r="AR2" s="15">
        <v>0</v>
      </c>
      <c r="AS2" s="15">
        <v>0</v>
      </c>
      <c r="AT2" s="15">
        <v>0</v>
      </c>
      <c r="AU2" s="15">
        <v>0</v>
      </c>
      <c r="AV2" s="15">
        <v>0</v>
      </c>
      <c r="AW2" s="15">
        <v>1</v>
      </c>
      <c r="AX2" s="15">
        <v>0</v>
      </c>
      <c r="AY2" s="15">
        <v>0</v>
      </c>
      <c r="AZ2" s="15">
        <v>0</v>
      </c>
      <c r="BA2" s="15">
        <v>0</v>
      </c>
      <c r="BB2" s="15">
        <v>0</v>
      </c>
      <c r="BC2" s="15">
        <v>0</v>
      </c>
      <c r="BD2" s="15">
        <v>0</v>
      </c>
      <c r="BE2" s="15">
        <v>0</v>
      </c>
      <c r="BF2" s="15">
        <v>0</v>
      </c>
      <c r="BG2" s="15">
        <v>0</v>
      </c>
      <c r="BH2" s="15">
        <v>0</v>
      </c>
      <c r="BI2" s="15">
        <v>0</v>
      </c>
      <c r="BJ2" s="15">
        <v>0</v>
      </c>
      <c r="BK2" s="15">
        <v>0</v>
      </c>
      <c r="BL2" s="15">
        <v>1</v>
      </c>
      <c r="BM2" s="15">
        <v>0</v>
      </c>
      <c r="BN2" s="15">
        <v>0</v>
      </c>
      <c r="BO2" s="15">
        <v>0</v>
      </c>
      <c r="BP2" s="15">
        <v>0</v>
      </c>
      <c r="BQ2" s="15">
        <v>0</v>
      </c>
      <c r="BR2" s="15">
        <v>0</v>
      </c>
      <c r="BS2" s="15">
        <v>0</v>
      </c>
      <c r="BT2" s="15">
        <v>0</v>
      </c>
      <c r="BU2" s="15">
        <v>1</v>
      </c>
      <c r="BV2" s="15">
        <v>0</v>
      </c>
      <c r="BW2" s="15">
        <v>0</v>
      </c>
      <c r="BX2" s="15">
        <v>0</v>
      </c>
      <c r="BY2" s="15">
        <v>0</v>
      </c>
      <c r="BZ2" s="15">
        <v>0</v>
      </c>
      <c r="CA2" s="15">
        <v>1</v>
      </c>
      <c r="CB2" s="15">
        <v>0</v>
      </c>
      <c r="CC2" s="15">
        <v>0</v>
      </c>
      <c r="CD2" s="15">
        <v>0</v>
      </c>
      <c r="CE2" s="15">
        <v>0</v>
      </c>
      <c r="CF2" s="15">
        <v>0</v>
      </c>
      <c r="CG2" s="15">
        <v>0</v>
      </c>
      <c r="CH2" s="15">
        <v>0</v>
      </c>
      <c r="CI2" s="15">
        <v>0</v>
      </c>
      <c r="CJ2" s="15">
        <v>1</v>
      </c>
      <c r="CK2" s="15">
        <v>0</v>
      </c>
    </row>
    <row r="3" spans="1:89">
      <c r="A3" s="14" t="s">
        <v>82</v>
      </c>
      <c r="B3" s="15">
        <v>0</v>
      </c>
      <c r="C3" s="15">
        <v>0</v>
      </c>
      <c r="D3" s="15">
        <v>0</v>
      </c>
      <c r="E3" s="15">
        <v>0</v>
      </c>
      <c r="F3" s="15">
        <v>0</v>
      </c>
      <c r="G3" s="15">
        <v>0</v>
      </c>
      <c r="H3" s="15">
        <v>0</v>
      </c>
      <c r="I3" s="15">
        <v>0</v>
      </c>
      <c r="J3" s="15">
        <v>0</v>
      </c>
      <c r="K3" s="15">
        <v>0</v>
      </c>
      <c r="L3" s="15">
        <v>1</v>
      </c>
      <c r="M3" s="15">
        <v>0</v>
      </c>
      <c r="N3" s="15">
        <v>0</v>
      </c>
      <c r="O3" s="15">
        <v>0</v>
      </c>
      <c r="P3" s="15">
        <v>0</v>
      </c>
      <c r="Q3" s="15">
        <v>0</v>
      </c>
      <c r="R3" s="15">
        <v>0</v>
      </c>
      <c r="S3" s="15">
        <v>0</v>
      </c>
      <c r="T3" s="15">
        <v>0</v>
      </c>
      <c r="U3" s="15">
        <v>0</v>
      </c>
      <c r="V3" s="15">
        <v>0</v>
      </c>
      <c r="W3" s="15">
        <v>0</v>
      </c>
      <c r="X3" s="15">
        <v>0</v>
      </c>
      <c r="Y3" s="15">
        <v>1</v>
      </c>
      <c r="Z3" s="15">
        <v>0</v>
      </c>
      <c r="AA3" s="15">
        <v>0</v>
      </c>
      <c r="AB3" s="15">
        <v>1</v>
      </c>
      <c r="AC3" s="15">
        <v>0</v>
      </c>
      <c r="AD3" s="15">
        <v>0</v>
      </c>
      <c r="AE3" s="15">
        <v>0</v>
      </c>
      <c r="AF3" s="15">
        <v>0</v>
      </c>
      <c r="AG3" s="15">
        <v>0</v>
      </c>
      <c r="AH3" s="15">
        <v>1</v>
      </c>
      <c r="AI3" s="15">
        <v>0</v>
      </c>
      <c r="AJ3" s="15">
        <v>0</v>
      </c>
      <c r="AK3" s="15">
        <v>0</v>
      </c>
      <c r="AL3" s="15">
        <v>0</v>
      </c>
      <c r="AM3" s="15">
        <v>1</v>
      </c>
      <c r="AN3" s="15">
        <v>0</v>
      </c>
      <c r="AO3" s="15">
        <v>0</v>
      </c>
      <c r="AP3" s="15">
        <v>0</v>
      </c>
      <c r="AQ3" s="15">
        <v>0</v>
      </c>
      <c r="AR3" s="15">
        <v>0</v>
      </c>
      <c r="AS3" s="15">
        <v>0</v>
      </c>
      <c r="AT3" s="15">
        <v>0</v>
      </c>
      <c r="AU3" s="15">
        <v>0</v>
      </c>
      <c r="AV3" s="15">
        <v>0</v>
      </c>
      <c r="AW3" s="15">
        <v>0</v>
      </c>
      <c r="AX3" s="15">
        <v>0</v>
      </c>
      <c r="AY3" s="15">
        <v>0</v>
      </c>
      <c r="AZ3" s="15">
        <v>0</v>
      </c>
      <c r="BA3" s="15">
        <v>0</v>
      </c>
      <c r="BB3" s="15">
        <v>0</v>
      </c>
      <c r="BC3" s="15">
        <v>0</v>
      </c>
      <c r="BD3" s="15">
        <v>0</v>
      </c>
      <c r="BE3" s="15">
        <v>0</v>
      </c>
      <c r="BF3" s="15">
        <v>0</v>
      </c>
      <c r="BG3" s="15">
        <v>0</v>
      </c>
      <c r="BH3" s="15">
        <v>0</v>
      </c>
      <c r="BI3" s="15">
        <v>0</v>
      </c>
      <c r="BJ3" s="15">
        <v>0</v>
      </c>
      <c r="BK3" s="15">
        <v>0</v>
      </c>
      <c r="BL3" s="15">
        <v>0</v>
      </c>
      <c r="BM3" s="15">
        <v>0</v>
      </c>
      <c r="BN3" s="15">
        <v>0</v>
      </c>
      <c r="BO3" s="15">
        <v>0</v>
      </c>
      <c r="BP3" s="15">
        <v>0</v>
      </c>
      <c r="BQ3" s="15">
        <v>0</v>
      </c>
      <c r="BR3" s="15">
        <v>0</v>
      </c>
      <c r="BS3" s="15">
        <v>0</v>
      </c>
      <c r="BT3" s="15">
        <v>0</v>
      </c>
      <c r="BU3" s="15">
        <v>0</v>
      </c>
      <c r="BV3" s="15">
        <v>0</v>
      </c>
      <c r="BW3" s="15">
        <v>0</v>
      </c>
      <c r="BX3" s="15">
        <v>0</v>
      </c>
      <c r="BY3" s="15">
        <v>0</v>
      </c>
      <c r="BZ3" s="15">
        <v>0</v>
      </c>
      <c r="CA3" s="15">
        <v>0</v>
      </c>
      <c r="CB3" s="15">
        <v>0</v>
      </c>
      <c r="CC3" s="15">
        <v>0</v>
      </c>
      <c r="CD3" s="15">
        <v>1</v>
      </c>
      <c r="CE3" s="15">
        <v>0</v>
      </c>
      <c r="CF3" s="15">
        <v>0</v>
      </c>
      <c r="CG3" s="15">
        <v>1</v>
      </c>
      <c r="CH3" s="15">
        <v>0</v>
      </c>
      <c r="CI3" s="15">
        <v>0</v>
      </c>
      <c r="CJ3" s="15">
        <v>0</v>
      </c>
      <c r="CK3" s="15">
        <v>0</v>
      </c>
    </row>
    <row r="4" spans="1:89">
      <c r="A4" s="14" t="s">
        <v>83</v>
      </c>
      <c r="B4" s="15">
        <v>0</v>
      </c>
      <c r="C4" s="15">
        <v>0</v>
      </c>
      <c r="D4" s="15">
        <v>0</v>
      </c>
      <c r="E4" s="15">
        <v>0</v>
      </c>
      <c r="F4" s="15">
        <v>0</v>
      </c>
      <c r="G4" s="15">
        <v>0</v>
      </c>
      <c r="H4" s="15">
        <v>0</v>
      </c>
      <c r="I4" s="15">
        <v>1</v>
      </c>
      <c r="J4" s="15">
        <v>0</v>
      </c>
      <c r="K4" s="15">
        <v>0</v>
      </c>
      <c r="L4" s="15">
        <v>1</v>
      </c>
      <c r="M4" s="15">
        <v>0</v>
      </c>
      <c r="N4" s="15">
        <v>0</v>
      </c>
      <c r="O4" s="15">
        <v>0</v>
      </c>
      <c r="P4" s="15">
        <v>0</v>
      </c>
      <c r="Q4" s="15">
        <v>0</v>
      </c>
      <c r="R4" s="15">
        <v>0</v>
      </c>
      <c r="S4" s="15">
        <v>0</v>
      </c>
      <c r="T4" s="15">
        <v>0</v>
      </c>
      <c r="U4" s="15">
        <v>0</v>
      </c>
      <c r="V4" s="15">
        <v>0</v>
      </c>
      <c r="W4" s="15">
        <v>0</v>
      </c>
      <c r="X4" s="15">
        <v>0</v>
      </c>
      <c r="Y4" s="15">
        <v>0</v>
      </c>
      <c r="Z4" s="15">
        <v>0</v>
      </c>
      <c r="AA4" s="15">
        <v>0</v>
      </c>
      <c r="AB4" s="15">
        <v>1</v>
      </c>
      <c r="AC4" s="15">
        <v>0</v>
      </c>
      <c r="AD4" s="15">
        <v>0</v>
      </c>
      <c r="AE4" s="15">
        <v>0</v>
      </c>
      <c r="AF4" s="15">
        <v>0</v>
      </c>
      <c r="AG4" s="15">
        <v>0</v>
      </c>
      <c r="AH4" s="15">
        <v>1</v>
      </c>
      <c r="AI4" s="15">
        <v>0</v>
      </c>
      <c r="AJ4" s="15">
        <v>0</v>
      </c>
      <c r="AK4" s="15">
        <v>0</v>
      </c>
      <c r="AL4" s="15">
        <v>0</v>
      </c>
      <c r="AM4" s="15">
        <v>1</v>
      </c>
      <c r="AN4" s="15">
        <v>0</v>
      </c>
      <c r="AO4" s="15">
        <v>0</v>
      </c>
      <c r="AP4" s="15">
        <v>0</v>
      </c>
      <c r="AQ4" s="15">
        <v>0</v>
      </c>
      <c r="AR4" s="15">
        <v>0</v>
      </c>
      <c r="AS4" s="15">
        <v>0</v>
      </c>
      <c r="AT4" s="15">
        <v>0</v>
      </c>
      <c r="AU4" s="15">
        <v>0</v>
      </c>
      <c r="AV4" s="15">
        <v>0</v>
      </c>
      <c r="AW4" s="15">
        <v>0</v>
      </c>
      <c r="AX4" s="15">
        <v>0</v>
      </c>
      <c r="AY4" s="15">
        <v>0</v>
      </c>
      <c r="AZ4" s="15">
        <v>0</v>
      </c>
      <c r="BA4" s="15">
        <v>0</v>
      </c>
      <c r="BB4" s="15">
        <v>0</v>
      </c>
      <c r="BC4" s="15">
        <v>0</v>
      </c>
      <c r="BD4" s="15">
        <v>0</v>
      </c>
      <c r="BE4" s="15">
        <v>0</v>
      </c>
      <c r="BF4" s="15">
        <v>0</v>
      </c>
      <c r="BG4" s="15">
        <v>0</v>
      </c>
      <c r="BH4" s="15">
        <v>0</v>
      </c>
      <c r="BI4" s="15">
        <v>0</v>
      </c>
      <c r="BJ4" s="15">
        <v>0</v>
      </c>
      <c r="BK4" s="15">
        <v>0</v>
      </c>
      <c r="BL4" s="15">
        <v>0</v>
      </c>
      <c r="BM4" s="15">
        <v>0</v>
      </c>
      <c r="BN4" s="15">
        <v>0</v>
      </c>
      <c r="BO4" s="15">
        <v>0</v>
      </c>
      <c r="BP4" s="15">
        <v>0</v>
      </c>
      <c r="BQ4" s="15">
        <v>0</v>
      </c>
      <c r="BR4" s="15">
        <v>0</v>
      </c>
      <c r="BS4" s="15">
        <v>0</v>
      </c>
      <c r="BT4" s="15">
        <v>0</v>
      </c>
      <c r="BU4" s="15">
        <v>0</v>
      </c>
      <c r="BV4" s="15">
        <v>0</v>
      </c>
      <c r="BW4" s="15">
        <v>0</v>
      </c>
      <c r="BX4" s="15">
        <v>0</v>
      </c>
      <c r="BY4" s="15">
        <v>0</v>
      </c>
      <c r="BZ4" s="15">
        <v>0</v>
      </c>
      <c r="CA4" s="15">
        <v>0</v>
      </c>
      <c r="CB4" s="15">
        <v>0</v>
      </c>
      <c r="CC4" s="15">
        <v>0</v>
      </c>
      <c r="CD4" s="15">
        <v>1</v>
      </c>
      <c r="CE4" s="15">
        <v>1</v>
      </c>
      <c r="CF4" s="15">
        <v>0</v>
      </c>
      <c r="CG4" s="15">
        <v>1</v>
      </c>
      <c r="CH4" s="15">
        <v>0</v>
      </c>
      <c r="CI4" s="15">
        <v>0</v>
      </c>
      <c r="CJ4" s="15">
        <v>0</v>
      </c>
      <c r="CK4" s="15">
        <v>0</v>
      </c>
    </row>
    <row r="5" spans="1:89">
      <c r="A5" s="14" t="s">
        <v>84</v>
      </c>
      <c r="B5" s="15">
        <v>0</v>
      </c>
      <c r="C5" s="15">
        <v>0</v>
      </c>
      <c r="D5" s="15">
        <v>0</v>
      </c>
      <c r="E5" s="15">
        <v>0</v>
      </c>
      <c r="F5" s="15">
        <v>0</v>
      </c>
      <c r="G5" s="15">
        <v>0</v>
      </c>
      <c r="H5" s="15">
        <v>0</v>
      </c>
      <c r="I5" s="15">
        <v>0</v>
      </c>
      <c r="J5" s="15">
        <v>0</v>
      </c>
      <c r="K5" s="15">
        <v>0</v>
      </c>
      <c r="L5" s="15">
        <v>0</v>
      </c>
      <c r="M5" s="15">
        <v>0</v>
      </c>
      <c r="N5" s="15">
        <v>0</v>
      </c>
      <c r="O5" s="15">
        <v>0</v>
      </c>
      <c r="P5" s="15">
        <v>0</v>
      </c>
      <c r="Q5" s="15">
        <v>0</v>
      </c>
      <c r="R5" s="15">
        <v>0</v>
      </c>
      <c r="S5" s="15">
        <v>0</v>
      </c>
      <c r="T5" s="15">
        <v>0</v>
      </c>
      <c r="U5" s="15">
        <v>0</v>
      </c>
      <c r="V5" s="15">
        <v>0</v>
      </c>
      <c r="W5" s="15">
        <v>0</v>
      </c>
      <c r="X5" s="15">
        <v>0</v>
      </c>
      <c r="Y5" s="15">
        <v>1</v>
      </c>
      <c r="Z5" s="15">
        <v>0</v>
      </c>
      <c r="AA5" s="15">
        <v>0</v>
      </c>
      <c r="AB5" s="15">
        <v>1</v>
      </c>
      <c r="AC5" s="15">
        <v>0</v>
      </c>
      <c r="AD5" s="15">
        <v>0</v>
      </c>
      <c r="AE5" s="15">
        <v>0</v>
      </c>
      <c r="AF5" s="15">
        <v>0</v>
      </c>
      <c r="AG5" s="15">
        <v>0</v>
      </c>
      <c r="AH5" s="15">
        <v>0</v>
      </c>
      <c r="AI5" s="15">
        <v>0</v>
      </c>
      <c r="AJ5" s="15">
        <v>0</v>
      </c>
      <c r="AK5" s="15">
        <v>0</v>
      </c>
      <c r="AL5" s="15">
        <v>0</v>
      </c>
      <c r="AM5" s="15">
        <v>1</v>
      </c>
      <c r="AN5" s="15">
        <v>0</v>
      </c>
      <c r="AO5" s="15">
        <v>0</v>
      </c>
      <c r="AP5" s="15">
        <v>0</v>
      </c>
      <c r="AQ5" s="15">
        <v>0</v>
      </c>
      <c r="AR5" s="15">
        <v>0</v>
      </c>
      <c r="AS5" s="15">
        <v>0</v>
      </c>
      <c r="AT5" s="15">
        <v>0</v>
      </c>
      <c r="AU5" s="15">
        <v>0</v>
      </c>
      <c r="AV5" s="15">
        <v>0</v>
      </c>
      <c r="AW5" s="15">
        <v>0</v>
      </c>
      <c r="AX5" s="15">
        <v>0</v>
      </c>
      <c r="AY5" s="15">
        <v>0</v>
      </c>
      <c r="AZ5" s="15">
        <v>0</v>
      </c>
      <c r="BA5" s="15">
        <v>0</v>
      </c>
      <c r="BB5" s="15">
        <v>0</v>
      </c>
      <c r="BC5" s="15">
        <v>0</v>
      </c>
      <c r="BD5" s="15">
        <v>0</v>
      </c>
      <c r="BE5" s="15">
        <v>0</v>
      </c>
      <c r="BF5" s="15">
        <v>1</v>
      </c>
      <c r="BG5" s="15">
        <v>0</v>
      </c>
      <c r="BH5" s="15">
        <v>0</v>
      </c>
      <c r="BI5" s="15">
        <v>0</v>
      </c>
      <c r="BJ5" s="15">
        <v>0</v>
      </c>
      <c r="BK5" s="15">
        <v>0</v>
      </c>
      <c r="BL5" s="15">
        <v>0</v>
      </c>
      <c r="BM5" s="15">
        <v>0</v>
      </c>
      <c r="BN5" s="15">
        <v>0</v>
      </c>
      <c r="BO5" s="15">
        <v>0</v>
      </c>
      <c r="BP5" s="15">
        <v>0</v>
      </c>
      <c r="BQ5" s="15">
        <v>0</v>
      </c>
      <c r="BR5" s="15">
        <v>0</v>
      </c>
      <c r="BS5" s="15">
        <v>0</v>
      </c>
      <c r="BT5" s="15">
        <v>0</v>
      </c>
      <c r="BU5" s="15">
        <v>0</v>
      </c>
      <c r="BV5" s="15">
        <v>0</v>
      </c>
      <c r="BW5" s="15">
        <v>0</v>
      </c>
      <c r="BX5" s="15">
        <v>0</v>
      </c>
      <c r="BY5" s="15">
        <v>0</v>
      </c>
      <c r="BZ5" s="15">
        <v>0</v>
      </c>
      <c r="CA5" s="15">
        <v>0</v>
      </c>
      <c r="CB5" s="15">
        <v>0</v>
      </c>
      <c r="CC5" s="15">
        <v>0</v>
      </c>
      <c r="CD5" s="15">
        <v>0</v>
      </c>
      <c r="CE5" s="15">
        <v>0</v>
      </c>
      <c r="CF5" s="15">
        <v>0</v>
      </c>
      <c r="CG5" s="15">
        <v>0</v>
      </c>
      <c r="CH5" s="15">
        <v>0</v>
      </c>
      <c r="CI5" s="15">
        <v>0</v>
      </c>
      <c r="CJ5" s="15">
        <v>0</v>
      </c>
      <c r="CK5" s="15">
        <v>0</v>
      </c>
    </row>
    <row r="6" spans="1:89">
      <c r="A6" s="14" t="s">
        <v>85</v>
      </c>
      <c r="B6" s="15">
        <v>0</v>
      </c>
      <c r="C6" s="15">
        <v>0</v>
      </c>
      <c r="D6" s="15">
        <v>0</v>
      </c>
      <c r="E6" s="15">
        <v>0</v>
      </c>
      <c r="F6" s="15">
        <v>0</v>
      </c>
      <c r="G6" s="15">
        <v>0</v>
      </c>
      <c r="H6" s="15">
        <v>0</v>
      </c>
      <c r="I6" s="15">
        <v>0</v>
      </c>
      <c r="J6" s="15">
        <v>0</v>
      </c>
      <c r="K6" s="15">
        <v>0</v>
      </c>
      <c r="L6" s="15">
        <v>0</v>
      </c>
      <c r="M6" s="15">
        <v>0</v>
      </c>
      <c r="N6" s="15">
        <v>0</v>
      </c>
      <c r="O6" s="15">
        <v>0</v>
      </c>
      <c r="P6" s="15">
        <v>0</v>
      </c>
      <c r="Q6" s="15">
        <v>0</v>
      </c>
      <c r="R6" s="15">
        <v>0</v>
      </c>
      <c r="S6" s="15">
        <v>0</v>
      </c>
      <c r="T6" s="15">
        <v>0</v>
      </c>
      <c r="U6" s="15">
        <v>0</v>
      </c>
      <c r="V6" s="15">
        <v>0</v>
      </c>
      <c r="W6" s="15">
        <v>0</v>
      </c>
      <c r="X6" s="15">
        <v>0</v>
      </c>
      <c r="Y6" s="15">
        <v>0</v>
      </c>
      <c r="Z6" s="15">
        <v>0</v>
      </c>
      <c r="AA6" s="15">
        <v>0</v>
      </c>
      <c r="AB6" s="15">
        <v>1</v>
      </c>
      <c r="AC6" s="15">
        <v>0</v>
      </c>
      <c r="AD6" s="15">
        <v>0</v>
      </c>
      <c r="AE6" s="15">
        <v>0</v>
      </c>
      <c r="AF6" s="15">
        <v>0</v>
      </c>
      <c r="AG6" s="15">
        <v>0</v>
      </c>
      <c r="AH6" s="15">
        <v>0</v>
      </c>
      <c r="AI6" s="15">
        <v>0</v>
      </c>
      <c r="AJ6" s="15">
        <v>0</v>
      </c>
      <c r="AK6" s="15">
        <v>0</v>
      </c>
      <c r="AL6" s="15">
        <v>0</v>
      </c>
      <c r="AM6" s="15">
        <v>0</v>
      </c>
      <c r="AN6" s="15">
        <v>0</v>
      </c>
      <c r="AO6" s="15">
        <v>0</v>
      </c>
      <c r="AP6" s="15">
        <v>0</v>
      </c>
      <c r="AQ6" s="15">
        <v>0</v>
      </c>
      <c r="AR6" s="15">
        <v>0</v>
      </c>
      <c r="AS6" s="15">
        <v>0</v>
      </c>
      <c r="AT6" s="15">
        <v>0</v>
      </c>
      <c r="AU6" s="15">
        <v>0</v>
      </c>
      <c r="AV6" s="15">
        <v>0</v>
      </c>
      <c r="AW6" s="15">
        <v>0</v>
      </c>
      <c r="AX6" s="15">
        <v>0</v>
      </c>
      <c r="AY6" s="15">
        <v>0</v>
      </c>
      <c r="AZ6" s="15">
        <v>0</v>
      </c>
      <c r="BA6" s="15">
        <v>0</v>
      </c>
      <c r="BB6" s="15">
        <v>0</v>
      </c>
      <c r="BC6" s="15">
        <v>0</v>
      </c>
      <c r="BD6" s="15">
        <v>0</v>
      </c>
      <c r="BE6" s="15">
        <v>0</v>
      </c>
      <c r="BF6" s="15">
        <v>0</v>
      </c>
      <c r="BG6" s="15">
        <v>0</v>
      </c>
      <c r="BH6" s="15">
        <v>0</v>
      </c>
      <c r="BI6" s="15">
        <v>0</v>
      </c>
      <c r="BJ6" s="15">
        <v>0</v>
      </c>
      <c r="BK6" s="15">
        <v>0</v>
      </c>
      <c r="BL6" s="15">
        <v>0</v>
      </c>
      <c r="BM6" s="15">
        <v>0</v>
      </c>
      <c r="BN6" s="15">
        <v>0</v>
      </c>
      <c r="BO6" s="15">
        <v>0</v>
      </c>
      <c r="BP6" s="15">
        <v>0</v>
      </c>
      <c r="BQ6" s="15">
        <v>0</v>
      </c>
      <c r="BR6" s="15">
        <v>0</v>
      </c>
      <c r="BS6" s="15">
        <v>0</v>
      </c>
      <c r="BT6" s="15">
        <v>0</v>
      </c>
      <c r="BU6" s="15">
        <v>0</v>
      </c>
      <c r="BV6" s="15">
        <v>0</v>
      </c>
      <c r="BW6" s="15">
        <v>0</v>
      </c>
      <c r="BX6" s="15">
        <v>0</v>
      </c>
      <c r="BY6" s="15">
        <v>0</v>
      </c>
      <c r="BZ6" s="15">
        <v>0</v>
      </c>
      <c r="CA6" s="15">
        <v>0</v>
      </c>
      <c r="CB6" s="15">
        <v>0</v>
      </c>
      <c r="CC6" s="15">
        <v>0</v>
      </c>
      <c r="CD6" s="15">
        <v>0</v>
      </c>
      <c r="CE6" s="15">
        <v>1</v>
      </c>
      <c r="CF6" s="15">
        <v>0</v>
      </c>
      <c r="CG6" s="15">
        <v>0</v>
      </c>
      <c r="CH6" s="15">
        <v>0</v>
      </c>
      <c r="CI6" s="15">
        <v>0</v>
      </c>
      <c r="CJ6" s="15">
        <v>0</v>
      </c>
      <c r="CK6" s="15">
        <v>0</v>
      </c>
    </row>
    <row r="7" spans="1:89">
      <c r="A7" s="14" t="s">
        <v>86</v>
      </c>
      <c r="B7" s="15">
        <v>1</v>
      </c>
      <c r="C7" s="15">
        <v>0</v>
      </c>
      <c r="D7" s="15">
        <v>0</v>
      </c>
      <c r="E7" s="15">
        <v>0</v>
      </c>
      <c r="F7" s="15">
        <v>0</v>
      </c>
      <c r="G7" s="15">
        <v>0</v>
      </c>
      <c r="H7" s="15">
        <v>0</v>
      </c>
      <c r="I7" s="15">
        <v>0</v>
      </c>
      <c r="J7" s="15">
        <v>0</v>
      </c>
      <c r="K7" s="15">
        <v>0</v>
      </c>
      <c r="L7" s="15">
        <v>0</v>
      </c>
      <c r="M7" s="15">
        <v>0</v>
      </c>
      <c r="N7" s="15">
        <v>0</v>
      </c>
      <c r="O7" s="15">
        <v>0</v>
      </c>
      <c r="P7" s="15">
        <v>0</v>
      </c>
      <c r="Q7" s="15">
        <v>0</v>
      </c>
      <c r="R7" s="15">
        <v>0</v>
      </c>
      <c r="S7" s="15">
        <v>0</v>
      </c>
      <c r="T7" s="15">
        <v>0</v>
      </c>
      <c r="U7" s="15">
        <v>0</v>
      </c>
      <c r="V7" s="15">
        <v>1</v>
      </c>
      <c r="W7" s="15">
        <v>0</v>
      </c>
      <c r="X7" s="15">
        <v>0</v>
      </c>
      <c r="Y7" s="15">
        <v>0</v>
      </c>
      <c r="Z7" s="15">
        <v>0</v>
      </c>
      <c r="AA7" s="15">
        <v>0</v>
      </c>
      <c r="AB7" s="15">
        <v>1</v>
      </c>
      <c r="AC7" s="15">
        <v>0</v>
      </c>
      <c r="AD7" s="15">
        <v>0</v>
      </c>
      <c r="AE7" s="15">
        <v>0</v>
      </c>
      <c r="AF7" s="15">
        <v>0</v>
      </c>
      <c r="AG7" s="15">
        <v>1</v>
      </c>
      <c r="AH7" s="15">
        <v>0</v>
      </c>
      <c r="AI7" s="15">
        <v>0</v>
      </c>
      <c r="AJ7" s="15">
        <v>0</v>
      </c>
      <c r="AK7" s="15">
        <v>0</v>
      </c>
      <c r="AL7" s="15">
        <v>0</v>
      </c>
      <c r="AM7" s="15">
        <v>0</v>
      </c>
      <c r="AN7" s="15">
        <v>0</v>
      </c>
      <c r="AO7" s="15">
        <v>0</v>
      </c>
      <c r="AP7" s="15">
        <v>0</v>
      </c>
      <c r="AQ7" s="15">
        <v>0</v>
      </c>
      <c r="AR7" s="15">
        <v>0</v>
      </c>
      <c r="AS7" s="15">
        <v>0</v>
      </c>
      <c r="AT7" s="15">
        <v>0</v>
      </c>
      <c r="AU7" s="15">
        <v>0</v>
      </c>
      <c r="AV7" s="15">
        <v>0</v>
      </c>
      <c r="AW7" s="15">
        <v>0</v>
      </c>
      <c r="AX7" s="15">
        <v>0</v>
      </c>
      <c r="AY7" s="15">
        <v>0</v>
      </c>
      <c r="AZ7" s="15">
        <v>0</v>
      </c>
      <c r="BA7" s="15">
        <v>0</v>
      </c>
      <c r="BB7" s="15">
        <v>0</v>
      </c>
      <c r="BC7" s="15">
        <v>0</v>
      </c>
      <c r="BD7" s="15">
        <v>0</v>
      </c>
      <c r="BE7" s="15">
        <v>0</v>
      </c>
      <c r="BF7" s="15">
        <v>0</v>
      </c>
      <c r="BG7" s="15">
        <v>1</v>
      </c>
      <c r="BH7" s="15">
        <v>0</v>
      </c>
      <c r="BI7" s="15">
        <v>0</v>
      </c>
      <c r="BJ7" s="15">
        <v>0</v>
      </c>
      <c r="BK7" s="15">
        <v>0</v>
      </c>
      <c r="BL7" s="15">
        <v>0</v>
      </c>
      <c r="BM7" s="15">
        <v>0</v>
      </c>
      <c r="BN7" s="15">
        <v>0</v>
      </c>
      <c r="BO7" s="15">
        <v>0</v>
      </c>
      <c r="BP7" s="15">
        <v>0</v>
      </c>
      <c r="BQ7" s="15">
        <v>0</v>
      </c>
      <c r="BR7" s="15">
        <v>0</v>
      </c>
      <c r="BS7" s="15">
        <v>0</v>
      </c>
      <c r="BT7" s="15">
        <v>0</v>
      </c>
      <c r="BU7" s="15">
        <v>0</v>
      </c>
      <c r="BV7" s="15">
        <v>0</v>
      </c>
      <c r="BW7" s="15">
        <v>0</v>
      </c>
      <c r="BX7" s="15">
        <v>0</v>
      </c>
      <c r="BY7" s="15">
        <v>0</v>
      </c>
      <c r="BZ7" s="15">
        <v>0</v>
      </c>
      <c r="CA7" s="15">
        <v>0</v>
      </c>
      <c r="CB7" s="15">
        <v>0</v>
      </c>
      <c r="CC7" s="15">
        <v>0</v>
      </c>
      <c r="CD7" s="15">
        <v>0</v>
      </c>
      <c r="CE7" s="15">
        <v>0</v>
      </c>
      <c r="CF7" s="15">
        <v>0</v>
      </c>
      <c r="CG7" s="15">
        <v>0</v>
      </c>
      <c r="CH7" s="15">
        <v>0</v>
      </c>
      <c r="CI7" s="15">
        <v>0</v>
      </c>
      <c r="CJ7" s="15">
        <v>0</v>
      </c>
      <c r="CK7" s="15">
        <v>0</v>
      </c>
    </row>
    <row r="8" spans="1:89">
      <c r="A8" s="14" t="s">
        <v>87</v>
      </c>
      <c r="B8" s="15">
        <v>0</v>
      </c>
      <c r="C8" s="15">
        <v>0</v>
      </c>
      <c r="D8" s="15">
        <v>0</v>
      </c>
      <c r="E8" s="15">
        <v>0</v>
      </c>
      <c r="F8" s="15">
        <v>0</v>
      </c>
      <c r="G8" s="15">
        <v>0</v>
      </c>
      <c r="H8" s="15">
        <v>0</v>
      </c>
      <c r="I8" s="15">
        <v>0</v>
      </c>
      <c r="J8" s="15">
        <v>0</v>
      </c>
      <c r="K8" s="15">
        <v>0</v>
      </c>
      <c r="L8" s="15">
        <v>0</v>
      </c>
      <c r="M8" s="15">
        <v>0</v>
      </c>
      <c r="N8" s="15">
        <v>0</v>
      </c>
      <c r="O8" s="15">
        <v>0</v>
      </c>
      <c r="P8" s="15">
        <v>0</v>
      </c>
      <c r="Q8" s="15">
        <v>0</v>
      </c>
      <c r="R8" s="15">
        <v>0</v>
      </c>
      <c r="S8" s="15">
        <v>0</v>
      </c>
      <c r="T8" s="15">
        <v>0</v>
      </c>
      <c r="U8" s="15">
        <v>0</v>
      </c>
      <c r="V8" s="15">
        <v>0</v>
      </c>
      <c r="W8" s="15">
        <v>0</v>
      </c>
      <c r="X8" s="15">
        <v>0</v>
      </c>
      <c r="Y8" s="15">
        <v>0</v>
      </c>
      <c r="Z8" s="15">
        <v>0</v>
      </c>
      <c r="AA8" s="15">
        <v>0</v>
      </c>
      <c r="AB8" s="15">
        <v>1</v>
      </c>
      <c r="AC8" s="15">
        <v>0</v>
      </c>
      <c r="AD8" s="15">
        <v>0</v>
      </c>
      <c r="AE8" s="15">
        <v>0</v>
      </c>
      <c r="AF8" s="15">
        <v>0</v>
      </c>
      <c r="AG8" s="15">
        <v>1</v>
      </c>
      <c r="AH8" s="15">
        <v>1</v>
      </c>
      <c r="AI8" s="15">
        <v>0</v>
      </c>
      <c r="AJ8" s="15">
        <v>0</v>
      </c>
      <c r="AK8" s="15">
        <v>0</v>
      </c>
      <c r="AL8" s="15">
        <v>0</v>
      </c>
      <c r="AM8" s="15">
        <v>1</v>
      </c>
      <c r="AN8" s="15">
        <v>0</v>
      </c>
      <c r="AO8" s="15">
        <v>0</v>
      </c>
      <c r="AP8" s="15">
        <v>0</v>
      </c>
      <c r="AQ8" s="15">
        <v>0</v>
      </c>
      <c r="AR8" s="15">
        <v>0</v>
      </c>
      <c r="AS8" s="15">
        <v>0</v>
      </c>
      <c r="AT8" s="15">
        <v>0</v>
      </c>
      <c r="AU8" s="15">
        <v>0</v>
      </c>
      <c r="AV8" s="15">
        <v>0</v>
      </c>
      <c r="AW8" s="15">
        <v>0</v>
      </c>
      <c r="AX8" s="15">
        <v>0</v>
      </c>
      <c r="AY8" s="15">
        <v>0</v>
      </c>
      <c r="AZ8" s="15">
        <v>0</v>
      </c>
      <c r="BA8" s="15">
        <v>0</v>
      </c>
      <c r="BB8" s="15">
        <v>0</v>
      </c>
      <c r="BC8" s="15">
        <v>0</v>
      </c>
      <c r="BD8" s="15">
        <v>0</v>
      </c>
      <c r="BE8" s="15">
        <v>0</v>
      </c>
      <c r="BF8" s="15">
        <v>0</v>
      </c>
      <c r="BG8" s="15">
        <v>1</v>
      </c>
      <c r="BH8" s="15">
        <v>0</v>
      </c>
      <c r="BI8" s="15">
        <v>0</v>
      </c>
      <c r="BJ8" s="15">
        <v>0</v>
      </c>
      <c r="BK8" s="15">
        <v>0</v>
      </c>
      <c r="BL8" s="15">
        <v>0</v>
      </c>
      <c r="BM8" s="15">
        <v>0</v>
      </c>
      <c r="BN8" s="15">
        <v>0</v>
      </c>
      <c r="BO8" s="15">
        <v>0</v>
      </c>
      <c r="BP8" s="15">
        <v>0</v>
      </c>
      <c r="BQ8" s="15">
        <v>0</v>
      </c>
      <c r="BR8" s="15">
        <v>0</v>
      </c>
      <c r="BS8" s="15">
        <v>0</v>
      </c>
      <c r="BT8" s="15">
        <v>0</v>
      </c>
      <c r="BU8" s="15">
        <v>0</v>
      </c>
      <c r="BV8" s="15">
        <v>0</v>
      </c>
      <c r="BW8" s="15">
        <v>0</v>
      </c>
      <c r="BX8" s="15">
        <v>0</v>
      </c>
      <c r="BY8" s="15">
        <v>0</v>
      </c>
      <c r="BZ8" s="15">
        <v>0</v>
      </c>
      <c r="CA8" s="15">
        <v>0</v>
      </c>
      <c r="CB8" s="15">
        <v>0</v>
      </c>
      <c r="CC8" s="15">
        <v>0</v>
      </c>
      <c r="CD8" s="15">
        <v>0</v>
      </c>
      <c r="CE8" s="15">
        <v>0</v>
      </c>
      <c r="CF8" s="15">
        <v>0</v>
      </c>
      <c r="CG8" s="15">
        <v>0</v>
      </c>
      <c r="CH8" s="15">
        <v>0</v>
      </c>
      <c r="CI8" s="15">
        <v>0</v>
      </c>
      <c r="CJ8" s="15">
        <v>0</v>
      </c>
      <c r="CK8" s="15">
        <v>0</v>
      </c>
    </row>
    <row r="9" spans="1:89">
      <c r="A9" s="14" t="s">
        <v>88</v>
      </c>
      <c r="B9" s="15">
        <v>0</v>
      </c>
      <c r="C9" s="15">
        <v>0</v>
      </c>
      <c r="D9" s="15">
        <v>0</v>
      </c>
      <c r="E9" s="15">
        <v>0</v>
      </c>
      <c r="F9" s="15">
        <v>0</v>
      </c>
      <c r="G9" s="15">
        <v>0</v>
      </c>
      <c r="H9" s="15">
        <v>0</v>
      </c>
      <c r="I9" s="15">
        <v>0</v>
      </c>
      <c r="J9" s="15">
        <v>0</v>
      </c>
      <c r="K9" s="15">
        <v>0</v>
      </c>
      <c r="L9" s="15">
        <v>0</v>
      </c>
      <c r="M9" s="15">
        <v>1</v>
      </c>
      <c r="N9" s="15">
        <v>0</v>
      </c>
      <c r="O9" s="15">
        <v>0</v>
      </c>
      <c r="P9" s="15">
        <v>0</v>
      </c>
      <c r="Q9" s="15">
        <v>0</v>
      </c>
      <c r="R9" s="15">
        <v>0</v>
      </c>
      <c r="S9" s="15">
        <v>0</v>
      </c>
      <c r="T9" s="15">
        <v>0</v>
      </c>
      <c r="U9" s="15">
        <v>0</v>
      </c>
      <c r="V9" s="15">
        <v>0</v>
      </c>
      <c r="W9" s="15">
        <v>0</v>
      </c>
      <c r="X9" s="15">
        <v>0</v>
      </c>
      <c r="Y9" s="15">
        <v>0</v>
      </c>
      <c r="Z9" s="15">
        <v>0</v>
      </c>
      <c r="AA9" s="15">
        <v>0</v>
      </c>
      <c r="AB9" s="15">
        <v>0</v>
      </c>
      <c r="AC9" s="15">
        <v>0</v>
      </c>
      <c r="AD9" s="15">
        <v>0</v>
      </c>
      <c r="AE9" s="15">
        <v>0</v>
      </c>
      <c r="AF9" s="15">
        <v>0</v>
      </c>
      <c r="AG9" s="15">
        <v>0</v>
      </c>
      <c r="AH9" s="15">
        <v>0</v>
      </c>
      <c r="AI9" s="15">
        <v>0</v>
      </c>
      <c r="AJ9" s="15">
        <v>0</v>
      </c>
      <c r="AK9" s="15">
        <v>0</v>
      </c>
      <c r="AL9" s="15">
        <v>0</v>
      </c>
      <c r="AM9" s="15">
        <v>0</v>
      </c>
      <c r="AN9" s="15">
        <v>0</v>
      </c>
      <c r="AO9" s="15">
        <v>0</v>
      </c>
      <c r="AP9" s="15">
        <v>0</v>
      </c>
      <c r="AQ9" s="15">
        <v>0</v>
      </c>
      <c r="AR9" s="15">
        <v>0</v>
      </c>
      <c r="AS9" s="15">
        <v>1</v>
      </c>
      <c r="AT9" s="15">
        <v>0</v>
      </c>
      <c r="AU9" s="15">
        <v>0</v>
      </c>
      <c r="AV9" s="15">
        <v>0</v>
      </c>
      <c r="AW9" s="15">
        <v>0</v>
      </c>
      <c r="AX9" s="15">
        <v>0</v>
      </c>
      <c r="AY9" s="15">
        <v>0</v>
      </c>
      <c r="AZ9" s="15">
        <v>0</v>
      </c>
      <c r="BA9" s="15">
        <v>0</v>
      </c>
      <c r="BB9" s="15">
        <v>0</v>
      </c>
      <c r="BC9" s="15">
        <v>0</v>
      </c>
      <c r="BD9" s="15">
        <v>0</v>
      </c>
      <c r="BE9" s="15">
        <v>0</v>
      </c>
      <c r="BF9" s="15">
        <v>0</v>
      </c>
      <c r="BG9" s="15">
        <v>0</v>
      </c>
      <c r="BH9" s="15">
        <v>0</v>
      </c>
      <c r="BI9" s="15">
        <v>0</v>
      </c>
      <c r="BJ9" s="15">
        <v>0</v>
      </c>
      <c r="BK9" s="15">
        <v>0</v>
      </c>
      <c r="BL9" s="15">
        <v>0</v>
      </c>
      <c r="BM9" s="15">
        <v>0</v>
      </c>
      <c r="BN9" s="15">
        <v>0</v>
      </c>
      <c r="BO9" s="15">
        <v>0</v>
      </c>
      <c r="BP9" s="15">
        <v>0</v>
      </c>
      <c r="BQ9" s="15">
        <v>0</v>
      </c>
      <c r="BR9" s="15">
        <v>0</v>
      </c>
      <c r="BS9" s="15">
        <v>0</v>
      </c>
      <c r="BT9" s="15">
        <v>0</v>
      </c>
      <c r="BU9" s="15">
        <v>0</v>
      </c>
      <c r="BV9" s="15">
        <v>0</v>
      </c>
      <c r="BW9" s="15">
        <v>0</v>
      </c>
      <c r="BX9" s="15">
        <v>0</v>
      </c>
      <c r="BY9" s="15">
        <v>0</v>
      </c>
      <c r="BZ9" s="15">
        <v>0</v>
      </c>
      <c r="CA9" s="15">
        <v>0</v>
      </c>
      <c r="CB9" s="15">
        <v>0</v>
      </c>
      <c r="CC9" s="15">
        <v>0</v>
      </c>
      <c r="CD9" s="15">
        <v>0</v>
      </c>
      <c r="CE9" s="15">
        <v>0</v>
      </c>
      <c r="CF9" s="15">
        <v>0</v>
      </c>
      <c r="CG9" s="15">
        <v>0</v>
      </c>
      <c r="CH9" s="15">
        <v>0</v>
      </c>
      <c r="CI9" s="15">
        <v>0</v>
      </c>
      <c r="CJ9" s="15">
        <v>0</v>
      </c>
      <c r="CK9" s="15">
        <v>0</v>
      </c>
    </row>
    <row r="10" spans="1:89">
      <c r="A10" s="14" t="s">
        <v>89</v>
      </c>
      <c r="B10" s="15">
        <v>0</v>
      </c>
      <c r="C10" s="15">
        <v>0</v>
      </c>
      <c r="D10" s="15">
        <v>0</v>
      </c>
      <c r="E10" s="15">
        <v>0</v>
      </c>
      <c r="F10" s="15">
        <v>0</v>
      </c>
      <c r="G10" s="15">
        <v>0</v>
      </c>
      <c r="H10" s="15">
        <v>0</v>
      </c>
      <c r="I10" s="15">
        <v>0</v>
      </c>
      <c r="J10" s="15">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0</v>
      </c>
      <c r="AC10" s="15">
        <v>0</v>
      </c>
      <c r="AD10" s="15">
        <v>1</v>
      </c>
      <c r="AE10" s="15">
        <v>0</v>
      </c>
      <c r="AF10" s="15">
        <v>0</v>
      </c>
      <c r="AG10" s="15">
        <v>0</v>
      </c>
      <c r="AH10" s="15">
        <v>0</v>
      </c>
      <c r="AI10" s="15">
        <v>0</v>
      </c>
      <c r="AJ10" s="15">
        <v>0</v>
      </c>
      <c r="AK10" s="15">
        <v>0</v>
      </c>
      <c r="AL10" s="15">
        <v>0</v>
      </c>
      <c r="AM10" s="15">
        <v>0</v>
      </c>
      <c r="AN10" s="15">
        <v>0</v>
      </c>
      <c r="AO10" s="15">
        <v>0</v>
      </c>
      <c r="AP10" s="15">
        <v>0</v>
      </c>
      <c r="AQ10" s="15">
        <v>0</v>
      </c>
      <c r="AR10" s="15">
        <v>0</v>
      </c>
      <c r="AS10" s="15">
        <v>0</v>
      </c>
      <c r="AT10" s="15">
        <v>0</v>
      </c>
      <c r="AU10" s="15">
        <v>0</v>
      </c>
      <c r="AV10" s="15">
        <v>0</v>
      </c>
      <c r="AW10" s="15">
        <v>0</v>
      </c>
      <c r="AX10" s="15">
        <v>1</v>
      </c>
      <c r="AY10" s="15">
        <v>0</v>
      </c>
      <c r="AZ10" s="15">
        <v>0</v>
      </c>
      <c r="BA10" s="15">
        <v>0</v>
      </c>
      <c r="BB10" s="15">
        <v>0</v>
      </c>
      <c r="BC10" s="15">
        <v>0</v>
      </c>
      <c r="BD10" s="15">
        <v>0</v>
      </c>
      <c r="BE10" s="15">
        <v>0</v>
      </c>
      <c r="BF10" s="15">
        <v>0</v>
      </c>
      <c r="BG10" s="15">
        <v>0</v>
      </c>
      <c r="BH10" s="15">
        <v>0</v>
      </c>
      <c r="BI10" s="15">
        <v>0</v>
      </c>
      <c r="BJ10" s="15">
        <v>0</v>
      </c>
      <c r="BK10" s="15">
        <v>0</v>
      </c>
      <c r="BL10" s="15">
        <v>0</v>
      </c>
      <c r="BM10" s="15">
        <v>0</v>
      </c>
      <c r="BN10" s="15">
        <v>0</v>
      </c>
      <c r="BO10" s="15">
        <v>0</v>
      </c>
      <c r="BP10" s="15">
        <v>0</v>
      </c>
      <c r="BQ10" s="15">
        <v>0</v>
      </c>
      <c r="BR10" s="15">
        <v>1</v>
      </c>
      <c r="BS10" s="15">
        <v>0</v>
      </c>
      <c r="BT10" s="15">
        <v>0</v>
      </c>
      <c r="BU10" s="15">
        <v>1</v>
      </c>
      <c r="BV10" s="15">
        <v>0</v>
      </c>
      <c r="BW10" s="15">
        <v>0</v>
      </c>
      <c r="BX10" s="15">
        <v>0</v>
      </c>
      <c r="BY10" s="15">
        <v>0</v>
      </c>
      <c r="BZ10" s="15">
        <v>0</v>
      </c>
      <c r="CA10" s="15">
        <v>0</v>
      </c>
      <c r="CB10" s="15">
        <v>0</v>
      </c>
      <c r="CC10" s="15">
        <v>0</v>
      </c>
      <c r="CD10" s="15">
        <v>0</v>
      </c>
      <c r="CE10" s="15">
        <v>0</v>
      </c>
      <c r="CF10" s="15">
        <v>0</v>
      </c>
      <c r="CG10" s="15">
        <v>0</v>
      </c>
      <c r="CH10" s="15">
        <v>0</v>
      </c>
      <c r="CI10" s="15">
        <v>0</v>
      </c>
      <c r="CJ10" s="15">
        <v>0</v>
      </c>
      <c r="CK10" s="15">
        <v>0</v>
      </c>
    </row>
    <row r="11" spans="1:89">
      <c r="A11" s="14" t="s">
        <v>90</v>
      </c>
      <c r="B11" s="15">
        <v>0</v>
      </c>
      <c r="C11" s="15">
        <v>0</v>
      </c>
      <c r="D11" s="15">
        <v>0</v>
      </c>
      <c r="E11" s="15">
        <v>0</v>
      </c>
      <c r="F11" s="15">
        <v>0</v>
      </c>
      <c r="G11" s="15">
        <v>0</v>
      </c>
      <c r="H11" s="15">
        <v>0</v>
      </c>
      <c r="I11" s="15">
        <v>0</v>
      </c>
      <c r="J11" s="15">
        <v>0</v>
      </c>
      <c r="K11" s="15">
        <v>0</v>
      </c>
      <c r="L11" s="15">
        <v>0</v>
      </c>
      <c r="M11" s="15">
        <v>0</v>
      </c>
      <c r="N11" s="15">
        <v>0</v>
      </c>
      <c r="O11" s="15">
        <v>0</v>
      </c>
      <c r="P11" s="15">
        <v>0</v>
      </c>
      <c r="Q11" s="15">
        <v>0</v>
      </c>
      <c r="R11" s="15">
        <v>0</v>
      </c>
      <c r="S11" s="15">
        <v>0</v>
      </c>
      <c r="T11" s="15">
        <v>0</v>
      </c>
      <c r="U11" s="15">
        <v>0</v>
      </c>
      <c r="V11" s="15">
        <v>0</v>
      </c>
      <c r="W11" s="15">
        <v>0</v>
      </c>
      <c r="X11" s="15">
        <v>0</v>
      </c>
      <c r="Y11" s="15">
        <v>0</v>
      </c>
      <c r="Z11" s="15">
        <v>0</v>
      </c>
      <c r="AA11" s="15">
        <v>0</v>
      </c>
      <c r="AB11" s="15">
        <v>0</v>
      </c>
      <c r="AC11" s="15">
        <v>0</v>
      </c>
      <c r="AD11" s="15">
        <v>0</v>
      </c>
      <c r="AE11" s="15">
        <v>0</v>
      </c>
      <c r="AF11" s="15">
        <v>0</v>
      </c>
      <c r="AG11" s="15">
        <v>0</v>
      </c>
      <c r="AH11" s="15">
        <v>0</v>
      </c>
      <c r="AI11" s="15">
        <v>0</v>
      </c>
      <c r="AJ11" s="15">
        <v>0</v>
      </c>
      <c r="AK11" s="15">
        <v>0</v>
      </c>
      <c r="AL11" s="15">
        <v>0</v>
      </c>
      <c r="AM11" s="15">
        <v>0</v>
      </c>
      <c r="AN11" s="15">
        <v>0</v>
      </c>
      <c r="AO11" s="15">
        <v>0</v>
      </c>
      <c r="AP11" s="15">
        <v>0</v>
      </c>
      <c r="AQ11" s="15">
        <v>0</v>
      </c>
      <c r="AR11" s="15">
        <v>0</v>
      </c>
      <c r="AS11" s="15">
        <v>0</v>
      </c>
      <c r="AT11" s="15">
        <v>0</v>
      </c>
      <c r="AU11" s="15">
        <v>0</v>
      </c>
      <c r="AV11" s="15">
        <v>0</v>
      </c>
      <c r="AW11" s="15">
        <v>0</v>
      </c>
      <c r="AX11" s="15">
        <v>0</v>
      </c>
      <c r="AY11" s="15">
        <v>0</v>
      </c>
      <c r="AZ11" s="15">
        <v>0</v>
      </c>
      <c r="BA11" s="15">
        <v>0</v>
      </c>
      <c r="BB11" s="15">
        <v>0</v>
      </c>
      <c r="BC11" s="15">
        <v>0</v>
      </c>
      <c r="BD11" s="15">
        <v>0</v>
      </c>
      <c r="BE11" s="15">
        <v>0</v>
      </c>
      <c r="BF11" s="15">
        <v>0</v>
      </c>
      <c r="BG11" s="15">
        <v>0</v>
      </c>
      <c r="BH11" s="15">
        <v>0</v>
      </c>
      <c r="BI11" s="15">
        <v>0</v>
      </c>
      <c r="BJ11" s="15">
        <v>0</v>
      </c>
      <c r="BK11" s="15">
        <v>0</v>
      </c>
      <c r="BL11" s="15">
        <v>0</v>
      </c>
      <c r="BM11" s="15">
        <v>0</v>
      </c>
      <c r="BN11" s="15">
        <v>0</v>
      </c>
      <c r="BO11" s="15">
        <v>0</v>
      </c>
      <c r="BP11" s="15">
        <v>0</v>
      </c>
      <c r="BQ11" s="15">
        <v>0</v>
      </c>
      <c r="BR11" s="15">
        <v>1</v>
      </c>
      <c r="BS11" s="15">
        <v>0</v>
      </c>
      <c r="BT11" s="15">
        <v>0</v>
      </c>
      <c r="BU11" s="15">
        <v>0</v>
      </c>
      <c r="BV11" s="15">
        <v>0</v>
      </c>
      <c r="BW11" s="15">
        <v>0</v>
      </c>
      <c r="BX11" s="15">
        <v>0</v>
      </c>
      <c r="BY11" s="15">
        <v>0</v>
      </c>
      <c r="BZ11" s="15">
        <v>0</v>
      </c>
      <c r="CA11" s="15">
        <v>0</v>
      </c>
      <c r="CB11" s="15">
        <v>0</v>
      </c>
      <c r="CC11" s="15">
        <v>0</v>
      </c>
      <c r="CD11" s="15">
        <v>0</v>
      </c>
      <c r="CE11" s="15">
        <v>0</v>
      </c>
      <c r="CF11" s="15">
        <v>0</v>
      </c>
      <c r="CG11" s="15">
        <v>0</v>
      </c>
      <c r="CH11" s="15">
        <v>0</v>
      </c>
      <c r="CI11" s="15">
        <v>0</v>
      </c>
      <c r="CJ11" s="15">
        <v>0</v>
      </c>
      <c r="CK11" s="15">
        <v>0</v>
      </c>
    </row>
    <row r="12" spans="1:89">
      <c r="A12" s="14" t="s">
        <v>91</v>
      </c>
      <c r="B12" s="15">
        <v>0</v>
      </c>
      <c r="C12" s="15">
        <v>0</v>
      </c>
      <c r="D12" s="15">
        <v>0</v>
      </c>
      <c r="E12" s="15">
        <v>0</v>
      </c>
      <c r="F12" s="15">
        <v>0</v>
      </c>
      <c r="G12" s="15">
        <v>0</v>
      </c>
      <c r="H12" s="15">
        <v>0</v>
      </c>
      <c r="I12" s="15">
        <v>0</v>
      </c>
      <c r="J12" s="15">
        <v>0</v>
      </c>
      <c r="K12" s="15">
        <v>0</v>
      </c>
      <c r="L12" s="15">
        <v>0</v>
      </c>
      <c r="M12" s="15">
        <v>0</v>
      </c>
      <c r="N12" s="15">
        <v>0</v>
      </c>
      <c r="O12" s="15">
        <v>0</v>
      </c>
      <c r="P12" s="15">
        <v>0</v>
      </c>
      <c r="Q12" s="15">
        <v>0</v>
      </c>
      <c r="R12" s="15">
        <v>0</v>
      </c>
      <c r="S12" s="15">
        <v>0</v>
      </c>
      <c r="T12" s="15">
        <v>0</v>
      </c>
      <c r="U12" s="15">
        <v>0</v>
      </c>
      <c r="V12" s="15">
        <v>1</v>
      </c>
      <c r="W12" s="15">
        <v>0</v>
      </c>
      <c r="X12" s="15">
        <v>0</v>
      </c>
      <c r="Y12" s="15">
        <v>0</v>
      </c>
      <c r="Z12" s="15">
        <v>0</v>
      </c>
      <c r="AA12" s="15">
        <v>0</v>
      </c>
      <c r="AB12" s="15">
        <v>0</v>
      </c>
      <c r="AC12" s="15">
        <v>0</v>
      </c>
      <c r="AD12" s="15">
        <v>0</v>
      </c>
      <c r="AE12" s="15">
        <v>1</v>
      </c>
      <c r="AF12" s="15">
        <v>0</v>
      </c>
      <c r="AG12" s="15">
        <v>0</v>
      </c>
      <c r="AH12" s="15">
        <v>0</v>
      </c>
      <c r="AI12" s="15">
        <v>0</v>
      </c>
      <c r="AJ12" s="15">
        <v>1</v>
      </c>
      <c r="AK12" s="15">
        <v>0</v>
      </c>
      <c r="AL12" s="15">
        <v>0</v>
      </c>
      <c r="AM12" s="15">
        <v>0</v>
      </c>
      <c r="AN12" s="15">
        <v>0</v>
      </c>
      <c r="AO12" s="15">
        <v>0</v>
      </c>
      <c r="AP12" s="15">
        <v>0</v>
      </c>
      <c r="AQ12" s="15">
        <v>0</v>
      </c>
      <c r="AR12" s="15">
        <v>0</v>
      </c>
      <c r="AS12" s="15">
        <v>0</v>
      </c>
      <c r="AT12" s="15">
        <v>0</v>
      </c>
      <c r="AU12" s="15">
        <v>0</v>
      </c>
      <c r="AV12" s="15">
        <v>0</v>
      </c>
      <c r="AW12" s="15">
        <v>0</v>
      </c>
      <c r="AX12" s="15">
        <v>0</v>
      </c>
      <c r="AY12" s="15">
        <v>0</v>
      </c>
      <c r="AZ12" s="15">
        <v>0</v>
      </c>
      <c r="BA12" s="15">
        <v>0</v>
      </c>
      <c r="BB12" s="15">
        <v>0</v>
      </c>
      <c r="BC12" s="15">
        <v>0</v>
      </c>
      <c r="BD12" s="15">
        <v>0</v>
      </c>
      <c r="BE12" s="15">
        <v>1</v>
      </c>
      <c r="BF12" s="15">
        <v>0</v>
      </c>
      <c r="BG12" s="15">
        <v>0</v>
      </c>
      <c r="BH12" s="15">
        <v>0</v>
      </c>
      <c r="BI12" s="15">
        <v>0</v>
      </c>
      <c r="BJ12" s="15">
        <v>0</v>
      </c>
      <c r="BK12" s="15">
        <v>0</v>
      </c>
      <c r="BL12" s="15">
        <v>0</v>
      </c>
      <c r="BM12" s="15">
        <v>0</v>
      </c>
      <c r="BN12" s="15">
        <v>0</v>
      </c>
      <c r="BO12" s="15">
        <v>0</v>
      </c>
      <c r="BP12" s="15">
        <v>0</v>
      </c>
      <c r="BQ12" s="15">
        <v>1</v>
      </c>
      <c r="BR12" s="15">
        <v>1</v>
      </c>
      <c r="BS12" s="15">
        <v>0</v>
      </c>
      <c r="BT12" s="15">
        <v>0</v>
      </c>
      <c r="BU12" s="15">
        <v>0</v>
      </c>
      <c r="BV12" s="15">
        <v>0</v>
      </c>
      <c r="BW12" s="15">
        <v>0</v>
      </c>
      <c r="BX12" s="15">
        <v>0</v>
      </c>
      <c r="BY12" s="15">
        <v>0</v>
      </c>
      <c r="BZ12" s="15">
        <v>0</v>
      </c>
      <c r="CA12" s="15">
        <v>0</v>
      </c>
      <c r="CB12" s="15">
        <v>0</v>
      </c>
      <c r="CC12" s="15">
        <v>0</v>
      </c>
      <c r="CD12" s="15">
        <v>0</v>
      </c>
      <c r="CE12" s="15">
        <v>0</v>
      </c>
      <c r="CF12" s="15">
        <v>0</v>
      </c>
      <c r="CG12" s="15">
        <v>0</v>
      </c>
      <c r="CH12" s="15">
        <v>0</v>
      </c>
      <c r="CI12" s="15">
        <v>0</v>
      </c>
      <c r="CJ12" s="15">
        <v>0</v>
      </c>
      <c r="CK12" s="15">
        <v>0</v>
      </c>
    </row>
    <row r="13" spans="1:89">
      <c r="A13" s="14" t="s">
        <v>92</v>
      </c>
      <c r="B13" s="15">
        <v>0</v>
      </c>
      <c r="C13" s="15">
        <v>0</v>
      </c>
      <c r="D13" s="15">
        <v>0</v>
      </c>
      <c r="E13" s="15">
        <v>0</v>
      </c>
      <c r="F13" s="15">
        <v>0</v>
      </c>
      <c r="G13" s="15">
        <v>0</v>
      </c>
      <c r="H13" s="15">
        <v>0</v>
      </c>
      <c r="I13" s="15">
        <v>0</v>
      </c>
      <c r="J13" s="15">
        <v>0</v>
      </c>
      <c r="K13" s="15">
        <v>0</v>
      </c>
      <c r="L13" s="15">
        <v>0</v>
      </c>
      <c r="M13" s="15">
        <v>0</v>
      </c>
      <c r="N13" s="15">
        <v>0</v>
      </c>
      <c r="O13" s="15">
        <v>0</v>
      </c>
      <c r="P13" s="15">
        <v>0</v>
      </c>
      <c r="Q13" s="15">
        <v>1</v>
      </c>
      <c r="R13" s="15">
        <v>0</v>
      </c>
      <c r="S13" s="15">
        <v>0</v>
      </c>
      <c r="T13" s="15">
        <v>0</v>
      </c>
      <c r="U13" s="15">
        <v>0</v>
      </c>
      <c r="V13" s="15">
        <v>0</v>
      </c>
      <c r="W13" s="15">
        <v>0</v>
      </c>
      <c r="X13" s="15">
        <v>0</v>
      </c>
      <c r="Y13" s="15">
        <v>0</v>
      </c>
      <c r="Z13" s="15">
        <v>0</v>
      </c>
      <c r="AA13" s="15">
        <v>0</v>
      </c>
      <c r="AB13" s="15">
        <v>0</v>
      </c>
      <c r="AC13" s="15">
        <v>0</v>
      </c>
      <c r="AD13" s="15">
        <v>0</v>
      </c>
      <c r="AE13" s="15">
        <v>0</v>
      </c>
      <c r="AF13" s="15">
        <v>0</v>
      </c>
      <c r="AG13" s="15">
        <v>0</v>
      </c>
      <c r="AH13" s="15">
        <v>0</v>
      </c>
      <c r="AI13" s="15">
        <v>0</v>
      </c>
      <c r="AJ13" s="15">
        <v>0</v>
      </c>
      <c r="AK13" s="15">
        <v>0</v>
      </c>
      <c r="AL13" s="15">
        <v>0</v>
      </c>
      <c r="AM13" s="15">
        <v>0</v>
      </c>
      <c r="AN13" s="15">
        <v>0</v>
      </c>
      <c r="AO13" s="15">
        <v>0</v>
      </c>
      <c r="AP13" s="15">
        <v>0</v>
      </c>
      <c r="AQ13" s="15">
        <v>0</v>
      </c>
      <c r="AR13" s="15">
        <v>0</v>
      </c>
      <c r="AS13" s="15">
        <v>0</v>
      </c>
      <c r="AT13" s="15">
        <v>0</v>
      </c>
      <c r="AU13" s="15">
        <v>0</v>
      </c>
      <c r="AV13" s="15">
        <v>0</v>
      </c>
      <c r="AW13" s="15">
        <v>0</v>
      </c>
      <c r="AX13" s="15">
        <v>0</v>
      </c>
      <c r="AY13" s="15">
        <v>0</v>
      </c>
      <c r="AZ13" s="15">
        <v>0</v>
      </c>
      <c r="BA13" s="15">
        <v>0</v>
      </c>
      <c r="BB13" s="15">
        <v>0</v>
      </c>
      <c r="BC13" s="15">
        <v>0</v>
      </c>
      <c r="BD13" s="15">
        <v>0</v>
      </c>
      <c r="BE13" s="15">
        <v>0</v>
      </c>
      <c r="BF13" s="15">
        <v>0</v>
      </c>
      <c r="BG13" s="15">
        <v>0</v>
      </c>
      <c r="BH13" s="15">
        <v>0</v>
      </c>
      <c r="BI13" s="15">
        <v>0</v>
      </c>
      <c r="BJ13" s="15">
        <v>0</v>
      </c>
      <c r="BK13" s="15">
        <v>0</v>
      </c>
      <c r="BL13" s="15">
        <v>0</v>
      </c>
      <c r="BM13" s="15">
        <v>0</v>
      </c>
      <c r="BN13" s="15">
        <v>0</v>
      </c>
      <c r="BO13" s="15">
        <v>0</v>
      </c>
      <c r="BP13" s="15">
        <v>0</v>
      </c>
      <c r="BQ13" s="15">
        <v>0</v>
      </c>
      <c r="BR13" s="15">
        <v>0</v>
      </c>
      <c r="BS13" s="15">
        <v>0</v>
      </c>
      <c r="BT13" s="15">
        <v>0</v>
      </c>
      <c r="BU13" s="15">
        <v>0</v>
      </c>
      <c r="BV13" s="15">
        <v>0</v>
      </c>
      <c r="BW13" s="15">
        <v>0</v>
      </c>
      <c r="BX13" s="15">
        <v>0</v>
      </c>
      <c r="BY13" s="15">
        <v>0</v>
      </c>
      <c r="BZ13" s="15">
        <v>0</v>
      </c>
      <c r="CA13" s="15">
        <v>0</v>
      </c>
      <c r="CB13" s="15">
        <v>0</v>
      </c>
      <c r="CC13" s="15">
        <v>0</v>
      </c>
      <c r="CD13" s="15">
        <v>0</v>
      </c>
      <c r="CE13" s="15">
        <v>0</v>
      </c>
      <c r="CF13" s="15">
        <v>0</v>
      </c>
      <c r="CG13" s="15">
        <v>0</v>
      </c>
      <c r="CH13" s="15">
        <v>0</v>
      </c>
      <c r="CI13" s="15">
        <v>0</v>
      </c>
      <c r="CJ13" s="15">
        <v>0</v>
      </c>
      <c r="CK13" s="15">
        <v>0</v>
      </c>
    </row>
    <row r="14" spans="1:89">
      <c r="A14" s="14" t="s">
        <v>93</v>
      </c>
      <c r="B14" s="15">
        <v>0</v>
      </c>
      <c r="C14" s="15">
        <v>0</v>
      </c>
      <c r="D14" s="15">
        <v>0</v>
      </c>
      <c r="E14" s="15">
        <v>0</v>
      </c>
      <c r="F14" s="15">
        <v>0</v>
      </c>
      <c r="G14" s="15">
        <v>0</v>
      </c>
      <c r="H14" s="15">
        <v>0</v>
      </c>
      <c r="I14" s="15">
        <v>0</v>
      </c>
      <c r="J14" s="15">
        <v>0</v>
      </c>
      <c r="K14" s="15">
        <v>0</v>
      </c>
      <c r="L14" s="15">
        <v>0</v>
      </c>
      <c r="M14" s="15">
        <v>0</v>
      </c>
      <c r="N14" s="15">
        <v>0</v>
      </c>
      <c r="O14" s="15">
        <v>0</v>
      </c>
      <c r="P14" s="15">
        <v>0</v>
      </c>
      <c r="Q14" s="15">
        <v>0</v>
      </c>
      <c r="R14" s="15">
        <v>0</v>
      </c>
      <c r="S14" s="15">
        <v>0</v>
      </c>
      <c r="T14" s="15">
        <v>0</v>
      </c>
      <c r="U14" s="15">
        <v>0</v>
      </c>
      <c r="V14" s="15">
        <v>0</v>
      </c>
      <c r="W14" s="15">
        <v>0</v>
      </c>
      <c r="X14" s="15">
        <v>0</v>
      </c>
      <c r="Y14" s="15">
        <v>0</v>
      </c>
      <c r="Z14" s="15">
        <v>0</v>
      </c>
      <c r="AA14" s="15">
        <v>0</v>
      </c>
      <c r="AB14" s="15">
        <v>0</v>
      </c>
      <c r="AC14" s="15">
        <v>0</v>
      </c>
      <c r="AD14" s="15">
        <v>0</v>
      </c>
      <c r="AE14" s="15">
        <v>0</v>
      </c>
      <c r="AF14" s="15">
        <v>0</v>
      </c>
      <c r="AG14" s="15">
        <v>0</v>
      </c>
      <c r="AH14" s="15">
        <v>0</v>
      </c>
      <c r="AI14" s="15">
        <v>0</v>
      </c>
      <c r="AJ14" s="15">
        <v>0</v>
      </c>
      <c r="AK14" s="15">
        <v>0</v>
      </c>
      <c r="AL14" s="15">
        <v>0</v>
      </c>
      <c r="AM14" s="15">
        <v>0</v>
      </c>
      <c r="AN14" s="15">
        <v>0</v>
      </c>
      <c r="AO14" s="15">
        <v>0</v>
      </c>
      <c r="AP14" s="15">
        <v>0</v>
      </c>
      <c r="AQ14" s="15">
        <v>0</v>
      </c>
      <c r="AR14" s="15">
        <v>0</v>
      </c>
      <c r="AS14" s="15">
        <v>0</v>
      </c>
      <c r="AT14" s="15">
        <v>0</v>
      </c>
      <c r="AU14" s="15">
        <v>0</v>
      </c>
      <c r="AV14" s="15">
        <v>0</v>
      </c>
      <c r="AW14" s="15">
        <v>0</v>
      </c>
      <c r="AX14" s="15">
        <v>0</v>
      </c>
      <c r="AY14" s="15">
        <v>0</v>
      </c>
      <c r="AZ14" s="15">
        <v>0</v>
      </c>
      <c r="BA14" s="15">
        <v>0</v>
      </c>
      <c r="BB14" s="15">
        <v>0</v>
      </c>
      <c r="BC14" s="15">
        <v>0</v>
      </c>
      <c r="BD14" s="15">
        <v>0</v>
      </c>
      <c r="BE14" s="15">
        <v>0</v>
      </c>
      <c r="BF14" s="15">
        <v>0</v>
      </c>
      <c r="BG14" s="15">
        <v>0</v>
      </c>
      <c r="BH14" s="15">
        <v>0</v>
      </c>
      <c r="BI14" s="15">
        <v>0</v>
      </c>
      <c r="BJ14" s="15">
        <v>0</v>
      </c>
      <c r="BK14" s="15">
        <v>0</v>
      </c>
      <c r="BL14" s="15">
        <v>0</v>
      </c>
      <c r="BM14" s="15">
        <v>0</v>
      </c>
      <c r="BN14" s="15">
        <v>0</v>
      </c>
      <c r="BO14" s="15">
        <v>0</v>
      </c>
      <c r="BP14" s="15">
        <v>0</v>
      </c>
      <c r="BQ14" s="15">
        <v>0</v>
      </c>
      <c r="BR14" s="15">
        <v>0</v>
      </c>
      <c r="BS14" s="15">
        <v>0</v>
      </c>
      <c r="BT14" s="15">
        <v>0</v>
      </c>
      <c r="BU14" s="15">
        <v>0</v>
      </c>
      <c r="BV14" s="15">
        <v>0</v>
      </c>
      <c r="BW14" s="15">
        <v>0</v>
      </c>
      <c r="BX14" s="15">
        <v>0</v>
      </c>
      <c r="BY14" s="15">
        <v>1</v>
      </c>
      <c r="BZ14" s="15">
        <v>0</v>
      </c>
      <c r="CA14" s="15">
        <v>0</v>
      </c>
      <c r="CB14" s="15">
        <v>0</v>
      </c>
      <c r="CC14" s="15">
        <v>0</v>
      </c>
      <c r="CD14" s="15">
        <v>0</v>
      </c>
      <c r="CE14" s="15">
        <v>0</v>
      </c>
      <c r="CF14" s="15">
        <v>0</v>
      </c>
      <c r="CG14" s="15">
        <v>0</v>
      </c>
      <c r="CH14" s="15">
        <v>0</v>
      </c>
      <c r="CI14" s="15">
        <v>0</v>
      </c>
      <c r="CJ14" s="15">
        <v>0</v>
      </c>
      <c r="CK14" s="15">
        <v>0</v>
      </c>
    </row>
    <row r="15" spans="1:89">
      <c r="A15" s="14" t="s">
        <v>94</v>
      </c>
      <c r="B15" s="15">
        <v>0</v>
      </c>
      <c r="C15" s="15">
        <v>0</v>
      </c>
      <c r="D15" s="15">
        <v>0</v>
      </c>
      <c r="E15" s="15">
        <v>0</v>
      </c>
      <c r="F15" s="15">
        <v>0</v>
      </c>
      <c r="G15" s="15">
        <v>0</v>
      </c>
      <c r="H15" s="15">
        <v>0</v>
      </c>
      <c r="I15" s="15">
        <v>0</v>
      </c>
      <c r="J15" s="15">
        <v>0</v>
      </c>
      <c r="K15" s="15">
        <v>0</v>
      </c>
      <c r="L15" s="15">
        <v>0</v>
      </c>
      <c r="M15" s="15">
        <v>0</v>
      </c>
      <c r="N15" s="15">
        <v>1</v>
      </c>
      <c r="O15" s="15">
        <v>0</v>
      </c>
      <c r="P15" s="15">
        <v>0</v>
      </c>
      <c r="Q15" s="15">
        <v>0</v>
      </c>
      <c r="R15" s="15">
        <v>0</v>
      </c>
      <c r="S15" s="15">
        <v>0</v>
      </c>
      <c r="T15" s="15">
        <v>0</v>
      </c>
      <c r="U15" s="15">
        <v>0</v>
      </c>
      <c r="V15" s="15">
        <v>0</v>
      </c>
      <c r="W15" s="15">
        <v>0</v>
      </c>
      <c r="X15" s="15">
        <v>0</v>
      </c>
      <c r="Y15" s="15">
        <v>0</v>
      </c>
      <c r="Z15" s="15">
        <v>0</v>
      </c>
      <c r="AA15" s="15">
        <v>0</v>
      </c>
      <c r="AB15" s="15">
        <v>0</v>
      </c>
      <c r="AC15" s="15">
        <v>0</v>
      </c>
      <c r="AD15" s="15">
        <v>0</v>
      </c>
      <c r="AE15" s="15">
        <v>0</v>
      </c>
      <c r="AF15" s="15">
        <v>0</v>
      </c>
      <c r="AG15" s="15">
        <v>0</v>
      </c>
      <c r="AH15" s="15">
        <v>0</v>
      </c>
      <c r="AI15" s="15">
        <v>0</v>
      </c>
      <c r="AJ15" s="15">
        <v>0</v>
      </c>
      <c r="AK15" s="15">
        <v>0</v>
      </c>
      <c r="AL15" s="15">
        <v>0</v>
      </c>
      <c r="AM15" s="15">
        <v>0</v>
      </c>
      <c r="AN15" s="15">
        <v>0</v>
      </c>
      <c r="AO15" s="15">
        <v>0</v>
      </c>
      <c r="AP15" s="15">
        <v>0</v>
      </c>
      <c r="AQ15" s="15">
        <v>0</v>
      </c>
      <c r="AR15" s="15">
        <v>0</v>
      </c>
      <c r="AS15" s="15">
        <v>0</v>
      </c>
      <c r="AT15" s="15">
        <v>0</v>
      </c>
      <c r="AU15" s="15">
        <v>0</v>
      </c>
      <c r="AV15" s="15">
        <v>0</v>
      </c>
      <c r="AW15" s="15">
        <v>0</v>
      </c>
      <c r="AX15" s="15">
        <v>0</v>
      </c>
      <c r="AY15" s="15">
        <v>0</v>
      </c>
      <c r="AZ15" s="15">
        <v>0</v>
      </c>
      <c r="BA15" s="15">
        <v>0</v>
      </c>
      <c r="BB15" s="15">
        <v>0</v>
      </c>
      <c r="BC15" s="15">
        <v>0</v>
      </c>
      <c r="BD15" s="15">
        <v>0</v>
      </c>
      <c r="BE15" s="15">
        <v>0</v>
      </c>
      <c r="BF15" s="15">
        <v>0</v>
      </c>
      <c r="BG15" s="15">
        <v>0</v>
      </c>
      <c r="BH15" s="15">
        <v>0</v>
      </c>
      <c r="BI15" s="15">
        <v>0</v>
      </c>
      <c r="BJ15" s="15">
        <v>0</v>
      </c>
      <c r="BK15" s="15">
        <v>0</v>
      </c>
      <c r="BL15" s="15">
        <v>0</v>
      </c>
      <c r="BM15" s="15">
        <v>0</v>
      </c>
      <c r="BN15" s="15">
        <v>0</v>
      </c>
      <c r="BO15" s="15">
        <v>0</v>
      </c>
      <c r="BP15" s="15">
        <v>0</v>
      </c>
      <c r="BQ15" s="15">
        <v>0</v>
      </c>
      <c r="BR15" s="15">
        <v>1</v>
      </c>
      <c r="BS15" s="15">
        <v>0</v>
      </c>
      <c r="BT15" s="15">
        <v>0</v>
      </c>
      <c r="BU15" s="15">
        <v>0</v>
      </c>
      <c r="BV15" s="15">
        <v>0</v>
      </c>
      <c r="BW15" s="15">
        <v>0</v>
      </c>
      <c r="BX15" s="15">
        <v>0</v>
      </c>
      <c r="BY15" s="15">
        <v>0</v>
      </c>
      <c r="BZ15" s="15">
        <v>0</v>
      </c>
      <c r="CA15" s="15">
        <v>0</v>
      </c>
      <c r="CB15" s="15">
        <v>0</v>
      </c>
      <c r="CC15" s="15">
        <v>0</v>
      </c>
      <c r="CD15" s="15">
        <v>0</v>
      </c>
      <c r="CE15" s="15">
        <v>0</v>
      </c>
      <c r="CF15" s="15">
        <v>0</v>
      </c>
      <c r="CG15" s="15">
        <v>0</v>
      </c>
      <c r="CH15" s="15">
        <v>0</v>
      </c>
      <c r="CI15" s="15">
        <v>0</v>
      </c>
      <c r="CJ15" s="15">
        <v>0</v>
      </c>
      <c r="CK15" s="15">
        <v>0</v>
      </c>
    </row>
    <row r="16" spans="1:89">
      <c r="A16" s="14" t="s">
        <v>95</v>
      </c>
      <c r="B16" s="15">
        <v>0</v>
      </c>
      <c r="C16" s="15">
        <v>0</v>
      </c>
      <c r="D16" s="15">
        <v>0</v>
      </c>
      <c r="E16" s="15">
        <v>0</v>
      </c>
      <c r="F16" s="15">
        <v>0</v>
      </c>
      <c r="G16" s="15">
        <v>0</v>
      </c>
      <c r="H16" s="15">
        <v>0</v>
      </c>
      <c r="I16" s="15">
        <v>0</v>
      </c>
      <c r="J16" s="15">
        <v>0</v>
      </c>
      <c r="K16" s="15">
        <v>0</v>
      </c>
      <c r="L16" s="15">
        <v>0</v>
      </c>
      <c r="M16" s="15">
        <v>0</v>
      </c>
      <c r="N16" s="15">
        <v>0</v>
      </c>
      <c r="O16" s="15">
        <v>1</v>
      </c>
      <c r="P16" s="15">
        <v>0</v>
      </c>
      <c r="Q16" s="15">
        <v>0</v>
      </c>
      <c r="R16" s="15">
        <v>0</v>
      </c>
      <c r="S16" s="15">
        <v>0</v>
      </c>
      <c r="T16" s="15">
        <v>0</v>
      </c>
      <c r="U16" s="15">
        <v>0</v>
      </c>
      <c r="V16" s="15">
        <v>0</v>
      </c>
      <c r="W16" s="15">
        <v>0</v>
      </c>
      <c r="X16" s="15">
        <v>0</v>
      </c>
      <c r="Y16" s="15">
        <v>0</v>
      </c>
      <c r="Z16" s="15">
        <v>0</v>
      </c>
      <c r="AA16" s="15">
        <v>0</v>
      </c>
      <c r="AB16" s="15">
        <v>0</v>
      </c>
      <c r="AC16" s="15">
        <v>0</v>
      </c>
      <c r="AD16" s="15">
        <v>0</v>
      </c>
      <c r="AE16" s="15">
        <v>0</v>
      </c>
      <c r="AF16" s="15">
        <v>0</v>
      </c>
      <c r="AG16" s="15">
        <v>0</v>
      </c>
      <c r="AH16" s="15">
        <v>0</v>
      </c>
      <c r="AI16" s="15">
        <v>0</v>
      </c>
      <c r="AJ16" s="15">
        <v>0</v>
      </c>
      <c r="AK16" s="15">
        <v>0</v>
      </c>
      <c r="AL16" s="15">
        <v>0</v>
      </c>
      <c r="AM16" s="15">
        <v>0</v>
      </c>
      <c r="AN16" s="15">
        <v>0</v>
      </c>
      <c r="AO16" s="15">
        <v>0</v>
      </c>
      <c r="AP16" s="15">
        <v>0</v>
      </c>
      <c r="AQ16" s="15">
        <v>0</v>
      </c>
      <c r="AR16" s="15">
        <v>0</v>
      </c>
      <c r="AS16" s="15">
        <v>0</v>
      </c>
      <c r="AT16" s="15">
        <v>0</v>
      </c>
      <c r="AU16" s="15">
        <v>0</v>
      </c>
      <c r="AV16" s="15">
        <v>0</v>
      </c>
      <c r="AW16" s="15">
        <v>0</v>
      </c>
      <c r="AX16" s="15">
        <v>0</v>
      </c>
      <c r="AY16" s="15">
        <v>0</v>
      </c>
      <c r="AZ16" s="15">
        <v>0</v>
      </c>
      <c r="BA16" s="15">
        <v>0</v>
      </c>
      <c r="BB16" s="15">
        <v>0</v>
      </c>
      <c r="BC16" s="15">
        <v>0</v>
      </c>
      <c r="BD16" s="15">
        <v>0</v>
      </c>
      <c r="BE16" s="15">
        <v>0</v>
      </c>
      <c r="BF16" s="15">
        <v>0</v>
      </c>
      <c r="BG16" s="15">
        <v>0</v>
      </c>
      <c r="BH16" s="15">
        <v>0</v>
      </c>
      <c r="BI16" s="15">
        <v>0</v>
      </c>
      <c r="BJ16" s="15">
        <v>0</v>
      </c>
      <c r="BK16" s="15">
        <v>0</v>
      </c>
      <c r="BL16" s="15">
        <v>0</v>
      </c>
      <c r="BM16" s="15">
        <v>0</v>
      </c>
      <c r="BN16" s="15">
        <v>0</v>
      </c>
      <c r="BO16" s="15">
        <v>0</v>
      </c>
      <c r="BP16" s="15">
        <v>0</v>
      </c>
      <c r="BQ16" s="15">
        <v>0</v>
      </c>
      <c r="BR16" s="15">
        <v>0</v>
      </c>
      <c r="BS16" s="15">
        <v>0</v>
      </c>
      <c r="BT16" s="15">
        <v>0</v>
      </c>
      <c r="BU16" s="15">
        <v>0</v>
      </c>
      <c r="BV16" s="15">
        <v>0</v>
      </c>
      <c r="BW16" s="15">
        <v>0</v>
      </c>
      <c r="BX16" s="15">
        <v>0</v>
      </c>
      <c r="BY16" s="15">
        <v>0</v>
      </c>
      <c r="BZ16" s="15">
        <v>0</v>
      </c>
      <c r="CA16" s="15">
        <v>0</v>
      </c>
      <c r="CB16" s="15">
        <v>0</v>
      </c>
      <c r="CC16" s="15">
        <v>0</v>
      </c>
      <c r="CD16" s="15">
        <v>0</v>
      </c>
      <c r="CE16" s="15">
        <v>0</v>
      </c>
      <c r="CF16" s="15">
        <v>0</v>
      </c>
      <c r="CG16" s="15">
        <v>0</v>
      </c>
      <c r="CH16" s="15">
        <v>0</v>
      </c>
      <c r="CI16" s="15">
        <v>0</v>
      </c>
      <c r="CJ16" s="15">
        <v>0</v>
      </c>
      <c r="CK16" s="15">
        <v>0</v>
      </c>
    </row>
    <row r="17" spans="1:89">
      <c r="A17" s="14" t="s">
        <v>96</v>
      </c>
      <c r="B17" s="15">
        <v>0</v>
      </c>
      <c r="C17" s="15">
        <v>0</v>
      </c>
      <c r="D17" s="15">
        <v>0</v>
      </c>
      <c r="E17" s="15">
        <v>0</v>
      </c>
      <c r="F17" s="15">
        <v>0</v>
      </c>
      <c r="G17" s="15">
        <v>0</v>
      </c>
      <c r="H17" s="15">
        <v>0</v>
      </c>
      <c r="I17" s="15">
        <v>0</v>
      </c>
      <c r="J17" s="15">
        <v>0</v>
      </c>
      <c r="K17" s="15">
        <v>0</v>
      </c>
      <c r="L17" s="15">
        <v>0</v>
      </c>
      <c r="M17" s="15">
        <v>1</v>
      </c>
      <c r="N17" s="15">
        <v>0</v>
      </c>
      <c r="O17" s="15">
        <v>0</v>
      </c>
      <c r="P17" s="15">
        <v>0</v>
      </c>
      <c r="Q17" s="15">
        <v>0</v>
      </c>
      <c r="R17" s="15">
        <v>0</v>
      </c>
      <c r="S17" s="15">
        <v>0</v>
      </c>
      <c r="T17" s="15">
        <v>0</v>
      </c>
      <c r="U17" s="15">
        <v>0</v>
      </c>
      <c r="V17" s="15">
        <v>0</v>
      </c>
      <c r="W17" s="15">
        <v>0</v>
      </c>
      <c r="X17" s="15">
        <v>0</v>
      </c>
      <c r="Y17" s="15">
        <v>0</v>
      </c>
      <c r="Z17" s="15">
        <v>0</v>
      </c>
      <c r="AA17" s="15">
        <v>0</v>
      </c>
      <c r="AB17" s="15">
        <v>0</v>
      </c>
      <c r="AC17" s="15">
        <v>0</v>
      </c>
      <c r="AD17" s="15">
        <v>0</v>
      </c>
      <c r="AE17" s="15">
        <v>0</v>
      </c>
      <c r="AF17" s="15">
        <v>0</v>
      </c>
      <c r="AG17" s="15">
        <v>0</v>
      </c>
      <c r="AH17" s="15">
        <v>0</v>
      </c>
      <c r="AI17" s="15">
        <v>0</v>
      </c>
      <c r="AJ17" s="15">
        <v>0</v>
      </c>
      <c r="AK17" s="15">
        <v>0</v>
      </c>
      <c r="AL17" s="15">
        <v>0</v>
      </c>
      <c r="AM17" s="15">
        <v>0</v>
      </c>
      <c r="AN17" s="15">
        <v>0</v>
      </c>
      <c r="AO17" s="15">
        <v>0</v>
      </c>
      <c r="AP17" s="15">
        <v>0</v>
      </c>
      <c r="AQ17" s="15">
        <v>0</v>
      </c>
      <c r="AR17" s="15">
        <v>0</v>
      </c>
      <c r="AS17" s="15">
        <v>0</v>
      </c>
      <c r="AT17" s="15">
        <v>0</v>
      </c>
      <c r="AU17" s="15">
        <v>0</v>
      </c>
      <c r="AV17" s="15">
        <v>0</v>
      </c>
      <c r="AW17" s="15">
        <v>0</v>
      </c>
      <c r="AX17" s="15">
        <v>0</v>
      </c>
      <c r="AY17" s="15">
        <v>0</v>
      </c>
      <c r="AZ17" s="15">
        <v>0</v>
      </c>
      <c r="BA17" s="15">
        <v>0</v>
      </c>
      <c r="BB17" s="15">
        <v>0</v>
      </c>
      <c r="BC17" s="15">
        <v>0</v>
      </c>
      <c r="BD17" s="15">
        <v>0</v>
      </c>
      <c r="BE17" s="15">
        <v>0</v>
      </c>
      <c r="BF17" s="15">
        <v>0</v>
      </c>
      <c r="BG17" s="15">
        <v>0</v>
      </c>
      <c r="BH17" s="15">
        <v>0</v>
      </c>
      <c r="BI17" s="15">
        <v>0</v>
      </c>
      <c r="BJ17" s="15">
        <v>0</v>
      </c>
      <c r="BK17" s="15">
        <v>0</v>
      </c>
      <c r="BL17" s="15">
        <v>0</v>
      </c>
      <c r="BM17" s="15">
        <v>0</v>
      </c>
      <c r="BN17" s="15">
        <v>0</v>
      </c>
      <c r="BO17" s="15">
        <v>0</v>
      </c>
      <c r="BP17" s="15">
        <v>0</v>
      </c>
      <c r="BQ17" s="15">
        <v>0</v>
      </c>
      <c r="BR17" s="15">
        <v>0</v>
      </c>
      <c r="BS17" s="15">
        <v>0</v>
      </c>
      <c r="BT17" s="15">
        <v>0</v>
      </c>
      <c r="BU17" s="15">
        <v>0</v>
      </c>
      <c r="BV17" s="15">
        <v>0</v>
      </c>
      <c r="BW17" s="15">
        <v>0</v>
      </c>
      <c r="BX17" s="15">
        <v>0</v>
      </c>
      <c r="BY17" s="15">
        <v>0</v>
      </c>
      <c r="BZ17" s="15">
        <v>0</v>
      </c>
      <c r="CA17" s="15">
        <v>0</v>
      </c>
      <c r="CB17" s="15">
        <v>0</v>
      </c>
      <c r="CC17" s="15">
        <v>0</v>
      </c>
      <c r="CD17" s="15">
        <v>0</v>
      </c>
      <c r="CE17" s="15">
        <v>0</v>
      </c>
      <c r="CF17" s="15">
        <v>0</v>
      </c>
      <c r="CG17" s="15">
        <v>0</v>
      </c>
      <c r="CH17" s="15">
        <v>0</v>
      </c>
      <c r="CI17" s="15">
        <v>0</v>
      </c>
      <c r="CJ17" s="15">
        <v>0</v>
      </c>
      <c r="CK17" s="15">
        <v>0</v>
      </c>
    </row>
    <row r="18" spans="1:89">
      <c r="A18" s="14" t="s">
        <v>97</v>
      </c>
      <c r="B18" s="15">
        <v>0</v>
      </c>
      <c r="C18" s="15">
        <v>0</v>
      </c>
      <c r="D18" s="15">
        <v>0</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V18" s="15">
        <v>0</v>
      </c>
      <c r="W18" s="15">
        <v>0</v>
      </c>
      <c r="X18" s="15">
        <v>1</v>
      </c>
      <c r="Y18" s="15">
        <v>0</v>
      </c>
      <c r="Z18" s="15">
        <v>0</v>
      </c>
      <c r="AA18" s="15">
        <v>0</v>
      </c>
      <c r="AB18" s="15">
        <v>0</v>
      </c>
      <c r="AC18" s="15">
        <v>0</v>
      </c>
      <c r="AD18" s="15">
        <v>0</v>
      </c>
      <c r="AE18" s="15">
        <v>0</v>
      </c>
      <c r="AF18" s="15">
        <v>0</v>
      </c>
      <c r="AG18" s="15">
        <v>0</v>
      </c>
      <c r="AH18" s="15">
        <v>0</v>
      </c>
      <c r="AI18" s="15">
        <v>0</v>
      </c>
      <c r="AJ18" s="15">
        <v>0</v>
      </c>
      <c r="AK18" s="15">
        <v>0</v>
      </c>
      <c r="AL18" s="15">
        <v>0</v>
      </c>
      <c r="AM18" s="15">
        <v>0</v>
      </c>
      <c r="AN18" s="15">
        <v>0</v>
      </c>
      <c r="AO18" s="15">
        <v>0</v>
      </c>
      <c r="AP18" s="15">
        <v>0</v>
      </c>
      <c r="AQ18" s="15">
        <v>0</v>
      </c>
      <c r="AR18" s="15">
        <v>0</v>
      </c>
      <c r="AS18" s="15">
        <v>0</v>
      </c>
      <c r="AT18" s="15">
        <v>0</v>
      </c>
      <c r="AU18" s="15">
        <v>0</v>
      </c>
      <c r="AV18" s="15">
        <v>0</v>
      </c>
      <c r="AW18" s="15">
        <v>0</v>
      </c>
      <c r="AX18" s="15">
        <v>0</v>
      </c>
      <c r="AY18" s="15">
        <v>0</v>
      </c>
      <c r="AZ18" s="15">
        <v>0</v>
      </c>
      <c r="BA18" s="15">
        <v>0</v>
      </c>
      <c r="BB18" s="15">
        <v>0</v>
      </c>
      <c r="BC18" s="15">
        <v>0</v>
      </c>
      <c r="BD18" s="15">
        <v>1</v>
      </c>
      <c r="BE18" s="15">
        <v>0</v>
      </c>
      <c r="BF18" s="15">
        <v>0</v>
      </c>
      <c r="BG18" s="15">
        <v>0</v>
      </c>
      <c r="BH18" s="15">
        <v>0</v>
      </c>
      <c r="BI18" s="15">
        <v>0</v>
      </c>
      <c r="BJ18" s="15">
        <v>0</v>
      </c>
      <c r="BK18" s="15">
        <v>0</v>
      </c>
      <c r="BL18" s="15">
        <v>0</v>
      </c>
      <c r="BM18" s="15">
        <v>0</v>
      </c>
      <c r="BN18" s="15">
        <v>0</v>
      </c>
      <c r="BO18" s="15">
        <v>0</v>
      </c>
      <c r="BP18" s="15">
        <v>0</v>
      </c>
      <c r="BQ18" s="15">
        <v>0</v>
      </c>
      <c r="BR18" s="15">
        <v>0</v>
      </c>
      <c r="BS18" s="15">
        <v>0</v>
      </c>
      <c r="BT18" s="15">
        <v>0</v>
      </c>
      <c r="BU18" s="15">
        <v>0</v>
      </c>
      <c r="BV18" s="15">
        <v>0</v>
      </c>
      <c r="BW18" s="15">
        <v>1</v>
      </c>
      <c r="BX18" s="15">
        <v>0</v>
      </c>
      <c r="BY18" s="15">
        <v>0</v>
      </c>
      <c r="BZ18" s="15">
        <v>0</v>
      </c>
      <c r="CA18" s="15">
        <v>1</v>
      </c>
      <c r="CB18" s="15">
        <v>0</v>
      </c>
      <c r="CC18" s="15">
        <v>0</v>
      </c>
      <c r="CD18" s="15">
        <v>0</v>
      </c>
      <c r="CE18" s="15">
        <v>0</v>
      </c>
      <c r="CF18" s="15">
        <v>0</v>
      </c>
      <c r="CG18" s="15">
        <v>0</v>
      </c>
      <c r="CH18" s="15">
        <v>0</v>
      </c>
      <c r="CI18" s="15">
        <v>0</v>
      </c>
      <c r="CJ18" s="15">
        <v>0</v>
      </c>
      <c r="CK18" s="15">
        <v>0</v>
      </c>
    </row>
    <row r="19" spans="1:89">
      <c r="A19" s="14" t="s">
        <v>98</v>
      </c>
      <c r="B19" s="15">
        <v>0</v>
      </c>
      <c r="C19" s="15">
        <v>0</v>
      </c>
      <c r="D19" s="15">
        <v>0</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0</v>
      </c>
      <c r="Y19" s="15">
        <v>0</v>
      </c>
      <c r="Z19" s="15">
        <v>0</v>
      </c>
      <c r="AA19" s="15">
        <v>0</v>
      </c>
      <c r="AB19" s="15">
        <v>1</v>
      </c>
      <c r="AC19" s="15">
        <v>0</v>
      </c>
      <c r="AD19" s="15">
        <v>0</v>
      </c>
      <c r="AE19" s="15">
        <v>0</v>
      </c>
      <c r="AF19" s="15">
        <v>0</v>
      </c>
      <c r="AG19" s="15">
        <v>0</v>
      </c>
      <c r="AH19" s="15">
        <v>0</v>
      </c>
      <c r="AI19" s="15">
        <v>0</v>
      </c>
      <c r="AJ19" s="15">
        <v>0</v>
      </c>
      <c r="AK19" s="15">
        <v>0</v>
      </c>
      <c r="AL19" s="15">
        <v>0</v>
      </c>
      <c r="AM19" s="15">
        <v>0</v>
      </c>
      <c r="AN19" s="15">
        <v>0</v>
      </c>
      <c r="AO19" s="15">
        <v>0</v>
      </c>
      <c r="AP19" s="15">
        <v>0</v>
      </c>
      <c r="AQ19" s="15">
        <v>0</v>
      </c>
      <c r="AR19" s="15">
        <v>0</v>
      </c>
      <c r="AS19" s="15">
        <v>0</v>
      </c>
      <c r="AT19" s="15">
        <v>1</v>
      </c>
      <c r="AU19" s="15">
        <v>0</v>
      </c>
      <c r="AV19" s="15">
        <v>0</v>
      </c>
      <c r="AW19" s="15">
        <v>0</v>
      </c>
      <c r="AX19" s="15">
        <v>0</v>
      </c>
      <c r="AY19" s="15">
        <v>0</v>
      </c>
      <c r="AZ19" s="15">
        <v>0</v>
      </c>
      <c r="BA19" s="15">
        <v>0</v>
      </c>
      <c r="BB19" s="15">
        <v>0</v>
      </c>
      <c r="BC19" s="15">
        <v>0</v>
      </c>
      <c r="BD19" s="15">
        <v>0</v>
      </c>
      <c r="BE19" s="15">
        <v>0</v>
      </c>
      <c r="BF19" s="15">
        <v>0</v>
      </c>
      <c r="BG19" s="15">
        <v>0</v>
      </c>
      <c r="BH19" s="15">
        <v>0</v>
      </c>
      <c r="BI19" s="15">
        <v>0</v>
      </c>
      <c r="BJ19" s="15">
        <v>0</v>
      </c>
      <c r="BK19" s="15">
        <v>0</v>
      </c>
      <c r="BL19" s="15">
        <v>0</v>
      </c>
      <c r="BM19" s="15">
        <v>0</v>
      </c>
      <c r="BN19" s="15">
        <v>0</v>
      </c>
      <c r="BO19" s="15">
        <v>0</v>
      </c>
      <c r="BP19" s="15">
        <v>0</v>
      </c>
      <c r="BQ19" s="15">
        <v>0</v>
      </c>
      <c r="BR19" s="15">
        <v>0</v>
      </c>
      <c r="BS19" s="15">
        <v>0</v>
      </c>
      <c r="BT19" s="15">
        <v>0</v>
      </c>
      <c r="BU19" s="15">
        <v>0</v>
      </c>
      <c r="BV19" s="15">
        <v>0</v>
      </c>
      <c r="BW19" s="15">
        <v>0</v>
      </c>
      <c r="BX19" s="15">
        <v>0</v>
      </c>
      <c r="BY19" s="15">
        <v>0</v>
      </c>
      <c r="BZ19" s="15">
        <v>0</v>
      </c>
      <c r="CA19" s="15">
        <v>1</v>
      </c>
      <c r="CB19" s="15">
        <v>0</v>
      </c>
      <c r="CC19" s="15">
        <v>0</v>
      </c>
      <c r="CD19" s="15">
        <v>0</v>
      </c>
      <c r="CE19" s="15">
        <v>0</v>
      </c>
      <c r="CF19" s="15">
        <v>0</v>
      </c>
      <c r="CG19" s="15">
        <v>0</v>
      </c>
      <c r="CH19" s="15">
        <v>0</v>
      </c>
      <c r="CI19" s="15">
        <v>0</v>
      </c>
      <c r="CJ19" s="15">
        <v>0</v>
      </c>
      <c r="CK19" s="15">
        <v>0</v>
      </c>
    </row>
    <row r="20" spans="1:89">
      <c r="A20" s="14" t="s">
        <v>99</v>
      </c>
      <c r="B20" s="15">
        <v>0</v>
      </c>
      <c r="C20" s="15">
        <v>0</v>
      </c>
      <c r="D20" s="15">
        <v>0</v>
      </c>
      <c r="E20" s="15">
        <v>0</v>
      </c>
      <c r="F20" s="15">
        <v>0</v>
      </c>
      <c r="G20" s="15">
        <v>0</v>
      </c>
      <c r="H20" s="15">
        <v>1</v>
      </c>
      <c r="I20" s="15">
        <v>1</v>
      </c>
      <c r="J20" s="15">
        <v>0</v>
      </c>
      <c r="K20" s="15">
        <v>0</v>
      </c>
      <c r="L20" s="15">
        <v>0</v>
      </c>
      <c r="M20" s="15">
        <v>0</v>
      </c>
      <c r="N20" s="15">
        <v>0</v>
      </c>
      <c r="O20" s="15">
        <v>0</v>
      </c>
      <c r="P20" s="15">
        <v>1</v>
      </c>
      <c r="Q20" s="15">
        <v>0</v>
      </c>
      <c r="R20" s="15">
        <v>0</v>
      </c>
      <c r="S20" s="15">
        <v>0</v>
      </c>
      <c r="T20" s="15">
        <v>0</v>
      </c>
      <c r="U20" s="15">
        <v>0</v>
      </c>
      <c r="V20" s="15">
        <v>1</v>
      </c>
      <c r="W20" s="15">
        <v>0</v>
      </c>
      <c r="X20" s="15">
        <v>0</v>
      </c>
      <c r="Y20" s="15">
        <v>0</v>
      </c>
      <c r="Z20" s="15">
        <v>0</v>
      </c>
      <c r="AA20" s="15">
        <v>0</v>
      </c>
      <c r="AB20" s="15">
        <v>1</v>
      </c>
      <c r="AC20" s="15">
        <v>1</v>
      </c>
      <c r="AD20" s="15">
        <v>0</v>
      </c>
      <c r="AE20" s="15">
        <v>0</v>
      </c>
      <c r="AF20" s="15">
        <v>0</v>
      </c>
      <c r="AG20" s="15">
        <v>0</v>
      </c>
      <c r="AH20" s="15">
        <v>1</v>
      </c>
      <c r="AI20" s="15">
        <v>0</v>
      </c>
      <c r="AJ20" s="15">
        <v>0</v>
      </c>
      <c r="AK20" s="15">
        <v>0</v>
      </c>
      <c r="AL20" s="15">
        <v>0</v>
      </c>
      <c r="AM20" s="15">
        <v>1</v>
      </c>
      <c r="AN20" s="15">
        <v>0</v>
      </c>
      <c r="AO20" s="15">
        <v>0</v>
      </c>
      <c r="AP20" s="15">
        <v>0</v>
      </c>
      <c r="AQ20" s="15">
        <v>0</v>
      </c>
      <c r="AR20" s="15">
        <v>0</v>
      </c>
      <c r="AS20" s="15">
        <v>0</v>
      </c>
      <c r="AT20" s="15">
        <v>0</v>
      </c>
      <c r="AU20" s="15">
        <v>0</v>
      </c>
      <c r="AV20" s="15">
        <v>1</v>
      </c>
      <c r="AW20" s="15">
        <v>0</v>
      </c>
      <c r="AX20" s="15">
        <v>0</v>
      </c>
      <c r="AY20" s="15">
        <v>1</v>
      </c>
      <c r="AZ20" s="15">
        <v>0</v>
      </c>
      <c r="BA20" s="15">
        <v>1</v>
      </c>
      <c r="BB20" s="15">
        <v>0</v>
      </c>
      <c r="BC20" s="15">
        <v>0</v>
      </c>
      <c r="BD20" s="15">
        <v>0</v>
      </c>
      <c r="BE20" s="15">
        <v>0</v>
      </c>
      <c r="BF20" s="15">
        <v>0</v>
      </c>
      <c r="BG20" s="15">
        <v>0</v>
      </c>
      <c r="BH20" s="15">
        <v>0</v>
      </c>
      <c r="BI20" s="15">
        <v>0</v>
      </c>
      <c r="BJ20" s="15">
        <v>0</v>
      </c>
      <c r="BK20" s="15">
        <v>0</v>
      </c>
      <c r="BL20" s="15">
        <v>0</v>
      </c>
      <c r="BM20" s="15">
        <v>0</v>
      </c>
      <c r="BN20" s="15">
        <v>0</v>
      </c>
      <c r="BO20" s="15">
        <v>0</v>
      </c>
      <c r="BP20" s="15">
        <v>0</v>
      </c>
      <c r="BQ20" s="15">
        <v>0</v>
      </c>
      <c r="BR20" s="15">
        <v>0</v>
      </c>
      <c r="BS20" s="15">
        <v>0</v>
      </c>
      <c r="BT20" s="15">
        <v>0</v>
      </c>
      <c r="BU20" s="15">
        <v>0</v>
      </c>
      <c r="BV20" s="15">
        <v>0</v>
      </c>
      <c r="BW20" s="15">
        <v>0</v>
      </c>
      <c r="BX20" s="15">
        <v>0</v>
      </c>
      <c r="BY20" s="15">
        <v>0</v>
      </c>
      <c r="BZ20" s="15">
        <v>0</v>
      </c>
      <c r="CA20" s="15">
        <v>0</v>
      </c>
      <c r="CB20" s="15">
        <v>0</v>
      </c>
      <c r="CC20" s="15">
        <v>1</v>
      </c>
      <c r="CD20" s="15">
        <v>0</v>
      </c>
      <c r="CE20" s="15">
        <v>0</v>
      </c>
      <c r="CF20" s="15">
        <v>0</v>
      </c>
      <c r="CG20" s="15">
        <v>0</v>
      </c>
      <c r="CH20" s="15">
        <v>1</v>
      </c>
      <c r="CI20" s="15">
        <v>1</v>
      </c>
      <c r="CJ20" s="15">
        <v>0</v>
      </c>
      <c r="CK20" s="15">
        <v>1</v>
      </c>
    </row>
    <row r="21" spans="1:89">
      <c r="A21" s="14" t="s">
        <v>100</v>
      </c>
      <c r="B21" s="15">
        <v>0</v>
      </c>
      <c r="C21" s="15">
        <v>0</v>
      </c>
      <c r="D21" s="15">
        <v>0</v>
      </c>
      <c r="E21" s="15">
        <v>0</v>
      </c>
      <c r="F21" s="15">
        <v>0</v>
      </c>
      <c r="G21" s="15">
        <v>0</v>
      </c>
      <c r="H21" s="15">
        <v>0</v>
      </c>
      <c r="I21" s="15">
        <v>0</v>
      </c>
      <c r="J21" s="15">
        <v>0</v>
      </c>
      <c r="K21" s="15">
        <v>0</v>
      </c>
      <c r="L21" s="15">
        <v>0</v>
      </c>
      <c r="M21" s="15">
        <v>0</v>
      </c>
      <c r="N21" s="15">
        <v>0</v>
      </c>
      <c r="O21" s="15">
        <v>0</v>
      </c>
      <c r="P21" s="15">
        <v>0</v>
      </c>
      <c r="Q21" s="15">
        <v>0</v>
      </c>
      <c r="R21" s="15">
        <v>0</v>
      </c>
      <c r="S21" s="15">
        <v>0</v>
      </c>
      <c r="T21" s="15">
        <v>0</v>
      </c>
      <c r="U21" s="15">
        <v>0</v>
      </c>
      <c r="V21" s="15">
        <v>0</v>
      </c>
      <c r="W21" s="15">
        <v>0</v>
      </c>
      <c r="X21" s="15">
        <v>1</v>
      </c>
      <c r="Y21" s="15">
        <v>0</v>
      </c>
      <c r="Z21" s="15">
        <v>0</v>
      </c>
      <c r="AA21" s="15">
        <v>0</v>
      </c>
      <c r="AB21" s="15">
        <v>1</v>
      </c>
      <c r="AC21" s="15">
        <v>0</v>
      </c>
      <c r="AD21" s="15">
        <v>0</v>
      </c>
      <c r="AE21" s="15">
        <v>0</v>
      </c>
      <c r="AF21" s="15">
        <v>0</v>
      </c>
      <c r="AG21" s="15">
        <v>0</v>
      </c>
      <c r="AH21" s="15">
        <v>0</v>
      </c>
      <c r="AI21" s="15">
        <v>0</v>
      </c>
      <c r="AJ21" s="15">
        <v>0</v>
      </c>
      <c r="AK21" s="15">
        <v>0</v>
      </c>
      <c r="AL21" s="15">
        <v>0</v>
      </c>
      <c r="AM21" s="15">
        <v>0</v>
      </c>
      <c r="AN21" s="15">
        <v>0</v>
      </c>
      <c r="AO21" s="15">
        <v>0</v>
      </c>
      <c r="AP21" s="15">
        <v>0</v>
      </c>
      <c r="AQ21" s="15">
        <v>0</v>
      </c>
      <c r="AR21" s="15">
        <v>0</v>
      </c>
      <c r="AS21" s="15">
        <v>0</v>
      </c>
      <c r="AT21" s="15">
        <v>0</v>
      </c>
      <c r="AU21" s="15">
        <v>0</v>
      </c>
      <c r="AV21" s="15">
        <v>0</v>
      </c>
      <c r="AW21" s="15">
        <v>0</v>
      </c>
      <c r="AX21" s="15">
        <v>0</v>
      </c>
      <c r="AY21" s="15">
        <v>0</v>
      </c>
      <c r="AZ21" s="15">
        <v>0</v>
      </c>
      <c r="BA21" s="15">
        <v>0</v>
      </c>
      <c r="BB21" s="15">
        <v>0</v>
      </c>
      <c r="BC21" s="15">
        <v>0</v>
      </c>
      <c r="BD21" s="15">
        <v>0</v>
      </c>
      <c r="BE21" s="15">
        <v>0</v>
      </c>
      <c r="BF21" s="15">
        <v>0</v>
      </c>
      <c r="BG21" s="15">
        <v>0</v>
      </c>
      <c r="BH21" s="15">
        <v>0</v>
      </c>
      <c r="BI21" s="15">
        <v>0</v>
      </c>
      <c r="BJ21" s="15">
        <v>0</v>
      </c>
      <c r="BK21" s="15">
        <v>0</v>
      </c>
      <c r="BL21" s="15">
        <v>0</v>
      </c>
      <c r="BM21" s="15">
        <v>0</v>
      </c>
      <c r="BN21" s="15">
        <v>0</v>
      </c>
      <c r="BO21" s="15">
        <v>0</v>
      </c>
      <c r="BP21" s="15">
        <v>0</v>
      </c>
      <c r="BQ21" s="15">
        <v>0</v>
      </c>
      <c r="BR21" s="15">
        <v>1</v>
      </c>
      <c r="BS21" s="15">
        <v>0</v>
      </c>
      <c r="BT21" s="15">
        <v>0</v>
      </c>
      <c r="BU21" s="15">
        <v>1</v>
      </c>
      <c r="BV21" s="15">
        <v>0</v>
      </c>
      <c r="BW21" s="15">
        <v>0</v>
      </c>
      <c r="BX21" s="15">
        <v>1</v>
      </c>
      <c r="BY21" s="15">
        <v>0</v>
      </c>
      <c r="BZ21" s="15">
        <v>0</v>
      </c>
      <c r="CA21" s="15">
        <v>0</v>
      </c>
      <c r="CB21" s="15">
        <v>0</v>
      </c>
      <c r="CC21" s="15">
        <v>0</v>
      </c>
      <c r="CD21" s="15">
        <v>0</v>
      </c>
      <c r="CE21" s="15">
        <v>0</v>
      </c>
      <c r="CF21" s="15">
        <v>0</v>
      </c>
      <c r="CG21" s="15">
        <v>0</v>
      </c>
      <c r="CH21" s="15">
        <v>0</v>
      </c>
      <c r="CI21" s="15">
        <v>0</v>
      </c>
      <c r="CJ21" s="15">
        <v>0</v>
      </c>
      <c r="CK21" s="15">
        <v>0</v>
      </c>
    </row>
    <row r="22" spans="1:89">
      <c r="A22" s="14" t="s">
        <v>101</v>
      </c>
      <c r="B22" s="15">
        <v>0</v>
      </c>
      <c r="C22" s="15">
        <v>0</v>
      </c>
      <c r="D22" s="15">
        <v>0</v>
      </c>
      <c r="E22" s="15">
        <v>0</v>
      </c>
      <c r="F22" s="15">
        <v>0</v>
      </c>
      <c r="G22" s="15">
        <v>0</v>
      </c>
      <c r="H22" s="15">
        <v>0</v>
      </c>
      <c r="I22" s="15">
        <v>0</v>
      </c>
      <c r="J22" s="15">
        <v>0</v>
      </c>
      <c r="K22" s="15">
        <v>0</v>
      </c>
      <c r="L22" s="15">
        <v>0</v>
      </c>
      <c r="M22" s="15">
        <v>0</v>
      </c>
      <c r="N22" s="15">
        <v>0</v>
      </c>
      <c r="O22" s="15">
        <v>0</v>
      </c>
      <c r="P22" s="15">
        <v>0</v>
      </c>
      <c r="Q22" s="15">
        <v>0</v>
      </c>
      <c r="R22" s="15">
        <v>0</v>
      </c>
      <c r="S22" s="15">
        <v>0</v>
      </c>
      <c r="T22" s="15">
        <v>0</v>
      </c>
      <c r="U22" s="15">
        <v>0</v>
      </c>
      <c r="V22" s="15">
        <v>0</v>
      </c>
      <c r="W22" s="15">
        <v>0</v>
      </c>
      <c r="X22" s="15">
        <v>0</v>
      </c>
      <c r="Y22" s="15">
        <v>0</v>
      </c>
      <c r="Z22" s="15">
        <v>0</v>
      </c>
      <c r="AA22" s="15">
        <v>0</v>
      </c>
      <c r="AB22" s="15">
        <v>1</v>
      </c>
      <c r="AC22" s="15">
        <v>0</v>
      </c>
      <c r="AD22" s="15">
        <v>0</v>
      </c>
      <c r="AE22" s="15">
        <v>0</v>
      </c>
      <c r="AF22" s="15">
        <v>0</v>
      </c>
      <c r="AG22" s="15">
        <v>0</v>
      </c>
      <c r="AH22" s="15">
        <v>0</v>
      </c>
      <c r="AI22" s="15">
        <v>0</v>
      </c>
      <c r="AJ22" s="15">
        <v>0</v>
      </c>
      <c r="AK22" s="15">
        <v>0</v>
      </c>
      <c r="AL22" s="15">
        <v>0</v>
      </c>
      <c r="AM22" s="15">
        <v>0</v>
      </c>
      <c r="AN22" s="15">
        <v>0</v>
      </c>
      <c r="AO22" s="15">
        <v>0</v>
      </c>
      <c r="AP22" s="15">
        <v>0</v>
      </c>
      <c r="AQ22" s="15">
        <v>0</v>
      </c>
      <c r="AR22" s="15">
        <v>0</v>
      </c>
      <c r="AS22" s="15">
        <v>0</v>
      </c>
      <c r="AT22" s="15">
        <v>0</v>
      </c>
      <c r="AU22" s="15">
        <v>0</v>
      </c>
      <c r="AV22" s="15">
        <v>0</v>
      </c>
      <c r="AW22" s="15">
        <v>0</v>
      </c>
      <c r="AX22" s="15">
        <v>0</v>
      </c>
      <c r="AY22" s="15">
        <v>0</v>
      </c>
      <c r="AZ22" s="15">
        <v>0</v>
      </c>
      <c r="BA22" s="15">
        <v>0</v>
      </c>
      <c r="BB22" s="15">
        <v>0</v>
      </c>
      <c r="BC22" s="15">
        <v>0</v>
      </c>
      <c r="BD22" s="15">
        <v>0</v>
      </c>
      <c r="BE22" s="15">
        <v>0</v>
      </c>
      <c r="BF22" s="15">
        <v>0</v>
      </c>
      <c r="BG22" s="15">
        <v>0</v>
      </c>
      <c r="BH22" s="15">
        <v>0</v>
      </c>
      <c r="BI22" s="15">
        <v>0</v>
      </c>
      <c r="BJ22" s="15">
        <v>0</v>
      </c>
      <c r="BK22" s="15">
        <v>0</v>
      </c>
      <c r="BL22" s="15">
        <v>0</v>
      </c>
      <c r="BM22" s="15">
        <v>0</v>
      </c>
      <c r="BN22" s="15">
        <v>0</v>
      </c>
      <c r="BO22" s="15">
        <v>0</v>
      </c>
      <c r="BP22" s="15">
        <v>0</v>
      </c>
      <c r="BQ22" s="15">
        <v>0</v>
      </c>
      <c r="BR22" s="15">
        <v>1</v>
      </c>
      <c r="BS22" s="15">
        <v>0</v>
      </c>
      <c r="BT22" s="15">
        <v>0</v>
      </c>
      <c r="BU22" s="15">
        <v>1</v>
      </c>
      <c r="BV22" s="15">
        <v>0</v>
      </c>
      <c r="BW22" s="15">
        <v>0</v>
      </c>
      <c r="BX22" s="15">
        <v>0</v>
      </c>
      <c r="BY22" s="15">
        <v>0</v>
      </c>
      <c r="BZ22" s="15">
        <v>0</v>
      </c>
      <c r="CA22" s="15">
        <v>0</v>
      </c>
      <c r="CB22" s="15">
        <v>0</v>
      </c>
      <c r="CC22" s="15">
        <v>0</v>
      </c>
      <c r="CD22" s="15">
        <v>0</v>
      </c>
      <c r="CE22" s="15">
        <v>0</v>
      </c>
      <c r="CF22" s="15">
        <v>0</v>
      </c>
      <c r="CG22" s="15">
        <v>0</v>
      </c>
      <c r="CH22" s="15">
        <v>0</v>
      </c>
      <c r="CI22" s="15">
        <v>0</v>
      </c>
      <c r="CJ22" s="15">
        <v>0</v>
      </c>
      <c r="CK22" s="15">
        <v>0</v>
      </c>
    </row>
    <row r="23" spans="1:89">
      <c r="A23" s="14" t="s">
        <v>102</v>
      </c>
      <c r="B23" s="15">
        <v>0</v>
      </c>
      <c r="C23" s="15">
        <v>0</v>
      </c>
      <c r="D23" s="15">
        <v>0</v>
      </c>
      <c r="E23" s="15">
        <v>1</v>
      </c>
      <c r="F23" s="15">
        <v>0</v>
      </c>
      <c r="G23" s="15">
        <v>0</v>
      </c>
      <c r="H23" s="15">
        <v>0</v>
      </c>
      <c r="I23" s="15">
        <v>1</v>
      </c>
      <c r="J23" s="15">
        <v>0</v>
      </c>
      <c r="K23" s="15">
        <v>0</v>
      </c>
      <c r="L23" s="15">
        <v>0</v>
      </c>
      <c r="M23" s="15">
        <v>1</v>
      </c>
      <c r="N23" s="15">
        <v>1</v>
      </c>
      <c r="O23" s="15">
        <v>1</v>
      </c>
      <c r="P23" s="15">
        <v>0</v>
      </c>
      <c r="Q23" s="15">
        <v>0</v>
      </c>
      <c r="R23" s="15">
        <v>0</v>
      </c>
      <c r="S23" s="15">
        <v>0</v>
      </c>
      <c r="T23" s="15">
        <v>0</v>
      </c>
      <c r="U23" s="15">
        <v>0</v>
      </c>
      <c r="V23" s="15">
        <v>1</v>
      </c>
      <c r="W23" s="15">
        <v>0</v>
      </c>
      <c r="X23" s="15">
        <v>1</v>
      </c>
      <c r="Y23" s="15">
        <v>0</v>
      </c>
      <c r="Z23" s="15">
        <v>0</v>
      </c>
      <c r="AA23" s="15">
        <v>0</v>
      </c>
      <c r="AB23" s="15">
        <v>1</v>
      </c>
      <c r="AC23" s="15">
        <v>0</v>
      </c>
      <c r="AD23" s="15">
        <v>0</v>
      </c>
      <c r="AE23" s="15">
        <v>1</v>
      </c>
      <c r="AF23" s="15">
        <v>0</v>
      </c>
      <c r="AG23" s="15">
        <v>0</v>
      </c>
      <c r="AH23" s="15">
        <v>0</v>
      </c>
      <c r="AI23" s="15">
        <v>0</v>
      </c>
      <c r="AJ23" s="15">
        <v>0</v>
      </c>
      <c r="AK23" s="15">
        <v>0</v>
      </c>
      <c r="AL23" s="15">
        <v>0</v>
      </c>
      <c r="AM23" s="15">
        <v>1</v>
      </c>
      <c r="AN23" s="15">
        <v>0</v>
      </c>
      <c r="AO23" s="15">
        <v>0</v>
      </c>
      <c r="AP23" s="15">
        <v>0</v>
      </c>
      <c r="AQ23" s="15">
        <v>0</v>
      </c>
      <c r="AR23" s="15">
        <v>0</v>
      </c>
      <c r="AS23" s="15">
        <v>0</v>
      </c>
      <c r="AT23" s="15">
        <v>0</v>
      </c>
      <c r="AU23" s="15">
        <v>0</v>
      </c>
      <c r="AV23" s="15">
        <v>0</v>
      </c>
      <c r="AW23" s="15">
        <v>0</v>
      </c>
      <c r="AX23" s="15">
        <v>0</v>
      </c>
      <c r="AY23" s="15">
        <v>0</v>
      </c>
      <c r="AZ23" s="15">
        <v>0</v>
      </c>
      <c r="BA23" s="15">
        <v>0</v>
      </c>
      <c r="BB23" s="15">
        <v>0</v>
      </c>
      <c r="BC23" s="15">
        <v>0</v>
      </c>
      <c r="BD23" s="15">
        <v>1</v>
      </c>
      <c r="BE23" s="15">
        <v>0</v>
      </c>
      <c r="BF23" s="15">
        <v>0</v>
      </c>
      <c r="BG23" s="15">
        <v>0</v>
      </c>
      <c r="BH23" s="15">
        <v>0</v>
      </c>
      <c r="BI23" s="15">
        <v>0</v>
      </c>
      <c r="BJ23" s="15">
        <v>0</v>
      </c>
      <c r="BK23" s="15">
        <v>1</v>
      </c>
      <c r="BL23" s="15">
        <v>0</v>
      </c>
      <c r="BM23" s="15">
        <v>0</v>
      </c>
      <c r="BN23" s="15">
        <v>0</v>
      </c>
      <c r="BO23" s="15">
        <v>0</v>
      </c>
      <c r="BP23" s="15">
        <v>0</v>
      </c>
      <c r="BQ23" s="15">
        <v>0</v>
      </c>
      <c r="BR23" s="15">
        <v>0</v>
      </c>
      <c r="BS23" s="15">
        <v>0</v>
      </c>
      <c r="BT23" s="15">
        <v>0</v>
      </c>
      <c r="BU23" s="15">
        <v>0</v>
      </c>
      <c r="BV23" s="15">
        <v>1</v>
      </c>
      <c r="BW23" s="15">
        <v>0</v>
      </c>
      <c r="BX23" s="15">
        <v>0</v>
      </c>
      <c r="BY23" s="15">
        <v>0</v>
      </c>
      <c r="BZ23" s="15">
        <v>0</v>
      </c>
      <c r="CA23" s="15">
        <v>0</v>
      </c>
      <c r="CB23" s="15">
        <v>0</v>
      </c>
      <c r="CC23" s="15">
        <v>0</v>
      </c>
      <c r="CD23" s="15">
        <v>1</v>
      </c>
      <c r="CE23" s="15">
        <v>0</v>
      </c>
      <c r="CF23" s="15">
        <v>0</v>
      </c>
      <c r="CG23" s="15">
        <v>0</v>
      </c>
      <c r="CH23" s="15">
        <v>0</v>
      </c>
      <c r="CI23" s="15">
        <v>0</v>
      </c>
      <c r="CJ23" s="15">
        <v>0</v>
      </c>
      <c r="CK23" s="15">
        <v>0</v>
      </c>
    </row>
    <row r="24" spans="1:89">
      <c r="A24" s="14" t="s">
        <v>103</v>
      </c>
      <c r="B24" s="15">
        <v>0</v>
      </c>
      <c r="C24" s="15">
        <v>0</v>
      </c>
      <c r="D24" s="15">
        <v>0</v>
      </c>
      <c r="E24" s="15">
        <v>0</v>
      </c>
      <c r="F24" s="15">
        <v>0</v>
      </c>
      <c r="G24" s="15">
        <v>0</v>
      </c>
      <c r="H24" s="15">
        <v>0</v>
      </c>
      <c r="I24" s="15">
        <v>0</v>
      </c>
      <c r="J24" s="15">
        <v>1</v>
      </c>
      <c r="K24" s="15">
        <v>0</v>
      </c>
      <c r="L24" s="15">
        <v>0</v>
      </c>
      <c r="M24" s="15">
        <v>0</v>
      </c>
      <c r="N24" s="15">
        <v>0</v>
      </c>
      <c r="O24" s="15">
        <v>0</v>
      </c>
      <c r="P24" s="15">
        <v>0</v>
      </c>
      <c r="Q24" s="15">
        <v>0</v>
      </c>
      <c r="R24" s="15">
        <v>0</v>
      </c>
      <c r="S24" s="15">
        <v>0</v>
      </c>
      <c r="T24" s="15">
        <v>0</v>
      </c>
      <c r="U24" s="15">
        <v>0</v>
      </c>
      <c r="V24" s="15">
        <v>1</v>
      </c>
      <c r="W24" s="15">
        <v>0</v>
      </c>
      <c r="X24" s="15">
        <v>0</v>
      </c>
      <c r="Y24" s="15">
        <v>0</v>
      </c>
      <c r="Z24" s="15">
        <v>0</v>
      </c>
      <c r="AA24" s="15">
        <v>0</v>
      </c>
      <c r="AB24" s="15">
        <v>1</v>
      </c>
      <c r="AC24" s="15">
        <v>0</v>
      </c>
      <c r="AD24" s="15">
        <v>0</v>
      </c>
      <c r="AE24" s="15">
        <v>0</v>
      </c>
      <c r="AF24" s="15">
        <v>0</v>
      </c>
      <c r="AG24" s="15">
        <v>0</v>
      </c>
      <c r="AH24" s="15">
        <v>0</v>
      </c>
      <c r="AI24" s="15">
        <v>0</v>
      </c>
      <c r="AJ24" s="15">
        <v>0</v>
      </c>
      <c r="AK24" s="15">
        <v>0</v>
      </c>
      <c r="AL24" s="15">
        <v>0</v>
      </c>
      <c r="AM24" s="15">
        <v>0</v>
      </c>
      <c r="AN24" s="15">
        <v>0</v>
      </c>
      <c r="AO24" s="15">
        <v>0</v>
      </c>
      <c r="AP24" s="15">
        <v>0</v>
      </c>
      <c r="AQ24" s="15">
        <v>0</v>
      </c>
      <c r="AR24" s="15">
        <v>0</v>
      </c>
      <c r="AS24" s="15">
        <v>0</v>
      </c>
      <c r="AT24" s="15">
        <v>0</v>
      </c>
      <c r="AU24" s="15">
        <v>0</v>
      </c>
      <c r="AV24" s="15">
        <v>0</v>
      </c>
      <c r="AW24" s="15">
        <v>0</v>
      </c>
      <c r="AX24" s="15">
        <v>0</v>
      </c>
      <c r="AY24" s="15">
        <v>0</v>
      </c>
      <c r="AZ24" s="15">
        <v>0</v>
      </c>
      <c r="BA24" s="15">
        <v>0</v>
      </c>
      <c r="BB24" s="15">
        <v>0</v>
      </c>
      <c r="BC24" s="15">
        <v>0</v>
      </c>
      <c r="BD24" s="15">
        <v>0</v>
      </c>
      <c r="BE24" s="15">
        <v>0</v>
      </c>
      <c r="BF24" s="15">
        <v>0</v>
      </c>
      <c r="BG24" s="15">
        <v>0</v>
      </c>
      <c r="BH24" s="15">
        <v>0</v>
      </c>
      <c r="BI24" s="15">
        <v>0</v>
      </c>
      <c r="BJ24" s="15">
        <v>1</v>
      </c>
      <c r="BK24" s="15">
        <v>0</v>
      </c>
      <c r="BL24" s="15">
        <v>0</v>
      </c>
      <c r="BM24" s="15">
        <v>0</v>
      </c>
      <c r="BN24" s="15">
        <v>0</v>
      </c>
      <c r="BO24" s="15">
        <v>0</v>
      </c>
      <c r="BP24" s="15">
        <v>0</v>
      </c>
      <c r="BQ24" s="15">
        <v>0</v>
      </c>
      <c r="BR24" s="15">
        <v>0</v>
      </c>
      <c r="BS24" s="15">
        <v>0</v>
      </c>
      <c r="BT24" s="15">
        <v>0</v>
      </c>
      <c r="BU24" s="15">
        <v>0</v>
      </c>
      <c r="BV24" s="15">
        <v>0</v>
      </c>
      <c r="BW24" s="15">
        <v>0</v>
      </c>
      <c r="BX24" s="15">
        <v>0</v>
      </c>
      <c r="BY24" s="15">
        <v>0</v>
      </c>
      <c r="BZ24" s="15">
        <v>0</v>
      </c>
      <c r="CA24" s="15">
        <v>0</v>
      </c>
      <c r="CB24" s="15">
        <v>0</v>
      </c>
      <c r="CC24" s="15">
        <v>0</v>
      </c>
      <c r="CD24" s="15">
        <v>0</v>
      </c>
      <c r="CE24" s="15">
        <v>0</v>
      </c>
      <c r="CF24" s="15">
        <v>0</v>
      </c>
      <c r="CG24" s="15">
        <v>0</v>
      </c>
      <c r="CH24" s="15">
        <v>0</v>
      </c>
      <c r="CI24" s="15">
        <v>0</v>
      </c>
      <c r="CJ24" s="15">
        <v>0</v>
      </c>
      <c r="CK24" s="15">
        <v>0</v>
      </c>
    </row>
    <row r="25" spans="1:89">
      <c r="A25" s="14" t="s">
        <v>104</v>
      </c>
      <c r="B25" s="15">
        <v>0</v>
      </c>
      <c r="C25" s="15">
        <v>0</v>
      </c>
      <c r="D25" s="15">
        <v>0</v>
      </c>
      <c r="E25" s="15">
        <v>0</v>
      </c>
      <c r="F25" s="15">
        <v>0</v>
      </c>
      <c r="G25" s="15">
        <v>0</v>
      </c>
      <c r="H25" s="15">
        <v>0</v>
      </c>
      <c r="I25" s="15">
        <v>0</v>
      </c>
      <c r="J25" s="15">
        <v>0</v>
      </c>
      <c r="K25" s="15">
        <v>0</v>
      </c>
      <c r="L25" s="15">
        <v>0</v>
      </c>
      <c r="M25" s="15">
        <v>0</v>
      </c>
      <c r="N25" s="15">
        <v>0</v>
      </c>
      <c r="O25" s="15">
        <v>0</v>
      </c>
      <c r="P25" s="15">
        <v>0</v>
      </c>
      <c r="Q25" s="15">
        <v>0</v>
      </c>
      <c r="R25" s="15">
        <v>0</v>
      </c>
      <c r="S25" s="15">
        <v>0</v>
      </c>
      <c r="T25" s="15">
        <v>0</v>
      </c>
      <c r="U25" s="15">
        <v>0</v>
      </c>
      <c r="V25" s="15">
        <v>0</v>
      </c>
      <c r="W25" s="15">
        <v>0</v>
      </c>
      <c r="X25" s="15">
        <v>0</v>
      </c>
      <c r="Y25" s="15">
        <v>0</v>
      </c>
      <c r="Z25" s="15">
        <v>0</v>
      </c>
      <c r="AA25" s="15">
        <v>0</v>
      </c>
      <c r="AB25" s="15">
        <v>0</v>
      </c>
      <c r="AC25" s="15">
        <v>0</v>
      </c>
      <c r="AD25" s="15">
        <v>0</v>
      </c>
      <c r="AE25" s="15">
        <v>0</v>
      </c>
      <c r="AF25" s="15">
        <v>0</v>
      </c>
      <c r="AG25" s="15">
        <v>0</v>
      </c>
      <c r="AH25" s="15">
        <v>0</v>
      </c>
      <c r="AI25" s="15">
        <v>0</v>
      </c>
      <c r="AJ25" s="15">
        <v>0</v>
      </c>
      <c r="AK25" s="15">
        <v>0</v>
      </c>
      <c r="AL25" s="15">
        <v>0</v>
      </c>
      <c r="AM25" s="15">
        <v>0</v>
      </c>
      <c r="AN25" s="15">
        <v>0</v>
      </c>
      <c r="AO25" s="15">
        <v>0</v>
      </c>
      <c r="AP25" s="15">
        <v>0</v>
      </c>
      <c r="AQ25" s="15">
        <v>0</v>
      </c>
      <c r="AR25" s="15">
        <v>0</v>
      </c>
      <c r="AS25" s="15">
        <v>0</v>
      </c>
      <c r="AT25" s="15">
        <v>0</v>
      </c>
      <c r="AU25" s="15">
        <v>0</v>
      </c>
      <c r="AV25" s="15">
        <v>0</v>
      </c>
      <c r="AW25" s="15">
        <v>0</v>
      </c>
      <c r="AX25" s="15">
        <v>0</v>
      </c>
      <c r="AY25" s="15">
        <v>0</v>
      </c>
      <c r="AZ25" s="15">
        <v>0</v>
      </c>
      <c r="BA25" s="15">
        <v>0</v>
      </c>
      <c r="BB25" s="15">
        <v>0</v>
      </c>
      <c r="BC25" s="15">
        <v>0</v>
      </c>
      <c r="BD25" s="15">
        <v>0</v>
      </c>
      <c r="BE25" s="15">
        <v>0</v>
      </c>
      <c r="BF25" s="15">
        <v>0</v>
      </c>
      <c r="BG25" s="15">
        <v>0</v>
      </c>
      <c r="BH25" s="15">
        <v>0</v>
      </c>
      <c r="BI25" s="15">
        <v>1</v>
      </c>
      <c r="BJ25" s="15">
        <v>0</v>
      </c>
      <c r="BK25" s="15">
        <v>0</v>
      </c>
      <c r="BL25" s="15">
        <v>0</v>
      </c>
      <c r="BM25" s="15">
        <v>0</v>
      </c>
      <c r="BN25" s="15">
        <v>0</v>
      </c>
      <c r="BO25" s="15">
        <v>0</v>
      </c>
      <c r="BP25" s="15">
        <v>0</v>
      </c>
      <c r="BQ25" s="15">
        <v>0</v>
      </c>
      <c r="BR25" s="15">
        <v>0</v>
      </c>
      <c r="BS25" s="15">
        <v>0</v>
      </c>
      <c r="BT25" s="15">
        <v>0</v>
      </c>
      <c r="BU25" s="15">
        <v>0</v>
      </c>
      <c r="BV25" s="15">
        <v>0</v>
      </c>
      <c r="BW25" s="15">
        <v>0</v>
      </c>
      <c r="BX25" s="15">
        <v>0</v>
      </c>
      <c r="BY25" s="15">
        <v>0</v>
      </c>
      <c r="BZ25" s="15">
        <v>0</v>
      </c>
      <c r="CA25" s="15">
        <v>0</v>
      </c>
      <c r="CB25" s="15">
        <v>0</v>
      </c>
      <c r="CC25" s="15">
        <v>0</v>
      </c>
      <c r="CD25" s="15">
        <v>0</v>
      </c>
      <c r="CE25" s="15">
        <v>0</v>
      </c>
      <c r="CF25" s="15">
        <v>0</v>
      </c>
      <c r="CG25" s="15">
        <v>0</v>
      </c>
      <c r="CH25" s="15">
        <v>0</v>
      </c>
      <c r="CI25" s="15">
        <v>0</v>
      </c>
      <c r="CJ25" s="15">
        <v>0</v>
      </c>
      <c r="CK25" s="15">
        <v>0</v>
      </c>
    </row>
    <row r="26" spans="1:89">
      <c r="A26" s="14" t="s">
        <v>105</v>
      </c>
      <c r="B26" s="15">
        <v>0</v>
      </c>
      <c r="C26" s="15">
        <v>0</v>
      </c>
      <c r="D26" s="15">
        <v>0</v>
      </c>
      <c r="E26" s="15">
        <v>1</v>
      </c>
      <c r="F26" s="15">
        <v>0</v>
      </c>
      <c r="G26" s="15">
        <v>0</v>
      </c>
      <c r="H26" s="15">
        <v>0</v>
      </c>
      <c r="I26" s="15">
        <v>1</v>
      </c>
      <c r="J26" s="15">
        <v>0</v>
      </c>
      <c r="K26" s="15">
        <v>0</v>
      </c>
      <c r="L26" s="15">
        <v>0</v>
      </c>
      <c r="M26" s="15">
        <v>0</v>
      </c>
      <c r="N26" s="15">
        <v>1</v>
      </c>
      <c r="O26" s="15">
        <v>1</v>
      </c>
      <c r="P26" s="15">
        <v>0</v>
      </c>
      <c r="Q26" s="15">
        <v>0</v>
      </c>
      <c r="R26" s="15">
        <v>1</v>
      </c>
      <c r="S26" s="15">
        <v>0</v>
      </c>
      <c r="T26" s="15">
        <v>0</v>
      </c>
      <c r="U26" s="15">
        <v>0</v>
      </c>
      <c r="V26" s="15">
        <v>0</v>
      </c>
      <c r="W26" s="15">
        <v>0</v>
      </c>
      <c r="X26" s="15">
        <v>1</v>
      </c>
      <c r="Y26" s="15">
        <v>0</v>
      </c>
      <c r="Z26" s="15">
        <v>0</v>
      </c>
      <c r="AA26" s="15">
        <v>0</v>
      </c>
      <c r="AB26" s="15">
        <v>1</v>
      </c>
      <c r="AC26" s="15">
        <v>1</v>
      </c>
      <c r="AD26" s="15">
        <v>0</v>
      </c>
      <c r="AE26" s="15">
        <v>1</v>
      </c>
      <c r="AF26" s="15">
        <v>0</v>
      </c>
      <c r="AG26" s="15">
        <v>0</v>
      </c>
      <c r="AH26" s="15">
        <v>0</v>
      </c>
      <c r="AI26" s="15">
        <v>0</v>
      </c>
      <c r="AJ26" s="15">
        <v>0</v>
      </c>
      <c r="AK26" s="15">
        <v>0</v>
      </c>
      <c r="AL26" s="15">
        <v>0</v>
      </c>
      <c r="AM26" s="15">
        <v>0</v>
      </c>
      <c r="AN26" s="15">
        <v>0</v>
      </c>
      <c r="AO26" s="15">
        <v>0</v>
      </c>
      <c r="AP26" s="15">
        <v>0</v>
      </c>
      <c r="AQ26" s="15">
        <v>0</v>
      </c>
      <c r="AR26" s="15">
        <v>0</v>
      </c>
      <c r="AS26" s="15">
        <v>1</v>
      </c>
      <c r="AT26" s="15">
        <v>0</v>
      </c>
      <c r="AU26" s="15">
        <v>0</v>
      </c>
      <c r="AV26" s="15">
        <v>0</v>
      </c>
      <c r="AW26" s="15">
        <v>0</v>
      </c>
      <c r="AX26" s="15">
        <v>1</v>
      </c>
      <c r="AY26" s="15">
        <v>0</v>
      </c>
      <c r="AZ26" s="15">
        <v>0</v>
      </c>
      <c r="BA26" s="15">
        <v>0</v>
      </c>
      <c r="BB26" s="15">
        <v>0</v>
      </c>
      <c r="BC26" s="15">
        <v>0</v>
      </c>
      <c r="BD26" s="15">
        <v>0</v>
      </c>
      <c r="BE26" s="15">
        <v>0</v>
      </c>
      <c r="BF26" s="15">
        <v>1</v>
      </c>
      <c r="BG26" s="15">
        <v>0</v>
      </c>
      <c r="BH26" s="15">
        <v>0</v>
      </c>
      <c r="BI26" s="15">
        <v>0</v>
      </c>
      <c r="BJ26" s="15">
        <v>0</v>
      </c>
      <c r="BK26" s="15">
        <v>0</v>
      </c>
      <c r="BL26" s="15">
        <v>0</v>
      </c>
      <c r="BM26" s="15">
        <v>0</v>
      </c>
      <c r="BN26" s="15">
        <v>0</v>
      </c>
      <c r="BO26" s="15">
        <v>0</v>
      </c>
      <c r="BP26" s="15">
        <v>0</v>
      </c>
      <c r="BQ26" s="15">
        <v>0</v>
      </c>
      <c r="BR26" s="15">
        <v>0</v>
      </c>
      <c r="BS26" s="15">
        <v>0</v>
      </c>
      <c r="BT26" s="15">
        <v>0</v>
      </c>
      <c r="BU26" s="15">
        <v>0</v>
      </c>
      <c r="BV26" s="15">
        <v>0</v>
      </c>
      <c r="BW26" s="15">
        <v>0</v>
      </c>
      <c r="BX26" s="15">
        <v>0</v>
      </c>
      <c r="BY26" s="15">
        <v>0</v>
      </c>
      <c r="BZ26" s="15">
        <v>0</v>
      </c>
      <c r="CA26" s="15">
        <v>0</v>
      </c>
      <c r="CB26" s="15">
        <v>0</v>
      </c>
      <c r="CC26" s="15">
        <v>0</v>
      </c>
      <c r="CD26" s="15">
        <v>0</v>
      </c>
      <c r="CE26" s="15">
        <v>0</v>
      </c>
      <c r="CF26" s="15">
        <v>0</v>
      </c>
      <c r="CG26" s="15">
        <v>0</v>
      </c>
      <c r="CH26" s="15">
        <v>0</v>
      </c>
      <c r="CI26" s="15">
        <v>0</v>
      </c>
      <c r="CJ26" s="15">
        <v>0</v>
      </c>
      <c r="CK26" s="15">
        <v>0</v>
      </c>
    </row>
    <row r="27" spans="1:89">
      <c r="A27" s="14" t="s">
        <v>106</v>
      </c>
      <c r="B27" s="15">
        <v>0</v>
      </c>
      <c r="C27" s="15">
        <v>0</v>
      </c>
      <c r="D27" s="15">
        <v>0</v>
      </c>
      <c r="E27" s="15">
        <v>0</v>
      </c>
      <c r="F27" s="15">
        <v>0</v>
      </c>
      <c r="G27" s="15">
        <v>0</v>
      </c>
      <c r="H27" s="15">
        <v>0</v>
      </c>
      <c r="I27" s="15">
        <v>0</v>
      </c>
      <c r="J27" s="15">
        <v>0</v>
      </c>
      <c r="K27" s="15">
        <v>0</v>
      </c>
      <c r="L27" s="15">
        <v>0</v>
      </c>
      <c r="M27" s="15">
        <v>1</v>
      </c>
      <c r="N27" s="15">
        <v>0</v>
      </c>
      <c r="O27" s="15">
        <v>0</v>
      </c>
      <c r="P27" s="15">
        <v>0</v>
      </c>
      <c r="Q27" s="15">
        <v>0</v>
      </c>
      <c r="R27" s="15">
        <v>0</v>
      </c>
      <c r="S27" s="15">
        <v>0</v>
      </c>
      <c r="T27" s="15">
        <v>0</v>
      </c>
      <c r="U27" s="15">
        <v>0</v>
      </c>
      <c r="V27" s="15">
        <v>0</v>
      </c>
      <c r="W27" s="15">
        <v>0</v>
      </c>
      <c r="X27" s="15">
        <v>0</v>
      </c>
      <c r="Y27" s="15">
        <v>0</v>
      </c>
      <c r="Z27" s="15">
        <v>0</v>
      </c>
      <c r="AA27" s="15">
        <v>0</v>
      </c>
      <c r="AB27" s="15">
        <v>0</v>
      </c>
      <c r="AC27" s="15">
        <v>0</v>
      </c>
      <c r="AD27" s="15">
        <v>0</v>
      </c>
      <c r="AE27" s="15">
        <v>0</v>
      </c>
      <c r="AF27" s="15">
        <v>0</v>
      </c>
      <c r="AG27" s="15">
        <v>0</v>
      </c>
      <c r="AH27" s="15">
        <v>0</v>
      </c>
      <c r="AI27" s="15">
        <v>0</v>
      </c>
      <c r="AJ27" s="15">
        <v>0</v>
      </c>
      <c r="AK27" s="15">
        <v>0</v>
      </c>
      <c r="AL27" s="15">
        <v>0</v>
      </c>
      <c r="AM27" s="15">
        <v>0</v>
      </c>
      <c r="AN27" s="15">
        <v>0</v>
      </c>
      <c r="AO27" s="15">
        <v>0</v>
      </c>
      <c r="AP27" s="15">
        <v>0</v>
      </c>
      <c r="AQ27" s="15">
        <v>0</v>
      </c>
      <c r="AR27" s="15">
        <v>0</v>
      </c>
      <c r="AS27" s="15">
        <v>0</v>
      </c>
      <c r="AT27" s="15">
        <v>0</v>
      </c>
      <c r="AU27" s="15">
        <v>0</v>
      </c>
      <c r="AV27" s="15">
        <v>0</v>
      </c>
      <c r="AW27" s="15">
        <v>0</v>
      </c>
      <c r="AX27" s="15">
        <v>0</v>
      </c>
      <c r="AY27" s="15">
        <v>0</v>
      </c>
      <c r="AZ27" s="15">
        <v>0</v>
      </c>
      <c r="BA27" s="15">
        <v>0</v>
      </c>
      <c r="BB27" s="15">
        <v>0</v>
      </c>
      <c r="BC27" s="15">
        <v>0</v>
      </c>
      <c r="BD27" s="15">
        <v>0</v>
      </c>
      <c r="BE27" s="15">
        <v>0</v>
      </c>
      <c r="BF27" s="15">
        <v>0</v>
      </c>
      <c r="BG27" s="15">
        <v>0</v>
      </c>
      <c r="BH27" s="15">
        <v>0</v>
      </c>
      <c r="BI27" s="15">
        <v>0</v>
      </c>
      <c r="BJ27" s="15">
        <v>0</v>
      </c>
      <c r="BK27" s="15">
        <v>0</v>
      </c>
      <c r="BL27" s="15">
        <v>0</v>
      </c>
      <c r="BM27" s="15">
        <v>0</v>
      </c>
      <c r="BN27" s="15">
        <v>0</v>
      </c>
      <c r="BO27" s="15">
        <v>0</v>
      </c>
      <c r="BP27" s="15">
        <v>0</v>
      </c>
      <c r="BQ27" s="15">
        <v>0</v>
      </c>
      <c r="BR27" s="15">
        <v>1</v>
      </c>
      <c r="BS27" s="15">
        <v>0</v>
      </c>
      <c r="BT27" s="15">
        <v>0</v>
      </c>
      <c r="BU27" s="15">
        <v>0</v>
      </c>
      <c r="BV27" s="15">
        <v>0</v>
      </c>
      <c r="BW27" s="15">
        <v>0</v>
      </c>
      <c r="BX27" s="15">
        <v>0</v>
      </c>
      <c r="BY27" s="15">
        <v>0</v>
      </c>
      <c r="BZ27" s="15">
        <v>0</v>
      </c>
      <c r="CA27" s="15">
        <v>0</v>
      </c>
      <c r="CB27" s="15">
        <v>0</v>
      </c>
      <c r="CC27" s="15">
        <v>0</v>
      </c>
      <c r="CD27" s="15">
        <v>0</v>
      </c>
      <c r="CE27" s="15">
        <v>0</v>
      </c>
      <c r="CF27" s="15">
        <v>0</v>
      </c>
      <c r="CG27" s="15">
        <v>0</v>
      </c>
      <c r="CH27" s="15">
        <v>0</v>
      </c>
      <c r="CI27" s="15">
        <v>0</v>
      </c>
      <c r="CJ27" s="15">
        <v>0</v>
      </c>
      <c r="CK27" s="15">
        <v>0</v>
      </c>
    </row>
    <row r="28" spans="1:89">
      <c r="A28" s="14" t="s">
        <v>107</v>
      </c>
      <c r="B28" s="15">
        <v>0</v>
      </c>
      <c r="C28" s="15">
        <v>0</v>
      </c>
      <c r="D28" s="15">
        <v>0</v>
      </c>
      <c r="E28" s="15">
        <v>0</v>
      </c>
      <c r="F28" s="15">
        <v>0</v>
      </c>
      <c r="G28" s="15">
        <v>0</v>
      </c>
      <c r="H28" s="15">
        <v>0</v>
      </c>
      <c r="I28" s="15">
        <v>0</v>
      </c>
      <c r="J28" s="15">
        <v>0</v>
      </c>
      <c r="K28" s="15">
        <v>0</v>
      </c>
      <c r="L28" s="15">
        <v>0</v>
      </c>
      <c r="M28" s="15">
        <v>0</v>
      </c>
      <c r="N28" s="15">
        <v>0</v>
      </c>
      <c r="O28" s="15">
        <v>0</v>
      </c>
      <c r="P28" s="15">
        <v>0</v>
      </c>
      <c r="Q28" s="15">
        <v>0</v>
      </c>
      <c r="R28" s="15">
        <v>0</v>
      </c>
      <c r="S28" s="15">
        <v>0</v>
      </c>
      <c r="T28" s="15">
        <v>0</v>
      </c>
      <c r="U28" s="15">
        <v>0</v>
      </c>
      <c r="V28" s="15">
        <v>0</v>
      </c>
      <c r="W28" s="15">
        <v>0</v>
      </c>
      <c r="X28" s="15">
        <v>0</v>
      </c>
      <c r="Y28" s="15">
        <v>0</v>
      </c>
      <c r="Z28" s="15">
        <v>0</v>
      </c>
      <c r="AA28" s="15">
        <v>0</v>
      </c>
      <c r="AB28" s="15">
        <v>0</v>
      </c>
      <c r="AC28" s="15">
        <v>0</v>
      </c>
      <c r="AD28" s="15">
        <v>0</v>
      </c>
      <c r="AE28" s="15">
        <v>0</v>
      </c>
      <c r="AF28" s="15">
        <v>0</v>
      </c>
      <c r="AG28" s="15">
        <v>0</v>
      </c>
      <c r="AH28" s="15">
        <v>0</v>
      </c>
      <c r="AI28" s="15">
        <v>0</v>
      </c>
      <c r="AJ28" s="15">
        <v>0</v>
      </c>
      <c r="AK28" s="15">
        <v>0</v>
      </c>
      <c r="AL28" s="15">
        <v>0</v>
      </c>
      <c r="AM28" s="15">
        <v>0</v>
      </c>
      <c r="AN28" s="15">
        <v>0</v>
      </c>
      <c r="AO28" s="15">
        <v>0</v>
      </c>
      <c r="AP28" s="15">
        <v>0</v>
      </c>
      <c r="AQ28" s="15">
        <v>0</v>
      </c>
      <c r="AR28" s="15">
        <v>0</v>
      </c>
      <c r="AS28" s="15">
        <v>0</v>
      </c>
      <c r="AT28" s="15">
        <v>0</v>
      </c>
      <c r="AU28" s="15">
        <v>0</v>
      </c>
      <c r="AV28" s="15">
        <v>0</v>
      </c>
      <c r="AW28" s="15">
        <v>0</v>
      </c>
      <c r="AX28" s="15">
        <v>0</v>
      </c>
      <c r="AY28" s="15">
        <v>0</v>
      </c>
      <c r="AZ28" s="15">
        <v>0</v>
      </c>
      <c r="BA28" s="15">
        <v>0</v>
      </c>
      <c r="BB28" s="15">
        <v>0</v>
      </c>
      <c r="BC28" s="15">
        <v>0</v>
      </c>
      <c r="BD28" s="15">
        <v>0</v>
      </c>
      <c r="BE28" s="15">
        <v>0</v>
      </c>
      <c r="BF28" s="15">
        <v>0</v>
      </c>
      <c r="BG28" s="15">
        <v>0</v>
      </c>
      <c r="BH28" s="15">
        <v>0</v>
      </c>
      <c r="BI28" s="15">
        <v>0</v>
      </c>
      <c r="BJ28" s="15">
        <v>0</v>
      </c>
      <c r="BK28" s="15">
        <v>0</v>
      </c>
      <c r="BL28" s="15">
        <v>0</v>
      </c>
      <c r="BM28" s="15">
        <v>0</v>
      </c>
      <c r="BN28" s="15">
        <v>0</v>
      </c>
      <c r="BO28" s="15">
        <v>0</v>
      </c>
      <c r="BP28" s="15">
        <v>0</v>
      </c>
      <c r="BQ28" s="15">
        <v>0</v>
      </c>
      <c r="BR28" s="15">
        <v>1</v>
      </c>
      <c r="BS28" s="15">
        <v>1</v>
      </c>
      <c r="BT28" s="15">
        <v>0</v>
      </c>
      <c r="BU28" s="15">
        <v>0</v>
      </c>
      <c r="BV28" s="15">
        <v>0</v>
      </c>
      <c r="BW28" s="15">
        <v>0</v>
      </c>
      <c r="BX28" s="15">
        <v>0</v>
      </c>
      <c r="BY28" s="15">
        <v>0</v>
      </c>
      <c r="BZ28" s="15">
        <v>0</v>
      </c>
      <c r="CA28" s="15">
        <v>0</v>
      </c>
      <c r="CB28" s="15">
        <v>0</v>
      </c>
      <c r="CC28" s="15">
        <v>1</v>
      </c>
      <c r="CD28" s="15">
        <v>0</v>
      </c>
      <c r="CE28" s="15">
        <v>0</v>
      </c>
      <c r="CF28" s="15">
        <v>0</v>
      </c>
      <c r="CG28" s="15">
        <v>0</v>
      </c>
      <c r="CH28" s="15">
        <v>0</v>
      </c>
      <c r="CI28" s="15">
        <v>0</v>
      </c>
      <c r="CJ28" s="15">
        <v>0</v>
      </c>
      <c r="CK28" s="15">
        <v>0</v>
      </c>
    </row>
    <row r="29" spans="1:89">
      <c r="A29" s="14" t="s">
        <v>108</v>
      </c>
      <c r="B29" s="15">
        <v>0</v>
      </c>
      <c r="C29" s="15">
        <v>0</v>
      </c>
      <c r="D29" s="15">
        <v>0</v>
      </c>
      <c r="E29" s="15">
        <v>0</v>
      </c>
      <c r="F29" s="15">
        <v>0</v>
      </c>
      <c r="G29" s="15">
        <v>0</v>
      </c>
      <c r="H29" s="15">
        <v>0</v>
      </c>
      <c r="I29" s="15">
        <v>0</v>
      </c>
      <c r="J29" s="15">
        <v>0</v>
      </c>
      <c r="K29" s="15">
        <v>0</v>
      </c>
      <c r="L29" s="15">
        <v>0</v>
      </c>
      <c r="M29" s="15">
        <v>0</v>
      </c>
      <c r="N29" s="15">
        <v>0</v>
      </c>
      <c r="O29" s="15">
        <v>0</v>
      </c>
      <c r="P29" s="15">
        <v>0</v>
      </c>
      <c r="Q29" s="15">
        <v>0</v>
      </c>
      <c r="R29" s="15">
        <v>0</v>
      </c>
      <c r="S29" s="15">
        <v>0</v>
      </c>
      <c r="T29" s="15">
        <v>0</v>
      </c>
      <c r="U29" s="15">
        <v>0</v>
      </c>
      <c r="V29" s="15">
        <v>0</v>
      </c>
      <c r="W29" s="15">
        <v>1</v>
      </c>
      <c r="X29" s="15">
        <v>0</v>
      </c>
      <c r="Y29" s="15">
        <v>0</v>
      </c>
      <c r="Z29" s="15">
        <v>0</v>
      </c>
      <c r="AA29" s="15">
        <v>0</v>
      </c>
      <c r="AB29" s="15">
        <v>1</v>
      </c>
      <c r="AC29" s="15">
        <v>0</v>
      </c>
      <c r="AD29" s="15">
        <v>0</v>
      </c>
      <c r="AE29" s="15">
        <v>0</v>
      </c>
      <c r="AF29" s="15">
        <v>0</v>
      </c>
      <c r="AG29" s="15">
        <v>0</v>
      </c>
      <c r="AH29" s="15">
        <v>0</v>
      </c>
      <c r="AI29" s="15">
        <v>0</v>
      </c>
      <c r="AJ29" s="15">
        <v>0</v>
      </c>
      <c r="AK29" s="15">
        <v>0</v>
      </c>
      <c r="AL29" s="15">
        <v>0</v>
      </c>
      <c r="AM29" s="15">
        <v>0</v>
      </c>
      <c r="AN29" s="15">
        <v>0</v>
      </c>
      <c r="AO29" s="15">
        <v>0</v>
      </c>
      <c r="AP29" s="15">
        <v>0</v>
      </c>
      <c r="AQ29" s="15">
        <v>0</v>
      </c>
      <c r="AR29" s="15">
        <v>0</v>
      </c>
      <c r="AS29" s="15">
        <v>0</v>
      </c>
      <c r="AT29" s="15">
        <v>0</v>
      </c>
      <c r="AU29" s="15">
        <v>0</v>
      </c>
      <c r="AV29" s="15">
        <v>0</v>
      </c>
      <c r="AW29" s="15">
        <v>0</v>
      </c>
      <c r="AX29" s="15">
        <v>1</v>
      </c>
      <c r="AY29" s="15">
        <v>0</v>
      </c>
      <c r="AZ29" s="15">
        <v>0</v>
      </c>
      <c r="BA29" s="15">
        <v>0</v>
      </c>
      <c r="BB29" s="15">
        <v>0</v>
      </c>
      <c r="BC29" s="15">
        <v>0</v>
      </c>
      <c r="BD29" s="15">
        <v>0</v>
      </c>
      <c r="BE29" s="15">
        <v>0</v>
      </c>
      <c r="BF29" s="15">
        <v>0</v>
      </c>
      <c r="BG29" s="15">
        <v>0</v>
      </c>
      <c r="BH29" s="15">
        <v>0</v>
      </c>
      <c r="BI29" s="15">
        <v>0</v>
      </c>
      <c r="BJ29" s="15">
        <v>0</v>
      </c>
      <c r="BK29" s="15">
        <v>0</v>
      </c>
      <c r="BL29" s="15">
        <v>0</v>
      </c>
      <c r="BM29" s="15">
        <v>0</v>
      </c>
      <c r="BN29" s="15">
        <v>0</v>
      </c>
      <c r="BO29" s="15">
        <v>0</v>
      </c>
      <c r="BP29" s="15">
        <v>0</v>
      </c>
      <c r="BQ29" s="15">
        <v>0</v>
      </c>
      <c r="BR29" s="15">
        <v>1</v>
      </c>
      <c r="BS29" s="15">
        <v>1</v>
      </c>
      <c r="BT29" s="15">
        <v>0</v>
      </c>
      <c r="BU29" s="15">
        <v>0</v>
      </c>
      <c r="BV29" s="15">
        <v>0</v>
      </c>
      <c r="BW29" s="15">
        <v>0</v>
      </c>
      <c r="BX29" s="15">
        <v>0</v>
      </c>
      <c r="BY29" s="15">
        <v>0</v>
      </c>
      <c r="BZ29" s="15">
        <v>0</v>
      </c>
      <c r="CA29" s="15">
        <v>0</v>
      </c>
      <c r="CB29" s="15">
        <v>0</v>
      </c>
      <c r="CC29" s="15">
        <v>0</v>
      </c>
      <c r="CD29" s="15">
        <v>0</v>
      </c>
      <c r="CE29" s="15">
        <v>0</v>
      </c>
      <c r="CF29" s="15">
        <v>0</v>
      </c>
      <c r="CG29" s="15">
        <v>0</v>
      </c>
      <c r="CH29" s="15">
        <v>0</v>
      </c>
      <c r="CI29" s="15">
        <v>0</v>
      </c>
      <c r="CJ29" s="15">
        <v>0</v>
      </c>
      <c r="CK29" s="15">
        <v>0</v>
      </c>
    </row>
    <row r="30" spans="1:89">
      <c r="A30" s="14" t="s">
        <v>109</v>
      </c>
      <c r="B30" s="15">
        <v>0</v>
      </c>
      <c r="C30" s="15">
        <v>0</v>
      </c>
      <c r="D30" s="15">
        <v>0</v>
      </c>
      <c r="E30" s="15">
        <v>0</v>
      </c>
      <c r="F30" s="15">
        <v>0</v>
      </c>
      <c r="G30" s="15">
        <v>1</v>
      </c>
      <c r="H30" s="15">
        <v>0</v>
      </c>
      <c r="I30" s="15">
        <v>0</v>
      </c>
      <c r="J30" s="15">
        <v>0</v>
      </c>
      <c r="K30" s="15">
        <v>0</v>
      </c>
      <c r="L30" s="15">
        <v>0</v>
      </c>
      <c r="M30" s="15">
        <v>0</v>
      </c>
      <c r="N30" s="15">
        <v>1</v>
      </c>
      <c r="O30" s="15">
        <v>0</v>
      </c>
      <c r="P30" s="15">
        <v>0</v>
      </c>
      <c r="Q30" s="15">
        <v>0</v>
      </c>
      <c r="R30" s="15">
        <v>0</v>
      </c>
      <c r="S30" s="15">
        <v>0</v>
      </c>
      <c r="T30" s="15">
        <v>0</v>
      </c>
      <c r="U30" s="15">
        <v>0</v>
      </c>
      <c r="V30" s="15">
        <v>0</v>
      </c>
      <c r="W30" s="15">
        <v>0</v>
      </c>
      <c r="X30" s="15">
        <v>0</v>
      </c>
      <c r="Y30" s="15">
        <v>0</v>
      </c>
      <c r="Z30" s="15">
        <v>0</v>
      </c>
      <c r="AA30" s="15">
        <v>0</v>
      </c>
      <c r="AB30" s="15">
        <v>1</v>
      </c>
      <c r="AC30" s="15">
        <v>0</v>
      </c>
      <c r="AD30" s="15">
        <v>0</v>
      </c>
      <c r="AE30" s="15">
        <v>1</v>
      </c>
      <c r="AF30" s="15">
        <v>0</v>
      </c>
      <c r="AG30" s="15">
        <v>1</v>
      </c>
      <c r="AH30" s="15">
        <v>1</v>
      </c>
      <c r="AI30" s="15">
        <v>0</v>
      </c>
      <c r="AJ30" s="15">
        <v>0</v>
      </c>
      <c r="AK30" s="15">
        <v>0</v>
      </c>
      <c r="AL30" s="15">
        <v>0</v>
      </c>
      <c r="AM30" s="15">
        <v>0</v>
      </c>
      <c r="AN30" s="15">
        <v>0</v>
      </c>
      <c r="AO30" s="15">
        <v>0</v>
      </c>
      <c r="AP30" s="15">
        <v>0</v>
      </c>
      <c r="AQ30" s="15">
        <v>0</v>
      </c>
      <c r="AR30" s="15">
        <v>0</v>
      </c>
      <c r="AS30" s="15">
        <v>0</v>
      </c>
      <c r="AT30" s="15">
        <v>0</v>
      </c>
      <c r="AU30" s="15">
        <v>0</v>
      </c>
      <c r="AV30" s="15">
        <v>0</v>
      </c>
      <c r="AW30" s="15">
        <v>0</v>
      </c>
      <c r="AX30" s="15">
        <v>0</v>
      </c>
      <c r="AY30" s="15">
        <v>0</v>
      </c>
      <c r="AZ30" s="15">
        <v>0</v>
      </c>
      <c r="BA30" s="15">
        <v>0</v>
      </c>
      <c r="BB30" s="15">
        <v>1</v>
      </c>
      <c r="BC30" s="15">
        <v>0</v>
      </c>
      <c r="BD30" s="15">
        <v>0</v>
      </c>
      <c r="BE30" s="15">
        <v>0</v>
      </c>
      <c r="BF30" s="15">
        <v>0</v>
      </c>
      <c r="BG30" s="15">
        <v>0</v>
      </c>
      <c r="BH30" s="15">
        <v>0</v>
      </c>
      <c r="BI30" s="15">
        <v>0</v>
      </c>
      <c r="BJ30" s="15">
        <v>0</v>
      </c>
      <c r="BK30" s="15">
        <v>0</v>
      </c>
      <c r="BL30" s="15">
        <v>0</v>
      </c>
      <c r="BM30" s="15">
        <v>0</v>
      </c>
      <c r="BN30" s="15">
        <v>0</v>
      </c>
      <c r="BO30" s="15">
        <v>0</v>
      </c>
      <c r="BP30" s="15">
        <v>0</v>
      </c>
      <c r="BQ30" s="15">
        <v>0</v>
      </c>
      <c r="BR30" s="15">
        <v>0</v>
      </c>
      <c r="BS30" s="15">
        <v>0</v>
      </c>
      <c r="BT30" s="15">
        <v>0</v>
      </c>
      <c r="BU30" s="15">
        <v>0</v>
      </c>
      <c r="BV30" s="15">
        <v>0</v>
      </c>
      <c r="BW30" s="15">
        <v>0</v>
      </c>
      <c r="BX30" s="15">
        <v>0</v>
      </c>
      <c r="BY30" s="15">
        <v>0</v>
      </c>
      <c r="BZ30" s="15">
        <v>1</v>
      </c>
      <c r="CA30" s="15">
        <v>0</v>
      </c>
      <c r="CB30" s="15">
        <v>0</v>
      </c>
      <c r="CC30" s="15">
        <v>0</v>
      </c>
      <c r="CD30" s="15">
        <v>0</v>
      </c>
      <c r="CE30" s="15">
        <v>0</v>
      </c>
      <c r="CF30" s="15">
        <v>0</v>
      </c>
      <c r="CG30" s="15">
        <v>0</v>
      </c>
      <c r="CH30" s="15">
        <v>0</v>
      </c>
      <c r="CI30" s="15">
        <v>0</v>
      </c>
      <c r="CJ30" s="15">
        <v>1</v>
      </c>
      <c r="CK30" s="15">
        <v>0</v>
      </c>
    </row>
    <row r="31" spans="1:89">
      <c r="A31" s="14" t="s">
        <v>110</v>
      </c>
      <c r="B31" s="15">
        <v>0</v>
      </c>
      <c r="C31" s="15">
        <v>0</v>
      </c>
      <c r="D31" s="15">
        <v>0</v>
      </c>
      <c r="E31" s="15">
        <v>0</v>
      </c>
      <c r="F31" s="15">
        <v>0</v>
      </c>
      <c r="G31" s="15">
        <v>0</v>
      </c>
      <c r="H31" s="15">
        <v>0</v>
      </c>
      <c r="I31" s="15">
        <v>0</v>
      </c>
      <c r="J31" s="15">
        <v>0</v>
      </c>
      <c r="K31" s="15">
        <v>0</v>
      </c>
      <c r="L31" s="15">
        <v>0</v>
      </c>
      <c r="M31" s="15">
        <v>0</v>
      </c>
      <c r="N31" s="15">
        <v>0</v>
      </c>
      <c r="O31" s="15">
        <v>0</v>
      </c>
      <c r="P31" s="15">
        <v>0</v>
      </c>
      <c r="Q31" s="15">
        <v>0</v>
      </c>
      <c r="R31" s="15">
        <v>0</v>
      </c>
      <c r="S31" s="15">
        <v>0</v>
      </c>
      <c r="T31" s="15">
        <v>0</v>
      </c>
      <c r="U31" s="15">
        <v>0</v>
      </c>
      <c r="V31" s="15">
        <v>1</v>
      </c>
      <c r="W31" s="15">
        <v>0</v>
      </c>
      <c r="X31" s="15">
        <v>0</v>
      </c>
      <c r="Y31" s="15">
        <v>0</v>
      </c>
      <c r="Z31" s="15">
        <v>0</v>
      </c>
      <c r="AA31" s="15">
        <v>0</v>
      </c>
      <c r="AB31" s="15">
        <v>0</v>
      </c>
      <c r="AC31" s="15">
        <v>0</v>
      </c>
      <c r="AD31" s="15">
        <v>0</v>
      </c>
      <c r="AE31" s="15">
        <v>0</v>
      </c>
      <c r="AF31" s="15">
        <v>0</v>
      </c>
      <c r="AG31" s="15">
        <v>0</v>
      </c>
      <c r="AH31" s="15">
        <v>0</v>
      </c>
      <c r="AI31" s="15">
        <v>0</v>
      </c>
      <c r="AJ31" s="15">
        <v>0</v>
      </c>
      <c r="AK31" s="15">
        <v>0</v>
      </c>
      <c r="AL31" s="15">
        <v>0</v>
      </c>
      <c r="AM31" s="15">
        <v>0</v>
      </c>
      <c r="AN31" s="15">
        <v>0</v>
      </c>
      <c r="AO31" s="15">
        <v>0</v>
      </c>
      <c r="AP31" s="15">
        <v>0</v>
      </c>
      <c r="AQ31" s="15">
        <v>0</v>
      </c>
      <c r="AR31" s="15">
        <v>0</v>
      </c>
      <c r="AS31" s="15">
        <v>0</v>
      </c>
      <c r="AT31" s="15">
        <v>1</v>
      </c>
      <c r="AU31" s="15">
        <v>0</v>
      </c>
      <c r="AV31" s="15">
        <v>0</v>
      </c>
      <c r="AW31" s="15">
        <v>0</v>
      </c>
      <c r="AX31" s="15">
        <v>0</v>
      </c>
      <c r="AY31" s="15">
        <v>0</v>
      </c>
      <c r="AZ31" s="15">
        <v>0</v>
      </c>
      <c r="BA31" s="15">
        <v>0</v>
      </c>
      <c r="BB31" s="15">
        <v>0</v>
      </c>
      <c r="BC31" s="15">
        <v>0</v>
      </c>
      <c r="BD31" s="15">
        <v>0</v>
      </c>
      <c r="BE31" s="15">
        <v>0</v>
      </c>
      <c r="BF31" s="15">
        <v>0</v>
      </c>
      <c r="BG31" s="15">
        <v>0</v>
      </c>
      <c r="BH31" s="15">
        <v>0</v>
      </c>
      <c r="BI31" s="15">
        <v>0</v>
      </c>
      <c r="BJ31" s="15">
        <v>0</v>
      </c>
      <c r="BK31" s="15">
        <v>0</v>
      </c>
      <c r="BL31" s="15">
        <v>0</v>
      </c>
      <c r="BM31" s="15">
        <v>0</v>
      </c>
      <c r="BN31" s="15">
        <v>0</v>
      </c>
      <c r="BO31" s="15">
        <v>0</v>
      </c>
      <c r="BP31" s="15">
        <v>0</v>
      </c>
      <c r="BQ31" s="15">
        <v>0</v>
      </c>
      <c r="BR31" s="15">
        <v>0</v>
      </c>
      <c r="BS31" s="15">
        <v>0</v>
      </c>
      <c r="BT31" s="15">
        <v>0</v>
      </c>
      <c r="BU31" s="15">
        <v>0</v>
      </c>
      <c r="BV31" s="15">
        <v>0</v>
      </c>
      <c r="BW31" s="15">
        <v>0</v>
      </c>
      <c r="BX31" s="15">
        <v>1</v>
      </c>
      <c r="BY31" s="15">
        <v>0</v>
      </c>
      <c r="BZ31" s="15">
        <v>0</v>
      </c>
      <c r="CA31" s="15">
        <v>0</v>
      </c>
      <c r="CB31" s="15">
        <v>0</v>
      </c>
      <c r="CC31" s="15">
        <v>0</v>
      </c>
      <c r="CD31" s="15">
        <v>0</v>
      </c>
      <c r="CE31" s="15">
        <v>0</v>
      </c>
      <c r="CF31" s="15">
        <v>0</v>
      </c>
      <c r="CG31" s="15">
        <v>0</v>
      </c>
      <c r="CH31" s="15">
        <v>0</v>
      </c>
      <c r="CI31" s="15">
        <v>0</v>
      </c>
      <c r="CJ31" s="15">
        <v>0</v>
      </c>
      <c r="CK31" s="15">
        <v>0</v>
      </c>
    </row>
    <row r="32" spans="1:89">
      <c r="A32" s="14" t="s">
        <v>111</v>
      </c>
      <c r="B32" s="15">
        <v>0</v>
      </c>
      <c r="C32" s="15">
        <v>0</v>
      </c>
      <c r="D32" s="15">
        <v>0</v>
      </c>
      <c r="E32" s="15">
        <v>0</v>
      </c>
      <c r="F32" s="15">
        <v>0</v>
      </c>
      <c r="G32" s="15">
        <v>0</v>
      </c>
      <c r="H32" s="15">
        <v>0</v>
      </c>
      <c r="I32" s="15">
        <v>0</v>
      </c>
      <c r="J32" s="15">
        <v>0</v>
      </c>
      <c r="K32" s="15">
        <v>0</v>
      </c>
      <c r="L32" s="15">
        <v>0</v>
      </c>
      <c r="M32" s="15">
        <v>0</v>
      </c>
      <c r="N32" s="15">
        <v>1</v>
      </c>
      <c r="O32" s="15">
        <v>0</v>
      </c>
      <c r="P32" s="15">
        <v>0</v>
      </c>
      <c r="Q32" s="15">
        <v>0</v>
      </c>
      <c r="R32" s="15">
        <v>0</v>
      </c>
      <c r="S32" s="15">
        <v>1</v>
      </c>
      <c r="T32" s="15">
        <v>0</v>
      </c>
      <c r="U32" s="15">
        <v>0</v>
      </c>
      <c r="V32" s="15">
        <v>0</v>
      </c>
      <c r="W32" s="15">
        <v>0</v>
      </c>
      <c r="X32" s="15">
        <v>0</v>
      </c>
      <c r="Y32" s="15">
        <v>0</v>
      </c>
      <c r="Z32" s="15">
        <v>0</v>
      </c>
      <c r="AA32" s="15">
        <v>0</v>
      </c>
      <c r="AB32" s="15">
        <v>0</v>
      </c>
      <c r="AC32" s="15">
        <v>0</v>
      </c>
      <c r="AD32" s="15">
        <v>0</v>
      </c>
      <c r="AE32" s="15">
        <v>0</v>
      </c>
      <c r="AF32" s="15">
        <v>0</v>
      </c>
      <c r="AG32" s="15">
        <v>0</v>
      </c>
      <c r="AH32" s="15">
        <v>0</v>
      </c>
      <c r="AI32" s="15">
        <v>0</v>
      </c>
      <c r="AJ32" s="15">
        <v>0</v>
      </c>
      <c r="AK32" s="15">
        <v>0</v>
      </c>
      <c r="AL32" s="15">
        <v>0</v>
      </c>
      <c r="AM32" s="15">
        <v>0</v>
      </c>
      <c r="AN32" s="15">
        <v>0</v>
      </c>
      <c r="AO32" s="15">
        <v>0</v>
      </c>
      <c r="AP32" s="15">
        <v>0</v>
      </c>
      <c r="AQ32" s="15">
        <v>0</v>
      </c>
      <c r="AR32" s="15">
        <v>0</v>
      </c>
      <c r="AS32" s="15">
        <v>0</v>
      </c>
      <c r="AT32" s="15">
        <v>0</v>
      </c>
      <c r="AU32" s="15">
        <v>0</v>
      </c>
      <c r="AV32" s="15">
        <v>0</v>
      </c>
      <c r="AW32" s="15">
        <v>0</v>
      </c>
      <c r="AX32" s="15">
        <v>1</v>
      </c>
      <c r="AY32" s="15">
        <v>0</v>
      </c>
      <c r="AZ32" s="15">
        <v>0</v>
      </c>
      <c r="BA32" s="15">
        <v>0</v>
      </c>
      <c r="BB32" s="15">
        <v>0</v>
      </c>
      <c r="BC32" s="15">
        <v>0</v>
      </c>
      <c r="BD32" s="15">
        <v>0</v>
      </c>
      <c r="BE32" s="15">
        <v>0</v>
      </c>
      <c r="BF32" s="15">
        <v>0</v>
      </c>
      <c r="BG32" s="15">
        <v>0</v>
      </c>
      <c r="BH32" s="15">
        <v>0</v>
      </c>
      <c r="BI32" s="15">
        <v>0</v>
      </c>
      <c r="BJ32" s="15">
        <v>0</v>
      </c>
      <c r="BK32" s="15">
        <v>0</v>
      </c>
      <c r="BL32" s="15">
        <v>0</v>
      </c>
      <c r="BM32" s="15">
        <v>0</v>
      </c>
      <c r="BN32" s="15">
        <v>0</v>
      </c>
      <c r="BO32" s="15">
        <v>0</v>
      </c>
      <c r="BP32" s="15">
        <v>0</v>
      </c>
      <c r="BQ32" s="15">
        <v>0</v>
      </c>
      <c r="BR32" s="15">
        <v>0</v>
      </c>
      <c r="BS32" s="15">
        <v>0</v>
      </c>
      <c r="BT32" s="15">
        <v>0</v>
      </c>
      <c r="BU32" s="15">
        <v>0</v>
      </c>
      <c r="BV32" s="15">
        <v>0</v>
      </c>
      <c r="BW32" s="15">
        <v>0</v>
      </c>
      <c r="BX32" s="15">
        <v>0</v>
      </c>
      <c r="BY32" s="15">
        <v>0</v>
      </c>
      <c r="BZ32" s="15">
        <v>0</v>
      </c>
      <c r="CA32" s="15">
        <v>0</v>
      </c>
      <c r="CB32" s="15">
        <v>0</v>
      </c>
      <c r="CC32" s="15">
        <v>0</v>
      </c>
      <c r="CD32" s="15">
        <v>0</v>
      </c>
      <c r="CE32" s="15">
        <v>0</v>
      </c>
      <c r="CF32" s="15">
        <v>0</v>
      </c>
      <c r="CG32" s="15">
        <v>0</v>
      </c>
      <c r="CH32" s="15">
        <v>0</v>
      </c>
      <c r="CI32" s="15">
        <v>0</v>
      </c>
      <c r="CJ32" s="15">
        <v>0</v>
      </c>
      <c r="CK32" s="15">
        <v>0</v>
      </c>
    </row>
    <row r="33" spans="1:89">
      <c r="A33" s="14" t="s">
        <v>112</v>
      </c>
      <c r="B33" s="15">
        <v>0</v>
      </c>
      <c r="C33" s="15">
        <v>0</v>
      </c>
      <c r="D33" s="15">
        <v>0</v>
      </c>
      <c r="E33" s="15">
        <v>0</v>
      </c>
      <c r="F33" s="15">
        <v>0</v>
      </c>
      <c r="G33" s="15">
        <v>0</v>
      </c>
      <c r="H33" s="15">
        <v>0</v>
      </c>
      <c r="I33" s="15">
        <v>1</v>
      </c>
      <c r="J33" s="15">
        <v>0</v>
      </c>
      <c r="K33" s="15">
        <v>0</v>
      </c>
      <c r="L33" s="15">
        <v>0</v>
      </c>
      <c r="M33" s="15">
        <v>0</v>
      </c>
      <c r="N33" s="15">
        <v>0</v>
      </c>
      <c r="O33" s="15">
        <v>0</v>
      </c>
      <c r="P33" s="15">
        <v>0</v>
      </c>
      <c r="Q33" s="15">
        <v>0</v>
      </c>
      <c r="R33" s="15">
        <v>0</v>
      </c>
      <c r="S33" s="15">
        <v>0</v>
      </c>
      <c r="T33" s="15">
        <v>0</v>
      </c>
      <c r="U33" s="15">
        <v>0</v>
      </c>
      <c r="V33" s="15">
        <v>0</v>
      </c>
      <c r="W33" s="15">
        <v>0</v>
      </c>
      <c r="X33" s="15">
        <v>0</v>
      </c>
      <c r="Y33" s="15">
        <v>0</v>
      </c>
      <c r="Z33" s="15">
        <v>0</v>
      </c>
      <c r="AA33" s="15">
        <v>0</v>
      </c>
      <c r="AB33" s="15">
        <v>1</v>
      </c>
      <c r="AC33" s="15">
        <v>0</v>
      </c>
      <c r="AD33" s="15">
        <v>0</v>
      </c>
      <c r="AE33" s="15">
        <v>0</v>
      </c>
      <c r="AF33" s="15">
        <v>0</v>
      </c>
      <c r="AG33" s="15">
        <v>0</v>
      </c>
      <c r="AH33" s="15">
        <v>0</v>
      </c>
      <c r="AI33" s="15">
        <v>0</v>
      </c>
      <c r="AJ33" s="15">
        <v>0</v>
      </c>
      <c r="AK33" s="15">
        <v>0</v>
      </c>
      <c r="AL33" s="15">
        <v>0</v>
      </c>
      <c r="AM33" s="15">
        <v>0</v>
      </c>
      <c r="AN33" s="15">
        <v>0</v>
      </c>
      <c r="AO33" s="15">
        <v>0</v>
      </c>
      <c r="AP33" s="15">
        <v>0</v>
      </c>
      <c r="AQ33" s="15">
        <v>0</v>
      </c>
      <c r="AR33" s="15">
        <v>0</v>
      </c>
      <c r="AS33" s="15">
        <v>0</v>
      </c>
      <c r="AT33" s="15">
        <v>0</v>
      </c>
      <c r="AU33" s="15">
        <v>0</v>
      </c>
      <c r="AV33" s="15">
        <v>0</v>
      </c>
      <c r="AW33" s="15">
        <v>0</v>
      </c>
      <c r="AX33" s="15">
        <v>0</v>
      </c>
      <c r="AY33" s="15">
        <v>0</v>
      </c>
      <c r="AZ33" s="15">
        <v>0</v>
      </c>
      <c r="BA33" s="15">
        <v>0</v>
      </c>
      <c r="BB33" s="15">
        <v>0</v>
      </c>
      <c r="BC33" s="15">
        <v>0</v>
      </c>
      <c r="BD33" s="15">
        <v>0</v>
      </c>
      <c r="BE33" s="15">
        <v>0</v>
      </c>
      <c r="BF33" s="15">
        <v>0</v>
      </c>
      <c r="BG33" s="15">
        <v>0</v>
      </c>
      <c r="BH33" s="15">
        <v>0</v>
      </c>
      <c r="BI33" s="15">
        <v>0</v>
      </c>
      <c r="BJ33" s="15">
        <v>0</v>
      </c>
      <c r="BK33" s="15">
        <v>0</v>
      </c>
      <c r="BL33" s="15">
        <v>0</v>
      </c>
      <c r="BM33" s="15">
        <v>0</v>
      </c>
      <c r="BN33" s="15">
        <v>0</v>
      </c>
      <c r="BO33" s="15">
        <v>0</v>
      </c>
      <c r="BP33" s="15">
        <v>0</v>
      </c>
      <c r="BQ33" s="15">
        <v>0</v>
      </c>
      <c r="BR33" s="15">
        <v>1</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0</v>
      </c>
      <c r="CK33" s="15">
        <v>0</v>
      </c>
    </row>
    <row r="34" spans="1:89">
      <c r="A34" s="14" t="s">
        <v>113</v>
      </c>
      <c r="B34" s="15">
        <v>0</v>
      </c>
      <c r="C34" s="15">
        <v>0</v>
      </c>
      <c r="D34" s="15">
        <v>0</v>
      </c>
      <c r="E34" s="15">
        <v>0</v>
      </c>
      <c r="F34" s="15">
        <v>0</v>
      </c>
      <c r="G34" s="15">
        <v>0</v>
      </c>
      <c r="H34" s="15">
        <v>0</v>
      </c>
      <c r="I34" s="15">
        <v>0</v>
      </c>
      <c r="J34" s="15">
        <v>0</v>
      </c>
      <c r="K34" s="15">
        <v>0</v>
      </c>
      <c r="L34" s="15">
        <v>0</v>
      </c>
      <c r="M34" s="15">
        <v>0</v>
      </c>
      <c r="N34" s="15">
        <v>0</v>
      </c>
      <c r="O34" s="15">
        <v>0</v>
      </c>
      <c r="P34" s="15">
        <v>0</v>
      </c>
      <c r="Q34" s="15">
        <v>0</v>
      </c>
      <c r="R34" s="15">
        <v>0</v>
      </c>
      <c r="S34" s="15">
        <v>0</v>
      </c>
      <c r="T34" s="15">
        <v>0</v>
      </c>
      <c r="U34" s="15">
        <v>0</v>
      </c>
      <c r="V34" s="15">
        <v>0</v>
      </c>
      <c r="W34" s="15">
        <v>0</v>
      </c>
      <c r="X34" s="15">
        <v>0</v>
      </c>
      <c r="Y34" s="15">
        <v>0</v>
      </c>
      <c r="Z34" s="15">
        <v>0</v>
      </c>
      <c r="AA34" s="15">
        <v>0</v>
      </c>
      <c r="AB34" s="15">
        <v>0</v>
      </c>
      <c r="AC34" s="15">
        <v>0</v>
      </c>
      <c r="AD34" s="15">
        <v>0</v>
      </c>
      <c r="AE34" s="15">
        <v>0</v>
      </c>
      <c r="AF34" s="15">
        <v>0</v>
      </c>
      <c r="AG34" s="15">
        <v>0</v>
      </c>
      <c r="AH34" s="15">
        <v>0</v>
      </c>
      <c r="AI34" s="15">
        <v>0</v>
      </c>
      <c r="AJ34" s="15">
        <v>0</v>
      </c>
      <c r="AK34" s="15">
        <v>0</v>
      </c>
      <c r="AL34" s="15">
        <v>0</v>
      </c>
      <c r="AM34" s="15">
        <v>0</v>
      </c>
      <c r="AN34" s="15">
        <v>0</v>
      </c>
      <c r="AO34" s="15">
        <v>0</v>
      </c>
      <c r="AP34" s="15">
        <v>0</v>
      </c>
      <c r="AQ34" s="15">
        <v>0</v>
      </c>
      <c r="AR34" s="15">
        <v>0</v>
      </c>
      <c r="AS34" s="15">
        <v>0</v>
      </c>
      <c r="AT34" s="15">
        <v>0</v>
      </c>
      <c r="AU34" s="15">
        <v>0</v>
      </c>
      <c r="AV34" s="15">
        <v>0</v>
      </c>
      <c r="AW34" s="15">
        <v>0</v>
      </c>
      <c r="AX34" s="15">
        <v>0</v>
      </c>
      <c r="AY34" s="15">
        <v>0</v>
      </c>
      <c r="AZ34" s="15">
        <v>0</v>
      </c>
      <c r="BA34" s="15">
        <v>0</v>
      </c>
      <c r="BB34" s="15">
        <v>0</v>
      </c>
      <c r="BC34" s="15">
        <v>0</v>
      </c>
      <c r="BD34" s="15">
        <v>0</v>
      </c>
      <c r="BE34" s="15">
        <v>0</v>
      </c>
      <c r="BF34" s="15">
        <v>0</v>
      </c>
      <c r="BG34" s="15">
        <v>0</v>
      </c>
      <c r="BH34" s="15">
        <v>0</v>
      </c>
      <c r="BI34" s="15">
        <v>0</v>
      </c>
      <c r="BJ34" s="15">
        <v>0</v>
      </c>
      <c r="BK34" s="15">
        <v>0</v>
      </c>
      <c r="BL34" s="15">
        <v>0</v>
      </c>
      <c r="BM34" s="15">
        <v>0</v>
      </c>
      <c r="BN34" s="15">
        <v>0</v>
      </c>
      <c r="BO34" s="15">
        <v>0</v>
      </c>
      <c r="BP34" s="15">
        <v>0</v>
      </c>
      <c r="BQ34" s="15">
        <v>0</v>
      </c>
      <c r="BR34" s="15">
        <v>1</v>
      </c>
      <c r="BS34" s="15">
        <v>0</v>
      </c>
      <c r="BT34" s="15">
        <v>0</v>
      </c>
      <c r="BU34" s="15">
        <v>0</v>
      </c>
      <c r="BV34" s="15">
        <v>0</v>
      </c>
      <c r="BW34" s="15">
        <v>0</v>
      </c>
      <c r="BX34" s="15">
        <v>0</v>
      </c>
      <c r="BY34" s="15">
        <v>0</v>
      </c>
      <c r="BZ34" s="15">
        <v>0</v>
      </c>
      <c r="CA34" s="15">
        <v>0</v>
      </c>
      <c r="CB34" s="15">
        <v>0</v>
      </c>
      <c r="CC34" s="15">
        <v>0</v>
      </c>
      <c r="CD34" s="15">
        <v>0</v>
      </c>
      <c r="CE34" s="15">
        <v>0</v>
      </c>
      <c r="CF34" s="15">
        <v>0</v>
      </c>
      <c r="CG34" s="15">
        <v>0</v>
      </c>
      <c r="CH34" s="15">
        <v>0</v>
      </c>
      <c r="CI34" s="15">
        <v>0</v>
      </c>
      <c r="CJ34" s="15">
        <v>0</v>
      </c>
      <c r="CK34" s="15">
        <v>0</v>
      </c>
    </row>
    <row r="35" spans="1:89">
      <c r="A35" s="14" t="s">
        <v>114</v>
      </c>
      <c r="B35" s="15">
        <v>0</v>
      </c>
      <c r="C35" s="15">
        <v>0</v>
      </c>
      <c r="D35" s="15">
        <v>0</v>
      </c>
      <c r="E35" s="15">
        <v>0</v>
      </c>
      <c r="F35" s="15">
        <v>0</v>
      </c>
      <c r="G35" s="15">
        <v>0</v>
      </c>
      <c r="H35" s="15">
        <v>0</v>
      </c>
      <c r="I35" s="15">
        <v>0</v>
      </c>
      <c r="J35" s="15">
        <v>0</v>
      </c>
      <c r="K35" s="15">
        <v>0</v>
      </c>
      <c r="L35" s="15">
        <v>0</v>
      </c>
      <c r="M35" s="15">
        <v>0</v>
      </c>
      <c r="N35" s="15">
        <v>0</v>
      </c>
      <c r="O35" s="15">
        <v>0</v>
      </c>
      <c r="P35" s="15">
        <v>0</v>
      </c>
      <c r="Q35" s="15">
        <v>0</v>
      </c>
      <c r="R35" s="15">
        <v>0</v>
      </c>
      <c r="S35" s="15">
        <v>0</v>
      </c>
      <c r="T35" s="15">
        <v>0</v>
      </c>
      <c r="U35" s="15">
        <v>0</v>
      </c>
      <c r="V35" s="15">
        <v>0</v>
      </c>
      <c r="W35" s="15">
        <v>0</v>
      </c>
      <c r="X35" s="15">
        <v>0</v>
      </c>
      <c r="Y35" s="15">
        <v>0</v>
      </c>
      <c r="Z35" s="15">
        <v>0</v>
      </c>
      <c r="AA35" s="15">
        <v>0</v>
      </c>
      <c r="AB35" s="15">
        <v>1</v>
      </c>
      <c r="AC35" s="15">
        <v>0</v>
      </c>
      <c r="AD35" s="15">
        <v>0</v>
      </c>
      <c r="AE35" s="15">
        <v>0</v>
      </c>
      <c r="AF35" s="15">
        <v>0</v>
      </c>
      <c r="AG35" s="15">
        <v>0</v>
      </c>
      <c r="AH35" s="15">
        <v>0</v>
      </c>
      <c r="AI35" s="15">
        <v>0</v>
      </c>
      <c r="AJ35" s="15">
        <v>0</v>
      </c>
      <c r="AK35" s="15">
        <v>0</v>
      </c>
      <c r="AL35" s="15">
        <v>0</v>
      </c>
      <c r="AM35" s="15">
        <v>1</v>
      </c>
      <c r="AN35" s="15">
        <v>0</v>
      </c>
      <c r="AO35" s="15">
        <v>0</v>
      </c>
      <c r="AP35" s="15">
        <v>0</v>
      </c>
      <c r="AQ35" s="15">
        <v>0</v>
      </c>
      <c r="AR35" s="15">
        <v>0</v>
      </c>
      <c r="AS35" s="15">
        <v>0</v>
      </c>
      <c r="AT35" s="15">
        <v>0</v>
      </c>
      <c r="AU35" s="15">
        <v>0</v>
      </c>
      <c r="AV35" s="15">
        <v>0</v>
      </c>
      <c r="AW35" s="15">
        <v>0</v>
      </c>
      <c r="AX35" s="15">
        <v>0</v>
      </c>
      <c r="AY35" s="15">
        <v>0</v>
      </c>
      <c r="AZ35" s="15">
        <v>0</v>
      </c>
      <c r="BA35" s="15">
        <v>0</v>
      </c>
      <c r="BB35" s="15">
        <v>0</v>
      </c>
      <c r="BC35" s="15">
        <v>0</v>
      </c>
      <c r="BD35" s="15">
        <v>0</v>
      </c>
      <c r="BE35" s="15">
        <v>0</v>
      </c>
      <c r="BF35" s="15">
        <v>0</v>
      </c>
      <c r="BG35" s="15">
        <v>0</v>
      </c>
      <c r="BH35" s="15">
        <v>0</v>
      </c>
      <c r="BI35" s="15">
        <v>0</v>
      </c>
      <c r="BJ35" s="15">
        <v>0</v>
      </c>
      <c r="BK35" s="15">
        <v>0</v>
      </c>
      <c r="BL35" s="15">
        <v>0</v>
      </c>
      <c r="BM35" s="15">
        <v>0</v>
      </c>
      <c r="BN35" s="15">
        <v>0</v>
      </c>
      <c r="BO35" s="15">
        <v>0</v>
      </c>
      <c r="BP35" s="15">
        <v>0</v>
      </c>
      <c r="BQ35" s="15">
        <v>0</v>
      </c>
      <c r="BR35" s="15">
        <v>1</v>
      </c>
      <c r="BS35" s="15">
        <v>0</v>
      </c>
      <c r="BT35" s="15">
        <v>0</v>
      </c>
      <c r="BU35" s="15">
        <v>0</v>
      </c>
      <c r="BV35" s="15">
        <v>0</v>
      </c>
      <c r="BW35" s="15">
        <v>0</v>
      </c>
      <c r="BX35" s="15">
        <v>0</v>
      </c>
      <c r="BY35" s="15">
        <v>0</v>
      </c>
      <c r="BZ35" s="15">
        <v>0</v>
      </c>
      <c r="CA35" s="15">
        <v>0</v>
      </c>
      <c r="CB35" s="15">
        <v>0</v>
      </c>
      <c r="CC35" s="15">
        <v>0</v>
      </c>
      <c r="CD35" s="15">
        <v>0</v>
      </c>
      <c r="CE35" s="15">
        <v>0</v>
      </c>
      <c r="CF35" s="15">
        <v>0</v>
      </c>
      <c r="CG35" s="15">
        <v>0</v>
      </c>
      <c r="CH35" s="15">
        <v>0</v>
      </c>
      <c r="CI35" s="15">
        <v>0</v>
      </c>
      <c r="CJ35" s="15">
        <v>0</v>
      </c>
      <c r="CK35" s="15">
        <v>0</v>
      </c>
    </row>
    <row r="36" spans="1:89">
      <c r="A36" s="14" t="s">
        <v>115</v>
      </c>
      <c r="B36" s="15">
        <v>0</v>
      </c>
      <c r="C36" s="15">
        <v>0</v>
      </c>
      <c r="D36" s="15">
        <v>0</v>
      </c>
      <c r="E36" s="15">
        <v>0</v>
      </c>
      <c r="F36" s="15">
        <v>0</v>
      </c>
      <c r="G36" s="15">
        <v>0</v>
      </c>
      <c r="H36" s="15">
        <v>0</v>
      </c>
      <c r="I36" s="15">
        <v>0</v>
      </c>
      <c r="J36" s="15">
        <v>0</v>
      </c>
      <c r="K36" s="15">
        <v>0</v>
      </c>
      <c r="L36" s="15">
        <v>0</v>
      </c>
      <c r="M36" s="15">
        <v>0</v>
      </c>
      <c r="N36" s="15">
        <v>0</v>
      </c>
      <c r="O36" s="15">
        <v>0</v>
      </c>
      <c r="P36" s="15">
        <v>0</v>
      </c>
      <c r="Q36" s="15">
        <v>0</v>
      </c>
      <c r="R36" s="15">
        <v>0</v>
      </c>
      <c r="S36" s="15">
        <v>0</v>
      </c>
      <c r="T36" s="15">
        <v>0</v>
      </c>
      <c r="U36" s="15">
        <v>0</v>
      </c>
      <c r="V36" s="15">
        <v>0</v>
      </c>
      <c r="W36" s="15">
        <v>0</v>
      </c>
      <c r="X36" s="15">
        <v>0</v>
      </c>
      <c r="Y36" s="15">
        <v>0</v>
      </c>
      <c r="Z36" s="15">
        <v>0</v>
      </c>
      <c r="AA36" s="15">
        <v>0</v>
      </c>
      <c r="AB36" s="15">
        <v>0</v>
      </c>
      <c r="AC36" s="15">
        <v>0</v>
      </c>
      <c r="AD36" s="15">
        <v>0</v>
      </c>
      <c r="AE36" s="15">
        <v>0</v>
      </c>
      <c r="AF36" s="15">
        <v>0</v>
      </c>
      <c r="AG36" s="15">
        <v>0</v>
      </c>
      <c r="AH36" s="15">
        <v>0</v>
      </c>
      <c r="AI36" s="15">
        <v>0</v>
      </c>
      <c r="AJ36" s="15">
        <v>0</v>
      </c>
      <c r="AK36" s="15">
        <v>0</v>
      </c>
      <c r="AL36" s="15">
        <v>0</v>
      </c>
      <c r="AM36" s="15">
        <v>0</v>
      </c>
      <c r="AN36" s="15">
        <v>0</v>
      </c>
      <c r="AO36" s="15">
        <v>0</v>
      </c>
      <c r="AP36" s="15">
        <v>0</v>
      </c>
      <c r="AQ36" s="15">
        <v>0</v>
      </c>
      <c r="AR36" s="15">
        <v>0</v>
      </c>
      <c r="AS36" s="15">
        <v>0</v>
      </c>
      <c r="AT36" s="15">
        <v>0</v>
      </c>
      <c r="AU36" s="15">
        <v>0</v>
      </c>
      <c r="AV36" s="15">
        <v>0</v>
      </c>
      <c r="AW36" s="15">
        <v>0</v>
      </c>
      <c r="AX36" s="15">
        <v>1</v>
      </c>
      <c r="AY36" s="15">
        <v>0</v>
      </c>
      <c r="AZ36" s="15">
        <v>0</v>
      </c>
      <c r="BA36" s="15">
        <v>0</v>
      </c>
      <c r="BB36" s="15">
        <v>0</v>
      </c>
      <c r="BC36" s="15">
        <v>0</v>
      </c>
      <c r="BD36" s="15">
        <v>0</v>
      </c>
      <c r="BE36" s="15">
        <v>0</v>
      </c>
      <c r="BF36" s="15">
        <v>0</v>
      </c>
      <c r="BG36" s="15">
        <v>0</v>
      </c>
      <c r="BH36" s="15">
        <v>0</v>
      </c>
      <c r="BI36" s="15">
        <v>0</v>
      </c>
      <c r="BJ36" s="15">
        <v>0</v>
      </c>
      <c r="BK36" s="15">
        <v>0</v>
      </c>
      <c r="BL36" s="15">
        <v>0</v>
      </c>
      <c r="BM36" s="15">
        <v>0</v>
      </c>
      <c r="BN36" s="15">
        <v>0</v>
      </c>
      <c r="BO36" s="15">
        <v>0</v>
      </c>
      <c r="BP36" s="15">
        <v>0</v>
      </c>
      <c r="BQ36" s="15">
        <v>0</v>
      </c>
      <c r="BR36" s="15">
        <v>0</v>
      </c>
      <c r="BS36" s="15">
        <v>0</v>
      </c>
      <c r="BT36" s="15">
        <v>0</v>
      </c>
      <c r="BU36" s="15">
        <v>0</v>
      </c>
      <c r="BV36" s="15">
        <v>0</v>
      </c>
      <c r="BW36" s="15">
        <v>0</v>
      </c>
      <c r="BX36" s="15">
        <v>0</v>
      </c>
      <c r="BY36" s="15">
        <v>0</v>
      </c>
      <c r="BZ36" s="15">
        <v>0</v>
      </c>
      <c r="CA36" s="15">
        <v>0</v>
      </c>
      <c r="CB36" s="15">
        <v>0</v>
      </c>
      <c r="CC36" s="15">
        <v>0</v>
      </c>
      <c r="CD36" s="15">
        <v>0</v>
      </c>
      <c r="CE36" s="15">
        <v>0</v>
      </c>
      <c r="CF36" s="15">
        <v>0</v>
      </c>
      <c r="CG36" s="15">
        <v>0</v>
      </c>
      <c r="CH36" s="15">
        <v>0</v>
      </c>
      <c r="CI36" s="15">
        <v>0</v>
      </c>
      <c r="CJ36" s="15">
        <v>0</v>
      </c>
      <c r="CK36" s="15">
        <v>0</v>
      </c>
    </row>
    <row r="37" spans="1:89">
      <c r="A37" s="14" t="s">
        <v>116</v>
      </c>
      <c r="B37" s="15">
        <v>1</v>
      </c>
      <c r="C37" s="15">
        <v>0</v>
      </c>
      <c r="D37" s="15">
        <v>0</v>
      </c>
      <c r="E37" s="15">
        <v>0</v>
      </c>
      <c r="F37" s="15">
        <v>0</v>
      </c>
      <c r="G37" s="15">
        <v>0</v>
      </c>
      <c r="H37" s="15">
        <v>0</v>
      </c>
      <c r="I37" s="15">
        <v>0</v>
      </c>
      <c r="J37" s="15">
        <v>0</v>
      </c>
      <c r="K37" s="15">
        <v>0</v>
      </c>
      <c r="L37" s="15">
        <v>0</v>
      </c>
      <c r="M37" s="15">
        <v>1</v>
      </c>
      <c r="N37" s="15">
        <v>0</v>
      </c>
      <c r="O37" s="15">
        <v>0</v>
      </c>
      <c r="P37" s="15">
        <v>0</v>
      </c>
      <c r="Q37" s="15">
        <v>0</v>
      </c>
      <c r="R37" s="15">
        <v>0</v>
      </c>
      <c r="S37" s="15">
        <v>0</v>
      </c>
      <c r="T37" s="15">
        <v>0</v>
      </c>
      <c r="U37" s="15">
        <v>0</v>
      </c>
      <c r="V37" s="15">
        <v>1</v>
      </c>
      <c r="W37" s="15">
        <v>1</v>
      </c>
      <c r="X37" s="15">
        <v>0</v>
      </c>
      <c r="Y37" s="15">
        <v>0</v>
      </c>
      <c r="Z37" s="15">
        <v>0</v>
      </c>
      <c r="AA37" s="15">
        <v>0</v>
      </c>
      <c r="AB37" s="15">
        <v>0</v>
      </c>
      <c r="AC37" s="15">
        <v>0</v>
      </c>
      <c r="AD37" s="15">
        <v>0</v>
      </c>
      <c r="AE37" s="15">
        <v>0</v>
      </c>
      <c r="AF37" s="15">
        <v>0</v>
      </c>
      <c r="AG37" s="15">
        <v>0</v>
      </c>
      <c r="AH37" s="15">
        <v>0</v>
      </c>
      <c r="AI37" s="15">
        <v>0</v>
      </c>
      <c r="AJ37" s="15">
        <v>0</v>
      </c>
      <c r="AK37" s="15">
        <v>0</v>
      </c>
      <c r="AL37" s="15">
        <v>0</v>
      </c>
      <c r="AM37" s="15">
        <v>0</v>
      </c>
      <c r="AN37" s="15">
        <v>0</v>
      </c>
      <c r="AO37" s="15">
        <v>0</v>
      </c>
      <c r="AP37" s="15">
        <v>0</v>
      </c>
      <c r="AQ37" s="15">
        <v>0</v>
      </c>
      <c r="AR37" s="15">
        <v>0</v>
      </c>
      <c r="AS37" s="15">
        <v>0</v>
      </c>
      <c r="AT37" s="15">
        <v>0</v>
      </c>
      <c r="AU37" s="15">
        <v>0</v>
      </c>
      <c r="AV37" s="15">
        <v>0</v>
      </c>
      <c r="AW37" s="15">
        <v>0</v>
      </c>
      <c r="AX37" s="15">
        <v>0</v>
      </c>
      <c r="AY37" s="15">
        <v>0</v>
      </c>
      <c r="AZ37" s="15">
        <v>0</v>
      </c>
      <c r="BA37" s="15">
        <v>0</v>
      </c>
      <c r="BB37" s="15">
        <v>0</v>
      </c>
      <c r="BC37" s="15">
        <v>0</v>
      </c>
      <c r="BD37" s="15">
        <v>0</v>
      </c>
      <c r="BE37" s="15">
        <v>0</v>
      </c>
      <c r="BF37" s="15">
        <v>0</v>
      </c>
      <c r="BG37" s="15">
        <v>0</v>
      </c>
      <c r="BH37" s="15">
        <v>0</v>
      </c>
      <c r="BI37" s="15">
        <v>0</v>
      </c>
      <c r="BJ37" s="15">
        <v>0</v>
      </c>
      <c r="BK37" s="15">
        <v>0</v>
      </c>
      <c r="BL37" s="15">
        <v>0</v>
      </c>
      <c r="BM37" s="15">
        <v>0</v>
      </c>
      <c r="BN37" s="15">
        <v>0</v>
      </c>
      <c r="BO37" s="15">
        <v>0</v>
      </c>
      <c r="BP37" s="15">
        <v>0</v>
      </c>
      <c r="BQ37" s="15">
        <v>0</v>
      </c>
      <c r="BR37" s="15">
        <v>1</v>
      </c>
      <c r="BS37" s="15">
        <v>0</v>
      </c>
      <c r="BT37" s="15">
        <v>0</v>
      </c>
      <c r="BU37" s="15">
        <v>0</v>
      </c>
      <c r="BV37" s="15">
        <v>0</v>
      </c>
      <c r="BW37" s="15">
        <v>0</v>
      </c>
      <c r="BX37" s="15">
        <v>0</v>
      </c>
      <c r="BY37" s="15">
        <v>0</v>
      </c>
      <c r="BZ37" s="15">
        <v>0</v>
      </c>
      <c r="CA37" s="15">
        <v>0</v>
      </c>
      <c r="CB37" s="15">
        <v>0</v>
      </c>
      <c r="CC37" s="15">
        <v>0</v>
      </c>
      <c r="CD37" s="15">
        <v>0</v>
      </c>
      <c r="CE37" s="15">
        <v>0</v>
      </c>
      <c r="CF37" s="15">
        <v>0</v>
      </c>
      <c r="CG37" s="15">
        <v>0</v>
      </c>
      <c r="CH37" s="15">
        <v>0</v>
      </c>
      <c r="CI37" s="15">
        <v>0</v>
      </c>
      <c r="CJ37" s="15">
        <v>0</v>
      </c>
      <c r="CK37" s="15">
        <v>0</v>
      </c>
    </row>
    <row r="38" spans="1:89">
      <c r="A38" s="14" t="s">
        <v>117</v>
      </c>
      <c r="B38" s="15">
        <v>0</v>
      </c>
      <c r="C38" s="15">
        <v>0</v>
      </c>
      <c r="D38" s="15">
        <v>0</v>
      </c>
      <c r="E38" s="15">
        <v>1</v>
      </c>
      <c r="F38" s="15">
        <v>0</v>
      </c>
      <c r="G38" s="15">
        <v>0</v>
      </c>
      <c r="H38" s="15">
        <v>0</v>
      </c>
      <c r="I38" s="15">
        <v>0</v>
      </c>
      <c r="J38" s="15">
        <v>0</v>
      </c>
      <c r="K38" s="15">
        <v>0</v>
      </c>
      <c r="L38" s="15">
        <v>0</v>
      </c>
      <c r="M38" s="15">
        <v>1</v>
      </c>
      <c r="N38" s="15">
        <v>0</v>
      </c>
      <c r="O38" s="15">
        <v>0</v>
      </c>
      <c r="P38" s="15">
        <v>0</v>
      </c>
      <c r="Q38" s="15">
        <v>0</v>
      </c>
      <c r="R38" s="15">
        <v>0</v>
      </c>
      <c r="S38" s="15">
        <v>0</v>
      </c>
      <c r="T38" s="15">
        <v>0</v>
      </c>
      <c r="U38" s="15">
        <v>0</v>
      </c>
      <c r="V38" s="15">
        <v>0</v>
      </c>
      <c r="W38" s="15">
        <v>0</v>
      </c>
      <c r="X38" s="15">
        <v>0</v>
      </c>
      <c r="Y38" s="15">
        <v>0</v>
      </c>
      <c r="Z38" s="15">
        <v>0</v>
      </c>
      <c r="AA38" s="15">
        <v>0</v>
      </c>
      <c r="AB38" s="15">
        <v>1</v>
      </c>
      <c r="AC38" s="15">
        <v>0</v>
      </c>
      <c r="AD38" s="15">
        <v>0</v>
      </c>
      <c r="AE38" s="15">
        <v>0</v>
      </c>
      <c r="AF38" s="15">
        <v>0</v>
      </c>
      <c r="AG38" s="15">
        <v>0</v>
      </c>
      <c r="AH38" s="15">
        <v>0</v>
      </c>
      <c r="AI38" s="15">
        <v>0</v>
      </c>
      <c r="AJ38" s="15">
        <v>0</v>
      </c>
      <c r="AK38" s="15">
        <v>0</v>
      </c>
      <c r="AL38" s="15">
        <v>0</v>
      </c>
      <c r="AM38" s="15">
        <v>0</v>
      </c>
      <c r="AN38" s="15">
        <v>0</v>
      </c>
      <c r="AO38" s="15">
        <v>0</v>
      </c>
      <c r="AP38" s="15">
        <v>0</v>
      </c>
      <c r="AQ38" s="15">
        <v>0</v>
      </c>
      <c r="AR38" s="15">
        <v>0</v>
      </c>
      <c r="AS38" s="15">
        <v>0</v>
      </c>
      <c r="AT38" s="15">
        <v>0</v>
      </c>
      <c r="AU38" s="15">
        <v>0</v>
      </c>
      <c r="AV38" s="15">
        <v>0</v>
      </c>
      <c r="AW38" s="15">
        <v>0</v>
      </c>
      <c r="AX38" s="15">
        <v>0</v>
      </c>
      <c r="AY38" s="15">
        <v>0</v>
      </c>
      <c r="AZ38" s="15">
        <v>0</v>
      </c>
      <c r="BA38" s="15">
        <v>0</v>
      </c>
      <c r="BB38" s="15">
        <v>0</v>
      </c>
      <c r="BC38" s="15">
        <v>0</v>
      </c>
      <c r="BD38" s="15">
        <v>0</v>
      </c>
      <c r="BE38" s="15">
        <v>0</v>
      </c>
      <c r="BF38" s="15">
        <v>0</v>
      </c>
      <c r="BG38" s="15">
        <v>0</v>
      </c>
      <c r="BH38" s="15">
        <v>0</v>
      </c>
      <c r="BI38" s="15">
        <v>0</v>
      </c>
      <c r="BJ38" s="15">
        <v>0</v>
      </c>
      <c r="BK38" s="15">
        <v>0</v>
      </c>
      <c r="BL38" s="15">
        <v>0</v>
      </c>
      <c r="BM38" s="15">
        <v>0</v>
      </c>
      <c r="BN38" s="15">
        <v>0</v>
      </c>
      <c r="BO38" s="15">
        <v>0</v>
      </c>
      <c r="BP38" s="15">
        <v>0</v>
      </c>
      <c r="BQ38" s="15">
        <v>0</v>
      </c>
      <c r="BR38" s="15">
        <v>0</v>
      </c>
      <c r="BS38" s="15">
        <v>0</v>
      </c>
      <c r="BT38" s="15">
        <v>0</v>
      </c>
      <c r="BU38" s="15">
        <v>0</v>
      </c>
      <c r="BV38" s="15">
        <v>0</v>
      </c>
      <c r="BW38" s="15">
        <v>0</v>
      </c>
      <c r="BX38" s="15">
        <v>0</v>
      </c>
      <c r="BY38" s="15">
        <v>0</v>
      </c>
      <c r="BZ38" s="15">
        <v>0</v>
      </c>
      <c r="CA38" s="15">
        <v>0</v>
      </c>
      <c r="CB38" s="15">
        <v>0</v>
      </c>
      <c r="CC38" s="15">
        <v>0</v>
      </c>
      <c r="CD38" s="15">
        <v>0</v>
      </c>
      <c r="CE38" s="15">
        <v>0</v>
      </c>
      <c r="CF38" s="15">
        <v>0</v>
      </c>
      <c r="CG38" s="15">
        <v>0</v>
      </c>
      <c r="CH38" s="15">
        <v>0</v>
      </c>
      <c r="CI38" s="15">
        <v>0</v>
      </c>
      <c r="CJ38" s="15">
        <v>0</v>
      </c>
      <c r="CK38" s="15">
        <v>0</v>
      </c>
    </row>
    <row r="39" spans="1:89">
      <c r="A39" s="14" t="s">
        <v>118</v>
      </c>
      <c r="B39" s="15">
        <v>0</v>
      </c>
      <c r="C39" s="15">
        <v>1</v>
      </c>
      <c r="D39" s="15">
        <v>0</v>
      </c>
      <c r="E39" s="15">
        <v>1</v>
      </c>
      <c r="F39" s="15">
        <v>0</v>
      </c>
      <c r="G39" s="15">
        <v>0</v>
      </c>
      <c r="H39" s="15">
        <v>1</v>
      </c>
      <c r="I39" s="15">
        <v>0</v>
      </c>
      <c r="J39" s="15">
        <v>0</v>
      </c>
      <c r="K39" s="15">
        <v>0</v>
      </c>
      <c r="L39" s="15">
        <v>0</v>
      </c>
      <c r="M39" s="15">
        <v>0</v>
      </c>
      <c r="N39" s="15">
        <v>0</v>
      </c>
      <c r="O39" s="15">
        <v>1</v>
      </c>
      <c r="P39" s="15">
        <v>0</v>
      </c>
      <c r="Q39" s="15">
        <v>0</v>
      </c>
      <c r="R39" s="15">
        <v>0</v>
      </c>
      <c r="S39" s="15">
        <v>0</v>
      </c>
      <c r="T39" s="15">
        <v>0</v>
      </c>
      <c r="U39" s="15">
        <v>1</v>
      </c>
      <c r="V39" s="15">
        <v>0</v>
      </c>
      <c r="W39" s="15">
        <v>0</v>
      </c>
      <c r="X39" s="15">
        <v>0</v>
      </c>
      <c r="Y39" s="15">
        <v>0</v>
      </c>
      <c r="Z39" s="15">
        <v>0</v>
      </c>
      <c r="AA39" s="15">
        <v>0</v>
      </c>
      <c r="AB39" s="15">
        <v>1</v>
      </c>
      <c r="AC39" s="15">
        <v>1</v>
      </c>
      <c r="AD39" s="15">
        <v>1</v>
      </c>
      <c r="AE39" s="15">
        <v>1</v>
      </c>
      <c r="AF39" s="15">
        <v>0</v>
      </c>
      <c r="AG39" s="15">
        <v>0</v>
      </c>
      <c r="AH39" s="15">
        <v>0</v>
      </c>
      <c r="AI39" s="15">
        <v>1</v>
      </c>
      <c r="AJ39" s="15">
        <v>0</v>
      </c>
      <c r="AK39" s="15">
        <v>1</v>
      </c>
      <c r="AL39" s="15">
        <v>1</v>
      </c>
      <c r="AM39" s="15">
        <v>0</v>
      </c>
      <c r="AN39" s="15">
        <v>0</v>
      </c>
      <c r="AO39" s="15">
        <v>0</v>
      </c>
      <c r="AP39" s="15">
        <v>1</v>
      </c>
      <c r="AQ39" s="15">
        <v>1</v>
      </c>
      <c r="AR39" s="15">
        <v>0</v>
      </c>
      <c r="AS39" s="15">
        <v>0</v>
      </c>
      <c r="AT39" s="15">
        <v>1</v>
      </c>
      <c r="AU39" s="15">
        <v>0</v>
      </c>
      <c r="AV39" s="15">
        <v>0</v>
      </c>
      <c r="AW39" s="15">
        <v>1</v>
      </c>
      <c r="AX39" s="15">
        <v>1</v>
      </c>
      <c r="AY39" s="15">
        <v>0</v>
      </c>
      <c r="AZ39" s="15">
        <v>0</v>
      </c>
      <c r="BA39" s="15">
        <v>0</v>
      </c>
      <c r="BB39" s="15">
        <v>0</v>
      </c>
      <c r="BC39" s="15">
        <v>1</v>
      </c>
      <c r="BD39" s="15">
        <v>0</v>
      </c>
      <c r="BE39" s="15">
        <v>0</v>
      </c>
      <c r="BF39" s="15">
        <v>0</v>
      </c>
      <c r="BG39" s="15">
        <v>0</v>
      </c>
      <c r="BH39" s="15">
        <v>1</v>
      </c>
      <c r="BI39" s="15">
        <v>0</v>
      </c>
      <c r="BJ39" s="15">
        <v>0</v>
      </c>
      <c r="BK39" s="15">
        <v>0</v>
      </c>
      <c r="BL39" s="15">
        <v>0</v>
      </c>
      <c r="BM39" s="15">
        <v>0</v>
      </c>
      <c r="BN39" s="15">
        <v>0</v>
      </c>
      <c r="BO39" s="15">
        <v>0</v>
      </c>
      <c r="BP39" s="15">
        <v>0</v>
      </c>
      <c r="BQ39" s="15">
        <v>0</v>
      </c>
      <c r="BR39" s="15">
        <v>0</v>
      </c>
      <c r="BS39" s="15">
        <v>0</v>
      </c>
      <c r="BT39" s="15">
        <v>0</v>
      </c>
      <c r="BU39" s="15">
        <v>0</v>
      </c>
      <c r="BV39" s="15">
        <v>0</v>
      </c>
      <c r="BW39" s="15">
        <v>0</v>
      </c>
      <c r="BX39" s="15">
        <v>0</v>
      </c>
      <c r="BY39" s="15">
        <v>0</v>
      </c>
      <c r="BZ39" s="15">
        <v>0</v>
      </c>
      <c r="CA39" s="15">
        <v>0</v>
      </c>
      <c r="CB39" s="15">
        <v>0</v>
      </c>
      <c r="CC39" s="15">
        <v>0</v>
      </c>
      <c r="CD39" s="15">
        <v>0</v>
      </c>
      <c r="CE39" s="15">
        <v>0</v>
      </c>
      <c r="CF39" s="15">
        <v>0</v>
      </c>
      <c r="CG39" s="15">
        <v>0</v>
      </c>
      <c r="CH39" s="15">
        <v>0</v>
      </c>
      <c r="CI39" s="15">
        <v>0</v>
      </c>
      <c r="CJ39" s="15">
        <v>0</v>
      </c>
      <c r="CK39" s="15">
        <v>1</v>
      </c>
    </row>
    <row r="40" spans="1:89">
      <c r="A40" s="14" t="s">
        <v>119</v>
      </c>
      <c r="B40" s="15">
        <v>1</v>
      </c>
      <c r="C40" s="15">
        <v>0</v>
      </c>
      <c r="D40" s="15">
        <v>1</v>
      </c>
      <c r="E40" s="15">
        <v>1</v>
      </c>
      <c r="F40" s="15">
        <v>1</v>
      </c>
      <c r="G40" s="15">
        <v>0</v>
      </c>
      <c r="H40" s="15">
        <v>0</v>
      </c>
      <c r="I40" s="15">
        <v>1</v>
      </c>
      <c r="J40" s="15">
        <v>0</v>
      </c>
      <c r="K40" s="15">
        <v>0</v>
      </c>
      <c r="L40" s="15">
        <v>0</v>
      </c>
      <c r="M40" s="15">
        <v>0</v>
      </c>
      <c r="N40" s="15">
        <v>0</v>
      </c>
      <c r="O40" s="15">
        <v>0</v>
      </c>
      <c r="P40" s="15">
        <v>1</v>
      </c>
      <c r="Q40" s="15">
        <v>0</v>
      </c>
      <c r="R40" s="15">
        <v>0</v>
      </c>
      <c r="S40" s="15">
        <v>0</v>
      </c>
      <c r="T40" s="15">
        <v>0</v>
      </c>
      <c r="U40" s="15">
        <v>0</v>
      </c>
      <c r="V40" s="15">
        <v>1</v>
      </c>
      <c r="W40" s="15">
        <v>0</v>
      </c>
      <c r="X40" s="15">
        <v>0</v>
      </c>
      <c r="Y40" s="15">
        <v>0</v>
      </c>
      <c r="Z40" s="15">
        <v>0</v>
      </c>
      <c r="AA40" s="15">
        <v>1</v>
      </c>
      <c r="AB40" s="15">
        <v>1</v>
      </c>
      <c r="AC40" s="15">
        <v>1</v>
      </c>
      <c r="AD40" s="15">
        <v>0</v>
      </c>
      <c r="AE40" s="15">
        <v>0</v>
      </c>
      <c r="AF40" s="15">
        <v>1</v>
      </c>
      <c r="AG40" s="15">
        <v>0</v>
      </c>
      <c r="AH40" s="15">
        <v>0</v>
      </c>
      <c r="AI40" s="15">
        <v>0</v>
      </c>
      <c r="AJ40" s="15">
        <v>0</v>
      </c>
      <c r="AK40" s="15">
        <v>0</v>
      </c>
      <c r="AL40" s="15">
        <v>0</v>
      </c>
      <c r="AM40" s="15">
        <v>1</v>
      </c>
      <c r="AN40" s="15">
        <v>0</v>
      </c>
      <c r="AO40" s="15">
        <v>1</v>
      </c>
      <c r="AP40" s="15">
        <v>0</v>
      </c>
      <c r="AQ40" s="15">
        <v>0</v>
      </c>
      <c r="AR40" s="15">
        <v>0</v>
      </c>
      <c r="AS40" s="15">
        <v>0</v>
      </c>
      <c r="AT40" s="15">
        <v>0</v>
      </c>
      <c r="AU40" s="15">
        <v>0</v>
      </c>
      <c r="AV40" s="15">
        <v>0</v>
      </c>
      <c r="AW40" s="15">
        <v>0</v>
      </c>
      <c r="AX40" s="15">
        <v>0</v>
      </c>
      <c r="AY40" s="15">
        <v>1</v>
      </c>
      <c r="AZ40" s="15">
        <v>0</v>
      </c>
      <c r="BA40" s="15">
        <v>0</v>
      </c>
      <c r="BB40" s="15">
        <v>0</v>
      </c>
      <c r="BC40" s="15">
        <v>1</v>
      </c>
      <c r="BD40" s="15">
        <v>0</v>
      </c>
      <c r="BE40" s="15">
        <v>0</v>
      </c>
      <c r="BF40" s="15">
        <v>0</v>
      </c>
      <c r="BG40" s="15">
        <v>0</v>
      </c>
      <c r="BH40" s="15">
        <v>1</v>
      </c>
      <c r="BI40" s="15">
        <v>0</v>
      </c>
      <c r="BJ40" s="15">
        <v>1</v>
      </c>
      <c r="BK40" s="15">
        <v>0</v>
      </c>
      <c r="BL40" s="15">
        <v>0</v>
      </c>
      <c r="BM40" s="15">
        <v>0</v>
      </c>
      <c r="BN40" s="15">
        <v>1</v>
      </c>
      <c r="BO40" s="15">
        <v>0</v>
      </c>
      <c r="BP40" s="15">
        <v>0</v>
      </c>
      <c r="BQ40" s="15">
        <v>0</v>
      </c>
      <c r="BR40" s="15">
        <v>0</v>
      </c>
      <c r="BS40" s="15">
        <v>0</v>
      </c>
      <c r="BT40" s="15">
        <v>0</v>
      </c>
      <c r="BU40" s="15">
        <v>0</v>
      </c>
      <c r="BV40" s="15">
        <v>0</v>
      </c>
      <c r="BW40" s="15">
        <v>0</v>
      </c>
      <c r="BX40" s="15">
        <v>0</v>
      </c>
      <c r="BY40" s="15">
        <v>0</v>
      </c>
      <c r="BZ40" s="15">
        <v>0</v>
      </c>
      <c r="CA40" s="15">
        <v>1</v>
      </c>
      <c r="CB40" s="15">
        <v>1</v>
      </c>
      <c r="CC40" s="15">
        <v>0</v>
      </c>
      <c r="CD40" s="15">
        <v>0</v>
      </c>
      <c r="CE40" s="15">
        <v>0</v>
      </c>
      <c r="CF40" s="15">
        <v>0</v>
      </c>
      <c r="CG40" s="15">
        <v>0</v>
      </c>
      <c r="CH40" s="15">
        <v>0</v>
      </c>
      <c r="CI40" s="15">
        <v>1</v>
      </c>
      <c r="CJ40" s="15">
        <v>1</v>
      </c>
      <c r="CK40" s="15">
        <v>0</v>
      </c>
    </row>
    <row r="41" spans="1:89">
      <c r="A41" s="14" t="s">
        <v>120</v>
      </c>
      <c r="B41" s="15">
        <v>0</v>
      </c>
      <c r="C41" s="15">
        <v>0</v>
      </c>
      <c r="D41" s="15">
        <v>0</v>
      </c>
      <c r="E41" s="15">
        <v>0</v>
      </c>
      <c r="F41" s="15">
        <v>0</v>
      </c>
      <c r="G41" s="15">
        <v>0</v>
      </c>
      <c r="H41" s="15">
        <v>0</v>
      </c>
      <c r="I41" s="15">
        <v>1</v>
      </c>
      <c r="J41" s="15">
        <v>0</v>
      </c>
      <c r="K41" s="15">
        <v>0</v>
      </c>
      <c r="L41" s="15">
        <v>0</v>
      </c>
      <c r="M41" s="15">
        <v>0</v>
      </c>
      <c r="N41" s="15">
        <v>0</v>
      </c>
      <c r="O41" s="15">
        <v>0</v>
      </c>
      <c r="P41" s="15">
        <v>0</v>
      </c>
      <c r="Q41" s="15">
        <v>0</v>
      </c>
      <c r="R41" s="15">
        <v>0</v>
      </c>
      <c r="S41" s="15">
        <v>0</v>
      </c>
      <c r="T41" s="15">
        <v>0</v>
      </c>
      <c r="U41" s="15">
        <v>0</v>
      </c>
      <c r="V41" s="15">
        <v>0</v>
      </c>
      <c r="W41" s="15">
        <v>0</v>
      </c>
      <c r="X41" s="15">
        <v>0</v>
      </c>
      <c r="Y41" s="15">
        <v>0</v>
      </c>
      <c r="Z41" s="15">
        <v>0</v>
      </c>
      <c r="AA41" s="15">
        <v>0</v>
      </c>
      <c r="AB41" s="15">
        <v>1</v>
      </c>
      <c r="AC41" s="15">
        <v>0</v>
      </c>
      <c r="AD41" s="15">
        <v>0</v>
      </c>
      <c r="AE41" s="15">
        <v>0</v>
      </c>
      <c r="AF41" s="15">
        <v>0</v>
      </c>
      <c r="AG41" s="15">
        <v>0</v>
      </c>
      <c r="AH41" s="15">
        <v>0</v>
      </c>
      <c r="AI41" s="15">
        <v>0</v>
      </c>
      <c r="AJ41" s="15">
        <v>0</v>
      </c>
      <c r="AK41" s="15">
        <v>0</v>
      </c>
      <c r="AL41" s="15">
        <v>0</v>
      </c>
      <c r="AM41" s="15">
        <v>0</v>
      </c>
      <c r="AN41" s="15">
        <v>0</v>
      </c>
      <c r="AO41" s="15">
        <v>0</v>
      </c>
      <c r="AP41" s="15">
        <v>0</v>
      </c>
      <c r="AQ41" s="15">
        <v>0</v>
      </c>
      <c r="AR41" s="15">
        <v>0</v>
      </c>
      <c r="AS41" s="15">
        <v>0</v>
      </c>
      <c r="AT41" s="15">
        <v>0</v>
      </c>
      <c r="AU41" s="15">
        <v>0</v>
      </c>
      <c r="AV41" s="15">
        <v>0</v>
      </c>
      <c r="AW41" s="15">
        <v>0</v>
      </c>
      <c r="AX41" s="15">
        <v>0</v>
      </c>
      <c r="AY41" s="15">
        <v>0</v>
      </c>
      <c r="AZ41" s="15">
        <v>0</v>
      </c>
      <c r="BA41" s="15">
        <v>0</v>
      </c>
      <c r="BB41" s="15">
        <v>0</v>
      </c>
      <c r="BC41" s="15">
        <v>0</v>
      </c>
      <c r="BD41" s="15">
        <v>0</v>
      </c>
      <c r="BE41" s="15">
        <v>0</v>
      </c>
      <c r="BF41" s="15">
        <v>0</v>
      </c>
      <c r="BG41" s="15">
        <v>0</v>
      </c>
      <c r="BH41" s="15">
        <v>0</v>
      </c>
      <c r="BI41" s="15">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c r="CJ41" s="15">
        <v>0</v>
      </c>
      <c r="CK41" s="15">
        <v>0</v>
      </c>
    </row>
    <row r="42" spans="1:89">
      <c r="A42" s="14" t="s">
        <v>121</v>
      </c>
      <c r="B42" s="15">
        <v>0</v>
      </c>
      <c r="C42" s="15">
        <v>0</v>
      </c>
      <c r="D42" s="15">
        <v>0</v>
      </c>
      <c r="E42" s="15">
        <v>0</v>
      </c>
      <c r="F42" s="15">
        <v>0</v>
      </c>
      <c r="G42" s="15">
        <v>0</v>
      </c>
      <c r="H42" s="15">
        <v>0</v>
      </c>
      <c r="I42" s="15">
        <v>0</v>
      </c>
      <c r="J42" s="15">
        <v>0</v>
      </c>
      <c r="K42" s="15">
        <v>0</v>
      </c>
      <c r="L42" s="15">
        <v>0</v>
      </c>
      <c r="M42" s="15">
        <v>0</v>
      </c>
      <c r="N42" s="15">
        <v>0</v>
      </c>
      <c r="O42" s="15">
        <v>0</v>
      </c>
      <c r="P42" s="15">
        <v>0</v>
      </c>
      <c r="Q42" s="15">
        <v>0</v>
      </c>
      <c r="R42" s="15">
        <v>0</v>
      </c>
      <c r="S42" s="15">
        <v>0</v>
      </c>
      <c r="T42" s="15">
        <v>0</v>
      </c>
      <c r="U42" s="15">
        <v>0</v>
      </c>
      <c r="V42" s="15">
        <v>0</v>
      </c>
      <c r="W42" s="15">
        <v>0</v>
      </c>
      <c r="X42" s="15">
        <v>0</v>
      </c>
      <c r="Y42" s="15">
        <v>0</v>
      </c>
      <c r="Z42" s="15">
        <v>0</v>
      </c>
      <c r="AA42" s="15">
        <v>0</v>
      </c>
      <c r="AB42" s="15">
        <v>1</v>
      </c>
      <c r="AC42" s="15">
        <v>0</v>
      </c>
      <c r="AD42" s="15">
        <v>0</v>
      </c>
      <c r="AE42" s="15">
        <v>0</v>
      </c>
      <c r="AF42" s="15">
        <v>0</v>
      </c>
      <c r="AG42" s="15">
        <v>0</v>
      </c>
      <c r="AH42" s="15">
        <v>0</v>
      </c>
      <c r="AI42" s="15">
        <v>0</v>
      </c>
      <c r="AJ42" s="15">
        <v>0</v>
      </c>
      <c r="AK42" s="15">
        <v>0</v>
      </c>
      <c r="AL42" s="15">
        <v>0</v>
      </c>
      <c r="AM42" s="15">
        <v>0</v>
      </c>
      <c r="AN42" s="15">
        <v>0</v>
      </c>
      <c r="AO42" s="15">
        <v>1</v>
      </c>
      <c r="AP42" s="15">
        <v>0</v>
      </c>
      <c r="AQ42" s="15">
        <v>0</v>
      </c>
      <c r="AR42" s="15">
        <v>0</v>
      </c>
      <c r="AS42" s="15">
        <v>0</v>
      </c>
      <c r="AT42" s="15">
        <v>0</v>
      </c>
      <c r="AU42" s="15">
        <v>0</v>
      </c>
      <c r="AV42" s="15">
        <v>0</v>
      </c>
      <c r="AW42" s="15">
        <v>0</v>
      </c>
      <c r="AX42" s="15">
        <v>0</v>
      </c>
      <c r="AY42" s="15">
        <v>0</v>
      </c>
      <c r="AZ42" s="15">
        <v>0</v>
      </c>
      <c r="BA42" s="15">
        <v>0</v>
      </c>
      <c r="BB42" s="15">
        <v>0</v>
      </c>
      <c r="BC42" s="15">
        <v>0</v>
      </c>
      <c r="BD42" s="15">
        <v>0</v>
      </c>
      <c r="BE42" s="15">
        <v>0</v>
      </c>
      <c r="BF42" s="15">
        <v>0</v>
      </c>
      <c r="BG42" s="15">
        <v>0</v>
      </c>
      <c r="BH42" s="15">
        <v>0</v>
      </c>
      <c r="BI42" s="15">
        <v>0</v>
      </c>
      <c r="BJ42" s="15">
        <v>0</v>
      </c>
      <c r="BK42" s="15">
        <v>0</v>
      </c>
      <c r="BL42" s="15">
        <v>0</v>
      </c>
      <c r="BM42" s="15">
        <v>0</v>
      </c>
      <c r="BN42" s="15">
        <v>0</v>
      </c>
      <c r="BO42" s="15">
        <v>0</v>
      </c>
      <c r="BP42" s="15">
        <v>0</v>
      </c>
      <c r="BQ42" s="15">
        <v>0</v>
      </c>
      <c r="BR42" s="15">
        <v>0</v>
      </c>
      <c r="BS42" s="15">
        <v>0</v>
      </c>
      <c r="BT42" s="15">
        <v>0</v>
      </c>
      <c r="BU42" s="15">
        <v>0</v>
      </c>
      <c r="BV42" s="15">
        <v>0</v>
      </c>
      <c r="BW42" s="15">
        <v>0</v>
      </c>
      <c r="BX42" s="15">
        <v>0</v>
      </c>
      <c r="BY42" s="15">
        <v>0</v>
      </c>
      <c r="BZ42" s="15">
        <v>0</v>
      </c>
      <c r="CA42" s="15">
        <v>0</v>
      </c>
      <c r="CB42" s="15">
        <v>0</v>
      </c>
      <c r="CC42" s="15">
        <v>0</v>
      </c>
      <c r="CD42" s="15">
        <v>0</v>
      </c>
      <c r="CE42" s="15">
        <v>0</v>
      </c>
      <c r="CF42" s="15">
        <v>0</v>
      </c>
      <c r="CG42" s="15">
        <v>0</v>
      </c>
      <c r="CH42" s="15">
        <v>0</v>
      </c>
      <c r="CI42" s="15">
        <v>0</v>
      </c>
      <c r="CJ42" s="15">
        <v>0</v>
      </c>
      <c r="CK42" s="15">
        <v>0</v>
      </c>
    </row>
    <row r="43" spans="1:89">
      <c r="A43" s="14" t="s">
        <v>122</v>
      </c>
      <c r="B43" s="15">
        <v>0</v>
      </c>
      <c r="C43" s="15">
        <v>0</v>
      </c>
      <c r="D43" s="15">
        <v>0</v>
      </c>
      <c r="E43" s="15">
        <v>0</v>
      </c>
      <c r="F43" s="15">
        <v>0</v>
      </c>
      <c r="G43" s="15">
        <v>0</v>
      </c>
      <c r="H43" s="15">
        <v>0</v>
      </c>
      <c r="I43" s="15">
        <v>1</v>
      </c>
      <c r="J43" s="15">
        <v>0</v>
      </c>
      <c r="K43" s="15">
        <v>0</v>
      </c>
      <c r="L43" s="15">
        <v>0</v>
      </c>
      <c r="M43" s="15">
        <v>0</v>
      </c>
      <c r="N43" s="15">
        <v>0</v>
      </c>
      <c r="O43" s="15">
        <v>0</v>
      </c>
      <c r="P43" s="15">
        <v>0</v>
      </c>
      <c r="Q43" s="15">
        <v>0</v>
      </c>
      <c r="R43" s="15">
        <v>0</v>
      </c>
      <c r="S43" s="15">
        <v>0</v>
      </c>
      <c r="T43" s="15">
        <v>0</v>
      </c>
      <c r="U43" s="15">
        <v>0</v>
      </c>
      <c r="V43" s="15">
        <v>1</v>
      </c>
      <c r="W43" s="15">
        <v>0</v>
      </c>
      <c r="X43" s="15">
        <v>0</v>
      </c>
      <c r="Y43" s="15">
        <v>0</v>
      </c>
      <c r="Z43" s="15">
        <v>0</v>
      </c>
      <c r="AA43" s="15">
        <v>0</v>
      </c>
      <c r="AB43" s="15">
        <v>0</v>
      </c>
      <c r="AC43" s="15">
        <v>0</v>
      </c>
      <c r="AD43" s="15">
        <v>0</v>
      </c>
      <c r="AE43" s="15">
        <v>0</v>
      </c>
      <c r="AF43" s="15">
        <v>0</v>
      </c>
      <c r="AG43" s="15">
        <v>0</v>
      </c>
      <c r="AH43" s="15">
        <v>0</v>
      </c>
      <c r="AI43" s="15">
        <v>0</v>
      </c>
      <c r="AJ43" s="15">
        <v>0</v>
      </c>
      <c r="AK43" s="15">
        <v>0</v>
      </c>
      <c r="AL43" s="15">
        <v>0</v>
      </c>
      <c r="AM43" s="15">
        <v>0</v>
      </c>
      <c r="AN43" s="15">
        <v>0</v>
      </c>
      <c r="AO43" s="15">
        <v>0</v>
      </c>
      <c r="AP43" s="15">
        <v>0</v>
      </c>
      <c r="AQ43" s="15">
        <v>0</v>
      </c>
      <c r="AR43" s="15">
        <v>1</v>
      </c>
      <c r="AS43" s="15">
        <v>0</v>
      </c>
      <c r="AT43" s="15">
        <v>0</v>
      </c>
      <c r="AU43" s="15">
        <v>0</v>
      </c>
      <c r="AV43" s="15">
        <v>0</v>
      </c>
      <c r="AW43" s="15">
        <v>0</v>
      </c>
      <c r="AX43" s="15">
        <v>1</v>
      </c>
      <c r="AY43" s="15">
        <v>0</v>
      </c>
      <c r="AZ43" s="15">
        <v>0</v>
      </c>
      <c r="BA43" s="15">
        <v>0</v>
      </c>
      <c r="BB43" s="15">
        <v>0</v>
      </c>
      <c r="BC43" s="15">
        <v>0</v>
      </c>
      <c r="BD43" s="15">
        <v>0</v>
      </c>
      <c r="BE43" s="15">
        <v>0</v>
      </c>
      <c r="BF43" s="15">
        <v>0</v>
      </c>
      <c r="BG43" s="15">
        <v>0</v>
      </c>
      <c r="BH43" s="15">
        <v>0</v>
      </c>
      <c r="BI43" s="15">
        <v>0</v>
      </c>
      <c r="BJ43" s="15">
        <v>0</v>
      </c>
      <c r="BK43" s="15">
        <v>0</v>
      </c>
      <c r="BL43" s="15">
        <v>0</v>
      </c>
      <c r="BM43" s="15">
        <v>0</v>
      </c>
      <c r="BN43" s="15">
        <v>0</v>
      </c>
      <c r="BO43" s="15">
        <v>0</v>
      </c>
      <c r="BP43" s="15">
        <v>0</v>
      </c>
      <c r="BQ43" s="15">
        <v>0</v>
      </c>
      <c r="BR43" s="15">
        <v>0</v>
      </c>
      <c r="BS43" s="15">
        <v>0</v>
      </c>
      <c r="BT43" s="15">
        <v>0</v>
      </c>
      <c r="BU43" s="15">
        <v>0</v>
      </c>
      <c r="BV43" s="15">
        <v>0</v>
      </c>
      <c r="BW43" s="15">
        <v>0</v>
      </c>
      <c r="BX43" s="15">
        <v>0</v>
      </c>
      <c r="BY43" s="15">
        <v>0</v>
      </c>
      <c r="BZ43" s="15">
        <v>0</v>
      </c>
      <c r="CA43" s="15">
        <v>1</v>
      </c>
      <c r="CB43" s="15">
        <v>0</v>
      </c>
      <c r="CC43" s="15">
        <v>0</v>
      </c>
      <c r="CD43" s="15">
        <v>0</v>
      </c>
      <c r="CE43" s="15">
        <v>0</v>
      </c>
      <c r="CF43" s="15">
        <v>0</v>
      </c>
      <c r="CG43" s="15">
        <v>0</v>
      </c>
      <c r="CH43" s="15">
        <v>0</v>
      </c>
      <c r="CI43" s="15">
        <v>0</v>
      </c>
      <c r="CJ43" s="15">
        <v>0</v>
      </c>
      <c r="CK43" s="15">
        <v>0</v>
      </c>
    </row>
    <row r="44" spans="1:89">
      <c r="A44" s="14" t="s">
        <v>123</v>
      </c>
      <c r="B44" s="15">
        <v>0</v>
      </c>
      <c r="C44" s="15">
        <v>0</v>
      </c>
      <c r="D44" s="15">
        <v>0</v>
      </c>
      <c r="E44" s="15">
        <v>0</v>
      </c>
      <c r="F44" s="15">
        <v>0</v>
      </c>
      <c r="G44" s="15">
        <v>0</v>
      </c>
      <c r="H44" s="15">
        <v>0</v>
      </c>
      <c r="I44" s="15">
        <v>1</v>
      </c>
      <c r="J44" s="15">
        <v>0</v>
      </c>
      <c r="K44" s="15">
        <v>0</v>
      </c>
      <c r="L44" s="15">
        <v>0</v>
      </c>
      <c r="M44" s="15">
        <v>0</v>
      </c>
      <c r="N44" s="15">
        <v>0</v>
      </c>
      <c r="O44" s="15">
        <v>0</v>
      </c>
      <c r="P44" s="15">
        <v>0</v>
      </c>
      <c r="Q44" s="15">
        <v>0</v>
      </c>
      <c r="R44" s="15">
        <v>0</v>
      </c>
      <c r="S44" s="15">
        <v>0</v>
      </c>
      <c r="T44" s="15">
        <v>0</v>
      </c>
      <c r="U44" s="15">
        <v>0</v>
      </c>
      <c r="V44" s="15">
        <v>0</v>
      </c>
      <c r="W44" s="15">
        <v>0</v>
      </c>
      <c r="X44" s="15">
        <v>0</v>
      </c>
      <c r="Y44" s="15">
        <v>0</v>
      </c>
      <c r="Z44" s="15">
        <v>0</v>
      </c>
      <c r="AA44" s="15">
        <v>0</v>
      </c>
      <c r="AB44" s="15">
        <v>0</v>
      </c>
      <c r="AC44" s="15">
        <v>0</v>
      </c>
      <c r="AD44" s="15">
        <v>0</v>
      </c>
      <c r="AE44" s="15">
        <v>0</v>
      </c>
      <c r="AF44" s="15">
        <v>0</v>
      </c>
      <c r="AG44" s="15">
        <v>0</v>
      </c>
      <c r="AH44" s="15">
        <v>0</v>
      </c>
      <c r="AI44" s="15">
        <v>0</v>
      </c>
      <c r="AJ44" s="15">
        <v>0</v>
      </c>
      <c r="AK44" s="15">
        <v>0</v>
      </c>
      <c r="AL44" s="15">
        <v>0</v>
      </c>
      <c r="AM44" s="15">
        <v>0</v>
      </c>
      <c r="AN44" s="15">
        <v>0</v>
      </c>
      <c r="AO44" s="15">
        <v>0</v>
      </c>
      <c r="AP44" s="15">
        <v>0</v>
      </c>
      <c r="AQ44" s="15">
        <v>0</v>
      </c>
      <c r="AR44" s="15">
        <v>0</v>
      </c>
      <c r="AS44" s="15">
        <v>0</v>
      </c>
      <c r="AT44" s="15">
        <v>0</v>
      </c>
      <c r="AU44" s="15">
        <v>0</v>
      </c>
      <c r="AV44" s="15">
        <v>0</v>
      </c>
      <c r="AW44" s="15">
        <v>0</v>
      </c>
      <c r="AX44" s="15">
        <v>1</v>
      </c>
      <c r="AY44" s="15">
        <v>0</v>
      </c>
      <c r="AZ44" s="15">
        <v>0</v>
      </c>
      <c r="BA44" s="15">
        <v>0</v>
      </c>
      <c r="BB44" s="15">
        <v>0</v>
      </c>
      <c r="BC44" s="15">
        <v>0</v>
      </c>
      <c r="BD44" s="15">
        <v>0</v>
      </c>
      <c r="BE44" s="15">
        <v>0</v>
      </c>
      <c r="BF44" s="15">
        <v>0</v>
      </c>
      <c r="BG44" s="15">
        <v>0</v>
      </c>
      <c r="BH44" s="15">
        <v>0</v>
      </c>
      <c r="BI44" s="15">
        <v>0</v>
      </c>
      <c r="BJ44" s="15">
        <v>0</v>
      </c>
      <c r="BK44" s="15">
        <v>0</v>
      </c>
      <c r="BL44" s="15">
        <v>0</v>
      </c>
      <c r="BM44" s="15">
        <v>0</v>
      </c>
      <c r="BN44" s="15">
        <v>0</v>
      </c>
      <c r="BO44" s="15">
        <v>0</v>
      </c>
      <c r="BP44" s="15">
        <v>0</v>
      </c>
      <c r="BQ44" s="15">
        <v>0</v>
      </c>
      <c r="BR44" s="15">
        <v>1</v>
      </c>
      <c r="BS44" s="15">
        <v>0</v>
      </c>
      <c r="BT44" s="15">
        <v>0</v>
      </c>
      <c r="BU44" s="15">
        <v>0</v>
      </c>
      <c r="BV44" s="15">
        <v>0</v>
      </c>
      <c r="BW44" s="15">
        <v>0</v>
      </c>
      <c r="BX44" s="15">
        <v>0</v>
      </c>
      <c r="BY44" s="15">
        <v>0</v>
      </c>
      <c r="BZ44" s="15">
        <v>0</v>
      </c>
      <c r="CA44" s="15">
        <v>0</v>
      </c>
      <c r="CB44" s="15">
        <v>0</v>
      </c>
      <c r="CC44" s="15">
        <v>0</v>
      </c>
      <c r="CD44" s="15">
        <v>0</v>
      </c>
      <c r="CE44" s="15">
        <v>0</v>
      </c>
      <c r="CF44" s="15">
        <v>0</v>
      </c>
      <c r="CG44" s="15">
        <v>0</v>
      </c>
      <c r="CH44" s="15">
        <v>0</v>
      </c>
      <c r="CI44" s="15">
        <v>0</v>
      </c>
      <c r="CJ44" s="15">
        <v>0</v>
      </c>
      <c r="CK44" s="15">
        <v>0</v>
      </c>
    </row>
    <row r="45" spans="1:89">
      <c r="A45" s="14" t="s">
        <v>124</v>
      </c>
      <c r="B45" s="15">
        <v>0</v>
      </c>
      <c r="C45" s="15">
        <v>0</v>
      </c>
      <c r="D45" s="15">
        <v>0</v>
      </c>
      <c r="E45" s="15">
        <v>0</v>
      </c>
      <c r="F45" s="15">
        <v>0</v>
      </c>
      <c r="G45" s="15">
        <v>0</v>
      </c>
      <c r="H45" s="15">
        <v>0</v>
      </c>
      <c r="I45" s="15">
        <v>0</v>
      </c>
      <c r="J45" s="15">
        <v>0</v>
      </c>
      <c r="K45" s="15">
        <v>0</v>
      </c>
      <c r="L45" s="15">
        <v>0</v>
      </c>
      <c r="M45" s="15">
        <v>1</v>
      </c>
      <c r="N45" s="15">
        <v>0</v>
      </c>
      <c r="O45" s="15">
        <v>0</v>
      </c>
      <c r="P45" s="15">
        <v>0</v>
      </c>
      <c r="Q45" s="15">
        <v>0</v>
      </c>
      <c r="R45" s="15">
        <v>0</v>
      </c>
      <c r="S45" s="15">
        <v>0</v>
      </c>
      <c r="T45" s="15">
        <v>0</v>
      </c>
      <c r="U45" s="15">
        <v>0</v>
      </c>
      <c r="V45" s="15">
        <v>0</v>
      </c>
      <c r="W45" s="15">
        <v>1</v>
      </c>
      <c r="X45" s="15">
        <v>1</v>
      </c>
      <c r="Y45" s="15">
        <v>0</v>
      </c>
      <c r="Z45" s="15">
        <v>0</v>
      </c>
      <c r="AA45" s="15">
        <v>0</v>
      </c>
      <c r="AB45" s="15">
        <v>0</v>
      </c>
      <c r="AC45" s="15">
        <v>0</v>
      </c>
      <c r="AD45" s="15">
        <v>0</v>
      </c>
      <c r="AE45" s="15">
        <v>0</v>
      </c>
      <c r="AF45" s="15">
        <v>0</v>
      </c>
      <c r="AG45" s="15">
        <v>0</v>
      </c>
      <c r="AH45" s="15">
        <v>0</v>
      </c>
      <c r="AI45" s="15">
        <v>0</v>
      </c>
      <c r="AJ45" s="15">
        <v>0</v>
      </c>
      <c r="AK45" s="15">
        <v>0</v>
      </c>
      <c r="AL45" s="15">
        <v>0</v>
      </c>
      <c r="AM45" s="15">
        <v>0</v>
      </c>
      <c r="AN45" s="15">
        <v>0</v>
      </c>
      <c r="AO45" s="15">
        <v>0</v>
      </c>
      <c r="AP45" s="15">
        <v>0</v>
      </c>
      <c r="AQ45" s="15">
        <v>0</v>
      </c>
      <c r="AR45" s="15">
        <v>0</v>
      </c>
      <c r="AS45" s="15">
        <v>0</v>
      </c>
      <c r="AT45" s="15">
        <v>0</v>
      </c>
      <c r="AU45" s="15">
        <v>0</v>
      </c>
      <c r="AV45" s="15">
        <v>0</v>
      </c>
      <c r="AW45" s="15">
        <v>0</v>
      </c>
      <c r="AX45" s="15">
        <v>0</v>
      </c>
      <c r="AY45" s="15">
        <v>0</v>
      </c>
      <c r="AZ45" s="15">
        <v>0</v>
      </c>
      <c r="BA45" s="15">
        <v>0</v>
      </c>
      <c r="BB45" s="15">
        <v>0</v>
      </c>
      <c r="BC45" s="15">
        <v>0</v>
      </c>
      <c r="BD45" s="15">
        <v>0</v>
      </c>
      <c r="BE45" s="15">
        <v>0</v>
      </c>
      <c r="BF45" s="15">
        <v>0</v>
      </c>
      <c r="BG45" s="15">
        <v>0</v>
      </c>
      <c r="BH45" s="15">
        <v>0</v>
      </c>
      <c r="BI45" s="15">
        <v>0</v>
      </c>
      <c r="BJ45" s="15">
        <v>0</v>
      </c>
      <c r="BK45" s="15">
        <v>0</v>
      </c>
      <c r="BL45" s="15">
        <v>0</v>
      </c>
      <c r="BM45" s="15">
        <v>0</v>
      </c>
      <c r="BN45" s="15">
        <v>0</v>
      </c>
      <c r="BO45" s="15">
        <v>0</v>
      </c>
      <c r="BP45" s="15">
        <v>0</v>
      </c>
      <c r="BQ45" s="15">
        <v>0</v>
      </c>
      <c r="BR45" s="15">
        <v>0</v>
      </c>
      <c r="BS45" s="15">
        <v>0</v>
      </c>
      <c r="BT45" s="15">
        <v>0</v>
      </c>
      <c r="BU45" s="15">
        <v>0</v>
      </c>
      <c r="BV45" s="15">
        <v>0</v>
      </c>
      <c r="BW45" s="15">
        <v>0</v>
      </c>
      <c r="BX45" s="15">
        <v>0</v>
      </c>
      <c r="BY45" s="15">
        <v>0</v>
      </c>
      <c r="BZ45" s="15">
        <v>0</v>
      </c>
      <c r="CA45" s="15">
        <v>0</v>
      </c>
      <c r="CB45" s="15">
        <v>0</v>
      </c>
      <c r="CC45" s="15">
        <v>0</v>
      </c>
      <c r="CD45" s="15">
        <v>0</v>
      </c>
      <c r="CE45" s="15">
        <v>0</v>
      </c>
      <c r="CF45" s="15">
        <v>0</v>
      </c>
      <c r="CG45" s="15">
        <v>0</v>
      </c>
      <c r="CH45" s="15">
        <v>0</v>
      </c>
      <c r="CI45" s="15">
        <v>0</v>
      </c>
      <c r="CJ45" s="15">
        <v>0</v>
      </c>
      <c r="CK45" s="15">
        <v>0</v>
      </c>
    </row>
    <row r="46" spans="1:89">
      <c r="A46" s="14" t="s">
        <v>125</v>
      </c>
      <c r="B46" s="15">
        <v>0</v>
      </c>
      <c r="C46" s="15">
        <v>0</v>
      </c>
      <c r="D46" s="15">
        <v>0</v>
      </c>
      <c r="E46" s="15">
        <v>0</v>
      </c>
      <c r="F46" s="15">
        <v>0</v>
      </c>
      <c r="G46" s="15">
        <v>0</v>
      </c>
      <c r="H46" s="15">
        <v>0</v>
      </c>
      <c r="I46" s="15">
        <v>1</v>
      </c>
      <c r="J46" s="15">
        <v>0</v>
      </c>
      <c r="K46" s="15">
        <v>1</v>
      </c>
      <c r="L46" s="15">
        <v>0</v>
      </c>
      <c r="M46" s="15">
        <v>0</v>
      </c>
      <c r="N46" s="15">
        <v>1</v>
      </c>
      <c r="O46" s="15">
        <v>0</v>
      </c>
      <c r="P46" s="15">
        <v>0</v>
      </c>
      <c r="Q46" s="15">
        <v>0</v>
      </c>
      <c r="R46" s="15">
        <v>0</v>
      </c>
      <c r="S46" s="15">
        <v>0</v>
      </c>
      <c r="T46" s="15">
        <v>0</v>
      </c>
      <c r="U46" s="15">
        <v>0</v>
      </c>
      <c r="V46" s="15">
        <v>0</v>
      </c>
      <c r="W46" s="15">
        <v>0</v>
      </c>
      <c r="X46" s="15">
        <v>0</v>
      </c>
      <c r="Y46" s="15">
        <v>0</v>
      </c>
      <c r="Z46" s="15">
        <v>0</v>
      </c>
      <c r="AA46" s="15">
        <v>0</v>
      </c>
      <c r="AB46" s="15">
        <v>1</v>
      </c>
      <c r="AC46" s="15">
        <v>1</v>
      </c>
      <c r="AD46" s="15">
        <v>0</v>
      </c>
      <c r="AE46" s="15">
        <v>0</v>
      </c>
      <c r="AF46" s="15">
        <v>0</v>
      </c>
      <c r="AG46" s="15">
        <v>1</v>
      </c>
      <c r="AH46" s="15">
        <v>0</v>
      </c>
      <c r="AI46" s="15">
        <v>0</v>
      </c>
      <c r="AJ46" s="15">
        <v>0</v>
      </c>
      <c r="AK46" s="15">
        <v>0</v>
      </c>
      <c r="AL46" s="15">
        <v>0</v>
      </c>
      <c r="AM46" s="15">
        <v>0</v>
      </c>
      <c r="AN46" s="15">
        <v>1</v>
      </c>
      <c r="AO46" s="15">
        <v>0</v>
      </c>
      <c r="AP46" s="15">
        <v>0</v>
      </c>
      <c r="AQ46" s="15">
        <v>0</v>
      </c>
      <c r="AR46" s="15">
        <v>0</v>
      </c>
      <c r="AS46" s="15">
        <v>0</v>
      </c>
      <c r="AT46" s="15">
        <v>0</v>
      </c>
      <c r="AU46" s="15">
        <v>0</v>
      </c>
      <c r="AV46" s="15">
        <v>0</v>
      </c>
      <c r="AW46" s="15">
        <v>0</v>
      </c>
      <c r="AX46" s="15">
        <v>0</v>
      </c>
      <c r="AY46" s="15">
        <v>0</v>
      </c>
      <c r="AZ46" s="15">
        <v>0</v>
      </c>
      <c r="BA46" s="15">
        <v>0</v>
      </c>
      <c r="BB46" s="15">
        <v>0</v>
      </c>
      <c r="BC46" s="15">
        <v>0</v>
      </c>
      <c r="BD46" s="15">
        <v>1</v>
      </c>
      <c r="BE46" s="15">
        <v>0</v>
      </c>
      <c r="BF46" s="15">
        <v>0</v>
      </c>
      <c r="BG46" s="15">
        <v>0</v>
      </c>
      <c r="BH46" s="15">
        <v>0</v>
      </c>
      <c r="BI46" s="15">
        <v>0</v>
      </c>
      <c r="BJ46" s="15">
        <v>0</v>
      </c>
      <c r="BK46" s="15">
        <v>0</v>
      </c>
      <c r="BL46" s="15">
        <v>0</v>
      </c>
      <c r="BM46" s="15">
        <v>0</v>
      </c>
      <c r="BN46" s="15">
        <v>0</v>
      </c>
      <c r="BO46" s="15">
        <v>0</v>
      </c>
      <c r="BP46" s="15">
        <v>0</v>
      </c>
      <c r="BQ46" s="15">
        <v>0</v>
      </c>
      <c r="BR46" s="15">
        <v>0</v>
      </c>
      <c r="BS46" s="15">
        <v>0</v>
      </c>
      <c r="BT46" s="15">
        <v>1</v>
      </c>
      <c r="BU46" s="15">
        <v>0</v>
      </c>
      <c r="BV46" s="15">
        <v>0</v>
      </c>
      <c r="BW46" s="15">
        <v>1</v>
      </c>
      <c r="BX46" s="15">
        <v>0</v>
      </c>
      <c r="BY46" s="15">
        <v>0</v>
      </c>
      <c r="BZ46" s="15">
        <v>0</v>
      </c>
      <c r="CA46" s="15">
        <v>0</v>
      </c>
      <c r="CB46" s="15">
        <v>0</v>
      </c>
      <c r="CC46" s="15">
        <v>0</v>
      </c>
      <c r="CD46" s="15">
        <v>0</v>
      </c>
      <c r="CE46" s="15">
        <v>0</v>
      </c>
      <c r="CF46" s="15">
        <v>0</v>
      </c>
      <c r="CG46" s="15">
        <v>0</v>
      </c>
      <c r="CH46" s="15">
        <v>1</v>
      </c>
      <c r="CI46" s="15">
        <v>0</v>
      </c>
      <c r="CJ46" s="15">
        <v>0</v>
      </c>
      <c r="CK46" s="15">
        <v>0</v>
      </c>
    </row>
    <row r="47" spans="1:89">
      <c r="A47" s="14" t="s">
        <v>126</v>
      </c>
      <c r="B47" s="15">
        <v>0</v>
      </c>
      <c r="C47" s="15">
        <v>0</v>
      </c>
      <c r="D47" s="15">
        <v>0</v>
      </c>
      <c r="E47" s="15">
        <v>0</v>
      </c>
      <c r="F47" s="15">
        <v>0</v>
      </c>
      <c r="G47" s="15">
        <v>0</v>
      </c>
      <c r="H47" s="15">
        <v>0</v>
      </c>
      <c r="I47" s="15">
        <v>1</v>
      </c>
      <c r="J47" s="15">
        <v>0</v>
      </c>
      <c r="K47" s="15">
        <v>0</v>
      </c>
      <c r="L47" s="15">
        <v>0</v>
      </c>
      <c r="M47" s="15">
        <v>0</v>
      </c>
      <c r="N47" s="15">
        <v>0</v>
      </c>
      <c r="O47" s="15">
        <v>0</v>
      </c>
      <c r="P47" s="15">
        <v>0</v>
      </c>
      <c r="Q47" s="15">
        <v>0</v>
      </c>
      <c r="R47" s="15">
        <v>0</v>
      </c>
      <c r="S47" s="15">
        <v>0</v>
      </c>
      <c r="T47" s="15">
        <v>0</v>
      </c>
      <c r="U47" s="15">
        <v>0</v>
      </c>
      <c r="V47" s="15">
        <v>0</v>
      </c>
      <c r="W47" s="15">
        <v>0</v>
      </c>
      <c r="X47" s="15">
        <v>0</v>
      </c>
      <c r="Y47" s="15">
        <v>0</v>
      </c>
      <c r="Z47" s="15">
        <v>0</v>
      </c>
      <c r="AA47" s="15">
        <v>0</v>
      </c>
      <c r="AB47" s="15">
        <v>1</v>
      </c>
      <c r="AC47" s="15">
        <v>0</v>
      </c>
      <c r="AD47" s="15">
        <v>0</v>
      </c>
      <c r="AE47" s="15">
        <v>0</v>
      </c>
      <c r="AF47" s="15">
        <v>0</v>
      </c>
      <c r="AG47" s="15">
        <v>0</v>
      </c>
      <c r="AH47" s="15">
        <v>0</v>
      </c>
      <c r="AI47" s="15">
        <v>0</v>
      </c>
      <c r="AJ47" s="15">
        <v>0</v>
      </c>
      <c r="AK47" s="15">
        <v>0</v>
      </c>
      <c r="AL47" s="15">
        <v>0</v>
      </c>
      <c r="AM47" s="15">
        <v>0</v>
      </c>
      <c r="AN47" s="15">
        <v>0</v>
      </c>
      <c r="AO47" s="15">
        <v>0</v>
      </c>
      <c r="AP47" s="15">
        <v>0</v>
      </c>
      <c r="AQ47" s="15">
        <v>0</v>
      </c>
      <c r="AR47" s="15">
        <v>0</v>
      </c>
      <c r="AS47" s="15">
        <v>0</v>
      </c>
      <c r="AT47" s="15">
        <v>0</v>
      </c>
      <c r="AU47" s="15">
        <v>0</v>
      </c>
      <c r="AV47" s="15">
        <v>0</v>
      </c>
      <c r="AW47" s="15">
        <v>0</v>
      </c>
      <c r="AX47" s="15">
        <v>0</v>
      </c>
      <c r="AY47" s="15">
        <v>0</v>
      </c>
      <c r="AZ47" s="15">
        <v>0</v>
      </c>
      <c r="BA47" s="15">
        <v>0</v>
      </c>
      <c r="BB47" s="15">
        <v>0</v>
      </c>
      <c r="BC47" s="15">
        <v>0</v>
      </c>
      <c r="BD47" s="15">
        <v>0</v>
      </c>
      <c r="BE47" s="15">
        <v>0</v>
      </c>
      <c r="BF47" s="15">
        <v>0</v>
      </c>
      <c r="BG47" s="15">
        <v>0</v>
      </c>
      <c r="BH47" s="15">
        <v>0</v>
      </c>
      <c r="BI47" s="15">
        <v>0</v>
      </c>
      <c r="BJ47" s="15">
        <v>0</v>
      </c>
      <c r="BK47" s="15">
        <v>0</v>
      </c>
      <c r="BL47" s="15">
        <v>0</v>
      </c>
      <c r="BM47" s="15">
        <v>0</v>
      </c>
      <c r="BN47" s="15">
        <v>0</v>
      </c>
      <c r="BO47" s="15">
        <v>1</v>
      </c>
      <c r="BP47" s="15">
        <v>1</v>
      </c>
      <c r="BQ47" s="15">
        <v>0</v>
      </c>
      <c r="BR47" s="15">
        <v>1</v>
      </c>
      <c r="BS47" s="15">
        <v>0</v>
      </c>
      <c r="BT47" s="15">
        <v>0</v>
      </c>
      <c r="BU47" s="15">
        <v>0</v>
      </c>
      <c r="BV47" s="15">
        <v>0</v>
      </c>
      <c r="BW47" s="15">
        <v>1</v>
      </c>
      <c r="BX47" s="15">
        <v>1</v>
      </c>
      <c r="BY47" s="15">
        <v>0</v>
      </c>
      <c r="BZ47" s="15">
        <v>0</v>
      </c>
      <c r="CA47" s="15">
        <v>0</v>
      </c>
      <c r="CB47" s="15">
        <v>0</v>
      </c>
      <c r="CC47" s="15">
        <v>0</v>
      </c>
      <c r="CD47" s="15">
        <v>0</v>
      </c>
      <c r="CE47" s="15">
        <v>0</v>
      </c>
      <c r="CF47" s="15">
        <v>0</v>
      </c>
      <c r="CG47" s="15">
        <v>0</v>
      </c>
      <c r="CH47" s="15">
        <v>0</v>
      </c>
      <c r="CI47" s="15">
        <v>0</v>
      </c>
      <c r="CJ47" s="15">
        <v>0</v>
      </c>
      <c r="CK47" s="15">
        <v>0</v>
      </c>
    </row>
    <row r="48" spans="1:89">
      <c r="A48" s="14" t="s">
        <v>127</v>
      </c>
      <c r="B48" s="15">
        <v>0</v>
      </c>
      <c r="C48" s="15">
        <v>0</v>
      </c>
      <c r="D48" s="15">
        <v>0</v>
      </c>
      <c r="E48" s="15">
        <v>0</v>
      </c>
      <c r="F48" s="15">
        <v>0</v>
      </c>
      <c r="G48" s="15">
        <v>0</v>
      </c>
      <c r="H48" s="15">
        <v>0</v>
      </c>
      <c r="I48" s="15">
        <v>0</v>
      </c>
      <c r="J48" s="15">
        <v>0</v>
      </c>
      <c r="K48" s="15">
        <v>0</v>
      </c>
      <c r="L48" s="15">
        <v>0</v>
      </c>
      <c r="M48" s="15">
        <v>0</v>
      </c>
      <c r="N48" s="15">
        <v>1</v>
      </c>
      <c r="O48" s="15">
        <v>0</v>
      </c>
      <c r="P48" s="15">
        <v>0</v>
      </c>
      <c r="Q48" s="15">
        <v>0</v>
      </c>
      <c r="R48" s="15">
        <v>0</v>
      </c>
      <c r="S48" s="15">
        <v>0</v>
      </c>
      <c r="T48" s="15">
        <v>0</v>
      </c>
      <c r="U48" s="15">
        <v>0</v>
      </c>
      <c r="V48" s="15">
        <v>0</v>
      </c>
      <c r="W48" s="15">
        <v>0</v>
      </c>
      <c r="X48" s="15">
        <v>0</v>
      </c>
      <c r="Y48" s="15">
        <v>0</v>
      </c>
      <c r="Z48" s="15">
        <v>0</v>
      </c>
      <c r="AA48" s="15">
        <v>0</v>
      </c>
      <c r="AB48" s="15">
        <v>0</v>
      </c>
      <c r="AC48" s="15">
        <v>0</v>
      </c>
      <c r="AD48" s="15">
        <v>0</v>
      </c>
      <c r="AE48" s="15">
        <v>0</v>
      </c>
      <c r="AF48" s="15">
        <v>0</v>
      </c>
      <c r="AG48" s="15">
        <v>1</v>
      </c>
      <c r="AH48" s="15">
        <v>0</v>
      </c>
      <c r="AI48" s="15">
        <v>0</v>
      </c>
      <c r="AJ48" s="15">
        <v>0</v>
      </c>
      <c r="AK48" s="15">
        <v>0</v>
      </c>
      <c r="AL48" s="15">
        <v>0</v>
      </c>
      <c r="AM48" s="15">
        <v>0</v>
      </c>
      <c r="AN48" s="15">
        <v>0</v>
      </c>
      <c r="AO48" s="15">
        <v>0</v>
      </c>
      <c r="AP48" s="15">
        <v>0</v>
      </c>
      <c r="AQ48" s="15">
        <v>0</v>
      </c>
      <c r="AR48" s="15">
        <v>0</v>
      </c>
      <c r="AS48" s="15">
        <v>0</v>
      </c>
      <c r="AT48" s="15">
        <v>0</v>
      </c>
      <c r="AU48" s="15">
        <v>0</v>
      </c>
      <c r="AV48" s="15">
        <v>0</v>
      </c>
      <c r="AW48" s="15">
        <v>0</v>
      </c>
      <c r="AX48" s="15">
        <v>0</v>
      </c>
      <c r="AY48" s="15">
        <v>0</v>
      </c>
      <c r="AZ48" s="15">
        <v>0</v>
      </c>
      <c r="BA48" s="15">
        <v>0</v>
      </c>
      <c r="BB48" s="15">
        <v>0</v>
      </c>
      <c r="BC48" s="15">
        <v>0</v>
      </c>
      <c r="BD48" s="15">
        <v>0</v>
      </c>
      <c r="BE48" s="15">
        <v>0</v>
      </c>
      <c r="BF48" s="15">
        <v>0</v>
      </c>
      <c r="BG48" s="15">
        <v>0</v>
      </c>
      <c r="BH48" s="15">
        <v>0</v>
      </c>
      <c r="BI48" s="15">
        <v>0</v>
      </c>
      <c r="BJ48" s="15">
        <v>0</v>
      </c>
      <c r="BK48" s="15">
        <v>0</v>
      </c>
      <c r="BL48" s="15">
        <v>0</v>
      </c>
      <c r="BM48" s="15">
        <v>0</v>
      </c>
      <c r="BN48" s="15">
        <v>0</v>
      </c>
      <c r="BO48" s="15">
        <v>0</v>
      </c>
      <c r="BP48" s="15">
        <v>0</v>
      </c>
      <c r="BQ48" s="15">
        <v>0</v>
      </c>
      <c r="BR48" s="15">
        <v>0</v>
      </c>
      <c r="BS48" s="15">
        <v>0</v>
      </c>
      <c r="BT48" s="15">
        <v>0</v>
      </c>
      <c r="BU48" s="15">
        <v>0</v>
      </c>
      <c r="BV48" s="15">
        <v>0</v>
      </c>
      <c r="BW48" s="15">
        <v>0</v>
      </c>
      <c r="BX48" s="15">
        <v>0</v>
      </c>
      <c r="BY48" s="15">
        <v>0</v>
      </c>
      <c r="BZ48" s="15">
        <v>0</v>
      </c>
      <c r="CA48" s="15">
        <v>0</v>
      </c>
      <c r="CB48" s="15">
        <v>0</v>
      </c>
      <c r="CC48" s="15">
        <v>0</v>
      </c>
      <c r="CD48" s="15">
        <v>0</v>
      </c>
      <c r="CE48" s="15">
        <v>0</v>
      </c>
      <c r="CF48" s="15">
        <v>0</v>
      </c>
      <c r="CG48" s="15">
        <v>0</v>
      </c>
      <c r="CH48" s="15">
        <v>0</v>
      </c>
      <c r="CI48" s="15">
        <v>0</v>
      </c>
      <c r="CJ48" s="15">
        <v>0</v>
      </c>
      <c r="CK48" s="15">
        <v>0</v>
      </c>
    </row>
    <row r="49" spans="1:89">
      <c r="A49" s="14" t="s">
        <v>128</v>
      </c>
      <c r="B49" s="15">
        <v>1</v>
      </c>
      <c r="C49" s="15">
        <v>0</v>
      </c>
      <c r="D49" s="15">
        <v>0</v>
      </c>
      <c r="E49" s="15">
        <v>0</v>
      </c>
      <c r="F49" s="15">
        <v>0</v>
      </c>
      <c r="G49" s="15">
        <v>0</v>
      </c>
      <c r="H49" s="15">
        <v>0</v>
      </c>
      <c r="I49" s="15">
        <v>0</v>
      </c>
      <c r="J49" s="15">
        <v>0</v>
      </c>
      <c r="K49" s="15">
        <v>0</v>
      </c>
      <c r="L49" s="15">
        <v>0</v>
      </c>
      <c r="M49" s="15">
        <v>1</v>
      </c>
      <c r="N49" s="15">
        <v>1</v>
      </c>
      <c r="O49" s="15">
        <v>0</v>
      </c>
      <c r="P49" s="15">
        <v>0</v>
      </c>
      <c r="Q49" s="15">
        <v>0</v>
      </c>
      <c r="R49" s="15">
        <v>0</v>
      </c>
      <c r="S49" s="15">
        <v>0</v>
      </c>
      <c r="T49" s="15">
        <v>0</v>
      </c>
      <c r="U49" s="15">
        <v>0</v>
      </c>
      <c r="V49" s="15">
        <v>1</v>
      </c>
      <c r="W49" s="15">
        <v>1</v>
      </c>
      <c r="X49" s="15">
        <v>0</v>
      </c>
      <c r="Y49" s="15">
        <v>0</v>
      </c>
      <c r="Z49" s="15">
        <v>0</v>
      </c>
      <c r="AA49" s="15">
        <v>0</v>
      </c>
      <c r="AB49" s="15">
        <v>0</v>
      </c>
      <c r="AC49" s="15">
        <v>0</v>
      </c>
      <c r="AD49" s="15">
        <v>0</v>
      </c>
      <c r="AE49" s="15">
        <v>0</v>
      </c>
      <c r="AF49" s="15">
        <v>0</v>
      </c>
      <c r="AG49" s="15">
        <v>0</v>
      </c>
      <c r="AH49" s="15">
        <v>0</v>
      </c>
      <c r="AI49" s="15">
        <v>0</v>
      </c>
      <c r="AJ49" s="15">
        <v>0</v>
      </c>
      <c r="AK49" s="15">
        <v>0</v>
      </c>
      <c r="AL49" s="15">
        <v>0</v>
      </c>
      <c r="AM49" s="15">
        <v>0</v>
      </c>
      <c r="AN49" s="15">
        <v>0</v>
      </c>
      <c r="AO49" s="15">
        <v>0</v>
      </c>
      <c r="AP49" s="15">
        <v>0</v>
      </c>
      <c r="AQ49" s="15">
        <v>0</v>
      </c>
      <c r="AR49" s="15">
        <v>0</v>
      </c>
      <c r="AS49" s="15">
        <v>0</v>
      </c>
      <c r="AT49" s="15">
        <v>0</v>
      </c>
      <c r="AU49" s="15">
        <v>0</v>
      </c>
      <c r="AV49" s="15">
        <v>0</v>
      </c>
      <c r="AW49" s="15">
        <v>0</v>
      </c>
      <c r="AX49" s="15">
        <v>0</v>
      </c>
      <c r="AY49" s="15">
        <v>0</v>
      </c>
      <c r="AZ49" s="15">
        <v>0</v>
      </c>
      <c r="BA49" s="15">
        <v>0</v>
      </c>
      <c r="BB49" s="15">
        <v>0</v>
      </c>
      <c r="BC49" s="15">
        <v>0</v>
      </c>
      <c r="BD49" s="15">
        <v>0</v>
      </c>
      <c r="BE49" s="15">
        <v>0</v>
      </c>
      <c r="BF49" s="15">
        <v>0</v>
      </c>
      <c r="BG49" s="15">
        <v>0</v>
      </c>
      <c r="BH49" s="15">
        <v>0</v>
      </c>
      <c r="BI49" s="15">
        <v>0</v>
      </c>
      <c r="BJ49" s="15">
        <v>0</v>
      </c>
      <c r="BK49" s="15">
        <v>0</v>
      </c>
      <c r="BL49" s="15">
        <v>0</v>
      </c>
      <c r="BM49" s="15">
        <v>0</v>
      </c>
      <c r="BN49" s="15">
        <v>0</v>
      </c>
      <c r="BO49" s="15">
        <v>0</v>
      </c>
      <c r="BP49" s="15">
        <v>0</v>
      </c>
      <c r="BQ49" s="15">
        <v>0</v>
      </c>
      <c r="BR49" s="15">
        <v>1</v>
      </c>
      <c r="BS49" s="15">
        <v>0</v>
      </c>
      <c r="BT49" s="15">
        <v>1</v>
      </c>
      <c r="BU49" s="15">
        <v>0</v>
      </c>
      <c r="BV49" s="15">
        <v>0</v>
      </c>
      <c r="BW49" s="15">
        <v>0</v>
      </c>
      <c r="BX49" s="15">
        <v>0</v>
      </c>
      <c r="BY49" s="15">
        <v>0</v>
      </c>
      <c r="BZ49" s="15">
        <v>0</v>
      </c>
      <c r="CA49" s="15">
        <v>0</v>
      </c>
      <c r="CB49" s="15">
        <v>0</v>
      </c>
      <c r="CC49" s="15">
        <v>0</v>
      </c>
      <c r="CD49" s="15">
        <v>0</v>
      </c>
      <c r="CE49" s="15">
        <v>0</v>
      </c>
      <c r="CF49" s="15">
        <v>0</v>
      </c>
      <c r="CG49" s="15">
        <v>0</v>
      </c>
      <c r="CH49" s="15">
        <v>0</v>
      </c>
      <c r="CI49" s="15">
        <v>0</v>
      </c>
      <c r="CJ49" s="15">
        <v>0</v>
      </c>
      <c r="CK49" s="15">
        <v>0</v>
      </c>
    </row>
    <row r="50" spans="1:89">
      <c r="A50" s="14" t="s">
        <v>129</v>
      </c>
      <c r="B50" s="15">
        <v>0</v>
      </c>
      <c r="C50" s="15">
        <v>0</v>
      </c>
      <c r="D50" s="15">
        <v>0</v>
      </c>
      <c r="E50" s="15">
        <v>0</v>
      </c>
      <c r="F50" s="15">
        <v>0</v>
      </c>
      <c r="G50" s="15">
        <v>0</v>
      </c>
      <c r="H50" s="15">
        <v>0</v>
      </c>
      <c r="I50" s="15">
        <v>0</v>
      </c>
      <c r="J50" s="15">
        <v>0</v>
      </c>
      <c r="K50" s="15">
        <v>0</v>
      </c>
      <c r="L50" s="15">
        <v>0</v>
      </c>
      <c r="M50" s="15">
        <v>0</v>
      </c>
      <c r="N50" s="15">
        <v>1</v>
      </c>
      <c r="O50" s="15">
        <v>0</v>
      </c>
      <c r="P50" s="15">
        <v>0</v>
      </c>
      <c r="Q50" s="15">
        <v>0</v>
      </c>
      <c r="R50" s="15">
        <v>0</v>
      </c>
      <c r="S50" s="15">
        <v>0</v>
      </c>
      <c r="T50" s="15">
        <v>0</v>
      </c>
      <c r="U50" s="15">
        <v>0</v>
      </c>
      <c r="V50" s="15">
        <v>0</v>
      </c>
      <c r="W50" s="15">
        <v>0</v>
      </c>
      <c r="X50" s="15">
        <v>0</v>
      </c>
      <c r="Y50" s="15">
        <v>0</v>
      </c>
      <c r="Z50" s="15">
        <v>0</v>
      </c>
      <c r="AA50" s="15">
        <v>0</v>
      </c>
      <c r="AB50" s="15">
        <v>0</v>
      </c>
      <c r="AC50" s="15">
        <v>0</v>
      </c>
      <c r="AD50" s="15">
        <v>0</v>
      </c>
      <c r="AE50" s="15">
        <v>0</v>
      </c>
      <c r="AF50" s="15">
        <v>0</v>
      </c>
      <c r="AG50" s="15">
        <v>0</v>
      </c>
      <c r="AH50" s="15">
        <v>0</v>
      </c>
      <c r="AI50" s="15">
        <v>0</v>
      </c>
      <c r="AJ50" s="15">
        <v>0</v>
      </c>
      <c r="AK50" s="15">
        <v>0</v>
      </c>
      <c r="AL50" s="15">
        <v>0</v>
      </c>
      <c r="AM50" s="15">
        <v>0</v>
      </c>
      <c r="AN50" s="15">
        <v>0</v>
      </c>
      <c r="AO50" s="15">
        <v>0</v>
      </c>
      <c r="AP50" s="15">
        <v>0</v>
      </c>
      <c r="AQ50" s="15">
        <v>0</v>
      </c>
      <c r="AR50" s="15">
        <v>0</v>
      </c>
      <c r="AS50" s="15">
        <v>0</v>
      </c>
      <c r="AT50" s="15">
        <v>0</v>
      </c>
      <c r="AU50" s="15">
        <v>0</v>
      </c>
      <c r="AV50" s="15">
        <v>0</v>
      </c>
      <c r="AW50" s="15">
        <v>0</v>
      </c>
      <c r="AX50" s="15">
        <v>0</v>
      </c>
      <c r="AY50" s="15">
        <v>0</v>
      </c>
      <c r="AZ50" s="15">
        <v>0</v>
      </c>
      <c r="BA50" s="15">
        <v>0</v>
      </c>
      <c r="BB50" s="15">
        <v>0</v>
      </c>
      <c r="BC50" s="15">
        <v>0</v>
      </c>
      <c r="BD50" s="15">
        <v>0</v>
      </c>
      <c r="BE50" s="15">
        <v>0</v>
      </c>
      <c r="BF50" s="15">
        <v>0</v>
      </c>
      <c r="BG50" s="15">
        <v>0</v>
      </c>
      <c r="BH50" s="15">
        <v>0</v>
      </c>
      <c r="BI50" s="15">
        <v>0</v>
      </c>
      <c r="BJ50" s="15">
        <v>0</v>
      </c>
      <c r="BK50" s="15">
        <v>0</v>
      </c>
      <c r="BL50" s="15">
        <v>0</v>
      </c>
      <c r="BM50" s="15">
        <v>0</v>
      </c>
      <c r="BN50" s="15">
        <v>0</v>
      </c>
      <c r="BO50" s="15">
        <v>0</v>
      </c>
      <c r="BP50" s="15">
        <v>0</v>
      </c>
      <c r="BQ50" s="15">
        <v>0</v>
      </c>
      <c r="BR50" s="15">
        <v>0</v>
      </c>
      <c r="BS50" s="15">
        <v>0</v>
      </c>
      <c r="BT50" s="15">
        <v>0</v>
      </c>
      <c r="BU50" s="15">
        <v>0</v>
      </c>
      <c r="BV50" s="15">
        <v>0</v>
      </c>
      <c r="BW50" s="15">
        <v>0</v>
      </c>
      <c r="BX50" s="15">
        <v>0</v>
      </c>
      <c r="BY50" s="15">
        <v>0</v>
      </c>
      <c r="BZ50" s="15">
        <v>0</v>
      </c>
      <c r="CA50" s="15">
        <v>0</v>
      </c>
      <c r="CB50" s="15">
        <v>0</v>
      </c>
      <c r="CC50" s="15">
        <v>0</v>
      </c>
      <c r="CD50" s="15">
        <v>0</v>
      </c>
      <c r="CE50" s="15">
        <v>0</v>
      </c>
      <c r="CF50" s="15">
        <v>0</v>
      </c>
      <c r="CG50" s="15">
        <v>0</v>
      </c>
      <c r="CH50" s="15">
        <v>0</v>
      </c>
      <c r="CI50" s="15">
        <v>0</v>
      </c>
      <c r="CJ50" s="15">
        <v>0</v>
      </c>
      <c r="CK50" s="1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B89"/>
  <sheetViews>
    <sheetView workbookViewId="0">
      <selection activeCell="D6" sqref="D6"/>
    </sheetView>
  </sheetViews>
  <sheetFormatPr baseColWidth="10" defaultColWidth="10.625" defaultRowHeight="15.75"/>
  <cols>
    <col min="1" max="1" width="10.625" style="6"/>
    <col min="2" max="2" width="10.625" style="13"/>
  </cols>
  <sheetData>
    <row r="1" spans="1:2">
      <c r="A1" s="4" t="s">
        <v>158</v>
      </c>
      <c r="B1" s="4" t="s">
        <v>157</v>
      </c>
    </row>
    <row r="2" spans="1:2">
      <c r="A2" s="6" t="s">
        <v>247</v>
      </c>
      <c r="B2" s="13" t="s">
        <v>159</v>
      </c>
    </row>
    <row r="3" spans="1:2">
      <c r="A3" s="6" t="s">
        <v>248</v>
      </c>
      <c r="B3" s="13" t="s">
        <v>160</v>
      </c>
    </row>
    <row r="4" spans="1:2">
      <c r="A4" s="6" t="s">
        <v>249</v>
      </c>
      <c r="B4" s="13" t="s">
        <v>161</v>
      </c>
    </row>
    <row r="5" spans="1:2">
      <c r="A5" s="6" t="s">
        <v>250</v>
      </c>
      <c r="B5" s="13" t="s">
        <v>162</v>
      </c>
    </row>
    <row r="6" spans="1:2">
      <c r="A6" s="6" t="s">
        <v>251</v>
      </c>
      <c r="B6" s="13" t="s">
        <v>163</v>
      </c>
    </row>
    <row r="7" spans="1:2">
      <c r="A7" s="6" t="s">
        <v>252</v>
      </c>
      <c r="B7" s="13" t="s">
        <v>164</v>
      </c>
    </row>
    <row r="8" spans="1:2">
      <c r="A8" s="6" t="s">
        <v>253</v>
      </c>
      <c r="B8" s="13" t="s">
        <v>165</v>
      </c>
    </row>
    <row r="9" spans="1:2">
      <c r="A9" s="6" t="s">
        <v>254</v>
      </c>
      <c r="B9" s="13" t="s">
        <v>166</v>
      </c>
    </row>
    <row r="10" spans="1:2">
      <c r="A10" s="6" t="s">
        <v>255</v>
      </c>
      <c r="B10" s="13" t="s">
        <v>167</v>
      </c>
    </row>
    <row r="11" spans="1:2">
      <c r="A11" s="6" t="s">
        <v>256</v>
      </c>
      <c r="B11" s="13" t="s">
        <v>168</v>
      </c>
    </row>
    <row r="12" spans="1:2">
      <c r="A12" s="6" t="s">
        <v>257</v>
      </c>
      <c r="B12" s="13" t="s">
        <v>169</v>
      </c>
    </row>
    <row r="13" spans="1:2">
      <c r="A13" s="6" t="s">
        <v>258</v>
      </c>
      <c r="B13" s="13" t="s">
        <v>170</v>
      </c>
    </row>
    <row r="14" spans="1:2">
      <c r="A14" s="6" t="s">
        <v>259</v>
      </c>
      <c r="B14" s="13" t="s">
        <v>171</v>
      </c>
    </row>
    <row r="15" spans="1:2">
      <c r="A15" s="6" t="s">
        <v>260</v>
      </c>
      <c r="B15" s="13" t="s">
        <v>172</v>
      </c>
    </row>
    <row r="16" spans="1:2">
      <c r="A16" s="6" t="s">
        <v>261</v>
      </c>
      <c r="B16" s="13" t="s">
        <v>173</v>
      </c>
    </row>
    <row r="17" spans="1:2">
      <c r="A17" s="6" t="s">
        <v>262</v>
      </c>
      <c r="B17" s="13" t="s">
        <v>174</v>
      </c>
    </row>
    <row r="18" spans="1:2">
      <c r="A18" s="6" t="s">
        <v>263</v>
      </c>
      <c r="B18" s="13" t="s">
        <v>175</v>
      </c>
    </row>
    <row r="19" spans="1:2">
      <c r="A19" s="6" t="s">
        <v>264</v>
      </c>
      <c r="B19" s="13" t="s">
        <v>176</v>
      </c>
    </row>
    <row r="20" spans="1:2">
      <c r="A20" s="6" t="s">
        <v>265</v>
      </c>
      <c r="B20" s="13" t="s">
        <v>177</v>
      </c>
    </row>
    <row r="21" spans="1:2">
      <c r="A21" s="6" t="s">
        <v>266</v>
      </c>
      <c r="B21" s="13" t="s">
        <v>178</v>
      </c>
    </row>
    <row r="22" spans="1:2">
      <c r="A22" s="6" t="s">
        <v>267</v>
      </c>
      <c r="B22" s="13" t="s">
        <v>179</v>
      </c>
    </row>
    <row r="23" spans="1:2">
      <c r="A23" s="6" t="s">
        <v>268</v>
      </c>
      <c r="B23" s="13" t="s">
        <v>180</v>
      </c>
    </row>
    <row r="24" spans="1:2">
      <c r="A24" s="6" t="s">
        <v>269</v>
      </c>
      <c r="B24" s="13" t="s">
        <v>181</v>
      </c>
    </row>
    <row r="25" spans="1:2">
      <c r="A25" s="6" t="s">
        <v>270</v>
      </c>
      <c r="B25" s="13" t="s">
        <v>182</v>
      </c>
    </row>
    <row r="26" spans="1:2">
      <c r="A26" s="6" t="s">
        <v>271</v>
      </c>
      <c r="B26" s="13" t="s">
        <v>183</v>
      </c>
    </row>
    <row r="27" spans="1:2">
      <c r="A27" s="6" t="s">
        <v>272</v>
      </c>
      <c r="B27" s="13" t="s">
        <v>184</v>
      </c>
    </row>
    <row r="28" spans="1:2">
      <c r="A28" s="6" t="s">
        <v>273</v>
      </c>
      <c r="B28" s="13" t="s">
        <v>185</v>
      </c>
    </row>
    <row r="29" spans="1:2">
      <c r="A29" s="6" t="s">
        <v>274</v>
      </c>
      <c r="B29" s="13" t="s">
        <v>186</v>
      </c>
    </row>
    <row r="30" spans="1:2">
      <c r="A30" s="6" t="s">
        <v>275</v>
      </c>
      <c r="B30" s="13" t="s">
        <v>187</v>
      </c>
    </row>
    <row r="31" spans="1:2">
      <c r="A31" s="6" t="s">
        <v>276</v>
      </c>
      <c r="B31" s="13" t="s">
        <v>188</v>
      </c>
    </row>
    <row r="32" spans="1:2">
      <c r="A32" s="6" t="s">
        <v>277</v>
      </c>
      <c r="B32" s="13" t="s">
        <v>189</v>
      </c>
    </row>
    <row r="33" spans="1:2">
      <c r="A33" s="6" t="s">
        <v>278</v>
      </c>
      <c r="B33" s="13" t="s">
        <v>190</v>
      </c>
    </row>
    <row r="34" spans="1:2">
      <c r="A34" s="6" t="s">
        <v>279</v>
      </c>
      <c r="B34" s="13" t="s">
        <v>191</v>
      </c>
    </row>
    <row r="35" spans="1:2">
      <c r="A35" s="6" t="s">
        <v>280</v>
      </c>
      <c r="B35" s="13" t="s">
        <v>192</v>
      </c>
    </row>
    <row r="36" spans="1:2">
      <c r="A36" s="6" t="s">
        <v>281</v>
      </c>
      <c r="B36" s="13" t="s">
        <v>193</v>
      </c>
    </row>
    <row r="37" spans="1:2">
      <c r="A37" s="6" t="s">
        <v>282</v>
      </c>
      <c r="B37" s="13" t="s">
        <v>194</v>
      </c>
    </row>
    <row r="38" spans="1:2">
      <c r="A38" s="6" t="s">
        <v>283</v>
      </c>
      <c r="B38" s="13" t="s">
        <v>195</v>
      </c>
    </row>
    <row r="39" spans="1:2">
      <c r="A39" s="6" t="s">
        <v>284</v>
      </c>
      <c r="B39" s="13" t="s">
        <v>196</v>
      </c>
    </row>
    <row r="40" spans="1:2">
      <c r="A40" s="6" t="s">
        <v>285</v>
      </c>
      <c r="B40" s="13" t="s">
        <v>197</v>
      </c>
    </row>
    <row r="41" spans="1:2">
      <c r="A41" s="6" t="s">
        <v>286</v>
      </c>
      <c r="B41" s="13" t="s">
        <v>198</v>
      </c>
    </row>
    <row r="42" spans="1:2">
      <c r="A42" s="6" t="s">
        <v>287</v>
      </c>
      <c r="B42" s="13" t="s">
        <v>199</v>
      </c>
    </row>
    <row r="43" spans="1:2">
      <c r="A43" s="6" t="s">
        <v>288</v>
      </c>
      <c r="B43" s="13" t="s">
        <v>200</v>
      </c>
    </row>
    <row r="44" spans="1:2">
      <c r="A44" s="6" t="s">
        <v>289</v>
      </c>
      <c r="B44" s="13" t="s">
        <v>201</v>
      </c>
    </row>
    <row r="45" spans="1:2">
      <c r="A45" s="6" t="s">
        <v>290</v>
      </c>
      <c r="B45" s="13" t="s">
        <v>202</v>
      </c>
    </row>
    <row r="46" spans="1:2">
      <c r="A46" s="6" t="s">
        <v>291</v>
      </c>
      <c r="B46" s="13" t="s">
        <v>203</v>
      </c>
    </row>
    <row r="47" spans="1:2">
      <c r="A47" s="6" t="s">
        <v>292</v>
      </c>
      <c r="B47" s="13" t="s">
        <v>204</v>
      </c>
    </row>
    <row r="48" spans="1:2">
      <c r="A48" s="6" t="s">
        <v>293</v>
      </c>
      <c r="B48" s="13" t="s">
        <v>205</v>
      </c>
    </row>
    <row r="49" spans="1:2">
      <c r="A49" s="6" t="s">
        <v>294</v>
      </c>
      <c r="B49" s="13" t="s">
        <v>206</v>
      </c>
    </row>
    <row r="50" spans="1:2">
      <c r="A50" s="6" t="s">
        <v>295</v>
      </c>
      <c r="B50" s="13" t="s">
        <v>207</v>
      </c>
    </row>
    <row r="51" spans="1:2">
      <c r="A51" s="6" t="s">
        <v>296</v>
      </c>
      <c r="B51" s="13" t="s">
        <v>208</v>
      </c>
    </row>
    <row r="52" spans="1:2">
      <c r="A52" s="6" t="s">
        <v>297</v>
      </c>
      <c r="B52" s="13" t="s">
        <v>209</v>
      </c>
    </row>
    <row r="53" spans="1:2">
      <c r="A53" s="6" t="s">
        <v>298</v>
      </c>
      <c r="B53" s="13" t="s">
        <v>210</v>
      </c>
    </row>
    <row r="54" spans="1:2">
      <c r="A54" s="6" t="s">
        <v>299</v>
      </c>
      <c r="B54" s="13" t="s">
        <v>211</v>
      </c>
    </row>
    <row r="55" spans="1:2">
      <c r="A55" s="6" t="s">
        <v>300</v>
      </c>
      <c r="B55" s="13" t="s">
        <v>212</v>
      </c>
    </row>
    <row r="56" spans="1:2">
      <c r="A56" s="6" t="s">
        <v>301</v>
      </c>
      <c r="B56" s="13" t="s">
        <v>213</v>
      </c>
    </row>
    <row r="57" spans="1:2">
      <c r="A57" s="6" t="s">
        <v>302</v>
      </c>
      <c r="B57" s="13" t="s">
        <v>214</v>
      </c>
    </row>
    <row r="58" spans="1:2">
      <c r="A58" s="6" t="s">
        <v>303</v>
      </c>
      <c r="B58" s="13" t="s">
        <v>215</v>
      </c>
    </row>
    <row r="59" spans="1:2">
      <c r="A59" s="6" t="s">
        <v>304</v>
      </c>
      <c r="B59" s="13" t="s">
        <v>216</v>
      </c>
    </row>
    <row r="60" spans="1:2">
      <c r="A60" s="6" t="s">
        <v>305</v>
      </c>
      <c r="B60" s="13" t="s">
        <v>217</v>
      </c>
    </row>
    <row r="61" spans="1:2">
      <c r="A61" s="6" t="s">
        <v>306</v>
      </c>
      <c r="B61" s="13" t="s">
        <v>218</v>
      </c>
    </row>
    <row r="62" spans="1:2">
      <c r="A62" s="6" t="s">
        <v>307</v>
      </c>
      <c r="B62" s="13" t="s">
        <v>219</v>
      </c>
    </row>
    <row r="63" spans="1:2">
      <c r="A63" s="6" t="s">
        <v>308</v>
      </c>
      <c r="B63" s="13" t="s">
        <v>220</v>
      </c>
    </row>
    <row r="64" spans="1:2">
      <c r="A64" s="6" t="s">
        <v>309</v>
      </c>
      <c r="B64" s="13" t="s">
        <v>221</v>
      </c>
    </row>
    <row r="65" spans="1:2">
      <c r="A65" s="6" t="s">
        <v>310</v>
      </c>
      <c r="B65" s="13" t="s">
        <v>222</v>
      </c>
    </row>
    <row r="66" spans="1:2">
      <c r="A66" s="6" t="s">
        <v>311</v>
      </c>
      <c r="B66" s="13" t="s">
        <v>223</v>
      </c>
    </row>
    <row r="67" spans="1:2">
      <c r="A67" s="6" t="s">
        <v>312</v>
      </c>
      <c r="B67" s="13" t="s">
        <v>224</v>
      </c>
    </row>
    <row r="68" spans="1:2">
      <c r="A68" s="6" t="s">
        <v>313</v>
      </c>
      <c r="B68" s="13" t="s">
        <v>225</v>
      </c>
    </row>
    <row r="69" spans="1:2">
      <c r="A69" s="6" t="s">
        <v>314</v>
      </c>
      <c r="B69" s="13" t="s">
        <v>226</v>
      </c>
    </row>
    <row r="70" spans="1:2">
      <c r="A70" s="6" t="s">
        <v>315</v>
      </c>
      <c r="B70" s="13" t="s">
        <v>227</v>
      </c>
    </row>
    <row r="71" spans="1:2">
      <c r="A71" s="6" t="s">
        <v>316</v>
      </c>
      <c r="B71" s="13" t="s">
        <v>228</v>
      </c>
    </row>
    <row r="72" spans="1:2">
      <c r="A72" s="6" t="s">
        <v>317</v>
      </c>
      <c r="B72" s="13" t="s">
        <v>229</v>
      </c>
    </row>
    <row r="73" spans="1:2">
      <c r="A73" s="6" t="s">
        <v>318</v>
      </c>
      <c r="B73" s="13" t="s">
        <v>230</v>
      </c>
    </row>
    <row r="74" spans="1:2">
      <c r="A74" s="6" t="s">
        <v>319</v>
      </c>
      <c r="B74" s="13" t="s">
        <v>231</v>
      </c>
    </row>
    <row r="75" spans="1:2">
      <c r="A75" s="6" t="s">
        <v>320</v>
      </c>
      <c r="B75" s="13" t="s">
        <v>232</v>
      </c>
    </row>
    <row r="76" spans="1:2">
      <c r="A76" s="6" t="s">
        <v>321</v>
      </c>
      <c r="B76" s="13" t="s">
        <v>233</v>
      </c>
    </row>
    <row r="77" spans="1:2">
      <c r="A77" s="6" t="s">
        <v>322</v>
      </c>
      <c r="B77" s="13" t="s">
        <v>234</v>
      </c>
    </row>
    <row r="78" spans="1:2">
      <c r="A78" s="6" t="s">
        <v>323</v>
      </c>
      <c r="B78" s="13" t="s">
        <v>235</v>
      </c>
    </row>
    <row r="79" spans="1:2">
      <c r="A79" s="6" t="s">
        <v>324</v>
      </c>
      <c r="B79" s="13" t="s">
        <v>236</v>
      </c>
    </row>
    <row r="80" spans="1:2">
      <c r="A80" s="6" t="s">
        <v>325</v>
      </c>
      <c r="B80" s="13" t="s">
        <v>237</v>
      </c>
    </row>
    <row r="81" spans="1:2">
      <c r="A81" s="6" t="s">
        <v>326</v>
      </c>
      <c r="B81" s="13" t="s">
        <v>238</v>
      </c>
    </row>
    <row r="82" spans="1:2">
      <c r="A82" s="6" t="s">
        <v>327</v>
      </c>
      <c r="B82" s="13" t="s">
        <v>239</v>
      </c>
    </row>
    <row r="83" spans="1:2">
      <c r="A83" s="6" t="s">
        <v>328</v>
      </c>
      <c r="B83" s="13" t="s">
        <v>240</v>
      </c>
    </row>
    <row r="84" spans="1:2">
      <c r="A84" s="6" t="s">
        <v>329</v>
      </c>
      <c r="B84" s="13" t="s">
        <v>241</v>
      </c>
    </row>
    <row r="85" spans="1:2">
      <c r="A85" s="6" t="s">
        <v>330</v>
      </c>
      <c r="B85" s="13" t="s">
        <v>242</v>
      </c>
    </row>
    <row r="86" spans="1:2">
      <c r="A86" s="6" t="s">
        <v>331</v>
      </c>
      <c r="B86" s="13" t="s">
        <v>243</v>
      </c>
    </row>
    <row r="87" spans="1:2">
      <c r="A87" s="6" t="s">
        <v>332</v>
      </c>
      <c r="B87" s="13" t="s">
        <v>244</v>
      </c>
    </row>
    <row r="88" spans="1:2">
      <c r="A88" s="6" t="s">
        <v>333</v>
      </c>
      <c r="B88" s="13" t="s">
        <v>245</v>
      </c>
    </row>
    <row r="89" spans="1:2">
      <c r="A89" s="6" t="s">
        <v>334</v>
      </c>
      <c r="B89" s="13" t="s">
        <v>246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L116"/>
  <sheetViews>
    <sheetView tabSelected="1" workbookViewId="0">
      <selection activeCell="A14" sqref="A14"/>
    </sheetView>
  </sheetViews>
  <sheetFormatPr baseColWidth="10" defaultColWidth="10.875" defaultRowHeight="15"/>
  <cols>
    <col min="1" max="1" width="20.125" style="28" bestFit="1" customWidth="1"/>
    <col min="2" max="2" width="17.875" style="28" bestFit="1" customWidth="1"/>
    <col min="3" max="3" width="12.5" style="28" bestFit="1" customWidth="1"/>
    <col min="4" max="4" width="15" style="28" bestFit="1" customWidth="1"/>
    <col min="5" max="5" width="13.625" style="28" bestFit="1" customWidth="1"/>
    <col min="6" max="6" width="11.5" style="28" bestFit="1" customWidth="1"/>
    <col min="7" max="7" width="29.625" style="28" bestFit="1" customWidth="1"/>
    <col min="8" max="8" width="29.625" style="70" customWidth="1"/>
    <col min="9" max="9" width="47.125" style="28" bestFit="1" customWidth="1"/>
    <col min="10" max="16384" width="10.875" style="28"/>
  </cols>
  <sheetData>
    <row r="1" spans="1:9">
      <c r="A1" s="27" t="s">
        <v>2075</v>
      </c>
      <c r="B1" s="27" t="s">
        <v>2077</v>
      </c>
      <c r="C1" s="27" t="s">
        <v>2047</v>
      </c>
      <c r="D1" s="27" t="s">
        <v>2048</v>
      </c>
      <c r="E1" s="27" t="s">
        <v>2050</v>
      </c>
      <c r="F1" s="27" t="s">
        <v>520</v>
      </c>
      <c r="G1" s="27" t="s">
        <v>158</v>
      </c>
      <c r="H1" s="71" t="s">
        <v>2049</v>
      </c>
      <c r="I1" s="27" t="s">
        <v>2076</v>
      </c>
    </row>
    <row r="2" spans="1:9">
      <c r="A2" s="29" t="s">
        <v>506</v>
      </c>
      <c r="B2" s="29" t="s">
        <v>356</v>
      </c>
      <c r="C2" s="30">
        <v>6830</v>
      </c>
      <c r="D2" s="30">
        <v>40</v>
      </c>
      <c r="E2" s="29" t="s">
        <v>527</v>
      </c>
      <c r="F2" s="29" t="s">
        <v>521</v>
      </c>
      <c r="G2" s="29" t="s">
        <v>360</v>
      </c>
      <c r="H2" s="72" t="s">
        <v>2051</v>
      </c>
      <c r="I2" s="29" t="s">
        <v>593</v>
      </c>
    </row>
    <row r="3" spans="1:9">
      <c r="A3" s="29" t="s">
        <v>506</v>
      </c>
      <c r="B3" s="29" t="s">
        <v>361</v>
      </c>
      <c r="C3" s="30">
        <v>6778</v>
      </c>
      <c r="D3" s="30">
        <v>39</v>
      </c>
      <c r="E3" s="29" t="s">
        <v>527</v>
      </c>
      <c r="F3" s="29" t="s">
        <v>521</v>
      </c>
      <c r="G3" s="29" t="s">
        <v>362</v>
      </c>
      <c r="H3" s="72" t="s">
        <v>2052</v>
      </c>
      <c r="I3" s="29" t="s">
        <v>579</v>
      </c>
    </row>
    <row r="4" spans="1:9">
      <c r="A4" s="31" t="s">
        <v>59</v>
      </c>
      <c r="B4" s="31" t="s">
        <v>363</v>
      </c>
      <c r="C4" s="32">
        <v>6910</v>
      </c>
      <c r="D4" s="32">
        <v>60</v>
      </c>
      <c r="E4" s="29" t="s">
        <v>527</v>
      </c>
      <c r="F4" s="29" t="s">
        <v>521</v>
      </c>
      <c r="G4" s="31" t="s">
        <v>364</v>
      </c>
      <c r="H4" s="72" t="s">
        <v>2053</v>
      </c>
      <c r="I4" s="31" t="s">
        <v>594</v>
      </c>
    </row>
    <row r="5" spans="1:9">
      <c r="A5" s="31" t="s">
        <v>59</v>
      </c>
      <c r="B5" s="31" t="s">
        <v>365</v>
      </c>
      <c r="C5" s="32">
        <v>6940</v>
      </c>
      <c r="D5" s="32">
        <v>40</v>
      </c>
      <c r="E5" s="29" t="s">
        <v>527</v>
      </c>
      <c r="F5" s="29" t="s">
        <v>521</v>
      </c>
      <c r="G5" s="31" t="s">
        <v>364</v>
      </c>
      <c r="H5" s="72" t="s">
        <v>2053</v>
      </c>
      <c r="I5" s="31" t="s">
        <v>594</v>
      </c>
    </row>
    <row r="6" spans="1:9">
      <c r="A6" s="31" t="s">
        <v>59</v>
      </c>
      <c r="B6" s="31" t="s">
        <v>366</v>
      </c>
      <c r="C6" s="32">
        <v>7003</v>
      </c>
      <c r="D6" s="32">
        <v>55</v>
      </c>
      <c r="E6" s="31" t="s">
        <v>525</v>
      </c>
      <c r="F6" s="31" t="s">
        <v>522</v>
      </c>
      <c r="G6" s="33" t="s">
        <v>523</v>
      </c>
      <c r="H6" s="72" t="s">
        <v>2054</v>
      </c>
      <c r="I6" s="31" t="s">
        <v>594</v>
      </c>
    </row>
    <row r="7" spans="1:9">
      <c r="A7" s="31" t="s">
        <v>59</v>
      </c>
      <c r="B7" s="31" t="s">
        <v>367</v>
      </c>
      <c r="C7" s="32">
        <v>6956</v>
      </c>
      <c r="D7" s="32">
        <v>75</v>
      </c>
      <c r="E7" s="29" t="s">
        <v>527</v>
      </c>
      <c r="F7" s="29" t="s">
        <v>521</v>
      </c>
      <c r="G7" s="31" t="s">
        <v>364</v>
      </c>
      <c r="H7" s="72" t="s">
        <v>2053</v>
      </c>
      <c r="I7" s="31" t="s">
        <v>594</v>
      </c>
    </row>
    <row r="8" spans="1:9">
      <c r="A8" s="31" t="s">
        <v>59</v>
      </c>
      <c r="B8" s="31" t="s">
        <v>368</v>
      </c>
      <c r="C8" s="32">
        <v>6890</v>
      </c>
      <c r="D8" s="32">
        <v>50</v>
      </c>
      <c r="E8" s="29" t="s">
        <v>527</v>
      </c>
      <c r="F8" s="29" t="s">
        <v>521</v>
      </c>
      <c r="G8" s="31" t="s">
        <v>364</v>
      </c>
      <c r="H8" s="72" t="s">
        <v>2053</v>
      </c>
      <c r="I8" s="31" t="s">
        <v>594</v>
      </c>
    </row>
    <row r="9" spans="1:9">
      <c r="A9" s="31" t="s">
        <v>59</v>
      </c>
      <c r="B9" s="31" t="s">
        <v>369</v>
      </c>
      <c r="C9" s="32">
        <v>6793</v>
      </c>
      <c r="D9" s="32">
        <v>40</v>
      </c>
      <c r="E9" s="31" t="s">
        <v>525</v>
      </c>
      <c r="F9" s="31" t="s">
        <v>522</v>
      </c>
      <c r="G9" s="33" t="s">
        <v>523</v>
      </c>
      <c r="H9" s="72" t="s">
        <v>2054</v>
      </c>
      <c r="I9" s="31" t="s">
        <v>594</v>
      </c>
    </row>
    <row r="10" spans="1:9">
      <c r="A10" s="31" t="s">
        <v>63</v>
      </c>
      <c r="B10" s="31" t="s">
        <v>370</v>
      </c>
      <c r="C10" s="32">
        <v>6925</v>
      </c>
      <c r="D10" s="32">
        <v>45</v>
      </c>
      <c r="E10" s="29" t="s">
        <v>527</v>
      </c>
      <c r="F10" s="29" t="s">
        <v>521</v>
      </c>
      <c r="G10" s="31" t="s">
        <v>362</v>
      </c>
      <c r="H10" s="72" t="s">
        <v>2052</v>
      </c>
      <c r="I10" s="58" t="s">
        <v>634</v>
      </c>
    </row>
    <row r="11" spans="1:9">
      <c r="A11" s="31" t="s">
        <v>63</v>
      </c>
      <c r="B11" s="31" t="s">
        <v>371</v>
      </c>
      <c r="C11" s="32">
        <v>6910</v>
      </c>
      <c r="D11" s="32">
        <v>40</v>
      </c>
      <c r="E11" s="29" t="s">
        <v>527</v>
      </c>
      <c r="F11" s="29" t="s">
        <v>521</v>
      </c>
      <c r="G11" s="58" t="s">
        <v>362</v>
      </c>
      <c r="H11" s="72" t="s">
        <v>2052</v>
      </c>
      <c r="I11" s="58" t="s">
        <v>634</v>
      </c>
    </row>
    <row r="12" spans="1:9">
      <c r="A12" s="31" t="s">
        <v>372</v>
      </c>
      <c r="B12" s="31" t="s">
        <v>373</v>
      </c>
      <c r="C12" s="32">
        <v>6820</v>
      </c>
      <c r="D12" s="32">
        <v>35</v>
      </c>
      <c r="E12" s="29" t="s">
        <v>527</v>
      </c>
      <c r="F12" s="29" t="s">
        <v>521</v>
      </c>
      <c r="G12" s="58" t="s">
        <v>362</v>
      </c>
      <c r="H12" s="72" t="s">
        <v>2052</v>
      </c>
      <c r="I12" s="58" t="s">
        <v>634</v>
      </c>
    </row>
    <row r="13" spans="1:9">
      <c r="A13" s="31" t="s">
        <v>372</v>
      </c>
      <c r="B13" s="31" t="s">
        <v>374</v>
      </c>
      <c r="C13" s="32">
        <v>6920</v>
      </c>
      <c r="D13" s="32">
        <v>30</v>
      </c>
      <c r="E13" s="29" t="s">
        <v>527</v>
      </c>
      <c r="F13" s="29" t="s">
        <v>521</v>
      </c>
      <c r="G13" s="58" t="s">
        <v>362</v>
      </c>
      <c r="H13" s="72" t="s">
        <v>2052</v>
      </c>
      <c r="I13" s="58" t="s">
        <v>577</v>
      </c>
    </row>
    <row r="14" spans="1:9">
      <c r="A14" s="31" t="s">
        <v>372</v>
      </c>
      <c r="B14" s="31" t="s">
        <v>375</v>
      </c>
      <c r="C14" s="32">
        <v>6870</v>
      </c>
      <c r="D14" s="32">
        <v>30</v>
      </c>
      <c r="E14" s="29" t="s">
        <v>527</v>
      </c>
      <c r="F14" s="29" t="s">
        <v>521</v>
      </c>
      <c r="G14" s="58" t="s">
        <v>362</v>
      </c>
      <c r="H14" s="72" t="s">
        <v>2052</v>
      </c>
      <c r="I14" s="58" t="s">
        <v>577</v>
      </c>
    </row>
    <row r="15" spans="1:9">
      <c r="A15" s="31" t="s">
        <v>372</v>
      </c>
      <c r="B15" s="31" t="s">
        <v>376</v>
      </c>
      <c r="C15" s="32">
        <v>6910</v>
      </c>
      <c r="D15" s="32">
        <v>30</v>
      </c>
      <c r="E15" s="29" t="s">
        <v>527</v>
      </c>
      <c r="F15" s="29" t="s">
        <v>521</v>
      </c>
      <c r="G15" s="58" t="s">
        <v>362</v>
      </c>
      <c r="H15" s="72" t="s">
        <v>2052</v>
      </c>
      <c r="I15" s="58" t="s">
        <v>577</v>
      </c>
    </row>
    <row r="16" spans="1:9">
      <c r="A16" s="31" t="s">
        <v>372</v>
      </c>
      <c r="B16" s="31" t="s">
        <v>377</v>
      </c>
      <c r="C16" s="32">
        <v>7010</v>
      </c>
      <c r="D16" s="32">
        <v>60</v>
      </c>
      <c r="E16" s="29" t="s">
        <v>527</v>
      </c>
      <c r="F16" s="29" t="s">
        <v>521</v>
      </c>
      <c r="G16" s="58" t="s">
        <v>362</v>
      </c>
      <c r="H16" s="72" t="s">
        <v>2052</v>
      </c>
      <c r="I16" s="58" t="s">
        <v>577</v>
      </c>
    </row>
    <row r="17" spans="1:9">
      <c r="A17" s="31" t="s">
        <v>62</v>
      </c>
      <c r="B17" s="31" t="s">
        <v>378</v>
      </c>
      <c r="C17" s="32">
        <v>6890</v>
      </c>
      <c r="D17" s="32">
        <v>60</v>
      </c>
      <c r="E17" s="29" t="s">
        <v>527</v>
      </c>
      <c r="F17" s="29" t="s">
        <v>521</v>
      </c>
      <c r="G17" s="58" t="s">
        <v>364</v>
      </c>
      <c r="H17" s="72" t="s">
        <v>2053</v>
      </c>
      <c r="I17" s="58" t="s">
        <v>595</v>
      </c>
    </row>
    <row r="18" spans="1:9">
      <c r="A18" s="31" t="s">
        <v>60</v>
      </c>
      <c r="B18" s="31" t="s">
        <v>379</v>
      </c>
      <c r="C18" s="32">
        <v>6860</v>
      </c>
      <c r="D18" s="32">
        <v>45</v>
      </c>
      <c r="E18" s="29" t="s">
        <v>527</v>
      </c>
      <c r="F18" s="31" t="s">
        <v>522</v>
      </c>
      <c r="G18" s="68" t="s">
        <v>523</v>
      </c>
      <c r="H18" s="72" t="s">
        <v>2055</v>
      </c>
      <c r="I18" s="58" t="s">
        <v>596</v>
      </c>
    </row>
    <row r="19" spans="1:9">
      <c r="A19" s="31" t="s">
        <v>380</v>
      </c>
      <c r="B19" s="31" t="s">
        <v>381</v>
      </c>
      <c r="C19" s="32">
        <v>6690</v>
      </c>
      <c r="D19" s="32">
        <v>30</v>
      </c>
      <c r="E19" s="29" t="s">
        <v>527</v>
      </c>
      <c r="F19" s="29" t="s">
        <v>521</v>
      </c>
      <c r="G19" s="58" t="s">
        <v>382</v>
      </c>
      <c r="H19" s="72" t="s">
        <v>2056</v>
      </c>
      <c r="I19" s="58" t="s">
        <v>528</v>
      </c>
    </row>
    <row r="20" spans="1:9">
      <c r="A20" s="31" t="s">
        <v>380</v>
      </c>
      <c r="B20" s="31" t="s">
        <v>383</v>
      </c>
      <c r="C20" s="32">
        <v>6630</v>
      </c>
      <c r="D20" s="32">
        <v>40</v>
      </c>
      <c r="E20" s="31" t="s">
        <v>384</v>
      </c>
      <c r="F20" s="29" t="s">
        <v>521</v>
      </c>
      <c r="G20" s="58" t="s">
        <v>385</v>
      </c>
      <c r="H20" s="72" t="s">
        <v>2057</v>
      </c>
      <c r="I20" s="58" t="s">
        <v>386</v>
      </c>
    </row>
    <row r="21" spans="1:9">
      <c r="A21" s="31" t="s">
        <v>380</v>
      </c>
      <c r="B21" s="31" t="s">
        <v>387</v>
      </c>
      <c r="C21" s="32">
        <v>6410</v>
      </c>
      <c r="D21" s="32">
        <v>40</v>
      </c>
      <c r="E21" s="31" t="s">
        <v>384</v>
      </c>
      <c r="F21" s="29" t="s">
        <v>521</v>
      </c>
      <c r="G21" s="58" t="s">
        <v>385</v>
      </c>
      <c r="H21" s="72" t="s">
        <v>2057</v>
      </c>
      <c r="I21" s="58" t="s">
        <v>386</v>
      </c>
    </row>
    <row r="22" spans="1:9">
      <c r="A22" s="31" t="s">
        <v>388</v>
      </c>
      <c r="B22" s="31" t="s">
        <v>389</v>
      </c>
      <c r="C22" s="32">
        <v>6280</v>
      </c>
      <c r="D22" s="32">
        <v>80</v>
      </c>
      <c r="E22" s="31" t="s">
        <v>525</v>
      </c>
      <c r="F22" s="29" t="s">
        <v>521</v>
      </c>
      <c r="G22" s="58" t="s">
        <v>390</v>
      </c>
      <c r="H22" s="72" t="s">
        <v>2058</v>
      </c>
      <c r="I22" s="58" t="s">
        <v>580</v>
      </c>
    </row>
    <row r="23" spans="1:9">
      <c r="A23" s="31" t="s">
        <v>388</v>
      </c>
      <c r="B23" s="31" t="s">
        <v>391</v>
      </c>
      <c r="C23" s="32">
        <v>6340</v>
      </c>
      <c r="D23" s="32">
        <v>70</v>
      </c>
      <c r="E23" s="29" t="s">
        <v>527</v>
      </c>
      <c r="F23" s="29" t="s">
        <v>521</v>
      </c>
      <c r="G23" s="58" t="s">
        <v>392</v>
      </c>
      <c r="H23" s="72" t="s">
        <v>2059</v>
      </c>
      <c r="I23" s="58" t="s">
        <v>580</v>
      </c>
    </row>
    <row r="24" spans="1:9">
      <c r="A24" s="31" t="s">
        <v>393</v>
      </c>
      <c r="B24" s="31" t="s">
        <v>394</v>
      </c>
      <c r="C24" s="32">
        <v>5980</v>
      </c>
      <c r="D24" s="32">
        <v>100</v>
      </c>
      <c r="E24" s="29" t="s">
        <v>527</v>
      </c>
      <c r="F24" s="29" t="s">
        <v>521</v>
      </c>
      <c r="G24" s="58" t="s">
        <v>395</v>
      </c>
      <c r="H24" s="72" t="s">
        <v>2060</v>
      </c>
      <c r="I24" s="58" t="s">
        <v>580</v>
      </c>
    </row>
    <row r="25" spans="1:9">
      <c r="A25" s="29" t="s">
        <v>141</v>
      </c>
      <c r="B25" s="29" t="s">
        <v>396</v>
      </c>
      <c r="C25" s="30">
        <v>6158</v>
      </c>
      <c r="D25" s="30">
        <v>32</v>
      </c>
      <c r="E25" s="31" t="s">
        <v>525</v>
      </c>
      <c r="F25" s="29" t="s">
        <v>521</v>
      </c>
      <c r="G25" s="61" t="s">
        <v>390</v>
      </c>
      <c r="H25" s="72" t="s">
        <v>2058</v>
      </c>
      <c r="I25" s="61" t="s">
        <v>386</v>
      </c>
    </row>
    <row r="26" spans="1:9">
      <c r="A26" s="31" t="s">
        <v>397</v>
      </c>
      <c r="B26" s="31" t="s">
        <v>398</v>
      </c>
      <c r="C26" s="32">
        <v>6310</v>
      </c>
      <c r="D26" s="32">
        <v>40</v>
      </c>
      <c r="E26" s="31" t="s">
        <v>525</v>
      </c>
      <c r="F26" s="29" t="s">
        <v>521</v>
      </c>
      <c r="G26" s="58" t="s">
        <v>390</v>
      </c>
      <c r="H26" s="72" t="s">
        <v>2058</v>
      </c>
      <c r="I26" s="58" t="s">
        <v>581</v>
      </c>
    </row>
    <row r="27" spans="1:9">
      <c r="A27" s="31" t="s">
        <v>399</v>
      </c>
      <c r="B27" s="31" t="s">
        <v>400</v>
      </c>
      <c r="C27" s="32">
        <v>6390</v>
      </c>
      <c r="D27" s="32">
        <v>40</v>
      </c>
      <c r="E27" s="31" t="s">
        <v>524</v>
      </c>
      <c r="F27" s="29" t="s">
        <v>521</v>
      </c>
      <c r="G27" s="58" t="s">
        <v>401</v>
      </c>
      <c r="H27" s="72" t="s">
        <v>2061</v>
      </c>
      <c r="I27" s="58" t="s">
        <v>597</v>
      </c>
    </row>
    <row r="28" spans="1:9">
      <c r="A28" s="31" t="s">
        <v>399</v>
      </c>
      <c r="B28" s="31" t="s">
        <v>402</v>
      </c>
      <c r="C28" s="32">
        <v>6240</v>
      </c>
      <c r="D28" s="32">
        <v>35</v>
      </c>
      <c r="E28" s="31" t="s">
        <v>524</v>
      </c>
      <c r="F28" s="29" t="s">
        <v>521</v>
      </c>
      <c r="G28" s="58" t="s">
        <v>401</v>
      </c>
      <c r="H28" s="72" t="s">
        <v>2061</v>
      </c>
      <c r="I28" s="58" t="s">
        <v>597</v>
      </c>
    </row>
    <row r="29" spans="1:9">
      <c r="A29" s="31" t="s">
        <v>2071</v>
      </c>
      <c r="B29" s="31" t="s">
        <v>403</v>
      </c>
      <c r="C29" s="32">
        <v>6265</v>
      </c>
      <c r="D29" s="32">
        <v>75</v>
      </c>
      <c r="E29" s="29" t="s">
        <v>527</v>
      </c>
      <c r="F29" s="29" t="s">
        <v>521</v>
      </c>
      <c r="G29" s="58" t="s">
        <v>364</v>
      </c>
      <c r="H29" s="72" t="s">
        <v>2053</v>
      </c>
      <c r="I29" s="58" t="s">
        <v>598</v>
      </c>
    </row>
    <row r="30" spans="1:9">
      <c r="A30" s="31" t="s">
        <v>2071</v>
      </c>
      <c r="B30" s="31" t="s">
        <v>404</v>
      </c>
      <c r="C30" s="32">
        <v>6310</v>
      </c>
      <c r="D30" s="32">
        <v>70</v>
      </c>
      <c r="E30" s="29" t="s">
        <v>527</v>
      </c>
      <c r="F30" s="29" t="s">
        <v>521</v>
      </c>
      <c r="G30" s="58" t="s">
        <v>364</v>
      </c>
      <c r="H30" s="72" t="s">
        <v>2053</v>
      </c>
      <c r="I30" s="58" t="s">
        <v>405</v>
      </c>
    </row>
    <row r="31" spans="1:9">
      <c r="A31" s="31" t="s">
        <v>2071</v>
      </c>
      <c r="B31" s="31" t="s">
        <v>406</v>
      </c>
      <c r="C31" s="32">
        <v>6275</v>
      </c>
      <c r="D31" s="32">
        <v>70</v>
      </c>
      <c r="E31" s="29" t="s">
        <v>527</v>
      </c>
      <c r="F31" s="29" t="s">
        <v>521</v>
      </c>
      <c r="G31" s="58" t="s">
        <v>395</v>
      </c>
      <c r="H31" s="72" t="s">
        <v>2060</v>
      </c>
      <c r="I31" s="58" t="s">
        <v>405</v>
      </c>
    </row>
    <row r="32" spans="1:9">
      <c r="A32" s="31" t="s">
        <v>2071</v>
      </c>
      <c r="B32" s="31" t="s">
        <v>407</v>
      </c>
      <c r="C32" s="32">
        <v>6475</v>
      </c>
      <c r="D32" s="32">
        <v>25</v>
      </c>
      <c r="E32" s="31" t="s">
        <v>525</v>
      </c>
      <c r="F32" s="29" t="s">
        <v>521</v>
      </c>
      <c r="G32" s="58" t="s">
        <v>390</v>
      </c>
      <c r="H32" s="72" t="s">
        <v>2058</v>
      </c>
      <c r="I32" s="58" t="s">
        <v>408</v>
      </c>
    </row>
    <row r="33" spans="1:9">
      <c r="A33" s="31" t="s">
        <v>2071</v>
      </c>
      <c r="B33" s="31" t="s">
        <v>409</v>
      </c>
      <c r="C33" s="32">
        <v>6275</v>
      </c>
      <c r="D33" s="32">
        <v>70</v>
      </c>
      <c r="E33" s="29" t="s">
        <v>527</v>
      </c>
      <c r="F33" s="29" t="s">
        <v>521</v>
      </c>
      <c r="G33" s="58" t="s">
        <v>364</v>
      </c>
      <c r="H33" s="72" t="s">
        <v>2053</v>
      </c>
      <c r="I33" s="58" t="s">
        <v>410</v>
      </c>
    </row>
    <row r="34" spans="1:9">
      <c r="A34" s="31" t="s">
        <v>2071</v>
      </c>
      <c r="B34" s="31" t="s">
        <v>411</v>
      </c>
      <c r="C34" s="32">
        <v>6340</v>
      </c>
      <c r="D34" s="32">
        <v>40</v>
      </c>
      <c r="E34" s="29" t="s">
        <v>527</v>
      </c>
      <c r="F34" s="29" t="s">
        <v>521</v>
      </c>
      <c r="G34" s="31" t="s">
        <v>364</v>
      </c>
      <c r="H34" s="72" t="s">
        <v>2053</v>
      </c>
      <c r="I34" s="31" t="s">
        <v>410</v>
      </c>
    </row>
    <row r="35" spans="1:9">
      <c r="A35" s="31" t="s">
        <v>2071</v>
      </c>
      <c r="B35" s="31" t="s">
        <v>412</v>
      </c>
      <c r="C35" s="32">
        <v>6200</v>
      </c>
      <c r="D35" s="32">
        <v>40</v>
      </c>
      <c r="E35" s="29" t="s">
        <v>527</v>
      </c>
      <c r="F35" s="29" t="s">
        <v>521</v>
      </c>
      <c r="G35" s="31" t="s">
        <v>364</v>
      </c>
      <c r="H35" s="72" t="s">
        <v>2053</v>
      </c>
      <c r="I35" s="31" t="s">
        <v>410</v>
      </c>
    </row>
    <row r="36" spans="1:9">
      <c r="A36" s="29" t="s">
        <v>2072</v>
      </c>
      <c r="B36" s="29" t="s">
        <v>413</v>
      </c>
      <c r="C36" s="30">
        <v>6233</v>
      </c>
      <c r="D36" s="30">
        <v>64</v>
      </c>
      <c r="E36" s="31" t="s">
        <v>525</v>
      </c>
      <c r="F36" s="29" t="s">
        <v>521</v>
      </c>
      <c r="G36" s="29" t="s">
        <v>414</v>
      </c>
      <c r="H36" s="72" t="s">
        <v>2062</v>
      </c>
      <c r="I36" s="29" t="s">
        <v>415</v>
      </c>
    </row>
    <row r="37" spans="1:9">
      <c r="A37" s="29" t="s">
        <v>2072</v>
      </c>
      <c r="B37" s="29" t="s">
        <v>416</v>
      </c>
      <c r="C37" s="30">
        <v>6233</v>
      </c>
      <c r="D37" s="30">
        <v>64</v>
      </c>
      <c r="E37" s="31" t="s">
        <v>525</v>
      </c>
      <c r="F37" s="29" t="s">
        <v>521</v>
      </c>
      <c r="G37" s="29" t="s">
        <v>414</v>
      </c>
      <c r="H37" s="72" t="s">
        <v>2062</v>
      </c>
      <c r="I37" s="29" t="s">
        <v>415</v>
      </c>
    </row>
    <row r="38" spans="1:9">
      <c r="A38" s="29" t="s">
        <v>2072</v>
      </c>
      <c r="B38" s="29" t="s">
        <v>417</v>
      </c>
      <c r="C38" s="30">
        <v>6363</v>
      </c>
      <c r="D38" s="30">
        <v>65</v>
      </c>
      <c r="E38" s="31" t="s">
        <v>525</v>
      </c>
      <c r="F38" s="29" t="s">
        <v>521</v>
      </c>
      <c r="G38" s="29" t="s">
        <v>414</v>
      </c>
      <c r="H38" s="72" t="s">
        <v>2062</v>
      </c>
      <c r="I38" s="29" t="s">
        <v>415</v>
      </c>
    </row>
    <row r="39" spans="1:9">
      <c r="A39" s="29" t="s">
        <v>2072</v>
      </c>
      <c r="B39" s="29" t="s">
        <v>418</v>
      </c>
      <c r="C39" s="30">
        <v>6386</v>
      </c>
      <c r="D39" s="30">
        <v>67</v>
      </c>
      <c r="E39" s="31" t="s">
        <v>525</v>
      </c>
      <c r="F39" s="29" t="s">
        <v>521</v>
      </c>
      <c r="G39" s="29" t="s">
        <v>414</v>
      </c>
      <c r="H39" s="72" t="s">
        <v>2062</v>
      </c>
      <c r="I39" s="29" t="s">
        <v>415</v>
      </c>
    </row>
    <row r="40" spans="1:9">
      <c r="A40" s="29" t="s">
        <v>2072</v>
      </c>
      <c r="B40" s="29" t="s">
        <v>419</v>
      </c>
      <c r="C40" s="30">
        <v>6336</v>
      </c>
      <c r="D40" s="30">
        <v>67</v>
      </c>
      <c r="E40" s="31" t="s">
        <v>525</v>
      </c>
      <c r="F40" s="29" t="s">
        <v>521</v>
      </c>
      <c r="G40" s="29" t="s">
        <v>414</v>
      </c>
      <c r="H40" s="72" t="s">
        <v>2062</v>
      </c>
      <c r="I40" s="29" t="s">
        <v>415</v>
      </c>
    </row>
    <row r="41" spans="1:9">
      <c r="A41" s="29" t="s">
        <v>2072</v>
      </c>
      <c r="B41" s="29" t="s">
        <v>420</v>
      </c>
      <c r="C41" s="30">
        <v>6407</v>
      </c>
      <c r="D41" s="30">
        <v>67</v>
      </c>
      <c r="E41" s="31" t="s">
        <v>525</v>
      </c>
      <c r="F41" s="29" t="s">
        <v>521</v>
      </c>
      <c r="G41" s="29" t="s">
        <v>414</v>
      </c>
      <c r="H41" s="72" t="s">
        <v>2062</v>
      </c>
      <c r="I41" s="29" t="s">
        <v>415</v>
      </c>
    </row>
    <row r="42" spans="1:9">
      <c r="A42" s="29" t="s">
        <v>2072</v>
      </c>
      <c r="B42" s="29" t="s">
        <v>421</v>
      </c>
      <c r="C42" s="30">
        <v>6421</v>
      </c>
      <c r="D42" s="30">
        <v>68</v>
      </c>
      <c r="E42" s="31" t="s">
        <v>525</v>
      </c>
      <c r="F42" s="29" t="s">
        <v>521</v>
      </c>
      <c r="G42" s="29" t="s">
        <v>414</v>
      </c>
      <c r="H42" s="72" t="s">
        <v>2062</v>
      </c>
      <c r="I42" s="29" t="s">
        <v>415</v>
      </c>
    </row>
    <row r="43" spans="1:9">
      <c r="A43" s="29" t="s">
        <v>2072</v>
      </c>
      <c r="B43" s="29" t="s">
        <v>422</v>
      </c>
      <c r="C43" s="30">
        <v>6398</v>
      </c>
      <c r="D43" s="30">
        <v>77</v>
      </c>
      <c r="E43" s="31" t="s">
        <v>525</v>
      </c>
      <c r="F43" s="29" t="s">
        <v>521</v>
      </c>
      <c r="G43" s="29" t="s">
        <v>390</v>
      </c>
      <c r="H43" s="72" t="s">
        <v>2058</v>
      </c>
      <c r="I43" s="29" t="s">
        <v>415</v>
      </c>
    </row>
    <row r="44" spans="1:9">
      <c r="A44" s="29" t="s">
        <v>2072</v>
      </c>
      <c r="B44" s="29" t="s">
        <v>423</v>
      </c>
      <c r="C44" s="30">
        <v>6291</v>
      </c>
      <c r="D44" s="30">
        <v>66</v>
      </c>
      <c r="E44" s="31" t="s">
        <v>525</v>
      </c>
      <c r="F44" s="29" t="s">
        <v>521</v>
      </c>
      <c r="G44" s="29" t="s">
        <v>390</v>
      </c>
      <c r="H44" s="72" t="s">
        <v>2058</v>
      </c>
      <c r="I44" s="29" t="s">
        <v>415</v>
      </c>
    </row>
    <row r="45" spans="1:9">
      <c r="A45" s="29" t="s">
        <v>2072</v>
      </c>
      <c r="B45" s="29" t="s">
        <v>424</v>
      </c>
      <c r="C45" s="30">
        <v>6381</v>
      </c>
      <c r="D45" s="30">
        <v>76</v>
      </c>
      <c r="E45" s="31" t="s">
        <v>525</v>
      </c>
      <c r="F45" s="29" t="s">
        <v>521</v>
      </c>
      <c r="G45" s="29" t="s">
        <v>390</v>
      </c>
      <c r="H45" s="72" t="s">
        <v>2058</v>
      </c>
      <c r="I45" s="29" t="s">
        <v>415</v>
      </c>
    </row>
    <row r="46" spans="1:9">
      <c r="A46" s="29" t="s">
        <v>2072</v>
      </c>
      <c r="B46" s="29" t="s">
        <v>425</v>
      </c>
      <c r="C46" s="30">
        <v>6230</v>
      </c>
      <c r="D46" s="30">
        <v>60</v>
      </c>
      <c r="E46" s="31" t="s">
        <v>525</v>
      </c>
      <c r="F46" s="31" t="s">
        <v>522</v>
      </c>
      <c r="G46" s="33" t="s">
        <v>523</v>
      </c>
      <c r="H46" s="72" t="s">
        <v>2054</v>
      </c>
      <c r="I46" s="29" t="s">
        <v>599</v>
      </c>
    </row>
    <row r="47" spans="1:9">
      <c r="A47" s="29" t="s">
        <v>2072</v>
      </c>
      <c r="B47" s="29" t="s">
        <v>426</v>
      </c>
      <c r="C47" s="30">
        <v>6250</v>
      </c>
      <c r="D47" s="30">
        <v>60</v>
      </c>
      <c r="E47" s="31" t="s">
        <v>525</v>
      </c>
      <c r="F47" s="31" t="s">
        <v>522</v>
      </c>
      <c r="G47" s="33" t="s">
        <v>523</v>
      </c>
      <c r="H47" s="72" t="s">
        <v>2054</v>
      </c>
      <c r="I47" s="29" t="s">
        <v>599</v>
      </c>
    </row>
    <row r="48" spans="1:9">
      <c r="A48" s="29" t="s">
        <v>2072</v>
      </c>
      <c r="B48" s="29" t="s">
        <v>427</v>
      </c>
      <c r="C48" s="30">
        <v>6265</v>
      </c>
      <c r="D48" s="30">
        <v>65</v>
      </c>
      <c r="E48" s="31" t="s">
        <v>525</v>
      </c>
      <c r="F48" s="31" t="s">
        <v>522</v>
      </c>
      <c r="G48" s="33" t="s">
        <v>523</v>
      </c>
      <c r="H48" s="72" t="s">
        <v>2054</v>
      </c>
      <c r="I48" s="29" t="s">
        <v>599</v>
      </c>
    </row>
    <row r="49" spans="1:9">
      <c r="A49" s="29" t="s">
        <v>2072</v>
      </c>
      <c r="B49" s="29" t="s">
        <v>428</v>
      </c>
      <c r="C49" s="30">
        <v>6510</v>
      </c>
      <c r="D49" s="30">
        <v>60</v>
      </c>
      <c r="E49" s="31" t="s">
        <v>525</v>
      </c>
      <c r="F49" s="31" t="s">
        <v>522</v>
      </c>
      <c r="G49" s="33" t="s">
        <v>523</v>
      </c>
      <c r="H49" s="72" t="s">
        <v>2054</v>
      </c>
      <c r="I49" s="29" t="s">
        <v>599</v>
      </c>
    </row>
    <row r="50" spans="1:9">
      <c r="A50" s="29" t="s">
        <v>429</v>
      </c>
      <c r="B50" s="29" t="s">
        <v>430</v>
      </c>
      <c r="C50" s="30">
        <v>6655</v>
      </c>
      <c r="D50" s="30">
        <v>45</v>
      </c>
      <c r="E50" s="31" t="s">
        <v>525</v>
      </c>
      <c r="F50" s="29" t="s">
        <v>521</v>
      </c>
      <c r="G50" s="29" t="s">
        <v>390</v>
      </c>
      <c r="H50" s="72" t="s">
        <v>2058</v>
      </c>
      <c r="I50" s="29" t="s">
        <v>600</v>
      </c>
    </row>
    <row r="51" spans="1:9">
      <c r="A51" s="29" t="s">
        <v>429</v>
      </c>
      <c r="B51" s="29" t="s">
        <v>431</v>
      </c>
      <c r="C51" s="30">
        <v>6458</v>
      </c>
      <c r="D51" s="30">
        <v>38</v>
      </c>
      <c r="E51" s="31" t="s">
        <v>525</v>
      </c>
      <c r="F51" s="29" t="s">
        <v>521</v>
      </c>
      <c r="G51" s="29" t="s">
        <v>390</v>
      </c>
      <c r="H51" s="72" t="s">
        <v>2058</v>
      </c>
      <c r="I51" s="29" t="s">
        <v>600</v>
      </c>
    </row>
    <row r="52" spans="1:9">
      <c r="A52" s="31" t="s">
        <v>2073</v>
      </c>
      <c r="B52" s="31" t="s">
        <v>432</v>
      </c>
      <c r="C52" s="32">
        <v>6120</v>
      </c>
      <c r="D52" s="32">
        <v>30</v>
      </c>
      <c r="E52" s="31" t="s">
        <v>525</v>
      </c>
      <c r="F52" s="29" t="s">
        <v>521</v>
      </c>
      <c r="G52" s="31" t="s">
        <v>433</v>
      </c>
      <c r="H52" s="72" t="s">
        <v>2063</v>
      </c>
      <c r="I52" s="31" t="s">
        <v>528</v>
      </c>
    </row>
    <row r="53" spans="1:9">
      <c r="A53" s="31" t="s">
        <v>2073</v>
      </c>
      <c r="B53" s="31" t="s">
        <v>434</v>
      </c>
      <c r="C53" s="32">
        <v>6070</v>
      </c>
      <c r="D53" s="32">
        <v>30</v>
      </c>
      <c r="E53" s="31" t="s">
        <v>525</v>
      </c>
      <c r="F53" s="29" t="s">
        <v>521</v>
      </c>
      <c r="G53" s="31" t="s">
        <v>390</v>
      </c>
      <c r="H53" s="72" t="s">
        <v>2058</v>
      </c>
      <c r="I53" s="31" t="s">
        <v>528</v>
      </c>
    </row>
    <row r="54" spans="1:9">
      <c r="A54" s="31" t="s">
        <v>2073</v>
      </c>
      <c r="B54" s="31" t="s">
        <v>435</v>
      </c>
      <c r="C54" s="32">
        <v>5950</v>
      </c>
      <c r="D54" s="32">
        <v>30</v>
      </c>
      <c r="E54" s="31" t="s">
        <v>525</v>
      </c>
      <c r="F54" s="29" t="s">
        <v>521</v>
      </c>
      <c r="G54" s="31" t="s">
        <v>436</v>
      </c>
      <c r="H54" s="72" t="s">
        <v>2064</v>
      </c>
      <c r="I54" s="31" t="s">
        <v>528</v>
      </c>
    </row>
    <row r="55" spans="1:9">
      <c r="A55" s="31" t="s">
        <v>2073</v>
      </c>
      <c r="B55" s="31" t="s">
        <v>437</v>
      </c>
      <c r="C55" s="32">
        <v>6160</v>
      </c>
      <c r="D55" s="32">
        <v>30</v>
      </c>
      <c r="E55" s="31" t="s">
        <v>525</v>
      </c>
      <c r="F55" s="29" t="s">
        <v>521</v>
      </c>
      <c r="G55" s="31" t="s">
        <v>438</v>
      </c>
      <c r="H55" s="72" t="s">
        <v>2065</v>
      </c>
      <c r="I55" s="31" t="s">
        <v>528</v>
      </c>
    </row>
    <row r="56" spans="1:9">
      <c r="A56" s="31" t="s">
        <v>2073</v>
      </c>
      <c r="B56" s="31" t="s">
        <v>439</v>
      </c>
      <c r="C56" s="32">
        <v>6130</v>
      </c>
      <c r="D56" s="32">
        <v>30</v>
      </c>
      <c r="E56" s="31" t="s">
        <v>525</v>
      </c>
      <c r="F56" s="29" t="s">
        <v>521</v>
      </c>
      <c r="G56" s="31" t="s">
        <v>440</v>
      </c>
      <c r="H56" s="72" t="s">
        <v>2066</v>
      </c>
      <c r="I56" s="31" t="s">
        <v>528</v>
      </c>
    </row>
    <row r="57" spans="1:9">
      <c r="A57" s="31" t="s">
        <v>507</v>
      </c>
      <c r="B57" s="31" t="s">
        <v>441</v>
      </c>
      <c r="C57" s="32">
        <v>6260</v>
      </c>
      <c r="D57" s="32">
        <v>30</v>
      </c>
      <c r="E57" s="31" t="s">
        <v>525</v>
      </c>
      <c r="F57" s="29" t="s">
        <v>521</v>
      </c>
      <c r="G57" s="31" t="s">
        <v>390</v>
      </c>
      <c r="H57" s="72" t="s">
        <v>2058</v>
      </c>
      <c r="I57" s="31" t="s">
        <v>528</v>
      </c>
    </row>
    <row r="58" spans="1:9">
      <c r="A58" s="31" t="s">
        <v>507</v>
      </c>
      <c r="B58" s="31" t="s">
        <v>442</v>
      </c>
      <c r="C58" s="32">
        <v>6210</v>
      </c>
      <c r="D58" s="32">
        <v>30</v>
      </c>
      <c r="E58" s="31" t="s">
        <v>525</v>
      </c>
      <c r="F58" s="29" t="s">
        <v>521</v>
      </c>
      <c r="G58" s="31" t="s">
        <v>390</v>
      </c>
      <c r="H58" s="72" t="s">
        <v>2058</v>
      </c>
      <c r="I58" s="31" t="s">
        <v>528</v>
      </c>
    </row>
    <row r="59" spans="1:9">
      <c r="A59" s="31" t="s">
        <v>507</v>
      </c>
      <c r="B59" s="31" t="s">
        <v>443</v>
      </c>
      <c r="C59" s="32">
        <v>6210</v>
      </c>
      <c r="D59" s="32">
        <v>30</v>
      </c>
      <c r="E59" s="31" t="s">
        <v>525</v>
      </c>
      <c r="F59" s="29" t="s">
        <v>521</v>
      </c>
      <c r="G59" s="31" t="s">
        <v>444</v>
      </c>
      <c r="H59" s="72" t="s">
        <v>2067</v>
      </c>
      <c r="I59" s="31" t="s">
        <v>528</v>
      </c>
    </row>
    <row r="60" spans="1:9">
      <c r="A60" s="31" t="s">
        <v>507</v>
      </c>
      <c r="B60" s="31" t="s">
        <v>445</v>
      </c>
      <c r="C60" s="32">
        <v>6220</v>
      </c>
      <c r="D60" s="32">
        <v>30</v>
      </c>
      <c r="E60" s="31" t="s">
        <v>525</v>
      </c>
      <c r="F60" s="29" t="s">
        <v>521</v>
      </c>
      <c r="G60" s="31" t="s">
        <v>440</v>
      </c>
      <c r="H60" s="72" t="s">
        <v>2066</v>
      </c>
      <c r="I60" s="31" t="s">
        <v>528</v>
      </c>
    </row>
    <row r="61" spans="1:9">
      <c r="A61" s="31" t="s">
        <v>507</v>
      </c>
      <c r="B61" s="31" t="s">
        <v>446</v>
      </c>
      <c r="C61" s="32">
        <v>6280</v>
      </c>
      <c r="D61" s="32">
        <v>30</v>
      </c>
      <c r="E61" s="31" t="s">
        <v>525</v>
      </c>
      <c r="F61" s="29" t="s">
        <v>521</v>
      </c>
      <c r="G61" s="31" t="s">
        <v>440</v>
      </c>
      <c r="H61" s="72" t="s">
        <v>2066</v>
      </c>
      <c r="I61" s="31" t="s">
        <v>528</v>
      </c>
    </row>
    <row r="62" spans="1:9">
      <c r="A62" s="31" t="s">
        <v>507</v>
      </c>
      <c r="B62" s="31" t="s">
        <v>447</v>
      </c>
      <c r="C62" s="32">
        <v>6190</v>
      </c>
      <c r="D62" s="32">
        <v>30</v>
      </c>
      <c r="E62" s="31" t="s">
        <v>525</v>
      </c>
      <c r="F62" s="29" t="s">
        <v>521</v>
      </c>
      <c r="G62" s="31" t="s">
        <v>440</v>
      </c>
      <c r="H62" s="72" t="s">
        <v>2066</v>
      </c>
      <c r="I62" s="31" t="s">
        <v>528</v>
      </c>
    </row>
    <row r="63" spans="1:9" s="60" customFormat="1">
      <c r="A63" s="58" t="s">
        <v>508</v>
      </c>
      <c r="B63" s="58" t="s">
        <v>582</v>
      </c>
      <c r="C63" s="59">
        <v>5910</v>
      </c>
      <c r="D63" s="59">
        <v>30</v>
      </c>
      <c r="E63" s="58" t="s">
        <v>525</v>
      </c>
      <c r="F63" s="58" t="s">
        <v>521</v>
      </c>
      <c r="G63" s="58" t="s">
        <v>440</v>
      </c>
      <c r="H63" s="72" t="s">
        <v>2066</v>
      </c>
      <c r="I63" s="58" t="s">
        <v>528</v>
      </c>
    </row>
    <row r="64" spans="1:9">
      <c r="A64" s="31" t="s">
        <v>448</v>
      </c>
      <c r="B64" s="31" t="s">
        <v>449</v>
      </c>
      <c r="C64" s="32">
        <v>6010</v>
      </c>
      <c r="D64" s="32">
        <v>70</v>
      </c>
      <c r="E64" s="29" t="s">
        <v>527</v>
      </c>
      <c r="F64" s="29" t="s">
        <v>521</v>
      </c>
      <c r="G64" s="31" t="s">
        <v>364</v>
      </c>
      <c r="H64" s="72" t="s">
        <v>2053</v>
      </c>
      <c r="I64" s="31" t="s">
        <v>583</v>
      </c>
    </row>
    <row r="65" spans="1:9">
      <c r="A65" s="31" t="s">
        <v>448</v>
      </c>
      <c r="B65" s="31" t="s">
        <v>450</v>
      </c>
      <c r="C65" s="32">
        <v>6060</v>
      </c>
      <c r="D65" s="32">
        <v>40</v>
      </c>
      <c r="E65" s="29" t="s">
        <v>527</v>
      </c>
      <c r="F65" s="29" t="s">
        <v>521</v>
      </c>
      <c r="G65" s="31" t="s">
        <v>364</v>
      </c>
      <c r="H65" s="72" t="s">
        <v>2053</v>
      </c>
      <c r="I65" s="31" t="s">
        <v>583</v>
      </c>
    </row>
    <row r="66" spans="1:9">
      <c r="A66" s="31" t="s">
        <v>448</v>
      </c>
      <c r="B66" s="31" t="s">
        <v>451</v>
      </c>
      <c r="C66" s="32">
        <v>6127</v>
      </c>
      <c r="D66" s="32">
        <v>33</v>
      </c>
      <c r="E66" s="29" t="s">
        <v>527</v>
      </c>
      <c r="F66" s="29" t="s">
        <v>521</v>
      </c>
      <c r="G66" s="31" t="s">
        <v>364</v>
      </c>
      <c r="H66" s="72" t="s">
        <v>2053</v>
      </c>
      <c r="I66" s="31" t="s">
        <v>583</v>
      </c>
    </row>
    <row r="67" spans="1:9">
      <c r="A67" s="31" t="s">
        <v>448</v>
      </c>
      <c r="B67" s="31" t="s">
        <v>452</v>
      </c>
      <c r="C67" s="32">
        <v>6143</v>
      </c>
      <c r="D67" s="32">
        <v>33</v>
      </c>
      <c r="E67" s="29" t="s">
        <v>527</v>
      </c>
      <c r="F67" s="29" t="s">
        <v>521</v>
      </c>
      <c r="G67" s="31" t="s">
        <v>364</v>
      </c>
      <c r="H67" s="72" t="s">
        <v>2053</v>
      </c>
      <c r="I67" s="31" t="s">
        <v>583</v>
      </c>
    </row>
    <row r="68" spans="1:9">
      <c r="A68" s="31" t="s">
        <v>448</v>
      </c>
      <c r="B68" s="31" t="s">
        <v>453</v>
      </c>
      <c r="C68" s="32">
        <v>6184</v>
      </c>
      <c r="D68" s="32">
        <v>27</v>
      </c>
      <c r="E68" s="31" t="s">
        <v>525</v>
      </c>
      <c r="F68" s="29" t="s">
        <v>521</v>
      </c>
      <c r="G68" s="31" t="s">
        <v>440</v>
      </c>
      <c r="H68" s="72" t="s">
        <v>2066</v>
      </c>
      <c r="I68" s="31" t="s">
        <v>583</v>
      </c>
    </row>
    <row r="69" spans="1:9">
      <c r="A69" s="31" t="s">
        <v>448</v>
      </c>
      <c r="B69" s="31" t="s">
        <v>454</v>
      </c>
      <c r="C69" s="32">
        <v>6163</v>
      </c>
      <c r="D69" s="32">
        <v>33</v>
      </c>
      <c r="E69" s="29" t="s">
        <v>527</v>
      </c>
      <c r="F69" s="29" t="s">
        <v>521</v>
      </c>
      <c r="G69" s="31" t="s">
        <v>364</v>
      </c>
      <c r="H69" s="72" t="s">
        <v>2053</v>
      </c>
      <c r="I69" s="31" t="s">
        <v>583</v>
      </c>
    </row>
    <row r="70" spans="1:9">
      <c r="A70" s="31" t="s">
        <v>448</v>
      </c>
      <c r="B70" s="31" t="s">
        <v>455</v>
      </c>
      <c r="C70" s="32">
        <v>6121</v>
      </c>
      <c r="D70" s="32">
        <v>33</v>
      </c>
      <c r="E70" s="29" t="s">
        <v>527</v>
      </c>
      <c r="F70" s="29" t="s">
        <v>521</v>
      </c>
      <c r="G70" s="31" t="s">
        <v>364</v>
      </c>
      <c r="H70" s="72" t="s">
        <v>2053</v>
      </c>
      <c r="I70" s="31" t="s">
        <v>583</v>
      </c>
    </row>
    <row r="71" spans="1:9">
      <c r="A71" s="31" t="s">
        <v>448</v>
      </c>
      <c r="B71" s="31" t="s">
        <v>456</v>
      </c>
      <c r="C71" s="32">
        <v>6179</v>
      </c>
      <c r="D71" s="32">
        <v>33</v>
      </c>
      <c r="E71" s="29" t="s">
        <v>527</v>
      </c>
      <c r="F71" s="29" t="s">
        <v>521</v>
      </c>
      <c r="G71" s="31" t="s">
        <v>364</v>
      </c>
      <c r="H71" s="72" t="s">
        <v>2053</v>
      </c>
      <c r="I71" s="31" t="s">
        <v>583</v>
      </c>
    </row>
    <row r="72" spans="1:9">
      <c r="A72" s="31" t="s">
        <v>448</v>
      </c>
      <c r="B72" s="31" t="s">
        <v>457</v>
      </c>
      <c r="C72" s="32">
        <v>6270</v>
      </c>
      <c r="D72" s="32">
        <v>40</v>
      </c>
      <c r="E72" s="31" t="s">
        <v>525</v>
      </c>
      <c r="F72" s="29" t="s">
        <v>521</v>
      </c>
      <c r="G72" s="31" t="s">
        <v>390</v>
      </c>
      <c r="H72" s="72" t="s">
        <v>2058</v>
      </c>
      <c r="I72" s="31" t="s">
        <v>583</v>
      </c>
    </row>
    <row r="73" spans="1:9">
      <c r="A73" s="31" t="s">
        <v>448</v>
      </c>
      <c r="B73" s="31" t="s">
        <v>458</v>
      </c>
      <c r="C73" s="32">
        <v>6170</v>
      </c>
      <c r="D73" s="32">
        <v>40</v>
      </c>
      <c r="E73" s="31" t="s">
        <v>525</v>
      </c>
      <c r="F73" s="29" t="s">
        <v>521</v>
      </c>
      <c r="G73" s="31" t="s">
        <v>390</v>
      </c>
      <c r="H73" s="72" t="s">
        <v>2058</v>
      </c>
      <c r="I73" s="31" t="s">
        <v>583</v>
      </c>
    </row>
    <row r="74" spans="1:9">
      <c r="A74" s="31" t="s">
        <v>459</v>
      </c>
      <c r="B74" s="31" t="s">
        <v>460</v>
      </c>
      <c r="C74" s="32">
        <v>6170</v>
      </c>
      <c r="D74" s="32">
        <v>40</v>
      </c>
      <c r="E74" s="31" t="s">
        <v>525</v>
      </c>
      <c r="F74" s="29" t="s">
        <v>521</v>
      </c>
      <c r="G74" s="31" t="s">
        <v>390</v>
      </c>
      <c r="H74" s="72" t="s">
        <v>2058</v>
      </c>
      <c r="I74" s="31" t="s">
        <v>386</v>
      </c>
    </row>
    <row r="75" spans="1:9">
      <c r="A75" s="31" t="s">
        <v>459</v>
      </c>
      <c r="B75" s="31" t="s">
        <v>461</v>
      </c>
      <c r="C75" s="32">
        <v>6070</v>
      </c>
      <c r="D75" s="32">
        <v>30</v>
      </c>
      <c r="E75" s="31" t="s">
        <v>525</v>
      </c>
      <c r="F75" s="29" t="s">
        <v>521</v>
      </c>
      <c r="G75" s="31" t="s">
        <v>390</v>
      </c>
      <c r="H75" s="72" t="s">
        <v>2058</v>
      </c>
      <c r="I75" s="31" t="s">
        <v>386</v>
      </c>
    </row>
    <row r="76" spans="1:9">
      <c r="A76" s="61" t="s">
        <v>559</v>
      </c>
      <c r="B76" s="61" t="s">
        <v>462</v>
      </c>
      <c r="C76" s="62">
        <v>6220</v>
      </c>
      <c r="D76" s="62">
        <v>35</v>
      </c>
      <c r="E76" s="58" t="s">
        <v>525</v>
      </c>
      <c r="F76" s="61" t="s">
        <v>521</v>
      </c>
      <c r="G76" s="61" t="s">
        <v>440</v>
      </c>
      <c r="H76" s="72" t="s">
        <v>2066</v>
      </c>
      <c r="I76" s="61" t="s">
        <v>606</v>
      </c>
    </row>
    <row r="77" spans="1:9">
      <c r="A77" s="61" t="s">
        <v>559</v>
      </c>
      <c r="B77" s="61" t="s">
        <v>463</v>
      </c>
      <c r="C77" s="62">
        <v>6235</v>
      </c>
      <c r="D77" s="62">
        <v>35</v>
      </c>
      <c r="E77" s="58" t="s">
        <v>525</v>
      </c>
      <c r="F77" s="61" t="s">
        <v>521</v>
      </c>
      <c r="G77" s="61" t="s">
        <v>440</v>
      </c>
      <c r="H77" s="72" t="s">
        <v>2066</v>
      </c>
      <c r="I77" s="61" t="s">
        <v>606</v>
      </c>
    </row>
    <row r="78" spans="1:9">
      <c r="A78" s="61" t="s">
        <v>559</v>
      </c>
      <c r="B78" s="61" t="s">
        <v>464</v>
      </c>
      <c r="C78" s="62">
        <v>6240</v>
      </c>
      <c r="D78" s="62">
        <v>35</v>
      </c>
      <c r="E78" s="58" t="s">
        <v>525</v>
      </c>
      <c r="F78" s="61" t="s">
        <v>521</v>
      </c>
      <c r="G78" s="61" t="s">
        <v>436</v>
      </c>
      <c r="H78" s="72" t="s">
        <v>2064</v>
      </c>
      <c r="I78" s="61" t="s">
        <v>606</v>
      </c>
    </row>
    <row r="79" spans="1:9">
      <c r="A79" s="61" t="s">
        <v>559</v>
      </c>
      <c r="B79" s="61" t="s">
        <v>465</v>
      </c>
      <c r="C79" s="62">
        <v>6275</v>
      </c>
      <c r="D79" s="62">
        <v>40</v>
      </c>
      <c r="E79" s="58" t="s">
        <v>525</v>
      </c>
      <c r="F79" s="61" t="s">
        <v>521</v>
      </c>
      <c r="G79" s="61" t="s">
        <v>440</v>
      </c>
      <c r="H79" s="72" t="s">
        <v>2066</v>
      </c>
      <c r="I79" s="61" t="s">
        <v>606</v>
      </c>
    </row>
    <row r="80" spans="1:9">
      <c r="A80" s="31" t="s">
        <v>2078</v>
      </c>
      <c r="B80" s="31" t="s">
        <v>466</v>
      </c>
      <c r="C80" s="32">
        <v>6280</v>
      </c>
      <c r="D80" s="32">
        <v>30</v>
      </c>
      <c r="E80" s="31" t="s">
        <v>525</v>
      </c>
      <c r="F80" s="29" t="s">
        <v>521</v>
      </c>
      <c r="G80" s="31" t="s">
        <v>390</v>
      </c>
      <c r="H80" s="72" t="s">
        <v>2058</v>
      </c>
      <c r="I80" s="31" t="s">
        <v>528</v>
      </c>
    </row>
    <row r="81" spans="1:12">
      <c r="A81" s="31" t="s">
        <v>2078</v>
      </c>
      <c r="B81" s="31" t="s">
        <v>467</v>
      </c>
      <c r="C81" s="32">
        <v>6210</v>
      </c>
      <c r="D81" s="32">
        <v>30</v>
      </c>
      <c r="E81" s="31" t="s">
        <v>525</v>
      </c>
      <c r="F81" s="29" t="s">
        <v>521</v>
      </c>
      <c r="G81" s="31" t="s">
        <v>390</v>
      </c>
      <c r="H81" s="72" t="s">
        <v>2058</v>
      </c>
      <c r="I81" s="31" t="s">
        <v>528</v>
      </c>
    </row>
    <row r="82" spans="1:12">
      <c r="A82" s="31" t="s">
        <v>2078</v>
      </c>
      <c r="B82" s="31" t="s">
        <v>468</v>
      </c>
      <c r="C82" s="32">
        <v>6320</v>
      </c>
      <c r="D82" s="32">
        <v>30</v>
      </c>
      <c r="E82" s="31" t="s">
        <v>525</v>
      </c>
      <c r="F82" s="29" t="s">
        <v>521</v>
      </c>
      <c r="G82" s="31" t="s">
        <v>436</v>
      </c>
      <c r="H82" s="72" t="s">
        <v>2064</v>
      </c>
      <c r="I82" s="31" t="s">
        <v>528</v>
      </c>
    </row>
    <row r="83" spans="1:12">
      <c r="A83" s="31" t="s">
        <v>2078</v>
      </c>
      <c r="B83" s="31" t="s">
        <v>469</v>
      </c>
      <c r="C83" s="32">
        <v>6270</v>
      </c>
      <c r="D83" s="32">
        <v>30</v>
      </c>
      <c r="E83" s="31" t="s">
        <v>525</v>
      </c>
      <c r="F83" s="29" t="s">
        <v>521</v>
      </c>
      <c r="G83" s="31" t="s">
        <v>390</v>
      </c>
      <c r="H83" s="72" t="s">
        <v>2058</v>
      </c>
      <c r="I83" s="31" t="s">
        <v>528</v>
      </c>
    </row>
    <row r="84" spans="1:12">
      <c r="A84" s="31" t="s">
        <v>2078</v>
      </c>
      <c r="B84" s="31" t="s">
        <v>470</v>
      </c>
      <c r="C84" s="32">
        <v>6120</v>
      </c>
      <c r="D84" s="32">
        <v>30</v>
      </c>
      <c r="E84" s="31" t="s">
        <v>525</v>
      </c>
      <c r="F84" s="29" t="s">
        <v>521</v>
      </c>
      <c r="G84" s="31" t="s">
        <v>440</v>
      </c>
      <c r="H84" s="72" t="s">
        <v>2066</v>
      </c>
      <c r="I84" s="31" t="s">
        <v>528</v>
      </c>
    </row>
    <row r="85" spans="1:12">
      <c r="A85" s="31" t="s">
        <v>2078</v>
      </c>
      <c r="B85" s="31" t="s">
        <v>471</v>
      </c>
      <c r="C85" s="32">
        <v>6230</v>
      </c>
      <c r="D85" s="32">
        <v>30</v>
      </c>
      <c r="E85" s="31" t="s">
        <v>525</v>
      </c>
      <c r="F85" s="29" t="s">
        <v>521</v>
      </c>
      <c r="G85" s="31" t="s">
        <v>472</v>
      </c>
      <c r="H85" s="72" t="s">
        <v>2068</v>
      </c>
      <c r="I85" s="31" t="s">
        <v>528</v>
      </c>
    </row>
    <row r="86" spans="1:12">
      <c r="A86" s="31" t="s">
        <v>2078</v>
      </c>
      <c r="B86" s="31" t="s">
        <v>473</v>
      </c>
      <c r="C86" s="32">
        <v>6190</v>
      </c>
      <c r="D86" s="32">
        <v>30</v>
      </c>
      <c r="E86" s="31" t="s">
        <v>525</v>
      </c>
      <c r="F86" s="29" t="s">
        <v>521</v>
      </c>
      <c r="G86" s="31" t="s">
        <v>472</v>
      </c>
      <c r="H86" s="72" t="s">
        <v>2068</v>
      </c>
      <c r="I86" s="31" t="s">
        <v>528</v>
      </c>
    </row>
    <row r="87" spans="1:12">
      <c r="A87" s="31" t="s">
        <v>474</v>
      </c>
      <c r="B87" s="31" t="s">
        <v>475</v>
      </c>
      <c r="C87" s="32">
        <v>6280</v>
      </c>
      <c r="D87" s="32">
        <v>30</v>
      </c>
      <c r="E87" s="31" t="s">
        <v>525</v>
      </c>
      <c r="F87" s="29" t="s">
        <v>521</v>
      </c>
      <c r="G87" s="31" t="s">
        <v>472</v>
      </c>
      <c r="H87" s="72" t="s">
        <v>2068</v>
      </c>
      <c r="I87" s="31" t="s">
        <v>476</v>
      </c>
    </row>
    <row r="88" spans="1:12" ht="15.75">
      <c r="A88" s="31" t="s">
        <v>474</v>
      </c>
      <c r="B88" s="31" t="s">
        <v>477</v>
      </c>
      <c r="C88" s="32">
        <v>6165</v>
      </c>
      <c r="D88" s="32">
        <v>35</v>
      </c>
      <c r="E88" s="31" t="s">
        <v>525</v>
      </c>
      <c r="F88" s="29" t="s">
        <v>521</v>
      </c>
      <c r="G88" s="31" t="s">
        <v>390</v>
      </c>
      <c r="H88" s="72" t="s">
        <v>2058</v>
      </c>
      <c r="I88" s="31" t="s">
        <v>476</v>
      </c>
      <c r="J88"/>
      <c r="K88"/>
      <c r="L88"/>
    </row>
    <row r="89" spans="1:12" ht="15.75">
      <c r="A89" s="31" t="s">
        <v>478</v>
      </c>
      <c r="B89" s="31" t="s">
        <v>479</v>
      </c>
      <c r="C89" s="32">
        <v>6048</v>
      </c>
      <c r="D89" s="32">
        <v>56</v>
      </c>
      <c r="E89" s="29" t="s">
        <v>527</v>
      </c>
      <c r="F89" s="29" t="s">
        <v>521</v>
      </c>
      <c r="G89" s="31" t="s">
        <v>360</v>
      </c>
      <c r="H89" s="72" t="s">
        <v>2051</v>
      </c>
      <c r="I89" s="31" t="s">
        <v>528</v>
      </c>
      <c r="J89"/>
      <c r="K89"/>
      <c r="L89"/>
    </row>
    <row r="90" spans="1:12" ht="15.75">
      <c r="A90" s="31" t="s">
        <v>480</v>
      </c>
      <c r="B90" s="31" t="s">
        <v>481</v>
      </c>
      <c r="C90" s="32">
        <v>6020</v>
      </c>
      <c r="D90" s="32">
        <v>30</v>
      </c>
      <c r="E90" s="31" t="s">
        <v>524</v>
      </c>
      <c r="F90" s="29" t="s">
        <v>521</v>
      </c>
      <c r="G90" s="31" t="s">
        <v>401</v>
      </c>
      <c r="H90" s="72" t="s">
        <v>2061</v>
      </c>
      <c r="I90" s="31" t="s">
        <v>528</v>
      </c>
      <c r="J90"/>
      <c r="K90"/>
      <c r="L90"/>
    </row>
    <row r="91" spans="1:12" ht="15.75">
      <c r="A91" s="31" t="s">
        <v>480</v>
      </c>
      <c r="B91" s="31" t="s">
        <v>482</v>
      </c>
      <c r="C91" s="32">
        <v>6000</v>
      </c>
      <c r="D91" s="32">
        <v>30</v>
      </c>
      <c r="E91" s="31" t="s">
        <v>524</v>
      </c>
      <c r="F91" s="29" t="s">
        <v>521</v>
      </c>
      <c r="G91" s="31" t="s">
        <v>401</v>
      </c>
      <c r="H91" s="72" t="s">
        <v>2061</v>
      </c>
      <c r="I91" s="31" t="s">
        <v>528</v>
      </c>
      <c r="J91"/>
      <c r="K91"/>
      <c r="L91"/>
    </row>
    <row r="92" spans="1:12" ht="15.75">
      <c r="A92" s="29" t="s">
        <v>132</v>
      </c>
      <c r="B92" s="29" t="s">
        <v>483</v>
      </c>
      <c r="C92" s="30">
        <v>6130</v>
      </c>
      <c r="D92" s="30">
        <v>40</v>
      </c>
      <c r="E92" s="31" t="s">
        <v>525</v>
      </c>
      <c r="F92" s="29" t="s">
        <v>521</v>
      </c>
      <c r="G92" s="29" t="s">
        <v>436</v>
      </c>
      <c r="H92" s="72" t="s">
        <v>2064</v>
      </c>
      <c r="I92" s="29" t="s">
        <v>578</v>
      </c>
      <c r="J92"/>
      <c r="K92"/>
      <c r="L92"/>
    </row>
    <row r="93" spans="1:12" ht="15.75">
      <c r="A93" s="29" t="s">
        <v>132</v>
      </c>
      <c r="B93" s="29" t="s">
        <v>484</v>
      </c>
      <c r="C93" s="30">
        <v>6230</v>
      </c>
      <c r="D93" s="30">
        <v>40</v>
      </c>
      <c r="E93" s="31" t="s">
        <v>525</v>
      </c>
      <c r="F93" s="29" t="s">
        <v>521</v>
      </c>
      <c r="G93" s="29" t="s">
        <v>390</v>
      </c>
      <c r="H93" s="72" t="s">
        <v>2058</v>
      </c>
      <c r="I93" s="29" t="s">
        <v>578</v>
      </c>
      <c r="J93"/>
      <c r="K93"/>
      <c r="L93"/>
    </row>
    <row r="94" spans="1:12" ht="15.75">
      <c r="A94" s="29" t="s">
        <v>132</v>
      </c>
      <c r="B94" s="29" t="s">
        <v>485</v>
      </c>
      <c r="C94" s="30">
        <v>6220</v>
      </c>
      <c r="D94" s="30">
        <v>45</v>
      </c>
      <c r="E94" s="31" t="s">
        <v>525</v>
      </c>
      <c r="F94" s="29" t="s">
        <v>521</v>
      </c>
      <c r="G94" s="29" t="s">
        <v>436</v>
      </c>
      <c r="H94" s="72" t="s">
        <v>2064</v>
      </c>
      <c r="I94" s="29" t="s">
        <v>578</v>
      </c>
      <c r="J94"/>
      <c r="K94"/>
      <c r="L94"/>
    </row>
    <row r="95" spans="1:12" ht="15.75">
      <c r="A95" s="29" t="s">
        <v>132</v>
      </c>
      <c r="B95" s="29" t="s">
        <v>486</v>
      </c>
      <c r="C95" s="30">
        <v>6285</v>
      </c>
      <c r="D95" s="30">
        <v>45</v>
      </c>
      <c r="E95" s="31" t="s">
        <v>525</v>
      </c>
      <c r="F95" s="29" t="s">
        <v>521</v>
      </c>
      <c r="G95" s="29" t="s">
        <v>390</v>
      </c>
      <c r="H95" s="72" t="s">
        <v>2058</v>
      </c>
      <c r="I95" s="29" t="s">
        <v>578</v>
      </c>
      <c r="J95"/>
      <c r="K95"/>
      <c r="L95"/>
    </row>
    <row r="96" spans="1:12" ht="15.75">
      <c r="A96" s="29" t="s">
        <v>132</v>
      </c>
      <c r="B96" s="29" t="s">
        <v>487</v>
      </c>
      <c r="C96" s="30">
        <v>6295</v>
      </c>
      <c r="D96" s="30">
        <v>30</v>
      </c>
      <c r="E96" s="31" t="s">
        <v>525</v>
      </c>
      <c r="F96" s="29" t="s">
        <v>521</v>
      </c>
      <c r="G96" s="29" t="s">
        <v>440</v>
      </c>
      <c r="H96" s="72" t="s">
        <v>2066</v>
      </c>
      <c r="I96" s="29" t="s">
        <v>578</v>
      </c>
      <c r="J96"/>
      <c r="K96"/>
      <c r="L96"/>
    </row>
    <row r="97" spans="1:12" ht="15.75">
      <c r="A97" s="29" t="s">
        <v>132</v>
      </c>
      <c r="B97" s="29" t="s">
        <v>488</v>
      </c>
      <c r="C97" s="30">
        <v>6310</v>
      </c>
      <c r="D97" s="30">
        <v>35</v>
      </c>
      <c r="E97" s="31" t="s">
        <v>525</v>
      </c>
      <c r="F97" s="29" t="s">
        <v>521</v>
      </c>
      <c r="G97" s="29" t="s">
        <v>436</v>
      </c>
      <c r="H97" s="72" t="s">
        <v>2064</v>
      </c>
      <c r="I97" s="29" t="s">
        <v>578</v>
      </c>
      <c r="J97"/>
      <c r="K97"/>
      <c r="L97"/>
    </row>
    <row r="98" spans="1:12" ht="15.75">
      <c r="A98" s="29" t="s">
        <v>132</v>
      </c>
      <c r="B98" s="29" t="s">
        <v>489</v>
      </c>
      <c r="C98" s="30">
        <v>6295</v>
      </c>
      <c r="D98" s="30">
        <v>30</v>
      </c>
      <c r="E98" s="29" t="s">
        <v>527</v>
      </c>
      <c r="F98" s="29" t="s">
        <v>521</v>
      </c>
      <c r="G98" s="29" t="s">
        <v>362</v>
      </c>
      <c r="H98" s="72" t="s">
        <v>2052</v>
      </c>
      <c r="I98" s="29" t="s">
        <v>578</v>
      </c>
      <c r="J98"/>
      <c r="K98"/>
      <c r="L98"/>
    </row>
    <row r="99" spans="1:12" ht="15.75">
      <c r="A99" s="29" t="s">
        <v>132</v>
      </c>
      <c r="B99" s="29" t="s">
        <v>490</v>
      </c>
      <c r="C99" s="30">
        <v>6250</v>
      </c>
      <c r="D99" s="30">
        <v>30</v>
      </c>
      <c r="E99" s="31" t="s">
        <v>525</v>
      </c>
      <c r="F99" s="29" t="s">
        <v>521</v>
      </c>
      <c r="G99" s="29" t="s">
        <v>436</v>
      </c>
      <c r="H99" s="72" t="s">
        <v>2064</v>
      </c>
      <c r="I99" s="31" t="s">
        <v>528</v>
      </c>
      <c r="J99"/>
      <c r="K99"/>
      <c r="L99"/>
    </row>
    <row r="100" spans="1:12" ht="15.75">
      <c r="A100" s="29" t="s">
        <v>132</v>
      </c>
      <c r="B100" s="29" t="s">
        <v>491</v>
      </c>
      <c r="C100" s="30">
        <v>6180</v>
      </c>
      <c r="D100" s="30">
        <v>30</v>
      </c>
      <c r="E100" s="31" t="s">
        <v>525</v>
      </c>
      <c r="F100" s="29" t="s">
        <v>521</v>
      </c>
      <c r="G100" s="29" t="s">
        <v>436</v>
      </c>
      <c r="H100" s="72" t="s">
        <v>2064</v>
      </c>
      <c r="I100" s="31" t="s">
        <v>528</v>
      </c>
      <c r="J100"/>
      <c r="K100"/>
      <c r="L100"/>
    </row>
    <row r="101" spans="1:12" ht="15.75">
      <c r="A101" s="29" t="s">
        <v>132</v>
      </c>
      <c r="B101" s="29" t="s">
        <v>492</v>
      </c>
      <c r="C101" s="30">
        <v>6120</v>
      </c>
      <c r="D101" s="30">
        <v>30</v>
      </c>
      <c r="E101" s="31" t="s">
        <v>525</v>
      </c>
      <c r="F101" s="29" t="s">
        <v>521</v>
      </c>
      <c r="G101" s="29" t="s">
        <v>436</v>
      </c>
      <c r="H101" s="72" t="s">
        <v>2064</v>
      </c>
      <c r="I101" s="31" t="s">
        <v>528</v>
      </c>
      <c r="J101"/>
      <c r="K101"/>
      <c r="L101"/>
    </row>
    <row r="102" spans="1:12" ht="15.75">
      <c r="A102" s="29" t="s">
        <v>132</v>
      </c>
      <c r="B102" s="29" t="s">
        <v>493</v>
      </c>
      <c r="C102" s="30">
        <v>6193</v>
      </c>
      <c r="D102" s="30">
        <v>41</v>
      </c>
      <c r="E102" s="31" t="s">
        <v>525</v>
      </c>
      <c r="F102" s="29" t="s">
        <v>521</v>
      </c>
      <c r="G102" s="29" t="s">
        <v>440</v>
      </c>
      <c r="H102" s="72" t="s">
        <v>2066</v>
      </c>
      <c r="I102" s="29" t="s">
        <v>578</v>
      </c>
      <c r="J102"/>
      <c r="K102"/>
      <c r="L102"/>
    </row>
    <row r="103" spans="1:12" ht="15.75">
      <c r="A103" s="29" t="s">
        <v>132</v>
      </c>
      <c r="B103" s="29" t="s">
        <v>494</v>
      </c>
      <c r="C103" s="30">
        <v>6292</v>
      </c>
      <c r="D103" s="30">
        <v>32</v>
      </c>
      <c r="E103" s="31" t="s">
        <v>525</v>
      </c>
      <c r="F103" s="29" t="s">
        <v>521</v>
      </c>
      <c r="G103" s="29" t="s">
        <v>440</v>
      </c>
      <c r="H103" s="72" t="s">
        <v>2066</v>
      </c>
      <c r="I103" s="29" t="s">
        <v>578</v>
      </c>
      <c r="J103"/>
      <c r="K103"/>
      <c r="L103"/>
    </row>
    <row r="104" spans="1:12" ht="15.75">
      <c r="A104" s="29" t="s">
        <v>132</v>
      </c>
      <c r="B104" s="29" t="s">
        <v>495</v>
      </c>
      <c r="C104" s="30">
        <v>6284</v>
      </c>
      <c r="D104" s="30">
        <v>42</v>
      </c>
      <c r="E104" s="31" t="s">
        <v>525</v>
      </c>
      <c r="F104" s="29" t="s">
        <v>521</v>
      </c>
      <c r="G104" s="29" t="s">
        <v>436</v>
      </c>
      <c r="H104" s="72" t="s">
        <v>2064</v>
      </c>
      <c r="I104" s="29" t="s">
        <v>578</v>
      </c>
      <c r="J104"/>
      <c r="K104"/>
      <c r="L104"/>
    </row>
    <row r="105" spans="1:12" ht="15.75">
      <c r="A105" s="29" t="s">
        <v>132</v>
      </c>
      <c r="B105" s="29" t="s">
        <v>496</v>
      </c>
      <c r="C105" s="30">
        <v>6207</v>
      </c>
      <c r="D105" s="30">
        <v>32</v>
      </c>
      <c r="E105" s="31" t="s">
        <v>525</v>
      </c>
      <c r="F105" s="29" t="s">
        <v>521</v>
      </c>
      <c r="G105" s="29" t="s">
        <v>440</v>
      </c>
      <c r="H105" s="72" t="s">
        <v>2066</v>
      </c>
      <c r="I105" s="29" t="s">
        <v>578</v>
      </c>
      <c r="J105"/>
      <c r="K105"/>
      <c r="L105"/>
    </row>
    <row r="106" spans="1:12" ht="15.75">
      <c r="A106" s="29" t="s">
        <v>132</v>
      </c>
      <c r="B106" s="29" t="s">
        <v>497</v>
      </c>
      <c r="C106" s="30">
        <v>6090</v>
      </c>
      <c r="D106" s="30">
        <v>30</v>
      </c>
      <c r="E106" s="29" t="s">
        <v>526</v>
      </c>
      <c r="F106" s="29" t="s">
        <v>521</v>
      </c>
      <c r="G106" s="29" t="s">
        <v>498</v>
      </c>
      <c r="H106" s="72" t="s">
        <v>2069</v>
      </c>
      <c r="I106" s="31" t="s">
        <v>528</v>
      </c>
      <c r="J106"/>
      <c r="K106"/>
      <c r="L106"/>
    </row>
    <row r="107" spans="1:12" ht="15.75">
      <c r="A107" s="29" t="s">
        <v>132</v>
      </c>
      <c r="B107" s="29" t="s">
        <v>499</v>
      </c>
      <c r="C107" s="30">
        <v>6130</v>
      </c>
      <c r="D107" s="30">
        <v>30</v>
      </c>
      <c r="E107" s="29" t="s">
        <v>526</v>
      </c>
      <c r="F107" s="29" t="s">
        <v>521</v>
      </c>
      <c r="G107" s="29" t="s">
        <v>498</v>
      </c>
      <c r="H107" s="72" t="s">
        <v>2069</v>
      </c>
      <c r="I107" s="31" t="s">
        <v>528</v>
      </c>
      <c r="J107"/>
      <c r="K107"/>
      <c r="L107"/>
    </row>
    <row r="108" spans="1:12" ht="15.75">
      <c r="A108" s="29" t="s">
        <v>132</v>
      </c>
      <c r="B108" s="29" t="s">
        <v>500</v>
      </c>
      <c r="C108" s="30">
        <v>6190</v>
      </c>
      <c r="D108" s="30">
        <v>30</v>
      </c>
      <c r="E108" s="29" t="s">
        <v>527</v>
      </c>
      <c r="F108" s="29" t="s">
        <v>521</v>
      </c>
      <c r="G108" s="29" t="s">
        <v>360</v>
      </c>
      <c r="H108" s="72" t="s">
        <v>2051</v>
      </c>
      <c r="I108" s="31" t="s">
        <v>528</v>
      </c>
      <c r="J108"/>
      <c r="K108"/>
      <c r="L108"/>
    </row>
    <row r="109" spans="1:12" ht="15.75">
      <c r="A109" s="29" t="s">
        <v>132</v>
      </c>
      <c r="B109" s="29" t="s">
        <v>501</v>
      </c>
      <c r="C109" s="30">
        <v>6140</v>
      </c>
      <c r="D109" s="30">
        <v>30</v>
      </c>
      <c r="E109" s="29" t="s">
        <v>527</v>
      </c>
      <c r="F109" s="29" t="s">
        <v>521</v>
      </c>
      <c r="G109" s="29" t="s">
        <v>395</v>
      </c>
      <c r="H109" s="72" t="s">
        <v>2060</v>
      </c>
      <c r="I109" s="31" t="s">
        <v>528</v>
      </c>
      <c r="J109"/>
      <c r="K109"/>
      <c r="L109"/>
    </row>
    <row r="110" spans="1:12" ht="15.75">
      <c r="A110" s="31" t="s">
        <v>56</v>
      </c>
      <c r="B110" s="31" t="s">
        <v>502</v>
      </c>
      <c r="C110" s="32">
        <v>6040</v>
      </c>
      <c r="D110" s="32">
        <v>30</v>
      </c>
      <c r="E110" s="29" t="s">
        <v>527</v>
      </c>
      <c r="F110" s="29" t="s">
        <v>521</v>
      </c>
      <c r="G110" s="31" t="s">
        <v>360</v>
      </c>
      <c r="H110" s="72" t="s">
        <v>2051</v>
      </c>
      <c r="I110" s="31" t="s">
        <v>528</v>
      </c>
      <c r="J110"/>
      <c r="K110"/>
      <c r="L110"/>
    </row>
    <row r="111" spans="1:12" ht="15.75">
      <c r="A111" s="31" t="s">
        <v>56</v>
      </c>
      <c r="B111" s="31" t="s">
        <v>503</v>
      </c>
      <c r="C111" s="32">
        <v>6080</v>
      </c>
      <c r="D111" s="32">
        <v>30</v>
      </c>
      <c r="E111" s="29" t="s">
        <v>527</v>
      </c>
      <c r="F111" s="29" t="s">
        <v>521</v>
      </c>
      <c r="G111" s="31" t="s">
        <v>360</v>
      </c>
      <c r="H111" s="72" t="s">
        <v>2051</v>
      </c>
      <c r="I111" s="31" t="s">
        <v>528</v>
      </c>
      <c r="J111"/>
      <c r="K111"/>
      <c r="L111"/>
    </row>
    <row r="112" spans="1:12" ht="15.75">
      <c r="A112" s="31" t="s">
        <v>504</v>
      </c>
      <c r="B112" s="28" t="s">
        <v>505</v>
      </c>
      <c r="C112" s="28">
        <v>6020</v>
      </c>
      <c r="D112" s="32">
        <v>40</v>
      </c>
      <c r="E112" s="31" t="s">
        <v>525</v>
      </c>
      <c r="F112" s="29" t="s">
        <v>521</v>
      </c>
      <c r="G112" s="31" t="s">
        <v>390</v>
      </c>
      <c r="H112" s="72" t="s">
        <v>2058</v>
      </c>
      <c r="I112" s="28" t="s">
        <v>386</v>
      </c>
      <c r="J112"/>
      <c r="K112"/>
      <c r="L112"/>
    </row>
    <row r="113" spans="1:12" ht="15.75">
      <c r="A113" s="31" t="s">
        <v>2074</v>
      </c>
      <c r="B113" s="31" t="s">
        <v>510</v>
      </c>
      <c r="C113" s="32">
        <v>6150</v>
      </c>
      <c r="D113" s="32">
        <v>30</v>
      </c>
      <c r="E113" s="29" t="s">
        <v>527</v>
      </c>
      <c r="F113" s="29" t="s">
        <v>521</v>
      </c>
      <c r="G113" s="31" t="s">
        <v>511</v>
      </c>
      <c r="H113" s="72" t="s">
        <v>2070</v>
      </c>
      <c r="I113" s="31" t="s">
        <v>528</v>
      </c>
      <c r="J113"/>
      <c r="K113"/>
      <c r="L113"/>
    </row>
    <row r="114" spans="1:12" ht="15.75">
      <c r="A114" s="29" t="s">
        <v>512</v>
      </c>
      <c r="B114" s="29" t="s">
        <v>513</v>
      </c>
      <c r="C114" s="30">
        <v>6070</v>
      </c>
      <c r="D114" s="30">
        <v>30</v>
      </c>
      <c r="E114" s="31" t="s">
        <v>525</v>
      </c>
      <c r="F114" s="29" t="s">
        <v>521</v>
      </c>
      <c r="G114" s="29" t="s">
        <v>436</v>
      </c>
      <c r="H114" s="72" t="s">
        <v>2064</v>
      </c>
      <c r="I114" s="29" t="s">
        <v>605</v>
      </c>
      <c r="J114"/>
      <c r="K114"/>
      <c r="L114"/>
    </row>
    <row r="115" spans="1:12" ht="15.75">
      <c r="A115" s="29" t="s">
        <v>512</v>
      </c>
      <c r="B115" s="29" t="s">
        <v>514</v>
      </c>
      <c r="C115" s="30">
        <v>5910</v>
      </c>
      <c r="D115" s="30">
        <v>30</v>
      </c>
      <c r="E115" s="31" t="s">
        <v>525</v>
      </c>
      <c r="F115" s="29" t="s">
        <v>521</v>
      </c>
      <c r="G115" s="29" t="s">
        <v>472</v>
      </c>
      <c r="H115" s="72" t="s">
        <v>2068</v>
      </c>
      <c r="I115" s="29" t="s">
        <v>605</v>
      </c>
      <c r="J115"/>
      <c r="K115"/>
      <c r="L115"/>
    </row>
    <row r="116" spans="1:12" ht="15.75">
      <c r="J116"/>
      <c r="K116"/>
      <c r="L116"/>
    </row>
  </sheetData>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AN40"/>
  <sheetViews>
    <sheetView workbookViewId="0">
      <selection activeCell="L37" sqref="L37"/>
    </sheetView>
  </sheetViews>
  <sheetFormatPr baseColWidth="10" defaultRowHeight="15"/>
  <cols>
    <col min="1" max="16384" width="11" style="69"/>
  </cols>
  <sheetData>
    <row r="1" spans="1:40">
      <c r="B1" s="69" t="s">
        <v>0</v>
      </c>
      <c r="C1" s="69" t="s">
        <v>1</v>
      </c>
      <c r="D1" s="69" t="s">
        <v>2</v>
      </c>
      <c r="E1" s="69" t="s">
        <v>3</v>
      </c>
      <c r="F1" s="69" t="s">
        <v>4</v>
      </c>
      <c r="G1" s="69" t="s">
        <v>5</v>
      </c>
      <c r="H1" s="69" t="s">
        <v>6</v>
      </c>
      <c r="I1" s="69" t="s">
        <v>7</v>
      </c>
      <c r="J1" s="69" t="s">
        <v>8</v>
      </c>
      <c r="K1" s="69" t="s">
        <v>9</v>
      </c>
      <c r="L1" s="69" t="s">
        <v>10</v>
      </c>
      <c r="M1" s="69" t="s">
        <v>11</v>
      </c>
      <c r="N1" s="69" t="s">
        <v>12</v>
      </c>
      <c r="O1" s="69" t="s">
        <v>13</v>
      </c>
      <c r="P1" s="69" t="s">
        <v>14</v>
      </c>
      <c r="Q1" s="69" t="s">
        <v>15</v>
      </c>
      <c r="R1" s="69" t="s">
        <v>16</v>
      </c>
      <c r="S1" s="69" t="s">
        <v>17</v>
      </c>
      <c r="T1" s="69" t="s">
        <v>18</v>
      </c>
      <c r="U1" s="69" t="s">
        <v>19</v>
      </c>
      <c r="V1" s="69" t="s">
        <v>20</v>
      </c>
      <c r="W1" s="69" t="s">
        <v>21</v>
      </c>
      <c r="X1" s="69" t="s">
        <v>22</v>
      </c>
      <c r="Y1" s="69" t="s">
        <v>23</v>
      </c>
      <c r="Z1" s="69" t="s">
        <v>24</v>
      </c>
      <c r="AA1" s="69" t="s">
        <v>25</v>
      </c>
      <c r="AB1" s="69" t="s">
        <v>26</v>
      </c>
      <c r="AC1" s="69" t="s">
        <v>27</v>
      </c>
      <c r="AD1" s="69" t="s">
        <v>28</v>
      </c>
      <c r="AE1" s="69" t="s">
        <v>29</v>
      </c>
      <c r="AF1" s="69" t="s">
        <v>30</v>
      </c>
      <c r="AG1" s="69" t="s">
        <v>31</v>
      </c>
      <c r="AH1" s="69" t="s">
        <v>32</v>
      </c>
      <c r="AI1" s="69" t="s">
        <v>33</v>
      </c>
      <c r="AJ1" s="69" t="s">
        <v>34</v>
      </c>
      <c r="AK1" s="69" t="s">
        <v>35</v>
      </c>
      <c r="AL1" s="69" t="s">
        <v>36</v>
      </c>
      <c r="AM1" s="69" t="s">
        <v>37</v>
      </c>
      <c r="AN1" s="69" t="s">
        <v>38</v>
      </c>
    </row>
    <row r="2" spans="1:40">
      <c r="A2" s="69" t="s">
        <v>0</v>
      </c>
      <c r="B2" s="69">
        <v>0</v>
      </c>
      <c r="C2" s="69" t="s">
        <v>1343</v>
      </c>
      <c r="D2" s="69" t="s">
        <v>1342</v>
      </c>
      <c r="E2" s="69" t="s">
        <v>1340</v>
      </c>
      <c r="F2" s="69" t="s">
        <v>1337</v>
      </c>
      <c r="G2" s="69" t="s">
        <v>1333</v>
      </c>
      <c r="H2" s="69" t="s">
        <v>1328</v>
      </c>
      <c r="I2" s="69" t="s">
        <v>1323</v>
      </c>
      <c r="J2" s="69" t="s">
        <v>1316</v>
      </c>
      <c r="K2" s="69" t="s">
        <v>1308</v>
      </c>
      <c r="L2" s="69" t="s">
        <v>1299</v>
      </c>
      <c r="M2" s="69" t="s">
        <v>832</v>
      </c>
      <c r="N2" s="69" t="s">
        <v>1280</v>
      </c>
      <c r="O2" s="69">
        <v>1</v>
      </c>
      <c r="P2" s="69" t="s">
        <v>1260</v>
      </c>
      <c r="Q2" s="69" t="s">
        <v>1246</v>
      </c>
      <c r="R2" s="69" t="s">
        <v>1232</v>
      </c>
      <c r="S2" s="69">
        <v>1</v>
      </c>
      <c r="T2" s="69" t="s">
        <v>1203</v>
      </c>
      <c r="U2" s="69" t="s">
        <v>1186</v>
      </c>
      <c r="V2" s="69" t="s">
        <v>1169</v>
      </c>
      <c r="W2" s="69" t="s">
        <v>1149</v>
      </c>
      <c r="X2" s="69" t="s">
        <v>1128</v>
      </c>
      <c r="Y2" s="69" t="s">
        <v>1108</v>
      </c>
      <c r="Z2" s="69" t="s">
        <v>1085</v>
      </c>
      <c r="AA2" s="69" t="s">
        <v>1061</v>
      </c>
      <c r="AB2" s="69" t="s">
        <v>1037</v>
      </c>
      <c r="AC2" s="69" t="s">
        <v>1011</v>
      </c>
      <c r="AD2" s="69" t="s">
        <v>984</v>
      </c>
      <c r="AE2" s="69" t="s">
        <v>958</v>
      </c>
      <c r="AF2" s="69" t="s">
        <v>931</v>
      </c>
      <c r="AG2" s="69" t="s">
        <v>904</v>
      </c>
      <c r="AH2" s="69" t="s">
        <v>819</v>
      </c>
      <c r="AI2" s="69" t="s">
        <v>844</v>
      </c>
      <c r="AJ2" s="69" t="s">
        <v>812</v>
      </c>
      <c r="AK2" s="69" t="s">
        <v>778</v>
      </c>
      <c r="AL2" s="69" t="s">
        <v>744</v>
      </c>
      <c r="AM2" s="69" t="s">
        <v>708</v>
      </c>
      <c r="AN2" s="69">
        <v>1</v>
      </c>
    </row>
    <row r="3" spans="1:40">
      <c r="A3" s="69" t="s">
        <v>1</v>
      </c>
      <c r="B3" s="69" t="s">
        <v>1343</v>
      </c>
      <c r="C3" s="69">
        <v>0</v>
      </c>
      <c r="D3" s="69" t="s">
        <v>1341</v>
      </c>
      <c r="E3" s="69" t="s">
        <v>1339</v>
      </c>
      <c r="F3" s="69" t="s">
        <v>1336</v>
      </c>
      <c r="G3" s="69" t="s">
        <v>1332</v>
      </c>
      <c r="H3" s="69" t="s">
        <v>1327</v>
      </c>
      <c r="I3" s="69" t="s">
        <v>1322</v>
      </c>
      <c r="J3" s="69" t="s">
        <v>1315</v>
      </c>
      <c r="K3" s="69" t="s">
        <v>1307</v>
      </c>
      <c r="L3" s="69" t="s">
        <v>1298</v>
      </c>
      <c r="M3" s="69" t="s">
        <v>1290</v>
      </c>
      <c r="N3" s="69" t="s">
        <v>1279</v>
      </c>
      <c r="O3" s="69" t="s">
        <v>1224</v>
      </c>
      <c r="P3" s="69" t="s">
        <v>1259</v>
      </c>
      <c r="Q3" s="69" t="s">
        <v>1245</v>
      </c>
      <c r="R3" s="69" t="s">
        <v>1231</v>
      </c>
      <c r="S3" s="69" t="s">
        <v>1217</v>
      </c>
      <c r="T3" s="69" t="s">
        <v>1202</v>
      </c>
      <c r="U3" s="69" t="s">
        <v>1185</v>
      </c>
      <c r="V3" s="69" t="s">
        <v>1168</v>
      </c>
      <c r="W3" s="69" t="s">
        <v>1148</v>
      </c>
      <c r="X3" s="69" t="s">
        <v>1127</v>
      </c>
      <c r="Y3" s="69" t="s">
        <v>1107</v>
      </c>
      <c r="Z3" s="69" t="s">
        <v>1084</v>
      </c>
      <c r="AA3" s="69" t="s">
        <v>1060</v>
      </c>
      <c r="AB3" s="69" t="s">
        <v>1036</v>
      </c>
      <c r="AC3" s="69" t="s">
        <v>1010</v>
      </c>
      <c r="AD3" s="69" t="s">
        <v>810</v>
      </c>
      <c r="AE3" s="69" t="s">
        <v>957</v>
      </c>
      <c r="AF3" s="69" t="s">
        <v>930</v>
      </c>
      <c r="AG3" s="69" t="s">
        <v>903</v>
      </c>
      <c r="AH3" s="69" t="s">
        <v>874</v>
      </c>
      <c r="AI3" s="69" t="s">
        <v>843</v>
      </c>
      <c r="AJ3" s="69" t="s">
        <v>811</v>
      </c>
      <c r="AK3" s="69" t="s">
        <v>777</v>
      </c>
      <c r="AL3" s="69" t="s">
        <v>743</v>
      </c>
      <c r="AM3" s="69" t="s">
        <v>707</v>
      </c>
      <c r="AN3" s="69" t="s">
        <v>671</v>
      </c>
    </row>
    <row r="4" spans="1:40">
      <c r="A4" s="69" t="s">
        <v>2</v>
      </c>
      <c r="B4" s="69" t="s">
        <v>1342</v>
      </c>
      <c r="C4" s="69" t="s">
        <v>1341</v>
      </c>
      <c r="D4" s="69">
        <v>0</v>
      </c>
      <c r="E4" s="69" t="s">
        <v>1338</v>
      </c>
      <c r="F4" s="69" t="s">
        <v>1335</v>
      </c>
      <c r="G4" s="69" t="s">
        <v>1331</v>
      </c>
      <c r="H4" s="69" t="s">
        <v>1326</v>
      </c>
      <c r="I4" s="69" t="s">
        <v>1321</v>
      </c>
      <c r="J4" s="69" t="s">
        <v>1314</v>
      </c>
      <c r="K4" s="69" t="s">
        <v>1306</v>
      </c>
      <c r="L4" s="69" t="s">
        <v>652</v>
      </c>
      <c r="M4" s="69" t="s">
        <v>1289</v>
      </c>
      <c r="N4" s="69" t="s">
        <v>1278</v>
      </c>
      <c r="O4" s="69" t="s">
        <v>1269</v>
      </c>
      <c r="P4" s="69" t="s">
        <v>1258</v>
      </c>
      <c r="Q4" s="69" t="s">
        <v>1244</v>
      </c>
      <c r="R4" s="69" t="s">
        <v>1230</v>
      </c>
      <c r="S4" s="69" t="s">
        <v>1216</v>
      </c>
      <c r="T4" s="69" t="s">
        <v>1201</v>
      </c>
      <c r="U4" s="69" t="s">
        <v>1184</v>
      </c>
      <c r="V4" s="69" t="s">
        <v>1167</v>
      </c>
      <c r="W4" s="69" t="s">
        <v>1147</v>
      </c>
      <c r="X4" s="69" t="s">
        <v>1126</v>
      </c>
      <c r="Y4" s="69" t="s">
        <v>1106</v>
      </c>
      <c r="Z4" s="69" t="s">
        <v>1083</v>
      </c>
      <c r="AA4" s="69" t="s">
        <v>1059</v>
      </c>
      <c r="AB4" s="69" t="s">
        <v>1035</v>
      </c>
      <c r="AC4" s="69" t="s">
        <v>1009</v>
      </c>
      <c r="AD4" s="69" t="s">
        <v>983</v>
      </c>
      <c r="AE4" s="69" t="s">
        <v>657</v>
      </c>
      <c r="AF4" s="69" t="s">
        <v>929</v>
      </c>
      <c r="AG4" s="69" t="s">
        <v>902</v>
      </c>
      <c r="AH4" s="69" t="s">
        <v>873</v>
      </c>
      <c r="AI4" s="69" t="s">
        <v>842</v>
      </c>
      <c r="AJ4" s="69" t="s">
        <v>810</v>
      </c>
      <c r="AK4" s="69" t="s">
        <v>776</v>
      </c>
      <c r="AL4" s="69" t="s">
        <v>742</v>
      </c>
      <c r="AM4" s="69" t="s">
        <v>706</v>
      </c>
      <c r="AN4" s="69" t="s">
        <v>670</v>
      </c>
    </row>
    <row r="5" spans="1:40">
      <c r="A5" s="69" t="s">
        <v>3</v>
      </c>
      <c r="B5" s="69" t="s">
        <v>1340</v>
      </c>
      <c r="C5" s="69" t="s">
        <v>1339</v>
      </c>
      <c r="D5" s="69" t="s">
        <v>1338</v>
      </c>
      <c r="E5" s="69">
        <v>0</v>
      </c>
      <c r="F5" s="69" t="s">
        <v>1334</v>
      </c>
      <c r="G5" s="69" t="s">
        <v>1330</v>
      </c>
      <c r="H5" s="69" t="s">
        <v>1325</v>
      </c>
      <c r="I5" s="69" t="s">
        <v>1320</v>
      </c>
      <c r="J5" s="69" t="s">
        <v>1313</v>
      </c>
      <c r="K5" s="69" t="s">
        <v>1305</v>
      </c>
      <c r="L5" s="69" t="s">
        <v>1297</v>
      </c>
      <c r="M5" s="69" t="s">
        <v>1288</v>
      </c>
      <c r="N5" s="69" t="s">
        <v>1277</v>
      </c>
      <c r="O5" s="69" t="s">
        <v>1268</v>
      </c>
      <c r="P5" s="69" t="s">
        <v>1257</v>
      </c>
      <c r="Q5" s="69" t="s">
        <v>1243</v>
      </c>
      <c r="R5" s="69" t="s">
        <v>1229</v>
      </c>
      <c r="S5" s="69" t="s">
        <v>1215</v>
      </c>
      <c r="T5" s="69" t="s">
        <v>1200</v>
      </c>
      <c r="U5" s="69" t="s">
        <v>1183</v>
      </c>
      <c r="V5" s="69" t="s">
        <v>1166</v>
      </c>
      <c r="W5" s="69" t="s">
        <v>1146</v>
      </c>
      <c r="X5" s="69" t="s">
        <v>1125</v>
      </c>
      <c r="Y5" s="69" t="s">
        <v>1105</v>
      </c>
      <c r="Z5" s="69" t="s">
        <v>1082</v>
      </c>
      <c r="AA5" s="69" t="s">
        <v>1058</v>
      </c>
      <c r="AB5" s="69" t="s">
        <v>1034</v>
      </c>
      <c r="AC5" s="69" t="s">
        <v>1008</v>
      </c>
      <c r="AD5" s="69" t="s">
        <v>982</v>
      </c>
      <c r="AE5" s="69" t="s">
        <v>956</v>
      </c>
      <c r="AF5" s="69" t="s">
        <v>928</v>
      </c>
      <c r="AG5" s="69" t="s">
        <v>901</v>
      </c>
      <c r="AH5" s="69" t="s">
        <v>872</v>
      </c>
      <c r="AI5" s="69" t="s">
        <v>841</v>
      </c>
      <c r="AJ5" s="69" t="s">
        <v>809</v>
      </c>
      <c r="AK5" s="69" t="s">
        <v>775</v>
      </c>
      <c r="AL5" s="69" t="s">
        <v>741</v>
      </c>
      <c r="AM5" s="69" t="s">
        <v>705</v>
      </c>
      <c r="AN5" s="69" t="s">
        <v>669</v>
      </c>
    </row>
    <row r="6" spans="1:40">
      <c r="A6" s="69" t="s">
        <v>4</v>
      </c>
      <c r="B6" s="69" t="s">
        <v>1337</v>
      </c>
      <c r="C6" s="69" t="s">
        <v>1336</v>
      </c>
      <c r="D6" s="69" t="s">
        <v>1335</v>
      </c>
      <c r="E6" s="69" t="s">
        <v>1334</v>
      </c>
      <c r="F6" s="69">
        <v>0</v>
      </c>
      <c r="G6" s="69" t="s">
        <v>1329</v>
      </c>
      <c r="H6" s="69" t="s">
        <v>1324</v>
      </c>
      <c r="I6" s="69" t="s">
        <v>1319</v>
      </c>
      <c r="J6" s="69" t="s">
        <v>1312</v>
      </c>
      <c r="K6" s="69" t="s">
        <v>1304</v>
      </c>
      <c r="L6" s="69" t="s">
        <v>1296</v>
      </c>
      <c r="M6" s="69" t="s">
        <v>1287</v>
      </c>
      <c r="N6" s="69" t="s">
        <v>1276</v>
      </c>
      <c r="O6" s="69" t="s">
        <v>1267</v>
      </c>
      <c r="P6" s="69" t="s">
        <v>1256</v>
      </c>
      <c r="Q6" s="69" t="s">
        <v>1242</v>
      </c>
      <c r="R6" s="69" t="s">
        <v>1228</v>
      </c>
      <c r="S6" s="69" t="s">
        <v>1214</v>
      </c>
      <c r="T6" s="69" t="s">
        <v>1199</v>
      </c>
      <c r="U6" s="69" t="s">
        <v>1182</v>
      </c>
      <c r="V6" s="69" t="s">
        <v>1165</v>
      </c>
      <c r="W6" s="69" t="s">
        <v>1145</v>
      </c>
      <c r="X6" s="69" t="s">
        <v>1124</v>
      </c>
      <c r="Y6" s="69" t="s">
        <v>1104</v>
      </c>
      <c r="Z6" s="69" t="s">
        <v>1081</v>
      </c>
      <c r="AA6" s="69" t="s">
        <v>1057</v>
      </c>
      <c r="AB6" s="69" t="s">
        <v>1033</v>
      </c>
      <c r="AC6" s="69" t="s">
        <v>1007</v>
      </c>
      <c r="AD6" s="69" t="s">
        <v>981</v>
      </c>
      <c r="AE6" s="69" t="s">
        <v>955</v>
      </c>
      <c r="AF6" s="69" t="s">
        <v>927</v>
      </c>
      <c r="AG6" s="69" t="s">
        <v>900</v>
      </c>
      <c r="AH6" s="69" t="s">
        <v>871</v>
      </c>
      <c r="AI6" s="69" t="s">
        <v>840</v>
      </c>
      <c r="AJ6" s="69" t="s">
        <v>808</v>
      </c>
      <c r="AK6" s="69" t="s">
        <v>774</v>
      </c>
      <c r="AL6" s="69" t="s">
        <v>740</v>
      </c>
      <c r="AM6" s="69" t="s">
        <v>704</v>
      </c>
      <c r="AN6" s="69" t="s">
        <v>668</v>
      </c>
    </row>
    <row r="7" spans="1:40">
      <c r="A7" s="69" t="s">
        <v>5</v>
      </c>
      <c r="B7" s="69" t="s">
        <v>1333</v>
      </c>
      <c r="C7" s="69" t="s">
        <v>1332</v>
      </c>
      <c r="D7" s="69" t="s">
        <v>1331</v>
      </c>
      <c r="E7" s="69" t="s">
        <v>1330</v>
      </c>
      <c r="F7" s="69" t="s">
        <v>1329</v>
      </c>
      <c r="G7" s="69">
        <v>0</v>
      </c>
      <c r="H7" s="69" t="s">
        <v>739</v>
      </c>
      <c r="I7" s="69" t="s">
        <v>1318</v>
      </c>
      <c r="J7" s="69" t="s">
        <v>1311</v>
      </c>
      <c r="K7" s="69" t="s">
        <v>1303</v>
      </c>
      <c r="L7" s="69" t="s">
        <v>1295</v>
      </c>
      <c r="M7" s="69" t="s">
        <v>1286</v>
      </c>
      <c r="N7" s="69" t="s">
        <v>1275</v>
      </c>
      <c r="O7" s="69" t="s">
        <v>1266</v>
      </c>
      <c r="P7" s="69" t="s">
        <v>1255</v>
      </c>
      <c r="Q7" s="69" t="s">
        <v>1241</v>
      </c>
      <c r="R7" s="69" t="s">
        <v>1227</v>
      </c>
      <c r="S7" s="69" t="s">
        <v>1213</v>
      </c>
      <c r="T7" s="69" t="s">
        <v>1198</v>
      </c>
      <c r="U7" s="69" t="s">
        <v>816</v>
      </c>
      <c r="V7" s="69" t="s">
        <v>1164</v>
      </c>
      <c r="W7" s="69" t="s">
        <v>1144</v>
      </c>
      <c r="X7" s="69" t="s">
        <v>1123</v>
      </c>
      <c r="Y7" s="69" t="s">
        <v>1103</v>
      </c>
      <c r="Z7" s="69" t="s">
        <v>1080</v>
      </c>
      <c r="AA7" s="69" t="s">
        <v>1056</v>
      </c>
      <c r="AB7" s="69" t="s">
        <v>1032</v>
      </c>
      <c r="AC7" s="69" t="s">
        <v>1006</v>
      </c>
      <c r="AD7" s="69" t="s">
        <v>980</v>
      </c>
      <c r="AE7" s="69" t="s">
        <v>954</v>
      </c>
      <c r="AF7" s="69" t="s">
        <v>903</v>
      </c>
      <c r="AG7" s="69" t="s">
        <v>899</v>
      </c>
      <c r="AH7" s="69" t="s">
        <v>870</v>
      </c>
      <c r="AI7" s="69" t="s">
        <v>839</v>
      </c>
      <c r="AJ7" s="69" t="s">
        <v>807</v>
      </c>
      <c r="AK7" s="69" t="s">
        <v>773</v>
      </c>
      <c r="AL7" s="69" t="s">
        <v>739</v>
      </c>
      <c r="AM7" s="69" t="s">
        <v>703</v>
      </c>
      <c r="AN7" s="69" t="s">
        <v>667</v>
      </c>
    </row>
    <row r="8" spans="1:40">
      <c r="A8" s="69" t="s">
        <v>6</v>
      </c>
      <c r="B8" s="69" t="s">
        <v>1328</v>
      </c>
      <c r="C8" s="69" t="s">
        <v>1327</v>
      </c>
      <c r="D8" s="69" t="s">
        <v>1326</v>
      </c>
      <c r="E8" s="69" t="s">
        <v>1325</v>
      </c>
      <c r="F8" s="69" t="s">
        <v>1324</v>
      </c>
      <c r="G8" s="69" t="s">
        <v>739</v>
      </c>
      <c r="H8" s="69">
        <v>0</v>
      </c>
      <c r="I8" s="69" t="s">
        <v>1317</v>
      </c>
      <c r="J8" s="69" t="s">
        <v>1310</v>
      </c>
      <c r="K8" s="69" t="s">
        <v>1302</v>
      </c>
      <c r="L8" s="69" t="s">
        <v>1294</v>
      </c>
      <c r="M8" s="69" t="s">
        <v>1285</v>
      </c>
      <c r="N8" s="69" t="s">
        <v>1274</v>
      </c>
      <c r="O8" s="69" t="s">
        <v>905</v>
      </c>
      <c r="P8" s="69" t="s">
        <v>1254</v>
      </c>
      <c r="Q8" s="69" t="s">
        <v>1240</v>
      </c>
      <c r="R8" s="69" t="s">
        <v>1226</v>
      </c>
      <c r="S8" s="69" t="s">
        <v>1212</v>
      </c>
      <c r="T8" s="69" t="s">
        <v>1197</v>
      </c>
      <c r="U8" s="69" t="s">
        <v>831</v>
      </c>
      <c r="V8" s="69" t="s">
        <v>1163</v>
      </c>
      <c r="W8" s="69" t="s">
        <v>1143</v>
      </c>
      <c r="X8" s="69" t="s">
        <v>1122</v>
      </c>
      <c r="Y8" s="69" t="s">
        <v>1102</v>
      </c>
      <c r="Z8" s="69" t="s">
        <v>1079</v>
      </c>
      <c r="AA8" s="69" t="s">
        <v>1055</v>
      </c>
      <c r="AB8" s="69" t="s">
        <v>1031</v>
      </c>
      <c r="AC8" s="69" t="s">
        <v>1005</v>
      </c>
      <c r="AD8" s="69" t="s">
        <v>979</v>
      </c>
      <c r="AE8" s="69" t="s">
        <v>953</v>
      </c>
      <c r="AF8" s="69" t="s">
        <v>926</v>
      </c>
      <c r="AG8" s="69" t="s">
        <v>898</v>
      </c>
      <c r="AH8" s="69" t="s">
        <v>869</v>
      </c>
      <c r="AI8" s="69" t="s">
        <v>838</v>
      </c>
      <c r="AJ8" s="69" t="s">
        <v>806</v>
      </c>
      <c r="AK8" s="69" t="s">
        <v>772</v>
      </c>
      <c r="AL8" s="69" t="s">
        <v>738</v>
      </c>
      <c r="AM8" s="69" t="s">
        <v>702</v>
      </c>
      <c r="AN8" s="69" t="s">
        <v>666</v>
      </c>
    </row>
    <row r="9" spans="1:40">
      <c r="A9" s="69" t="s">
        <v>7</v>
      </c>
      <c r="B9" s="69" t="s">
        <v>1323</v>
      </c>
      <c r="C9" s="69" t="s">
        <v>1322</v>
      </c>
      <c r="D9" s="69" t="s">
        <v>1321</v>
      </c>
      <c r="E9" s="69" t="s">
        <v>1320</v>
      </c>
      <c r="F9" s="69" t="s">
        <v>1319</v>
      </c>
      <c r="G9" s="69" t="s">
        <v>1318</v>
      </c>
      <c r="H9" s="69" t="s">
        <v>1317</v>
      </c>
      <c r="I9" s="69">
        <v>0</v>
      </c>
      <c r="J9" s="69" t="s">
        <v>1309</v>
      </c>
      <c r="K9" s="69" t="s">
        <v>1301</v>
      </c>
      <c r="L9" s="69" t="s">
        <v>1293</v>
      </c>
      <c r="M9" s="69" t="s">
        <v>1284</v>
      </c>
      <c r="N9" s="69" t="s">
        <v>1273</v>
      </c>
      <c r="O9" s="69" t="s">
        <v>1265</v>
      </c>
      <c r="P9" s="69" t="s">
        <v>1253</v>
      </c>
      <c r="Q9" s="69" t="s">
        <v>1239</v>
      </c>
      <c r="R9" s="69" t="s">
        <v>1225</v>
      </c>
      <c r="S9" s="69" t="s">
        <v>1211</v>
      </c>
      <c r="T9" s="69" t="s">
        <v>1196</v>
      </c>
      <c r="U9" s="69" t="s">
        <v>1181</v>
      </c>
      <c r="V9" s="69" t="s">
        <v>1162</v>
      </c>
      <c r="W9" s="69" t="s">
        <v>1142</v>
      </c>
      <c r="X9" s="69" t="s">
        <v>1121</v>
      </c>
      <c r="Y9" s="69" t="s">
        <v>1101</v>
      </c>
      <c r="Z9" s="69" t="s">
        <v>1078</v>
      </c>
      <c r="AA9" s="69" t="s">
        <v>1054</v>
      </c>
      <c r="AB9" s="69" t="s">
        <v>1030</v>
      </c>
      <c r="AC9" s="69" t="s">
        <v>1004</v>
      </c>
      <c r="AD9" s="69" t="s">
        <v>978</v>
      </c>
      <c r="AE9" s="69" t="s">
        <v>657</v>
      </c>
      <c r="AF9" s="69" t="s">
        <v>925</v>
      </c>
      <c r="AG9" s="69" t="s">
        <v>897</v>
      </c>
      <c r="AH9" s="69" t="s">
        <v>868</v>
      </c>
      <c r="AI9" s="69" t="s">
        <v>837</v>
      </c>
      <c r="AJ9" s="69" t="s">
        <v>805</v>
      </c>
      <c r="AK9" s="69" t="s">
        <v>658</v>
      </c>
      <c r="AL9" s="69" t="s">
        <v>737</v>
      </c>
      <c r="AM9" s="69" t="s">
        <v>701</v>
      </c>
      <c r="AN9" s="69" t="s">
        <v>665</v>
      </c>
    </row>
    <row r="10" spans="1:40">
      <c r="A10" s="69" t="s">
        <v>8</v>
      </c>
      <c r="B10" s="69" t="s">
        <v>1316</v>
      </c>
      <c r="C10" s="69" t="s">
        <v>1315</v>
      </c>
      <c r="D10" s="69" t="s">
        <v>1314</v>
      </c>
      <c r="E10" s="69" t="s">
        <v>1313</v>
      </c>
      <c r="F10" s="69" t="s">
        <v>1312</v>
      </c>
      <c r="G10" s="69" t="s">
        <v>1311</v>
      </c>
      <c r="H10" s="69" t="s">
        <v>1310</v>
      </c>
      <c r="I10" s="69" t="s">
        <v>1309</v>
      </c>
      <c r="J10" s="69">
        <v>0</v>
      </c>
      <c r="K10" s="69" t="s">
        <v>1300</v>
      </c>
      <c r="L10" s="69" t="s">
        <v>1292</v>
      </c>
      <c r="M10" s="69" t="s">
        <v>1283</v>
      </c>
      <c r="N10" s="69" t="s">
        <v>1272</v>
      </c>
      <c r="O10" s="69" t="s">
        <v>1264</v>
      </c>
      <c r="P10" s="69" t="s">
        <v>1252</v>
      </c>
      <c r="Q10" s="69" t="s">
        <v>1238</v>
      </c>
      <c r="R10" s="69" t="s">
        <v>1224</v>
      </c>
      <c r="S10" s="69" t="s">
        <v>917</v>
      </c>
      <c r="T10" s="69" t="s">
        <v>1195</v>
      </c>
      <c r="U10" s="69" t="s">
        <v>1180</v>
      </c>
      <c r="V10" s="69" t="s">
        <v>1161</v>
      </c>
      <c r="W10" s="69" t="s">
        <v>1141</v>
      </c>
      <c r="X10" s="69" t="s">
        <v>1120</v>
      </c>
      <c r="Y10" s="69" t="s">
        <v>1100</v>
      </c>
      <c r="Z10" s="69" t="s">
        <v>1077</v>
      </c>
      <c r="AA10" s="69" t="s">
        <v>1053</v>
      </c>
      <c r="AB10" s="69" t="s">
        <v>1029</v>
      </c>
      <c r="AC10" s="69" t="s">
        <v>1003</v>
      </c>
      <c r="AD10" s="69" t="s">
        <v>977</v>
      </c>
      <c r="AE10" s="69" t="s">
        <v>952</v>
      </c>
      <c r="AF10" s="69" t="s">
        <v>924</v>
      </c>
      <c r="AG10" s="69" t="s">
        <v>896</v>
      </c>
      <c r="AH10" s="69" t="s">
        <v>867</v>
      </c>
      <c r="AI10" s="69" t="s">
        <v>836</v>
      </c>
      <c r="AJ10" s="69" t="s">
        <v>804</v>
      </c>
      <c r="AK10" s="69" t="s">
        <v>771</v>
      </c>
      <c r="AL10" s="69" t="s">
        <v>736</v>
      </c>
      <c r="AM10" s="69" t="s">
        <v>700</v>
      </c>
      <c r="AN10" s="69" t="s">
        <v>664</v>
      </c>
    </row>
    <row r="11" spans="1:40">
      <c r="A11" s="69" t="s">
        <v>9</v>
      </c>
      <c r="B11" s="69" t="s">
        <v>1308</v>
      </c>
      <c r="C11" s="69" t="s">
        <v>1307</v>
      </c>
      <c r="D11" s="69" t="s">
        <v>1306</v>
      </c>
      <c r="E11" s="69" t="s">
        <v>1305</v>
      </c>
      <c r="F11" s="69" t="s">
        <v>1304</v>
      </c>
      <c r="G11" s="69" t="s">
        <v>1303</v>
      </c>
      <c r="H11" s="69" t="s">
        <v>1302</v>
      </c>
      <c r="I11" s="69" t="s">
        <v>1301</v>
      </c>
      <c r="J11" s="69" t="s">
        <v>1300</v>
      </c>
      <c r="K11" s="69">
        <v>0</v>
      </c>
      <c r="L11" s="69" t="s">
        <v>1291</v>
      </c>
      <c r="M11" s="69" t="s">
        <v>1282</v>
      </c>
      <c r="N11" s="69" t="s">
        <v>1271</v>
      </c>
      <c r="O11" s="69" t="s">
        <v>1263</v>
      </c>
      <c r="P11" s="69" t="s">
        <v>1251</v>
      </c>
      <c r="Q11" s="69" t="s">
        <v>1237</v>
      </c>
      <c r="R11" s="69" t="s">
        <v>1223</v>
      </c>
      <c r="S11" s="69" t="s">
        <v>1210</v>
      </c>
      <c r="T11" s="69" t="s">
        <v>722</v>
      </c>
      <c r="U11" s="69" t="s">
        <v>1179</v>
      </c>
      <c r="V11" s="69" t="s">
        <v>1160</v>
      </c>
      <c r="W11" s="69" t="s">
        <v>1140</v>
      </c>
      <c r="X11" s="69" t="s">
        <v>1119</v>
      </c>
      <c r="Y11" s="69" t="s">
        <v>1099</v>
      </c>
      <c r="Z11" s="69" t="s">
        <v>1076</v>
      </c>
      <c r="AA11" s="69" t="s">
        <v>1052</v>
      </c>
      <c r="AB11" s="69" t="s">
        <v>1028</v>
      </c>
      <c r="AC11" s="69" t="s">
        <v>1002</v>
      </c>
      <c r="AD11" s="69" t="s">
        <v>976</v>
      </c>
      <c r="AE11" s="69" t="s">
        <v>951</v>
      </c>
      <c r="AF11" s="69" t="s">
        <v>923</v>
      </c>
      <c r="AG11" s="69" t="s">
        <v>895</v>
      </c>
      <c r="AH11" s="69" t="s">
        <v>642</v>
      </c>
      <c r="AI11" s="69" t="s">
        <v>835</v>
      </c>
      <c r="AJ11" s="69" t="s">
        <v>803</v>
      </c>
      <c r="AK11" s="69" t="s">
        <v>770</v>
      </c>
      <c r="AL11" s="69" t="s">
        <v>735</v>
      </c>
      <c r="AM11" s="69" t="s">
        <v>699</v>
      </c>
      <c r="AN11" s="69" t="s">
        <v>663</v>
      </c>
    </row>
    <row r="12" spans="1:40">
      <c r="A12" s="69" t="s">
        <v>10</v>
      </c>
      <c r="B12" s="69" t="s">
        <v>1299</v>
      </c>
      <c r="C12" s="69" t="s">
        <v>1298</v>
      </c>
      <c r="D12" s="69" t="s">
        <v>652</v>
      </c>
      <c r="E12" s="69" t="s">
        <v>1297</v>
      </c>
      <c r="F12" s="69" t="s">
        <v>1296</v>
      </c>
      <c r="G12" s="69" t="s">
        <v>1295</v>
      </c>
      <c r="H12" s="69" t="s">
        <v>1294</v>
      </c>
      <c r="I12" s="69" t="s">
        <v>1293</v>
      </c>
      <c r="J12" s="69" t="s">
        <v>1292</v>
      </c>
      <c r="K12" s="69" t="s">
        <v>1291</v>
      </c>
      <c r="L12" s="69">
        <v>0</v>
      </c>
      <c r="M12" s="69" t="s">
        <v>1281</v>
      </c>
      <c r="N12" s="69" t="s">
        <v>1270</v>
      </c>
      <c r="O12" s="69" t="s">
        <v>1025</v>
      </c>
      <c r="P12" s="69" t="s">
        <v>1250</v>
      </c>
      <c r="Q12" s="69" t="s">
        <v>1236</v>
      </c>
      <c r="R12" s="69" t="s">
        <v>1222</v>
      </c>
      <c r="S12" s="69" t="s">
        <v>831</v>
      </c>
      <c r="T12" s="69" t="s">
        <v>1194</v>
      </c>
      <c r="U12" s="69" t="s">
        <v>1178</v>
      </c>
      <c r="V12" s="69" t="s">
        <v>1159</v>
      </c>
      <c r="W12" s="69" t="s">
        <v>1139</v>
      </c>
      <c r="X12" s="69" t="s">
        <v>1118</v>
      </c>
      <c r="Y12" s="69" t="s">
        <v>1098</v>
      </c>
      <c r="Z12" s="69" t="s">
        <v>1075</v>
      </c>
      <c r="AA12" s="69" t="s">
        <v>1051</v>
      </c>
      <c r="AB12" s="69" t="s">
        <v>1027</v>
      </c>
      <c r="AC12" s="69" t="s">
        <v>1001</v>
      </c>
      <c r="AD12" s="69" t="s">
        <v>975</v>
      </c>
      <c r="AE12" s="69" t="s">
        <v>950</v>
      </c>
      <c r="AF12" s="69" t="s">
        <v>922</v>
      </c>
      <c r="AG12" s="69" t="s">
        <v>894</v>
      </c>
      <c r="AH12" s="69" t="s">
        <v>866</v>
      </c>
      <c r="AI12" s="69" t="s">
        <v>834</v>
      </c>
      <c r="AJ12" s="69" t="s">
        <v>802</v>
      </c>
      <c r="AK12" s="69" t="s">
        <v>769</v>
      </c>
      <c r="AL12" s="69" t="s">
        <v>734</v>
      </c>
      <c r="AM12" s="69" t="s">
        <v>698</v>
      </c>
      <c r="AN12" s="69" t="s">
        <v>662</v>
      </c>
    </row>
    <row r="13" spans="1:40">
      <c r="A13" s="69" t="s">
        <v>11</v>
      </c>
      <c r="B13" s="69" t="s">
        <v>832</v>
      </c>
      <c r="C13" s="69" t="s">
        <v>1290</v>
      </c>
      <c r="D13" s="69" t="s">
        <v>1289</v>
      </c>
      <c r="E13" s="69" t="s">
        <v>1288</v>
      </c>
      <c r="F13" s="69" t="s">
        <v>1287</v>
      </c>
      <c r="G13" s="69" t="s">
        <v>1286</v>
      </c>
      <c r="H13" s="69" t="s">
        <v>1285</v>
      </c>
      <c r="I13" s="69" t="s">
        <v>1284</v>
      </c>
      <c r="J13" s="69" t="s">
        <v>1283</v>
      </c>
      <c r="K13" s="69" t="s">
        <v>1282</v>
      </c>
      <c r="L13" s="69" t="s">
        <v>1281</v>
      </c>
      <c r="M13" s="69">
        <v>0</v>
      </c>
      <c r="N13" s="69" t="s">
        <v>904</v>
      </c>
      <c r="O13" s="69" t="s">
        <v>1262</v>
      </c>
      <c r="P13" s="69" t="s">
        <v>1249</v>
      </c>
      <c r="Q13" s="69" t="s">
        <v>1235</v>
      </c>
      <c r="R13" s="69" t="s">
        <v>1221</v>
      </c>
      <c r="S13" s="69" t="s">
        <v>1209</v>
      </c>
      <c r="T13" s="69" t="s">
        <v>1193</v>
      </c>
      <c r="U13" s="69" t="s">
        <v>1177</v>
      </c>
      <c r="V13" s="69" t="s">
        <v>1158</v>
      </c>
      <c r="W13" s="69" t="s">
        <v>1138</v>
      </c>
      <c r="X13" s="69" t="s">
        <v>719</v>
      </c>
      <c r="Y13" s="69" t="s">
        <v>1097</v>
      </c>
      <c r="Z13" s="69" t="s">
        <v>1074</v>
      </c>
      <c r="AA13" s="69" t="s">
        <v>1050</v>
      </c>
      <c r="AB13" s="69" t="s">
        <v>1026</v>
      </c>
      <c r="AC13" s="69" t="s">
        <v>1000</v>
      </c>
      <c r="AD13" s="69" t="s">
        <v>905</v>
      </c>
      <c r="AE13" s="69" t="s">
        <v>949</v>
      </c>
      <c r="AF13" s="69" t="s">
        <v>921</v>
      </c>
      <c r="AG13" s="69" t="s">
        <v>893</v>
      </c>
      <c r="AH13" s="69" t="s">
        <v>865</v>
      </c>
      <c r="AI13" s="69" t="s">
        <v>833</v>
      </c>
      <c r="AJ13" s="69" t="s">
        <v>801</v>
      </c>
      <c r="AK13" s="69" t="s">
        <v>768</v>
      </c>
      <c r="AL13" s="69" t="s">
        <v>733</v>
      </c>
      <c r="AM13" s="69" t="s">
        <v>697</v>
      </c>
      <c r="AN13" s="69" t="s">
        <v>661</v>
      </c>
    </row>
    <row r="14" spans="1:40">
      <c r="A14" s="69" t="s">
        <v>12</v>
      </c>
      <c r="B14" s="69" t="s">
        <v>1280</v>
      </c>
      <c r="C14" s="69" t="s">
        <v>1279</v>
      </c>
      <c r="D14" s="69" t="s">
        <v>1278</v>
      </c>
      <c r="E14" s="69" t="s">
        <v>1277</v>
      </c>
      <c r="F14" s="69" t="s">
        <v>1276</v>
      </c>
      <c r="G14" s="69" t="s">
        <v>1275</v>
      </c>
      <c r="H14" s="69" t="s">
        <v>1274</v>
      </c>
      <c r="I14" s="69" t="s">
        <v>1273</v>
      </c>
      <c r="J14" s="69" t="s">
        <v>1272</v>
      </c>
      <c r="K14" s="69" t="s">
        <v>1271</v>
      </c>
      <c r="L14" s="69" t="s">
        <v>1270</v>
      </c>
      <c r="M14" s="69" t="s">
        <v>904</v>
      </c>
      <c r="N14" s="69">
        <v>0</v>
      </c>
      <c r="O14" s="69" t="s">
        <v>1261</v>
      </c>
      <c r="P14" s="69" t="s">
        <v>1248</v>
      </c>
      <c r="Q14" s="69" t="s">
        <v>739</v>
      </c>
      <c r="R14" s="69" t="s">
        <v>1220</v>
      </c>
      <c r="S14" s="69" t="s">
        <v>1208</v>
      </c>
      <c r="T14" s="69" t="s">
        <v>1192</v>
      </c>
      <c r="U14" s="69" t="s">
        <v>1176</v>
      </c>
      <c r="V14" s="69" t="s">
        <v>1157</v>
      </c>
      <c r="W14" s="69" t="s">
        <v>1137</v>
      </c>
      <c r="X14" s="69" t="s">
        <v>1117</v>
      </c>
      <c r="Y14" s="69" t="s">
        <v>1096</v>
      </c>
      <c r="Z14" s="69" t="s">
        <v>1073</v>
      </c>
      <c r="AA14" s="69" t="s">
        <v>1049</v>
      </c>
      <c r="AB14" s="69" t="s">
        <v>1025</v>
      </c>
      <c r="AC14" s="69" t="s">
        <v>999</v>
      </c>
      <c r="AD14" s="69" t="s">
        <v>974</v>
      </c>
      <c r="AE14" s="69" t="s">
        <v>948</v>
      </c>
      <c r="AF14" s="69" t="s">
        <v>920</v>
      </c>
      <c r="AG14" s="69" t="s">
        <v>892</v>
      </c>
      <c r="AH14" s="69" t="s">
        <v>864</v>
      </c>
      <c r="AI14" s="69" t="s">
        <v>832</v>
      </c>
      <c r="AJ14" s="69" t="s">
        <v>800</v>
      </c>
      <c r="AK14" s="69" t="s">
        <v>767</v>
      </c>
      <c r="AL14" s="69" t="s">
        <v>732</v>
      </c>
      <c r="AM14" s="69" t="s">
        <v>696</v>
      </c>
      <c r="AN14" s="69" t="s">
        <v>660</v>
      </c>
    </row>
    <row r="15" spans="1:40">
      <c r="A15" s="69" t="s">
        <v>13</v>
      </c>
      <c r="B15" s="69">
        <v>1</v>
      </c>
      <c r="C15" s="69" t="s">
        <v>1224</v>
      </c>
      <c r="D15" s="69" t="s">
        <v>1269</v>
      </c>
      <c r="E15" s="69" t="s">
        <v>1268</v>
      </c>
      <c r="F15" s="69" t="s">
        <v>1267</v>
      </c>
      <c r="G15" s="69" t="s">
        <v>1266</v>
      </c>
      <c r="H15" s="69" t="s">
        <v>905</v>
      </c>
      <c r="I15" s="69" t="s">
        <v>1265</v>
      </c>
      <c r="J15" s="69" t="s">
        <v>1264</v>
      </c>
      <c r="K15" s="69" t="s">
        <v>1263</v>
      </c>
      <c r="L15" s="69" t="s">
        <v>1025</v>
      </c>
      <c r="M15" s="69" t="s">
        <v>1262</v>
      </c>
      <c r="N15" s="69" t="s">
        <v>1261</v>
      </c>
      <c r="O15" s="69">
        <v>0</v>
      </c>
      <c r="P15" s="69" t="s">
        <v>1247</v>
      </c>
      <c r="Q15" s="69" t="s">
        <v>1234</v>
      </c>
      <c r="R15" s="69" t="s">
        <v>1219</v>
      </c>
      <c r="S15" s="69" t="s">
        <v>1207</v>
      </c>
      <c r="T15" s="69" t="s">
        <v>1191</v>
      </c>
      <c r="U15" s="69" t="s">
        <v>1175</v>
      </c>
      <c r="V15" s="69" t="s">
        <v>1156</v>
      </c>
      <c r="W15" s="69" t="s">
        <v>1136</v>
      </c>
      <c r="X15" s="69" t="s">
        <v>1116</v>
      </c>
      <c r="Y15" s="69" t="s">
        <v>1095</v>
      </c>
      <c r="Z15" s="69" t="s">
        <v>1072</v>
      </c>
      <c r="AA15" s="69" t="s">
        <v>1048</v>
      </c>
      <c r="AB15" s="69" t="s">
        <v>1024</v>
      </c>
      <c r="AC15" s="69" t="s">
        <v>998</v>
      </c>
      <c r="AD15" s="69" t="s">
        <v>973</v>
      </c>
      <c r="AE15" s="69" t="s">
        <v>947</v>
      </c>
      <c r="AF15" s="69" t="s">
        <v>816</v>
      </c>
      <c r="AG15" s="69" t="s">
        <v>891</v>
      </c>
      <c r="AH15" s="69" t="s">
        <v>863</v>
      </c>
      <c r="AI15" s="69" t="s">
        <v>831</v>
      </c>
      <c r="AJ15" s="69" t="s">
        <v>799</v>
      </c>
      <c r="AK15" s="69" t="s">
        <v>766</v>
      </c>
      <c r="AL15" s="69" t="s">
        <v>731</v>
      </c>
      <c r="AM15" s="69" t="s">
        <v>695</v>
      </c>
      <c r="AN15" s="69" t="s">
        <v>659</v>
      </c>
    </row>
    <row r="16" spans="1:40">
      <c r="A16" s="69" t="s">
        <v>14</v>
      </c>
      <c r="B16" s="69" t="s">
        <v>1260</v>
      </c>
      <c r="C16" s="69" t="s">
        <v>1259</v>
      </c>
      <c r="D16" s="69" t="s">
        <v>1258</v>
      </c>
      <c r="E16" s="69" t="s">
        <v>1257</v>
      </c>
      <c r="F16" s="69" t="s">
        <v>1256</v>
      </c>
      <c r="G16" s="69" t="s">
        <v>1255</v>
      </c>
      <c r="H16" s="69" t="s">
        <v>1254</v>
      </c>
      <c r="I16" s="69" t="s">
        <v>1253</v>
      </c>
      <c r="J16" s="69" t="s">
        <v>1252</v>
      </c>
      <c r="K16" s="69" t="s">
        <v>1251</v>
      </c>
      <c r="L16" s="69" t="s">
        <v>1250</v>
      </c>
      <c r="M16" s="69" t="s">
        <v>1249</v>
      </c>
      <c r="N16" s="69" t="s">
        <v>1248</v>
      </c>
      <c r="O16" s="69" t="s">
        <v>1247</v>
      </c>
      <c r="P16" s="69">
        <v>0</v>
      </c>
      <c r="Q16" s="69" t="s">
        <v>1233</v>
      </c>
      <c r="R16" s="69" t="s">
        <v>1218</v>
      </c>
      <c r="S16" s="69" t="s">
        <v>1206</v>
      </c>
      <c r="T16" s="69" t="s">
        <v>1190</v>
      </c>
      <c r="U16" s="69" t="s">
        <v>1174</v>
      </c>
      <c r="V16" s="69" t="s">
        <v>1155</v>
      </c>
      <c r="W16" s="69" t="s">
        <v>1135</v>
      </c>
      <c r="X16" s="69" t="s">
        <v>1115</v>
      </c>
      <c r="Y16" s="69" t="s">
        <v>1094</v>
      </c>
      <c r="Z16" s="69" t="s">
        <v>1071</v>
      </c>
      <c r="AA16" s="69" t="s">
        <v>1047</v>
      </c>
      <c r="AB16" s="69" t="s">
        <v>1023</v>
      </c>
      <c r="AC16" s="69" t="s">
        <v>997</v>
      </c>
      <c r="AD16" s="69" t="s">
        <v>972</v>
      </c>
      <c r="AE16" s="69" t="s">
        <v>946</v>
      </c>
      <c r="AF16" s="69" t="s">
        <v>919</v>
      </c>
      <c r="AG16" s="69" t="s">
        <v>890</v>
      </c>
      <c r="AH16" s="69" t="s">
        <v>862</v>
      </c>
      <c r="AI16" s="69" t="s">
        <v>830</v>
      </c>
      <c r="AJ16" s="69" t="s">
        <v>798</v>
      </c>
      <c r="AK16" s="69" t="s">
        <v>765</v>
      </c>
      <c r="AL16" s="69" t="s">
        <v>730</v>
      </c>
      <c r="AM16" s="69" t="s">
        <v>694</v>
      </c>
      <c r="AN16" s="69" t="s">
        <v>658</v>
      </c>
    </row>
    <row r="17" spans="1:40">
      <c r="A17" s="69" t="s">
        <v>15</v>
      </c>
      <c r="B17" s="69" t="s">
        <v>1246</v>
      </c>
      <c r="C17" s="69" t="s">
        <v>1245</v>
      </c>
      <c r="D17" s="69" t="s">
        <v>1244</v>
      </c>
      <c r="E17" s="69" t="s">
        <v>1243</v>
      </c>
      <c r="F17" s="69" t="s">
        <v>1242</v>
      </c>
      <c r="G17" s="69" t="s">
        <v>1241</v>
      </c>
      <c r="H17" s="69" t="s">
        <v>1240</v>
      </c>
      <c r="I17" s="69" t="s">
        <v>1239</v>
      </c>
      <c r="J17" s="69" t="s">
        <v>1238</v>
      </c>
      <c r="K17" s="69" t="s">
        <v>1237</v>
      </c>
      <c r="L17" s="69" t="s">
        <v>1236</v>
      </c>
      <c r="M17" s="69" t="s">
        <v>1235</v>
      </c>
      <c r="N17" s="69" t="s">
        <v>739</v>
      </c>
      <c r="O17" s="69" t="s">
        <v>1234</v>
      </c>
      <c r="P17" s="69" t="s">
        <v>1233</v>
      </c>
      <c r="Q17" s="69">
        <v>0</v>
      </c>
      <c r="R17" s="69" t="s">
        <v>698</v>
      </c>
      <c r="S17" s="69" t="s">
        <v>1205</v>
      </c>
      <c r="T17" s="69" t="s">
        <v>1189</v>
      </c>
      <c r="U17" s="69" t="s">
        <v>1173</v>
      </c>
      <c r="V17" s="69" t="s">
        <v>1154</v>
      </c>
      <c r="W17" s="69" t="s">
        <v>1134</v>
      </c>
      <c r="X17" s="69" t="s">
        <v>1114</v>
      </c>
      <c r="Y17" s="69" t="s">
        <v>1093</v>
      </c>
      <c r="Z17" s="69" t="s">
        <v>1070</v>
      </c>
      <c r="AA17" s="69" t="s">
        <v>1046</v>
      </c>
      <c r="AB17" s="69" t="s">
        <v>1022</v>
      </c>
      <c r="AC17" s="69" t="s">
        <v>996</v>
      </c>
      <c r="AD17" s="69" t="s">
        <v>971</v>
      </c>
      <c r="AE17" s="69" t="s">
        <v>945</v>
      </c>
      <c r="AF17" s="69" t="s">
        <v>918</v>
      </c>
      <c r="AG17" s="69" t="s">
        <v>889</v>
      </c>
      <c r="AH17" s="69" t="s">
        <v>861</v>
      </c>
      <c r="AI17" s="69" t="s">
        <v>829</v>
      </c>
      <c r="AJ17" s="69" t="s">
        <v>797</v>
      </c>
      <c r="AK17" s="69" t="s">
        <v>764</v>
      </c>
      <c r="AL17" s="69" t="s">
        <v>729</v>
      </c>
      <c r="AM17" s="69" t="s">
        <v>693</v>
      </c>
      <c r="AN17" s="69" t="s">
        <v>657</v>
      </c>
    </row>
    <row r="18" spans="1:40">
      <c r="A18" s="69" t="s">
        <v>16</v>
      </c>
      <c r="B18" s="69" t="s">
        <v>1232</v>
      </c>
      <c r="C18" s="69" t="s">
        <v>1231</v>
      </c>
      <c r="D18" s="69" t="s">
        <v>1230</v>
      </c>
      <c r="E18" s="69" t="s">
        <v>1229</v>
      </c>
      <c r="F18" s="69" t="s">
        <v>1228</v>
      </c>
      <c r="G18" s="69" t="s">
        <v>1227</v>
      </c>
      <c r="H18" s="69" t="s">
        <v>1226</v>
      </c>
      <c r="I18" s="69" t="s">
        <v>1225</v>
      </c>
      <c r="J18" s="69" t="s">
        <v>1224</v>
      </c>
      <c r="K18" s="69" t="s">
        <v>1223</v>
      </c>
      <c r="L18" s="69" t="s">
        <v>1222</v>
      </c>
      <c r="M18" s="69" t="s">
        <v>1221</v>
      </c>
      <c r="N18" s="69" t="s">
        <v>1220</v>
      </c>
      <c r="O18" s="69" t="s">
        <v>1219</v>
      </c>
      <c r="P18" s="69" t="s">
        <v>1218</v>
      </c>
      <c r="Q18" s="69" t="s">
        <v>698</v>
      </c>
      <c r="R18" s="69">
        <v>0</v>
      </c>
      <c r="S18" s="69" t="s">
        <v>1204</v>
      </c>
      <c r="T18" s="69" t="s">
        <v>1188</v>
      </c>
      <c r="U18" s="69" t="s">
        <v>1172</v>
      </c>
      <c r="V18" s="69" t="s">
        <v>1153</v>
      </c>
      <c r="W18" s="69" t="s">
        <v>1133</v>
      </c>
      <c r="X18" s="69" t="s">
        <v>1113</v>
      </c>
      <c r="Y18" s="69" t="s">
        <v>1092</v>
      </c>
      <c r="Z18" s="69" t="s">
        <v>1069</v>
      </c>
      <c r="AA18" s="69" t="s">
        <v>1045</v>
      </c>
      <c r="AB18" s="69" t="s">
        <v>1021</v>
      </c>
      <c r="AC18" s="69" t="s">
        <v>995</v>
      </c>
      <c r="AD18" s="69" t="s">
        <v>970</v>
      </c>
      <c r="AE18" s="69" t="s">
        <v>944</v>
      </c>
      <c r="AF18" s="69" t="s">
        <v>917</v>
      </c>
      <c r="AG18" s="69" t="s">
        <v>888</v>
      </c>
      <c r="AH18" s="69" t="s">
        <v>860</v>
      </c>
      <c r="AI18" s="69" t="s">
        <v>828</v>
      </c>
      <c r="AJ18" s="69" t="s">
        <v>796</v>
      </c>
      <c r="AK18" s="69" t="s">
        <v>763</v>
      </c>
      <c r="AL18" s="69" t="s">
        <v>728</v>
      </c>
      <c r="AM18" s="69" t="s">
        <v>692</v>
      </c>
      <c r="AN18" s="69" t="s">
        <v>656</v>
      </c>
    </row>
    <row r="19" spans="1:40">
      <c r="A19" s="69" t="s">
        <v>17</v>
      </c>
      <c r="B19" s="69">
        <v>1</v>
      </c>
      <c r="C19" s="69" t="s">
        <v>1217</v>
      </c>
      <c r="D19" s="69" t="s">
        <v>1216</v>
      </c>
      <c r="E19" s="69" t="s">
        <v>1215</v>
      </c>
      <c r="F19" s="69" t="s">
        <v>1214</v>
      </c>
      <c r="G19" s="69" t="s">
        <v>1213</v>
      </c>
      <c r="H19" s="69" t="s">
        <v>1212</v>
      </c>
      <c r="I19" s="69" t="s">
        <v>1211</v>
      </c>
      <c r="J19" s="69" t="s">
        <v>917</v>
      </c>
      <c r="K19" s="69" t="s">
        <v>1210</v>
      </c>
      <c r="L19" s="69" t="s">
        <v>831</v>
      </c>
      <c r="M19" s="69" t="s">
        <v>1209</v>
      </c>
      <c r="N19" s="69" t="s">
        <v>1208</v>
      </c>
      <c r="O19" s="69" t="s">
        <v>1207</v>
      </c>
      <c r="P19" s="69" t="s">
        <v>1206</v>
      </c>
      <c r="Q19" s="69" t="s">
        <v>1205</v>
      </c>
      <c r="R19" s="69" t="s">
        <v>1204</v>
      </c>
      <c r="S19" s="69">
        <v>0</v>
      </c>
      <c r="T19" s="69" t="s">
        <v>1187</v>
      </c>
      <c r="U19" s="69" t="s">
        <v>1171</v>
      </c>
      <c r="V19" s="69" t="s">
        <v>1152</v>
      </c>
      <c r="W19" s="69" t="s">
        <v>1132</v>
      </c>
      <c r="X19" s="69" t="s">
        <v>739</v>
      </c>
      <c r="Y19" s="69" t="s">
        <v>1091</v>
      </c>
      <c r="Z19" s="69" t="s">
        <v>1068</v>
      </c>
      <c r="AA19" s="69" t="s">
        <v>1044</v>
      </c>
      <c r="AB19" s="69" t="s">
        <v>1020</v>
      </c>
      <c r="AC19" s="69" t="s">
        <v>994</v>
      </c>
      <c r="AD19" s="69" t="s">
        <v>969</v>
      </c>
      <c r="AE19" s="69" t="s">
        <v>943</v>
      </c>
      <c r="AF19" s="69" t="s">
        <v>916</v>
      </c>
      <c r="AG19" s="69" t="s">
        <v>819</v>
      </c>
      <c r="AH19" s="69" t="s">
        <v>859</v>
      </c>
      <c r="AI19" s="69" t="s">
        <v>819</v>
      </c>
      <c r="AJ19" s="69" t="s">
        <v>795</v>
      </c>
      <c r="AK19" s="69" t="s">
        <v>762</v>
      </c>
      <c r="AL19" s="69" t="s">
        <v>727</v>
      </c>
      <c r="AM19" s="69" t="s">
        <v>691</v>
      </c>
      <c r="AN19" s="69" t="s">
        <v>655</v>
      </c>
    </row>
    <row r="20" spans="1:40">
      <c r="A20" s="69" t="s">
        <v>18</v>
      </c>
      <c r="B20" s="69" t="s">
        <v>1203</v>
      </c>
      <c r="C20" s="69" t="s">
        <v>1202</v>
      </c>
      <c r="D20" s="69" t="s">
        <v>1201</v>
      </c>
      <c r="E20" s="69" t="s">
        <v>1200</v>
      </c>
      <c r="F20" s="69" t="s">
        <v>1199</v>
      </c>
      <c r="G20" s="69" t="s">
        <v>1198</v>
      </c>
      <c r="H20" s="69" t="s">
        <v>1197</v>
      </c>
      <c r="I20" s="69" t="s">
        <v>1196</v>
      </c>
      <c r="J20" s="69" t="s">
        <v>1195</v>
      </c>
      <c r="K20" s="69" t="s">
        <v>722</v>
      </c>
      <c r="L20" s="69" t="s">
        <v>1194</v>
      </c>
      <c r="M20" s="69" t="s">
        <v>1193</v>
      </c>
      <c r="N20" s="69" t="s">
        <v>1192</v>
      </c>
      <c r="O20" s="69" t="s">
        <v>1191</v>
      </c>
      <c r="P20" s="69" t="s">
        <v>1190</v>
      </c>
      <c r="Q20" s="69" t="s">
        <v>1189</v>
      </c>
      <c r="R20" s="69" t="s">
        <v>1188</v>
      </c>
      <c r="S20" s="69" t="s">
        <v>1187</v>
      </c>
      <c r="T20" s="69">
        <v>0</v>
      </c>
      <c r="U20" s="69" t="s">
        <v>1170</v>
      </c>
      <c r="V20" s="69" t="s">
        <v>1151</v>
      </c>
      <c r="W20" s="69" t="s">
        <v>1131</v>
      </c>
      <c r="X20" s="69" t="s">
        <v>1112</v>
      </c>
      <c r="Y20" s="69" t="s">
        <v>1090</v>
      </c>
      <c r="Z20" s="69" t="s">
        <v>1067</v>
      </c>
      <c r="AA20" s="69" t="s">
        <v>1043</v>
      </c>
      <c r="AB20" s="69" t="s">
        <v>1019</v>
      </c>
      <c r="AC20" s="69" t="s">
        <v>993</v>
      </c>
      <c r="AD20" s="69" t="s">
        <v>968</v>
      </c>
      <c r="AE20" s="69" t="s">
        <v>942</v>
      </c>
      <c r="AF20" s="69" t="s">
        <v>915</v>
      </c>
      <c r="AG20" s="69" t="s">
        <v>887</v>
      </c>
      <c r="AH20" s="69" t="s">
        <v>858</v>
      </c>
      <c r="AI20" s="69" t="s">
        <v>827</v>
      </c>
      <c r="AJ20" s="69" t="s">
        <v>794</v>
      </c>
      <c r="AK20" s="69" t="s">
        <v>761</v>
      </c>
      <c r="AL20" s="69" t="s">
        <v>726</v>
      </c>
      <c r="AM20" s="69" t="s">
        <v>690</v>
      </c>
      <c r="AN20" s="69" t="s">
        <v>654</v>
      </c>
    </row>
    <row r="21" spans="1:40">
      <c r="A21" s="69" t="s">
        <v>19</v>
      </c>
      <c r="B21" s="69" t="s">
        <v>1186</v>
      </c>
      <c r="C21" s="69" t="s">
        <v>1185</v>
      </c>
      <c r="D21" s="69" t="s">
        <v>1184</v>
      </c>
      <c r="E21" s="69" t="s">
        <v>1183</v>
      </c>
      <c r="F21" s="69" t="s">
        <v>1182</v>
      </c>
      <c r="G21" s="69" t="s">
        <v>816</v>
      </c>
      <c r="H21" s="69" t="s">
        <v>831</v>
      </c>
      <c r="I21" s="69" t="s">
        <v>1181</v>
      </c>
      <c r="J21" s="69" t="s">
        <v>1180</v>
      </c>
      <c r="K21" s="69" t="s">
        <v>1179</v>
      </c>
      <c r="L21" s="69" t="s">
        <v>1178</v>
      </c>
      <c r="M21" s="69" t="s">
        <v>1177</v>
      </c>
      <c r="N21" s="69" t="s">
        <v>1176</v>
      </c>
      <c r="O21" s="69" t="s">
        <v>1175</v>
      </c>
      <c r="P21" s="69" t="s">
        <v>1174</v>
      </c>
      <c r="Q21" s="69" t="s">
        <v>1173</v>
      </c>
      <c r="R21" s="69" t="s">
        <v>1172</v>
      </c>
      <c r="S21" s="69" t="s">
        <v>1171</v>
      </c>
      <c r="T21" s="69" t="s">
        <v>1170</v>
      </c>
      <c r="U21" s="69">
        <v>0</v>
      </c>
      <c r="V21" s="69" t="s">
        <v>1150</v>
      </c>
      <c r="W21" s="69" t="s">
        <v>1130</v>
      </c>
      <c r="X21" s="69" t="s">
        <v>1111</v>
      </c>
      <c r="Y21" s="69" t="s">
        <v>1089</v>
      </c>
      <c r="Z21" s="69" t="s">
        <v>1066</v>
      </c>
      <c r="AA21" s="69" t="s">
        <v>794</v>
      </c>
      <c r="AB21" s="69" t="s">
        <v>1018</v>
      </c>
      <c r="AC21" s="69" t="s">
        <v>992</v>
      </c>
      <c r="AD21" s="69" t="s">
        <v>967</v>
      </c>
      <c r="AE21" s="69" t="s">
        <v>941</v>
      </c>
      <c r="AF21" s="69" t="s">
        <v>914</v>
      </c>
      <c r="AG21" s="69" t="s">
        <v>886</v>
      </c>
      <c r="AH21" s="69" t="s">
        <v>857</v>
      </c>
      <c r="AI21" s="69" t="s">
        <v>826</v>
      </c>
      <c r="AJ21" s="69" t="s">
        <v>793</v>
      </c>
      <c r="AK21" s="69" t="s">
        <v>760</v>
      </c>
      <c r="AL21" s="69" t="s">
        <v>725</v>
      </c>
      <c r="AM21" s="69" t="s">
        <v>689</v>
      </c>
      <c r="AN21" s="69" t="s">
        <v>653</v>
      </c>
    </row>
    <row r="22" spans="1:40">
      <c r="A22" s="69" t="s">
        <v>20</v>
      </c>
      <c r="B22" s="69" t="s">
        <v>1169</v>
      </c>
      <c r="C22" s="69" t="s">
        <v>1168</v>
      </c>
      <c r="D22" s="69" t="s">
        <v>1167</v>
      </c>
      <c r="E22" s="69" t="s">
        <v>1166</v>
      </c>
      <c r="F22" s="69" t="s">
        <v>1165</v>
      </c>
      <c r="G22" s="69" t="s">
        <v>1164</v>
      </c>
      <c r="H22" s="69" t="s">
        <v>1163</v>
      </c>
      <c r="I22" s="69" t="s">
        <v>1162</v>
      </c>
      <c r="J22" s="69" t="s">
        <v>1161</v>
      </c>
      <c r="K22" s="69" t="s">
        <v>1160</v>
      </c>
      <c r="L22" s="69" t="s">
        <v>1159</v>
      </c>
      <c r="M22" s="69" t="s">
        <v>1158</v>
      </c>
      <c r="N22" s="69" t="s">
        <v>1157</v>
      </c>
      <c r="O22" s="69" t="s">
        <v>1156</v>
      </c>
      <c r="P22" s="69" t="s">
        <v>1155</v>
      </c>
      <c r="Q22" s="69" t="s">
        <v>1154</v>
      </c>
      <c r="R22" s="69" t="s">
        <v>1153</v>
      </c>
      <c r="S22" s="69" t="s">
        <v>1152</v>
      </c>
      <c r="T22" s="69" t="s">
        <v>1151</v>
      </c>
      <c r="U22" s="69" t="s">
        <v>1150</v>
      </c>
      <c r="V22" s="69">
        <v>0</v>
      </c>
      <c r="W22" s="69" t="s">
        <v>1129</v>
      </c>
      <c r="X22" s="69" t="s">
        <v>1110</v>
      </c>
      <c r="Y22" s="69" t="s">
        <v>1088</v>
      </c>
      <c r="Z22" s="69" t="s">
        <v>1065</v>
      </c>
      <c r="AA22" s="69" t="s">
        <v>1042</v>
      </c>
      <c r="AB22" s="69" t="s">
        <v>1017</v>
      </c>
      <c r="AC22" s="69" t="s">
        <v>991</v>
      </c>
      <c r="AD22" s="69" t="s">
        <v>966</v>
      </c>
      <c r="AE22" s="69" t="s">
        <v>940</v>
      </c>
      <c r="AF22" s="69" t="s">
        <v>913</v>
      </c>
      <c r="AG22" s="69" t="s">
        <v>885</v>
      </c>
      <c r="AH22" s="69" t="s">
        <v>856</v>
      </c>
      <c r="AI22" s="69" t="s">
        <v>825</v>
      </c>
      <c r="AJ22" s="69" t="s">
        <v>792</v>
      </c>
      <c r="AK22" s="69" t="s">
        <v>759</v>
      </c>
      <c r="AL22" s="69" t="s">
        <v>724</v>
      </c>
      <c r="AM22" s="69" t="s">
        <v>688</v>
      </c>
      <c r="AN22" s="69" t="s">
        <v>652</v>
      </c>
    </row>
    <row r="23" spans="1:40">
      <c r="A23" s="69" t="s">
        <v>21</v>
      </c>
      <c r="B23" s="69" t="s">
        <v>1149</v>
      </c>
      <c r="C23" s="69" t="s">
        <v>1148</v>
      </c>
      <c r="D23" s="69" t="s">
        <v>1147</v>
      </c>
      <c r="E23" s="69" t="s">
        <v>1146</v>
      </c>
      <c r="F23" s="69" t="s">
        <v>1145</v>
      </c>
      <c r="G23" s="69" t="s">
        <v>1144</v>
      </c>
      <c r="H23" s="69" t="s">
        <v>1143</v>
      </c>
      <c r="I23" s="69" t="s">
        <v>1142</v>
      </c>
      <c r="J23" s="69" t="s">
        <v>1141</v>
      </c>
      <c r="K23" s="69" t="s">
        <v>1140</v>
      </c>
      <c r="L23" s="69" t="s">
        <v>1139</v>
      </c>
      <c r="M23" s="69" t="s">
        <v>1138</v>
      </c>
      <c r="N23" s="69" t="s">
        <v>1137</v>
      </c>
      <c r="O23" s="69" t="s">
        <v>1136</v>
      </c>
      <c r="P23" s="69" t="s">
        <v>1135</v>
      </c>
      <c r="Q23" s="69" t="s">
        <v>1134</v>
      </c>
      <c r="R23" s="69" t="s">
        <v>1133</v>
      </c>
      <c r="S23" s="69" t="s">
        <v>1132</v>
      </c>
      <c r="T23" s="69" t="s">
        <v>1131</v>
      </c>
      <c r="U23" s="69" t="s">
        <v>1130</v>
      </c>
      <c r="V23" s="69" t="s">
        <v>1129</v>
      </c>
      <c r="W23" s="69">
        <v>0</v>
      </c>
      <c r="X23" s="69" t="s">
        <v>1109</v>
      </c>
      <c r="Y23" s="69" t="s">
        <v>1087</v>
      </c>
      <c r="Z23" s="69" t="s">
        <v>1064</v>
      </c>
      <c r="AA23" s="69" t="s">
        <v>1041</v>
      </c>
      <c r="AB23" s="69" t="s">
        <v>1016</v>
      </c>
      <c r="AC23" s="69" t="s">
        <v>990</v>
      </c>
      <c r="AD23" s="69" t="s">
        <v>965</v>
      </c>
      <c r="AE23" s="69" t="s">
        <v>939</v>
      </c>
      <c r="AF23" s="69" t="s">
        <v>912</v>
      </c>
      <c r="AG23" s="69" t="s">
        <v>884</v>
      </c>
      <c r="AH23" s="69" t="s">
        <v>855</v>
      </c>
      <c r="AI23" s="69" t="s">
        <v>824</v>
      </c>
      <c r="AJ23" s="69" t="s">
        <v>791</v>
      </c>
      <c r="AK23" s="69" t="s">
        <v>758</v>
      </c>
      <c r="AL23" s="69" t="s">
        <v>723</v>
      </c>
      <c r="AM23" s="69" t="s">
        <v>687</v>
      </c>
      <c r="AN23" s="69" t="s">
        <v>651</v>
      </c>
    </row>
    <row r="24" spans="1:40">
      <c r="A24" s="69" t="s">
        <v>22</v>
      </c>
      <c r="B24" s="69" t="s">
        <v>1128</v>
      </c>
      <c r="C24" s="69" t="s">
        <v>1127</v>
      </c>
      <c r="D24" s="69" t="s">
        <v>1126</v>
      </c>
      <c r="E24" s="69" t="s">
        <v>1125</v>
      </c>
      <c r="F24" s="69" t="s">
        <v>1124</v>
      </c>
      <c r="G24" s="69" t="s">
        <v>1123</v>
      </c>
      <c r="H24" s="69" t="s">
        <v>1122</v>
      </c>
      <c r="I24" s="69" t="s">
        <v>1121</v>
      </c>
      <c r="J24" s="69" t="s">
        <v>1120</v>
      </c>
      <c r="K24" s="69" t="s">
        <v>1119</v>
      </c>
      <c r="L24" s="69" t="s">
        <v>1118</v>
      </c>
      <c r="M24" s="69" t="s">
        <v>719</v>
      </c>
      <c r="N24" s="69" t="s">
        <v>1117</v>
      </c>
      <c r="O24" s="69" t="s">
        <v>1116</v>
      </c>
      <c r="P24" s="69" t="s">
        <v>1115</v>
      </c>
      <c r="Q24" s="69" t="s">
        <v>1114</v>
      </c>
      <c r="R24" s="69" t="s">
        <v>1113</v>
      </c>
      <c r="S24" s="69" t="s">
        <v>739</v>
      </c>
      <c r="T24" s="69" t="s">
        <v>1112</v>
      </c>
      <c r="U24" s="69" t="s">
        <v>1111</v>
      </c>
      <c r="V24" s="69" t="s">
        <v>1110</v>
      </c>
      <c r="W24" s="69" t="s">
        <v>1109</v>
      </c>
      <c r="X24" s="69">
        <v>0</v>
      </c>
      <c r="Y24" s="69" t="s">
        <v>1086</v>
      </c>
      <c r="Z24" s="69" t="s">
        <v>1063</v>
      </c>
      <c r="AA24" s="69" t="s">
        <v>1040</v>
      </c>
      <c r="AB24" s="69" t="s">
        <v>1015</v>
      </c>
      <c r="AC24" s="69" t="s">
        <v>989</v>
      </c>
      <c r="AD24" s="69" t="s">
        <v>964</v>
      </c>
      <c r="AE24" s="69" t="s">
        <v>938</v>
      </c>
      <c r="AF24" s="69" t="s">
        <v>639</v>
      </c>
      <c r="AG24" s="69" t="s">
        <v>883</v>
      </c>
      <c r="AH24" s="69" t="s">
        <v>854</v>
      </c>
      <c r="AI24" s="69" t="s">
        <v>823</v>
      </c>
      <c r="AJ24" s="69" t="s">
        <v>790</v>
      </c>
      <c r="AK24" s="69" t="s">
        <v>757</v>
      </c>
      <c r="AL24" s="69" t="s">
        <v>722</v>
      </c>
      <c r="AM24" s="69" t="s">
        <v>686</v>
      </c>
      <c r="AN24" s="69" t="s">
        <v>650</v>
      </c>
    </row>
    <row r="25" spans="1:40">
      <c r="A25" s="69" t="s">
        <v>23</v>
      </c>
      <c r="B25" s="69" t="s">
        <v>1108</v>
      </c>
      <c r="C25" s="69" t="s">
        <v>1107</v>
      </c>
      <c r="D25" s="69" t="s">
        <v>1106</v>
      </c>
      <c r="E25" s="69" t="s">
        <v>1105</v>
      </c>
      <c r="F25" s="69" t="s">
        <v>1104</v>
      </c>
      <c r="G25" s="69" t="s">
        <v>1103</v>
      </c>
      <c r="H25" s="69" t="s">
        <v>1102</v>
      </c>
      <c r="I25" s="69" t="s">
        <v>1101</v>
      </c>
      <c r="J25" s="69" t="s">
        <v>1100</v>
      </c>
      <c r="K25" s="69" t="s">
        <v>1099</v>
      </c>
      <c r="L25" s="69" t="s">
        <v>1098</v>
      </c>
      <c r="M25" s="69" t="s">
        <v>1097</v>
      </c>
      <c r="N25" s="69" t="s">
        <v>1096</v>
      </c>
      <c r="O25" s="69" t="s">
        <v>1095</v>
      </c>
      <c r="P25" s="69" t="s">
        <v>1094</v>
      </c>
      <c r="Q25" s="69" t="s">
        <v>1093</v>
      </c>
      <c r="R25" s="69" t="s">
        <v>1092</v>
      </c>
      <c r="S25" s="69" t="s">
        <v>1091</v>
      </c>
      <c r="T25" s="69" t="s">
        <v>1090</v>
      </c>
      <c r="U25" s="69" t="s">
        <v>1089</v>
      </c>
      <c r="V25" s="69" t="s">
        <v>1088</v>
      </c>
      <c r="W25" s="69" t="s">
        <v>1087</v>
      </c>
      <c r="X25" s="69" t="s">
        <v>1086</v>
      </c>
      <c r="Y25" s="69">
        <v>0</v>
      </c>
      <c r="Z25" s="69" t="s">
        <v>1062</v>
      </c>
      <c r="AA25" s="69" t="s">
        <v>1039</v>
      </c>
      <c r="AB25" s="69" t="s">
        <v>1014</v>
      </c>
      <c r="AC25" s="69" t="s">
        <v>988</v>
      </c>
      <c r="AD25" s="69" t="s">
        <v>963</v>
      </c>
      <c r="AE25" s="69" t="s">
        <v>937</v>
      </c>
      <c r="AF25" s="69" t="s">
        <v>911</v>
      </c>
      <c r="AG25" s="69" t="s">
        <v>882</v>
      </c>
      <c r="AH25" s="69" t="s">
        <v>853</v>
      </c>
      <c r="AI25" s="69" t="s">
        <v>822</v>
      </c>
      <c r="AJ25" s="69" t="s">
        <v>789</v>
      </c>
      <c r="AK25" s="69" t="s">
        <v>756</v>
      </c>
      <c r="AL25" s="69" t="s">
        <v>721</v>
      </c>
      <c r="AM25" s="69" t="s">
        <v>685</v>
      </c>
      <c r="AN25" s="69" t="s">
        <v>649</v>
      </c>
    </row>
    <row r="26" spans="1:40">
      <c r="A26" s="69" t="s">
        <v>24</v>
      </c>
      <c r="B26" s="69" t="s">
        <v>1085</v>
      </c>
      <c r="C26" s="69" t="s">
        <v>1084</v>
      </c>
      <c r="D26" s="69" t="s">
        <v>1083</v>
      </c>
      <c r="E26" s="69" t="s">
        <v>1082</v>
      </c>
      <c r="F26" s="69" t="s">
        <v>1081</v>
      </c>
      <c r="G26" s="69" t="s">
        <v>1080</v>
      </c>
      <c r="H26" s="69" t="s">
        <v>1079</v>
      </c>
      <c r="I26" s="69" t="s">
        <v>1078</v>
      </c>
      <c r="J26" s="69" t="s">
        <v>1077</v>
      </c>
      <c r="K26" s="69" t="s">
        <v>1076</v>
      </c>
      <c r="L26" s="69" t="s">
        <v>1075</v>
      </c>
      <c r="M26" s="69" t="s">
        <v>1074</v>
      </c>
      <c r="N26" s="69" t="s">
        <v>1073</v>
      </c>
      <c r="O26" s="69" t="s">
        <v>1072</v>
      </c>
      <c r="P26" s="69" t="s">
        <v>1071</v>
      </c>
      <c r="Q26" s="69" t="s">
        <v>1070</v>
      </c>
      <c r="R26" s="69" t="s">
        <v>1069</v>
      </c>
      <c r="S26" s="69" t="s">
        <v>1068</v>
      </c>
      <c r="T26" s="69" t="s">
        <v>1067</v>
      </c>
      <c r="U26" s="69" t="s">
        <v>1066</v>
      </c>
      <c r="V26" s="69" t="s">
        <v>1065</v>
      </c>
      <c r="W26" s="69" t="s">
        <v>1064</v>
      </c>
      <c r="X26" s="69" t="s">
        <v>1063</v>
      </c>
      <c r="Y26" s="69" t="s">
        <v>1062</v>
      </c>
      <c r="Z26" s="69">
        <v>0</v>
      </c>
      <c r="AA26" s="69" t="s">
        <v>1038</v>
      </c>
      <c r="AB26" s="69" t="s">
        <v>1013</v>
      </c>
      <c r="AC26" s="69" t="s">
        <v>987</v>
      </c>
      <c r="AD26" s="69" t="s">
        <v>962</v>
      </c>
      <c r="AE26" s="69" t="s">
        <v>936</v>
      </c>
      <c r="AF26" s="69" t="s">
        <v>910</v>
      </c>
      <c r="AG26" s="69" t="s">
        <v>881</v>
      </c>
      <c r="AH26" s="69" t="s">
        <v>852</v>
      </c>
      <c r="AI26" s="69" t="s">
        <v>821</v>
      </c>
      <c r="AJ26" s="69" t="s">
        <v>788</v>
      </c>
      <c r="AK26" s="69" t="s">
        <v>755</v>
      </c>
      <c r="AL26" s="69" t="s">
        <v>720</v>
      </c>
      <c r="AM26" s="69" t="s">
        <v>684</v>
      </c>
      <c r="AN26" s="69" t="s">
        <v>648</v>
      </c>
    </row>
    <row r="27" spans="1:40">
      <c r="A27" s="69" t="s">
        <v>25</v>
      </c>
      <c r="B27" s="69" t="s">
        <v>1061</v>
      </c>
      <c r="C27" s="69" t="s">
        <v>1060</v>
      </c>
      <c r="D27" s="69" t="s">
        <v>1059</v>
      </c>
      <c r="E27" s="69" t="s">
        <v>1058</v>
      </c>
      <c r="F27" s="69" t="s">
        <v>1057</v>
      </c>
      <c r="G27" s="69" t="s">
        <v>1056</v>
      </c>
      <c r="H27" s="69" t="s">
        <v>1055</v>
      </c>
      <c r="I27" s="69" t="s">
        <v>1054</v>
      </c>
      <c r="J27" s="69" t="s">
        <v>1053</v>
      </c>
      <c r="K27" s="69" t="s">
        <v>1052</v>
      </c>
      <c r="L27" s="69" t="s">
        <v>1051</v>
      </c>
      <c r="M27" s="69" t="s">
        <v>1050</v>
      </c>
      <c r="N27" s="69" t="s">
        <v>1049</v>
      </c>
      <c r="O27" s="69" t="s">
        <v>1048</v>
      </c>
      <c r="P27" s="69" t="s">
        <v>1047</v>
      </c>
      <c r="Q27" s="69" t="s">
        <v>1046</v>
      </c>
      <c r="R27" s="69" t="s">
        <v>1045</v>
      </c>
      <c r="S27" s="69" t="s">
        <v>1044</v>
      </c>
      <c r="T27" s="69" t="s">
        <v>1043</v>
      </c>
      <c r="U27" s="69" t="s">
        <v>794</v>
      </c>
      <c r="V27" s="69" t="s">
        <v>1042</v>
      </c>
      <c r="W27" s="69" t="s">
        <v>1041</v>
      </c>
      <c r="X27" s="69" t="s">
        <v>1040</v>
      </c>
      <c r="Y27" s="69" t="s">
        <v>1039</v>
      </c>
      <c r="Z27" s="69" t="s">
        <v>1038</v>
      </c>
      <c r="AA27" s="69">
        <v>0</v>
      </c>
      <c r="AB27" s="69" t="s">
        <v>1012</v>
      </c>
      <c r="AC27" s="69" t="s">
        <v>986</v>
      </c>
      <c r="AD27" s="69" t="s">
        <v>961</v>
      </c>
      <c r="AE27" s="69" t="s">
        <v>935</v>
      </c>
      <c r="AF27" s="69" t="s">
        <v>909</v>
      </c>
      <c r="AG27" s="69" t="s">
        <v>880</v>
      </c>
      <c r="AH27" s="69" t="s">
        <v>851</v>
      </c>
      <c r="AI27" s="69" t="s">
        <v>820</v>
      </c>
      <c r="AJ27" s="69" t="s">
        <v>787</v>
      </c>
      <c r="AK27" s="69" t="s">
        <v>754</v>
      </c>
      <c r="AL27" s="69" t="s">
        <v>719</v>
      </c>
      <c r="AM27" s="69" t="s">
        <v>683</v>
      </c>
      <c r="AN27" s="69" t="s">
        <v>647</v>
      </c>
    </row>
    <row r="28" spans="1:40">
      <c r="A28" s="69" t="s">
        <v>26</v>
      </c>
      <c r="B28" s="69" t="s">
        <v>1037</v>
      </c>
      <c r="C28" s="69" t="s">
        <v>1036</v>
      </c>
      <c r="D28" s="69" t="s">
        <v>1035</v>
      </c>
      <c r="E28" s="69" t="s">
        <v>1034</v>
      </c>
      <c r="F28" s="69" t="s">
        <v>1033</v>
      </c>
      <c r="G28" s="69" t="s">
        <v>1032</v>
      </c>
      <c r="H28" s="69" t="s">
        <v>1031</v>
      </c>
      <c r="I28" s="69" t="s">
        <v>1030</v>
      </c>
      <c r="J28" s="69" t="s">
        <v>1029</v>
      </c>
      <c r="K28" s="69" t="s">
        <v>1028</v>
      </c>
      <c r="L28" s="69" t="s">
        <v>1027</v>
      </c>
      <c r="M28" s="69" t="s">
        <v>1026</v>
      </c>
      <c r="N28" s="69" t="s">
        <v>1025</v>
      </c>
      <c r="O28" s="69" t="s">
        <v>1024</v>
      </c>
      <c r="P28" s="69" t="s">
        <v>1023</v>
      </c>
      <c r="Q28" s="69" t="s">
        <v>1022</v>
      </c>
      <c r="R28" s="69" t="s">
        <v>1021</v>
      </c>
      <c r="S28" s="69" t="s">
        <v>1020</v>
      </c>
      <c r="T28" s="69" t="s">
        <v>1019</v>
      </c>
      <c r="U28" s="69" t="s">
        <v>1018</v>
      </c>
      <c r="V28" s="69" t="s">
        <v>1017</v>
      </c>
      <c r="W28" s="69" t="s">
        <v>1016</v>
      </c>
      <c r="X28" s="69" t="s">
        <v>1015</v>
      </c>
      <c r="Y28" s="69" t="s">
        <v>1014</v>
      </c>
      <c r="Z28" s="69" t="s">
        <v>1013</v>
      </c>
      <c r="AA28" s="69" t="s">
        <v>1012</v>
      </c>
      <c r="AB28" s="69">
        <v>0</v>
      </c>
      <c r="AC28" s="69" t="s">
        <v>985</v>
      </c>
      <c r="AD28" s="69" t="s">
        <v>960</v>
      </c>
      <c r="AE28" s="69" t="s">
        <v>934</v>
      </c>
      <c r="AF28" s="69" t="s">
        <v>908</v>
      </c>
      <c r="AG28" s="69" t="s">
        <v>879</v>
      </c>
      <c r="AH28" s="69" t="s">
        <v>850</v>
      </c>
      <c r="AI28" s="69" t="s">
        <v>819</v>
      </c>
      <c r="AJ28" s="69" t="s">
        <v>786</v>
      </c>
      <c r="AK28" s="69" t="s">
        <v>753</v>
      </c>
      <c r="AL28" s="69" t="s">
        <v>718</v>
      </c>
      <c r="AM28" s="69" t="s">
        <v>682</v>
      </c>
      <c r="AN28" s="69" t="s">
        <v>646</v>
      </c>
    </row>
    <row r="29" spans="1:40">
      <c r="A29" s="69" t="s">
        <v>27</v>
      </c>
      <c r="B29" s="69" t="s">
        <v>1011</v>
      </c>
      <c r="C29" s="69" t="s">
        <v>1010</v>
      </c>
      <c r="D29" s="69" t="s">
        <v>1009</v>
      </c>
      <c r="E29" s="69" t="s">
        <v>1008</v>
      </c>
      <c r="F29" s="69" t="s">
        <v>1007</v>
      </c>
      <c r="G29" s="69" t="s">
        <v>1006</v>
      </c>
      <c r="H29" s="69" t="s">
        <v>1005</v>
      </c>
      <c r="I29" s="69" t="s">
        <v>1004</v>
      </c>
      <c r="J29" s="69" t="s">
        <v>1003</v>
      </c>
      <c r="K29" s="69" t="s">
        <v>1002</v>
      </c>
      <c r="L29" s="69" t="s">
        <v>1001</v>
      </c>
      <c r="M29" s="69" t="s">
        <v>1000</v>
      </c>
      <c r="N29" s="69" t="s">
        <v>999</v>
      </c>
      <c r="O29" s="69" t="s">
        <v>998</v>
      </c>
      <c r="P29" s="69" t="s">
        <v>997</v>
      </c>
      <c r="Q29" s="69" t="s">
        <v>996</v>
      </c>
      <c r="R29" s="69" t="s">
        <v>995</v>
      </c>
      <c r="S29" s="69" t="s">
        <v>994</v>
      </c>
      <c r="T29" s="69" t="s">
        <v>993</v>
      </c>
      <c r="U29" s="69" t="s">
        <v>992</v>
      </c>
      <c r="V29" s="69" t="s">
        <v>991</v>
      </c>
      <c r="W29" s="69" t="s">
        <v>990</v>
      </c>
      <c r="X29" s="69" t="s">
        <v>989</v>
      </c>
      <c r="Y29" s="69" t="s">
        <v>988</v>
      </c>
      <c r="Z29" s="69" t="s">
        <v>987</v>
      </c>
      <c r="AA29" s="69" t="s">
        <v>986</v>
      </c>
      <c r="AB29" s="69" t="s">
        <v>985</v>
      </c>
      <c r="AC29" s="69">
        <v>0</v>
      </c>
      <c r="AD29" s="69" t="s">
        <v>959</v>
      </c>
      <c r="AE29" s="69" t="s">
        <v>933</v>
      </c>
      <c r="AF29" s="69" t="s">
        <v>907</v>
      </c>
      <c r="AG29" s="69" t="s">
        <v>878</v>
      </c>
      <c r="AH29" s="69" t="s">
        <v>849</v>
      </c>
      <c r="AI29" s="69" t="s">
        <v>818</v>
      </c>
      <c r="AJ29" s="69" t="s">
        <v>785</v>
      </c>
      <c r="AK29" s="69" t="s">
        <v>752</v>
      </c>
      <c r="AL29" s="69" t="s">
        <v>717</v>
      </c>
      <c r="AM29" s="69" t="s">
        <v>681</v>
      </c>
      <c r="AN29" s="69" t="s">
        <v>645</v>
      </c>
    </row>
    <row r="30" spans="1:40">
      <c r="A30" s="69" t="s">
        <v>28</v>
      </c>
      <c r="B30" s="69" t="s">
        <v>984</v>
      </c>
      <c r="C30" s="69" t="s">
        <v>810</v>
      </c>
      <c r="D30" s="69" t="s">
        <v>983</v>
      </c>
      <c r="E30" s="69" t="s">
        <v>982</v>
      </c>
      <c r="F30" s="69" t="s">
        <v>981</v>
      </c>
      <c r="G30" s="69" t="s">
        <v>980</v>
      </c>
      <c r="H30" s="69" t="s">
        <v>979</v>
      </c>
      <c r="I30" s="69" t="s">
        <v>978</v>
      </c>
      <c r="J30" s="69" t="s">
        <v>977</v>
      </c>
      <c r="K30" s="69" t="s">
        <v>976</v>
      </c>
      <c r="L30" s="69" t="s">
        <v>975</v>
      </c>
      <c r="M30" s="69" t="s">
        <v>905</v>
      </c>
      <c r="N30" s="69" t="s">
        <v>974</v>
      </c>
      <c r="O30" s="69" t="s">
        <v>973</v>
      </c>
      <c r="P30" s="69" t="s">
        <v>972</v>
      </c>
      <c r="Q30" s="69" t="s">
        <v>971</v>
      </c>
      <c r="R30" s="69" t="s">
        <v>970</v>
      </c>
      <c r="S30" s="69" t="s">
        <v>969</v>
      </c>
      <c r="T30" s="69" t="s">
        <v>968</v>
      </c>
      <c r="U30" s="69" t="s">
        <v>967</v>
      </c>
      <c r="V30" s="69" t="s">
        <v>966</v>
      </c>
      <c r="W30" s="69" t="s">
        <v>965</v>
      </c>
      <c r="X30" s="69" t="s">
        <v>964</v>
      </c>
      <c r="Y30" s="69" t="s">
        <v>963</v>
      </c>
      <c r="Z30" s="69" t="s">
        <v>962</v>
      </c>
      <c r="AA30" s="69" t="s">
        <v>961</v>
      </c>
      <c r="AB30" s="69" t="s">
        <v>960</v>
      </c>
      <c r="AC30" s="69" t="s">
        <v>959</v>
      </c>
      <c r="AD30" s="69">
        <v>0</v>
      </c>
      <c r="AE30" s="69" t="s">
        <v>932</v>
      </c>
      <c r="AF30" s="69" t="s">
        <v>906</v>
      </c>
      <c r="AG30" s="69" t="s">
        <v>877</v>
      </c>
      <c r="AH30" s="69" t="s">
        <v>848</v>
      </c>
      <c r="AI30" s="69" t="s">
        <v>817</v>
      </c>
      <c r="AJ30" s="69" t="s">
        <v>784</v>
      </c>
      <c r="AK30" s="69" t="s">
        <v>751</v>
      </c>
      <c r="AL30" s="69" t="s">
        <v>716</v>
      </c>
      <c r="AM30" s="69" t="s">
        <v>680</v>
      </c>
      <c r="AN30" s="69" t="s">
        <v>644</v>
      </c>
    </row>
    <row r="31" spans="1:40">
      <c r="A31" s="69" t="s">
        <v>29</v>
      </c>
      <c r="B31" s="69" t="s">
        <v>958</v>
      </c>
      <c r="C31" s="69" t="s">
        <v>957</v>
      </c>
      <c r="D31" s="69" t="s">
        <v>657</v>
      </c>
      <c r="E31" s="69" t="s">
        <v>956</v>
      </c>
      <c r="F31" s="69" t="s">
        <v>955</v>
      </c>
      <c r="G31" s="69" t="s">
        <v>954</v>
      </c>
      <c r="H31" s="69" t="s">
        <v>953</v>
      </c>
      <c r="I31" s="69" t="s">
        <v>657</v>
      </c>
      <c r="J31" s="69" t="s">
        <v>952</v>
      </c>
      <c r="K31" s="69" t="s">
        <v>951</v>
      </c>
      <c r="L31" s="69" t="s">
        <v>950</v>
      </c>
      <c r="M31" s="69" t="s">
        <v>949</v>
      </c>
      <c r="N31" s="69" t="s">
        <v>948</v>
      </c>
      <c r="O31" s="69" t="s">
        <v>947</v>
      </c>
      <c r="P31" s="69" t="s">
        <v>946</v>
      </c>
      <c r="Q31" s="69" t="s">
        <v>945</v>
      </c>
      <c r="R31" s="69" t="s">
        <v>944</v>
      </c>
      <c r="S31" s="69" t="s">
        <v>943</v>
      </c>
      <c r="T31" s="69" t="s">
        <v>942</v>
      </c>
      <c r="U31" s="69" t="s">
        <v>941</v>
      </c>
      <c r="V31" s="69" t="s">
        <v>940</v>
      </c>
      <c r="W31" s="69" t="s">
        <v>939</v>
      </c>
      <c r="X31" s="69" t="s">
        <v>938</v>
      </c>
      <c r="Y31" s="69" t="s">
        <v>937</v>
      </c>
      <c r="Z31" s="69" t="s">
        <v>936</v>
      </c>
      <c r="AA31" s="69" t="s">
        <v>935</v>
      </c>
      <c r="AB31" s="69" t="s">
        <v>934</v>
      </c>
      <c r="AC31" s="69" t="s">
        <v>933</v>
      </c>
      <c r="AD31" s="69" t="s">
        <v>932</v>
      </c>
      <c r="AE31" s="69">
        <v>0</v>
      </c>
      <c r="AF31" s="69" t="s">
        <v>905</v>
      </c>
      <c r="AG31" s="69" t="s">
        <v>876</v>
      </c>
      <c r="AH31" s="69" t="s">
        <v>847</v>
      </c>
      <c r="AI31" s="69" t="s">
        <v>816</v>
      </c>
      <c r="AJ31" s="69" t="s">
        <v>783</v>
      </c>
      <c r="AK31" s="69" t="s">
        <v>750</v>
      </c>
      <c r="AL31" s="69" t="s">
        <v>715</v>
      </c>
      <c r="AM31" s="69" t="s">
        <v>679</v>
      </c>
      <c r="AN31" s="69" t="s">
        <v>643</v>
      </c>
    </row>
    <row r="32" spans="1:40">
      <c r="A32" s="69" t="s">
        <v>30</v>
      </c>
      <c r="B32" s="69" t="s">
        <v>931</v>
      </c>
      <c r="C32" s="69" t="s">
        <v>930</v>
      </c>
      <c r="D32" s="69" t="s">
        <v>929</v>
      </c>
      <c r="E32" s="69" t="s">
        <v>928</v>
      </c>
      <c r="F32" s="69" t="s">
        <v>927</v>
      </c>
      <c r="G32" s="69" t="s">
        <v>903</v>
      </c>
      <c r="H32" s="69" t="s">
        <v>926</v>
      </c>
      <c r="I32" s="69" t="s">
        <v>925</v>
      </c>
      <c r="J32" s="69" t="s">
        <v>924</v>
      </c>
      <c r="K32" s="69" t="s">
        <v>923</v>
      </c>
      <c r="L32" s="69" t="s">
        <v>922</v>
      </c>
      <c r="M32" s="69" t="s">
        <v>921</v>
      </c>
      <c r="N32" s="69" t="s">
        <v>920</v>
      </c>
      <c r="O32" s="69" t="s">
        <v>816</v>
      </c>
      <c r="P32" s="69" t="s">
        <v>919</v>
      </c>
      <c r="Q32" s="69" t="s">
        <v>918</v>
      </c>
      <c r="R32" s="69" t="s">
        <v>917</v>
      </c>
      <c r="S32" s="69" t="s">
        <v>916</v>
      </c>
      <c r="T32" s="69" t="s">
        <v>915</v>
      </c>
      <c r="U32" s="69" t="s">
        <v>914</v>
      </c>
      <c r="V32" s="69" t="s">
        <v>913</v>
      </c>
      <c r="W32" s="69" t="s">
        <v>912</v>
      </c>
      <c r="X32" s="69" t="s">
        <v>639</v>
      </c>
      <c r="Y32" s="69" t="s">
        <v>911</v>
      </c>
      <c r="Z32" s="69" t="s">
        <v>910</v>
      </c>
      <c r="AA32" s="69" t="s">
        <v>909</v>
      </c>
      <c r="AB32" s="69" t="s">
        <v>908</v>
      </c>
      <c r="AC32" s="69" t="s">
        <v>907</v>
      </c>
      <c r="AD32" s="69" t="s">
        <v>906</v>
      </c>
      <c r="AE32" s="69" t="s">
        <v>905</v>
      </c>
      <c r="AF32" s="69">
        <v>0</v>
      </c>
      <c r="AG32" s="69" t="s">
        <v>875</v>
      </c>
      <c r="AH32" s="69" t="s">
        <v>846</v>
      </c>
      <c r="AI32" s="69" t="s">
        <v>815</v>
      </c>
      <c r="AJ32" s="69" t="s">
        <v>782</v>
      </c>
      <c r="AK32" s="69" t="s">
        <v>749</v>
      </c>
      <c r="AL32" s="69" t="s">
        <v>714</v>
      </c>
      <c r="AM32" s="69" t="s">
        <v>678</v>
      </c>
      <c r="AN32" s="69" t="s">
        <v>642</v>
      </c>
    </row>
    <row r="33" spans="1:40">
      <c r="A33" s="69" t="s">
        <v>31</v>
      </c>
      <c r="B33" s="69" t="s">
        <v>904</v>
      </c>
      <c r="C33" s="69" t="s">
        <v>903</v>
      </c>
      <c r="D33" s="69" t="s">
        <v>902</v>
      </c>
      <c r="E33" s="69" t="s">
        <v>901</v>
      </c>
      <c r="F33" s="69" t="s">
        <v>900</v>
      </c>
      <c r="G33" s="69" t="s">
        <v>899</v>
      </c>
      <c r="H33" s="69" t="s">
        <v>898</v>
      </c>
      <c r="I33" s="69" t="s">
        <v>897</v>
      </c>
      <c r="J33" s="69" t="s">
        <v>896</v>
      </c>
      <c r="K33" s="69" t="s">
        <v>895</v>
      </c>
      <c r="L33" s="69" t="s">
        <v>894</v>
      </c>
      <c r="M33" s="69" t="s">
        <v>893</v>
      </c>
      <c r="N33" s="69" t="s">
        <v>892</v>
      </c>
      <c r="O33" s="69" t="s">
        <v>891</v>
      </c>
      <c r="P33" s="69" t="s">
        <v>890</v>
      </c>
      <c r="Q33" s="69" t="s">
        <v>889</v>
      </c>
      <c r="R33" s="69" t="s">
        <v>888</v>
      </c>
      <c r="S33" s="69" t="s">
        <v>819</v>
      </c>
      <c r="T33" s="69" t="s">
        <v>887</v>
      </c>
      <c r="U33" s="69" t="s">
        <v>886</v>
      </c>
      <c r="V33" s="69" t="s">
        <v>885</v>
      </c>
      <c r="W33" s="69" t="s">
        <v>884</v>
      </c>
      <c r="X33" s="69" t="s">
        <v>883</v>
      </c>
      <c r="Y33" s="69" t="s">
        <v>882</v>
      </c>
      <c r="Z33" s="69" t="s">
        <v>881</v>
      </c>
      <c r="AA33" s="69" t="s">
        <v>880</v>
      </c>
      <c r="AB33" s="69" t="s">
        <v>879</v>
      </c>
      <c r="AC33" s="69" t="s">
        <v>878</v>
      </c>
      <c r="AD33" s="69" t="s">
        <v>877</v>
      </c>
      <c r="AE33" s="69" t="s">
        <v>876</v>
      </c>
      <c r="AF33" s="69" t="s">
        <v>875</v>
      </c>
      <c r="AG33" s="69">
        <v>0</v>
      </c>
      <c r="AH33" s="69" t="s">
        <v>845</v>
      </c>
      <c r="AI33" s="69" t="s">
        <v>814</v>
      </c>
      <c r="AJ33" s="69" t="s">
        <v>781</v>
      </c>
      <c r="AK33" s="69" t="s">
        <v>748</v>
      </c>
      <c r="AL33" s="69" t="s">
        <v>713</v>
      </c>
      <c r="AM33" s="69" t="s">
        <v>677</v>
      </c>
      <c r="AN33" s="69" t="s">
        <v>641</v>
      </c>
    </row>
    <row r="34" spans="1:40">
      <c r="A34" s="69" t="s">
        <v>32</v>
      </c>
      <c r="B34" s="69" t="s">
        <v>819</v>
      </c>
      <c r="C34" s="69" t="s">
        <v>874</v>
      </c>
      <c r="D34" s="69" t="s">
        <v>873</v>
      </c>
      <c r="E34" s="69" t="s">
        <v>872</v>
      </c>
      <c r="F34" s="69" t="s">
        <v>871</v>
      </c>
      <c r="G34" s="69" t="s">
        <v>870</v>
      </c>
      <c r="H34" s="69" t="s">
        <v>869</v>
      </c>
      <c r="I34" s="69" t="s">
        <v>868</v>
      </c>
      <c r="J34" s="69" t="s">
        <v>867</v>
      </c>
      <c r="K34" s="69" t="s">
        <v>642</v>
      </c>
      <c r="L34" s="69" t="s">
        <v>866</v>
      </c>
      <c r="M34" s="69" t="s">
        <v>865</v>
      </c>
      <c r="N34" s="69" t="s">
        <v>864</v>
      </c>
      <c r="O34" s="69" t="s">
        <v>863</v>
      </c>
      <c r="P34" s="69" t="s">
        <v>862</v>
      </c>
      <c r="Q34" s="69" t="s">
        <v>861</v>
      </c>
      <c r="R34" s="69" t="s">
        <v>860</v>
      </c>
      <c r="S34" s="69" t="s">
        <v>859</v>
      </c>
      <c r="T34" s="69" t="s">
        <v>858</v>
      </c>
      <c r="U34" s="69" t="s">
        <v>857</v>
      </c>
      <c r="V34" s="69" t="s">
        <v>856</v>
      </c>
      <c r="W34" s="69" t="s">
        <v>855</v>
      </c>
      <c r="X34" s="69" t="s">
        <v>854</v>
      </c>
      <c r="Y34" s="69" t="s">
        <v>853</v>
      </c>
      <c r="Z34" s="69" t="s">
        <v>852</v>
      </c>
      <c r="AA34" s="69" t="s">
        <v>851</v>
      </c>
      <c r="AB34" s="69" t="s">
        <v>850</v>
      </c>
      <c r="AC34" s="69" t="s">
        <v>849</v>
      </c>
      <c r="AD34" s="69" t="s">
        <v>848</v>
      </c>
      <c r="AE34" s="69" t="s">
        <v>847</v>
      </c>
      <c r="AF34" s="69" t="s">
        <v>846</v>
      </c>
      <c r="AG34" s="69" t="s">
        <v>845</v>
      </c>
      <c r="AH34" s="69">
        <v>0</v>
      </c>
      <c r="AI34" s="69" t="s">
        <v>813</v>
      </c>
      <c r="AJ34" s="69" t="s">
        <v>780</v>
      </c>
      <c r="AK34" s="69" t="s">
        <v>747</v>
      </c>
      <c r="AL34" s="69" t="s">
        <v>712</v>
      </c>
      <c r="AM34" s="69" t="s">
        <v>676</v>
      </c>
      <c r="AN34" s="69" t="s">
        <v>640</v>
      </c>
    </row>
    <row r="35" spans="1:40">
      <c r="A35" s="69" t="s">
        <v>33</v>
      </c>
      <c r="B35" s="69" t="s">
        <v>844</v>
      </c>
      <c r="C35" s="69" t="s">
        <v>843</v>
      </c>
      <c r="D35" s="69" t="s">
        <v>842</v>
      </c>
      <c r="E35" s="69" t="s">
        <v>841</v>
      </c>
      <c r="F35" s="69" t="s">
        <v>840</v>
      </c>
      <c r="G35" s="69" t="s">
        <v>839</v>
      </c>
      <c r="H35" s="69" t="s">
        <v>838</v>
      </c>
      <c r="I35" s="69" t="s">
        <v>837</v>
      </c>
      <c r="J35" s="69" t="s">
        <v>836</v>
      </c>
      <c r="K35" s="69" t="s">
        <v>835</v>
      </c>
      <c r="L35" s="69" t="s">
        <v>834</v>
      </c>
      <c r="M35" s="69" t="s">
        <v>833</v>
      </c>
      <c r="N35" s="69" t="s">
        <v>832</v>
      </c>
      <c r="O35" s="69" t="s">
        <v>831</v>
      </c>
      <c r="P35" s="69" t="s">
        <v>830</v>
      </c>
      <c r="Q35" s="69" t="s">
        <v>829</v>
      </c>
      <c r="R35" s="69" t="s">
        <v>828</v>
      </c>
      <c r="S35" s="69" t="s">
        <v>819</v>
      </c>
      <c r="T35" s="69" t="s">
        <v>827</v>
      </c>
      <c r="U35" s="69" t="s">
        <v>826</v>
      </c>
      <c r="V35" s="69" t="s">
        <v>825</v>
      </c>
      <c r="W35" s="69" t="s">
        <v>824</v>
      </c>
      <c r="X35" s="69" t="s">
        <v>823</v>
      </c>
      <c r="Y35" s="69" t="s">
        <v>822</v>
      </c>
      <c r="Z35" s="69" t="s">
        <v>821</v>
      </c>
      <c r="AA35" s="69" t="s">
        <v>820</v>
      </c>
      <c r="AB35" s="69" t="s">
        <v>819</v>
      </c>
      <c r="AC35" s="69" t="s">
        <v>818</v>
      </c>
      <c r="AD35" s="69" t="s">
        <v>817</v>
      </c>
      <c r="AE35" s="69" t="s">
        <v>816</v>
      </c>
      <c r="AF35" s="69" t="s">
        <v>815</v>
      </c>
      <c r="AG35" s="69" t="s">
        <v>814</v>
      </c>
      <c r="AH35" s="69" t="s">
        <v>813</v>
      </c>
      <c r="AI35" s="69">
        <v>0</v>
      </c>
      <c r="AJ35" s="69" t="s">
        <v>779</v>
      </c>
      <c r="AK35" s="69" t="s">
        <v>746</v>
      </c>
      <c r="AL35" s="69" t="s">
        <v>711</v>
      </c>
      <c r="AM35" s="69" t="s">
        <v>675</v>
      </c>
      <c r="AN35" s="69" t="s">
        <v>639</v>
      </c>
    </row>
    <row r="36" spans="1:40">
      <c r="A36" s="69" t="s">
        <v>34</v>
      </c>
      <c r="B36" s="69" t="s">
        <v>812</v>
      </c>
      <c r="C36" s="69" t="s">
        <v>811</v>
      </c>
      <c r="D36" s="69" t="s">
        <v>810</v>
      </c>
      <c r="E36" s="69" t="s">
        <v>809</v>
      </c>
      <c r="F36" s="69" t="s">
        <v>808</v>
      </c>
      <c r="G36" s="69" t="s">
        <v>807</v>
      </c>
      <c r="H36" s="69" t="s">
        <v>806</v>
      </c>
      <c r="I36" s="69" t="s">
        <v>805</v>
      </c>
      <c r="J36" s="69" t="s">
        <v>804</v>
      </c>
      <c r="K36" s="69" t="s">
        <v>803</v>
      </c>
      <c r="L36" s="69" t="s">
        <v>802</v>
      </c>
      <c r="M36" s="69" t="s">
        <v>801</v>
      </c>
      <c r="N36" s="69" t="s">
        <v>800</v>
      </c>
      <c r="O36" s="69" t="s">
        <v>799</v>
      </c>
      <c r="P36" s="69" t="s">
        <v>798</v>
      </c>
      <c r="Q36" s="69" t="s">
        <v>797</v>
      </c>
      <c r="R36" s="69" t="s">
        <v>796</v>
      </c>
      <c r="S36" s="69" t="s">
        <v>795</v>
      </c>
      <c r="T36" s="69" t="s">
        <v>794</v>
      </c>
      <c r="U36" s="69" t="s">
        <v>793</v>
      </c>
      <c r="V36" s="69" t="s">
        <v>792</v>
      </c>
      <c r="W36" s="69" t="s">
        <v>791</v>
      </c>
      <c r="X36" s="69" t="s">
        <v>790</v>
      </c>
      <c r="Y36" s="69" t="s">
        <v>789</v>
      </c>
      <c r="Z36" s="69" t="s">
        <v>788</v>
      </c>
      <c r="AA36" s="69" t="s">
        <v>787</v>
      </c>
      <c r="AB36" s="69" t="s">
        <v>786</v>
      </c>
      <c r="AC36" s="69" t="s">
        <v>785</v>
      </c>
      <c r="AD36" s="69" t="s">
        <v>784</v>
      </c>
      <c r="AE36" s="69" t="s">
        <v>783</v>
      </c>
      <c r="AF36" s="69" t="s">
        <v>782</v>
      </c>
      <c r="AG36" s="69" t="s">
        <v>781</v>
      </c>
      <c r="AH36" s="69" t="s">
        <v>780</v>
      </c>
      <c r="AI36" s="69" t="s">
        <v>779</v>
      </c>
      <c r="AJ36" s="69">
        <v>0</v>
      </c>
      <c r="AK36" s="69" t="s">
        <v>745</v>
      </c>
      <c r="AL36" s="69" t="s">
        <v>710</v>
      </c>
      <c r="AM36" s="69" t="s">
        <v>674</v>
      </c>
      <c r="AN36" s="69" t="s">
        <v>638</v>
      </c>
    </row>
    <row r="37" spans="1:40">
      <c r="A37" s="69" t="s">
        <v>35</v>
      </c>
      <c r="B37" s="69" t="s">
        <v>778</v>
      </c>
      <c r="C37" s="69" t="s">
        <v>777</v>
      </c>
      <c r="D37" s="69" t="s">
        <v>776</v>
      </c>
      <c r="E37" s="69" t="s">
        <v>775</v>
      </c>
      <c r="F37" s="69" t="s">
        <v>774</v>
      </c>
      <c r="G37" s="69" t="s">
        <v>773</v>
      </c>
      <c r="H37" s="69" t="s">
        <v>772</v>
      </c>
      <c r="I37" s="69" t="s">
        <v>658</v>
      </c>
      <c r="J37" s="69" t="s">
        <v>771</v>
      </c>
      <c r="K37" s="69" t="s">
        <v>770</v>
      </c>
      <c r="L37" s="69" t="s">
        <v>769</v>
      </c>
      <c r="M37" s="69" t="s">
        <v>768</v>
      </c>
      <c r="N37" s="69" t="s">
        <v>767</v>
      </c>
      <c r="O37" s="69" t="s">
        <v>766</v>
      </c>
      <c r="P37" s="69" t="s">
        <v>765</v>
      </c>
      <c r="Q37" s="69" t="s">
        <v>764</v>
      </c>
      <c r="R37" s="69" t="s">
        <v>763</v>
      </c>
      <c r="S37" s="69" t="s">
        <v>762</v>
      </c>
      <c r="T37" s="69" t="s">
        <v>761</v>
      </c>
      <c r="U37" s="69" t="s">
        <v>760</v>
      </c>
      <c r="V37" s="69" t="s">
        <v>759</v>
      </c>
      <c r="W37" s="69" t="s">
        <v>758</v>
      </c>
      <c r="X37" s="69" t="s">
        <v>757</v>
      </c>
      <c r="Y37" s="69" t="s">
        <v>756</v>
      </c>
      <c r="Z37" s="69" t="s">
        <v>755</v>
      </c>
      <c r="AA37" s="69" t="s">
        <v>754</v>
      </c>
      <c r="AB37" s="69" t="s">
        <v>753</v>
      </c>
      <c r="AC37" s="69" t="s">
        <v>752</v>
      </c>
      <c r="AD37" s="69" t="s">
        <v>751</v>
      </c>
      <c r="AE37" s="69" t="s">
        <v>750</v>
      </c>
      <c r="AF37" s="69" t="s">
        <v>749</v>
      </c>
      <c r="AG37" s="69" t="s">
        <v>748</v>
      </c>
      <c r="AH37" s="69" t="s">
        <v>747</v>
      </c>
      <c r="AI37" s="69" t="s">
        <v>746</v>
      </c>
      <c r="AJ37" s="69" t="s">
        <v>745</v>
      </c>
      <c r="AK37" s="69">
        <v>0</v>
      </c>
      <c r="AL37" s="69" t="s">
        <v>709</v>
      </c>
      <c r="AM37" s="69" t="s">
        <v>673</v>
      </c>
      <c r="AN37" s="69" t="s">
        <v>637</v>
      </c>
    </row>
    <row r="38" spans="1:40">
      <c r="A38" s="69" t="s">
        <v>36</v>
      </c>
      <c r="B38" s="69" t="s">
        <v>744</v>
      </c>
      <c r="C38" s="69" t="s">
        <v>743</v>
      </c>
      <c r="D38" s="69" t="s">
        <v>742</v>
      </c>
      <c r="E38" s="69" t="s">
        <v>741</v>
      </c>
      <c r="F38" s="69" t="s">
        <v>740</v>
      </c>
      <c r="G38" s="69" t="s">
        <v>739</v>
      </c>
      <c r="H38" s="69" t="s">
        <v>738</v>
      </c>
      <c r="I38" s="69" t="s">
        <v>737</v>
      </c>
      <c r="J38" s="69" t="s">
        <v>736</v>
      </c>
      <c r="K38" s="69" t="s">
        <v>735</v>
      </c>
      <c r="L38" s="69" t="s">
        <v>734</v>
      </c>
      <c r="M38" s="69" t="s">
        <v>733</v>
      </c>
      <c r="N38" s="69" t="s">
        <v>732</v>
      </c>
      <c r="O38" s="69" t="s">
        <v>731</v>
      </c>
      <c r="P38" s="69" t="s">
        <v>730</v>
      </c>
      <c r="Q38" s="69" t="s">
        <v>729</v>
      </c>
      <c r="R38" s="69" t="s">
        <v>728</v>
      </c>
      <c r="S38" s="69" t="s">
        <v>727</v>
      </c>
      <c r="T38" s="69" t="s">
        <v>726</v>
      </c>
      <c r="U38" s="69" t="s">
        <v>725</v>
      </c>
      <c r="V38" s="69" t="s">
        <v>724</v>
      </c>
      <c r="W38" s="69" t="s">
        <v>723</v>
      </c>
      <c r="X38" s="69" t="s">
        <v>722</v>
      </c>
      <c r="Y38" s="69" t="s">
        <v>721</v>
      </c>
      <c r="Z38" s="69" t="s">
        <v>720</v>
      </c>
      <c r="AA38" s="69" t="s">
        <v>719</v>
      </c>
      <c r="AB38" s="69" t="s">
        <v>718</v>
      </c>
      <c r="AC38" s="69" t="s">
        <v>717</v>
      </c>
      <c r="AD38" s="69" t="s">
        <v>716</v>
      </c>
      <c r="AE38" s="69" t="s">
        <v>715</v>
      </c>
      <c r="AF38" s="69" t="s">
        <v>714</v>
      </c>
      <c r="AG38" s="69" t="s">
        <v>713</v>
      </c>
      <c r="AH38" s="69" t="s">
        <v>712</v>
      </c>
      <c r="AI38" s="69" t="s">
        <v>711</v>
      </c>
      <c r="AJ38" s="69" t="s">
        <v>710</v>
      </c>
      <c r="AK38" s="69" t="s">
        <v>709</v>
      </c>
      <c r="AL38" s="69">
        <v>0</v>
      </c>
      <c r="AM38" s="69" t="s">
        <v>672</v>
      </c>
      <c r="AN38" s="69" t="s">
        <v>636</v>
      </c>
    </row>
    <row r="39" spans="1:40">
      <c r="A39" s="69" t="s">
        <v>37</v>
      </c>
      <c r="B39" s="69" t="s">
        <v>708</v>
      </c>
      <c r="C39" s="69" t="s">
        <v>707</v>
      </c>
      <c r="D39" s="69" t="s">
        <v>706</v>
      </c>
      <c r="E39" s="69" t="s">
        <v>705</v>
      </c>
      <c r="F39" s="69" t="s">
        <v>704</v>
      </c>
      <c r="G39" s="69" t="s">
        <v>703</v>
      </c>
      <c r="H39" s="69" t="s">
        <v>702</v>
      </c>
      <c r="I39" s="69" t="s">
        <v>701</v>
      </c>
      <c r="J39" s="69" t="s">
        <v>700</v>
      </c>
      <c r="K39" s="69" t="s">
        <v>699</v>
      </c>
      <c r="L39" s="69" t="s">
        <v>698</v>
      </c>
      <c r="M39" s="69" t="s">
        <v>697</v>
      </c>
      <c r="N39" s="69" t="s">
        <v>696</v>
      </c>
      <c r="O39" s="69" t="s">
        <v>695</v>
      </c>
      <c r="P39" s="69" t="s">
        <v>694</v>
      </c>
      <c r="Q39" s="69" t="s">
        <v>693</v>
      </c>
      <c r="R39" s="69" t="s">
        <v>692</v>
      </c>
      <c r="S39" s="69" t="s">
        <v>691</v>
      </c>
      <c r="T39" s="69" t="s">
        <v>690</v>
      </c>
      <c r="U39" s="69" t="s">
        <v>689</v>
      </c>
      <c r="V39" s="69" t="s">
        <v>688</v>
      </c>
      <c r="W39" s="69" t="s">
        <v>687</v>
      </c>
      <c r="X39" s="69" t="s">
        <v>686</v>
      </c>
      <c r="Y39" s="69" t="s">
        <v>685</v>
      </c>
      <c r="Z39" s="69" t="s">
        <v>684</v>
      </c>
      <c r="AA39" s="69" t="s">
        <v>683</v>
      </c>
      <c r="AB39" s="69" t="s">
        <v>682</v>
      </c>
      <c r="AC39" s="69" t="s">
        <v>681</v>
      </c>
      <c r="AD39" s="69" t="s">
        <v>680</v>
      </c>
      <c r="AE39" s="69" t="s">
        <v>679</v>
      </c>
      <c r="AF39" s="69" t="s">
        <v>678</v>
      </c>
      <c r="AG39" s="69" t="s">
        <v>677</v>
      </c>
      <c r="AH39" s="69" t="s">
        <v>676</v>
      </c>
      <c r="AI39" s="69" t="s">
        <v>675</v>
      </c>
      <c r="AJ39" s="69" t="s">
        <v>674</v>
      </c>
      <c r="AK39" s="69" t="s">
        <v>673</v>
      </c>
      <c r="AL39" s="69" t="s">
        <v>672</v>
      </c>
      <c r="AM39" s="69">
        <v>0</v>
      </c>
      <c r="AN39" s="69" t="s">
        <v>635</v>
      </c>
    </row>
    <row r="40" spans="1:40">
      <c r="A40" s="69" t="s">
        <v>38</v>
      </c>
      <c r="B40" s="69">
        <v>1</v>
      </c>
      <c r="C40" s="69" t="s">
        <v>671</v>
      </c>
      <c r="D40" s="69" t="s">
        <v>670</v>
      </c>
      <c r="E40" s="69" t="s">
        <v>669</v>
      </c>
      <c r="F40" s="69" t="s">
        <v>668</v>
      </c>
      <c r="G40" s="69" t="s">
        <v>667</v>
      </c>
      <c r="H40" s="69" t="s">
        <v>666</v>
      </c>
      <c r="I40" s="69" t="s">
        <v>665</v>
      </c>
      <c r="J40" s="69" t="s">
        <v>664</v>
      </c>
      <c r="K40" s="69" t="s">
        <v>663</v>
      </c>
      <c r="L40" s="69" t="s">
        <v>662</v>
      </c>
      <c r="M40" s="69" t="s">
        <v>661</v>
      </c>
      <c r="N40" s="69" t="s">
        <v>660</v>
      </c>
      <c r="O40" s="69" t="s">
        <v>659</v>
      </c>
      <c r="P40" s="69" t="s">
        <v>658</v>
      </c>
      <c r="Q40" s="69" t="s">
        <v>657</v>
      </c>
      <c r="R40" s="69" t="s">
        <v>656</v>
      </c>
      <c r="S40" s="69" t="s">
        <v>655</v>
      </c>
      <c r="T40" s="69" t="s">
        <v>654</v>
      </c>
      <c r="U40" s="69" t="s">
        <v>653</v>
      </c>
      <c r="V40" s="69" t="s">
        <v>652</v>
      </c>
      <c r="W40" s="69" t="s">
        <v>651</v>
      </c>
      <c r="X40" s="69" t="s">
        <v>650</v>
      </c>
      <c r="Y40" s="69" t="s">
        <v>649</v>
      </c>
      <c r="Z40" s="69" t="s">
        <v>648</v>
      </c>
      <c r="AA40" s="69" t="s">
        <v>647</v>
      </c>
      <c r="AB40" s="69" t="s">
        <v>646</v>
      </c>
      <c r="AC40" s="69" t="s">
        <v>645</v>
      </c>
      <c r="AD40" s="69" t="s">
        <v>644</v>
      </c>
      <c r="AE40" s="69" t="s">
        <v>643</v>
      </c>
      <c r="AF40" s="69" t="s">
        <v>642</v>
      </c>
      <c r="AG40" s="69" t="s">
        <v>641</v>
      </c>
      <c r="AH40" s="69" t="s">
        <v>640</v>
      </c>
      <c r="AI40" s="69" t="s">
        <v>639</v>
      </c>
      <c r="AJ40" s="69" t="s">
        <v>638</v>
      </c>
      <c r="AK40" s="69" t="s">
        <v>637</v>
      </c>
      <c r="AL40" s="69" t="s">
        <v>636</v>
      </c>
      <c r="AM40" s="69" t="s">
        <v>635</v>
      </c>
      <c r="AN40" s="6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A</vt:lpstr>
      <vt:lpstr>B</vt:lpstr>
      <vt:lpstr>C</vt:lpstr>
      <vt:lpstr>D</vt:lpstr>
      <vt:lpstr>E</vt:lpstr>
      <vt:lpstr>F</vt:lpstr>
      <vt:lpstr>G</vt:lpstr>
      <vt:lpstr>H</vt:lpstr>
      <vt:lpstr>I</vt:lpstr>
      <vt:lpstr>J</vt:lpstr>
      <vt:lpstr>K</vt:lpstr>
      <vt:lpstr>L</vt:lpstr>
      <vt:lpstr>M</vt:lpstr>
      <vt:lpstr>N</vt:lpstr>
    </vt:vector>
  </TitlesOfParts>
  <Company>CIRHUS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Solange Rigaud</dc:creator>
  <cp:lastModifiedBy>xx</cp:lastModifiedBy>
  <dcterms:created xsi:type="dcterms:W3CDTF">2015-10-08T19:46:03Z</dcterms:created>
  <dcterms:modified xsi:type="dcterms:W3CDTF">2021-02-28T11:20:42Z</dcterms:modified>
</cp:coreProperties>
</file>