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730" windowHeight="11760" firstSheet="5" activeTab="7"/>
  </bookViews>
  <sheets>
    <sheet name="目录" sheetId="1" r:id="rId1"/>
    <sheet name="附件6-1部门收支总表" sheetId="2" r:id="rId2"/>
    <sheet name="附件6-2部门收入总表" sheetId="3" r:id="rId3"/>
    <sheet name="附件6-3部门支出总表" sheetId="4" r:id="rId4"/>
    <sheet name="附件6-4财政拨款收支预算总表" sheetId="5" r:id="rId5"/>
    <sheet name="附件6-5一般公共预算支出表" sheetId="6" r:id="rId6"/>
    <sheet name="附件6-6基本支出预算表" sheetId="7" r:id="rId7"/>
    <sheet name="附件6-7项目支出预算表" sheetId="20" r:id="rId8"/>
    <sheet name="附件6-8财政拨款支出明细表" sheetId="8" r:id="rId9"/>
    <sheet name="附件6-9“三公”经费公共预算财政拨款情况表" sheetId="9" r:id="rId10"/>
    <sheet name="附件6-10“三公”经费公共预算财政拨款支出情况表" sheetId="10" r:id="rId11"/>
    <sheet name="附件6-11政府性基金预算收入表" sheetId="11" r:id="rId12"/>
    <sheet name="附件6-12政府性基金预算支出情况表" sheetId="12" r:id="rId13"/>
    <sheet name="附件6-13国有资本经营预算收入表" sheetId="13" r:id="rId14"/>
    <sheet name="附件6-14国有资本经营预算支出表" sheetId="14" r:id="rId15"/>
    <sheet name="附件6-15市本级项目支出绩效目标表" sheetId="15" r:id="rId16"/>
    <sheet name="附件6-16市对下绩效目标表" sheetId="16" r:id="rId17"/>
    <sheet name="附件6-17省对下转移支付绩效目标表" sheetId="17" r:id="rId18"/>
    <sheet name="附件6-18政府采购表" sheetId="18" r:id="rId19"/>
  </sheets>
  <definedNames>
    <definedName name="_xlnm.Print_Titles" localSheetId="6">'附件6-6基本支出预算表'!$2:$8</definedName>
    <definedName name="_xlnm.Print_Titles" localSheetId="8">'附件6-8财政拨款支出明细表'!$1:$7</definedName>
  </definedNames>
  <calcPr calcId="125725"/>
</workbook>
</file>

<file path=xl/calcChain.xml><?xml version="1.0" encoding="utf-8"?>
<calcChain xmlns="http://schemas.openxmlformats.org/spreadsheetml/2006/main">
  <c r="K7" i="18"/>
  <c r="J8"/>
  <c r="I8" s="1"/>
  <c r="J9"/>
  <c r="I9" s="1"/>
  <c r="J10"/>
  <c r="I10" s="1"/>
  <c r="J11"/>
  <c r="J12"/>
  <c r="I12" s="1"/>
  <c r="J13"/>
  <c r="I11"/>
  <c r="I13"/>
  <c r="E9" i="10"/>
  <c r="E8" s="1"/>
  <c r="F9"/>
  <c r="G9"/>
  <c r="H9"/>
  <c r="I9"/>
  <c r="I8" s="1"/>
  <c r="J9"/>
  <c r="J10"/>
  <c r="F8"/>
  <c r="G8"/>
  <c r="H8"/>
  <c r="J8"/>
  <c r="F10"/>
  <c r="G10"/>
  <c r="H10"/>
  <c r="I10"/>
  <c r="E10"/>
  <c r="F11"/>
  <c r="G11"/>
  <c r="H11"/>
  <c r="I11"/>
  <c r="J11"/>
  <c r="E11" s="1"/>
  <c r="F7"/>
  <c r="H7"/>
  <c r="I7"/>
  <c r="J7"/>
  <c r="G12"/>
  <c r="E12" s="1"/>
  <c r="E7" s="1"/>
  <c r="E8" i="9"/>
  <c r="D8"/>
  <c r="D10"/>
  <c r="D11"/>
  <c r="E11" s="1"/>
  <c r="D7"/>
  <c r="C9"/>
  <c r="C6" s="1"/>
  <c r="B9"/>
  <c r="B6" s="1"/>
  <c r="Q114" i="8"/>
  <c r="R114"/>
  <c r="P23"/>
  <c r="P24"/>
  <c r="P25"/>
  <c r="P26"/>
  <c r="P27"/>
  <c r="P28"/>
  <c r="P29"/>
  <c r="P30"/>
  <c r="P31"/>
  <c r="P32"/>
  <c r="P33"/>
  <c r="P34"/>
  <c r="P35"/>
  <c r="P36"/>
  <c r="P37"/>
  <c r="P38"/>
  <c r="P39"/>
  <c r="P40"/>
  <c r="P41"/>
  <c r="P42"/>
  <c r="P43"/>
  <c r="P44"/>
  <c r="P45"/>
  <c r="P46"/>
  <c r="P47"/>
  <c r="P48"/>
  <c r="P49"/>
  <c r="P51"/>
  <c r="P52"/>
  <c r="P53"/>
  <c r="P54"/>
  <c r="P55"/>
  <c r="P56"/>
  <c r="P57"/>
  <c r="P58"/>
  <c r="P59"/>
  <c r="P60"/>
  <c r="P61"/>
  <c r="P62"/>
  <c r="P63"/>
  <c r="P64"/>
  <c r="P65"/>
  <c r="P66"/>
  <c r="P67"/>
  <c r="P68"/>
  <c r="P69"/>
  <c r="P70"/>
  <c r="P71"/>
  <c r="P72"/>
  <c r="P73"/>
  <c r="P74"/>
  <c r="P75"/>
  <c r="P76"/>
  <c r="P77"/>
  <c r="P78"/>
  <c r="P79"/>
  <c r="P81"/>
  <c r="P82"/>
  <c r="P83"/>
  <c r="P84"/>
  <c r="P85"/>
  <c r="P86"/>
  <c r="P87"/>
  <c r="P88"/>
  <c r="P89"/>
  <c r="P90"/>
  <c r="P91"/>
  <c r="P92"/>
  <c r="P93"/>
  <c r="P94"/>
  <c r="P95"/>
  <c r="P96"/>
  <c r="P97"/>
  <c r="P98"/>
  <c r="P99"/>
  <c r="P100"/>
  <c r="P101"/>
  <c r="P102"/>
  <c r="P103"/>
  <c r="P104"/>
  <c r="P105"/>
  <c r="P106"/>
  <c r="P107"/>
  <c r="P108"/>
  <c r="P109"/>
  <c r="P110"/>
  <c r="P111"/>
  <c r="P112"/>
  <c r="P113"/>
  <c r="P22"/>
  <c r="Q48"/>
  <c r="Q22" s="1"/>
  <c r="Q45"/>
  <c r="Q44"/>
  <c r="Q32"/>
  <c r="Q24"/>
  <c r="Q23"/>
  <c r="R80"/>
  <c r="Q80"/>
  <c r="R50"/>
  <c r="Q50"/>
  <c r="P50" s="1"/>
  <c r="R22"/>
  <c r="R8"/>
  <c r="Q8"/>
  <c r="Q11"/>
  <c r="P11" s="1"/>
  <c r="Q10"/>
  <c r="Q9"/>
  <c r="P9" s="1"/>
  <c r="E32"/>
  <c r="D32" s="1"/>
  <c r="P10"/>
  <c r="P12"/>
  <c r="P13"/>
  <c r="P14"/>
  <c r="P15"/>
  <c r="P16"/>
  <c r="P17"/>
  <c r="P18"/>
  <c r="P19"/>
  <c r="P20"/>
  <c r="P21"/>
  <c r="E53"/>
  <c r="F13"/>
  <c r="F114" s="1"/>
  <c r="E39"/>
  <c r="D39" s="1"/>
  <c r="E24"/>
  <c r="D24" s="1"/>
  <c r="E13"/>
  <c r="E8"/>
  <c r="D8" s="1"/>
  <c r="D14"/>
  <c r="D15"/>
  <c r="D16"/>
  <c r="D17"/>
  <c r="D18"/>
  <c r="D19"/>
  <c r="D20"/>
  <c r="D21"/>
  <c r="D22"/>
  <c r="D23"/>
  <c r="D25"/>
  <c r="D26"/>
  <c r="D27"/>
  <c r="D28"/>
  <c r="D29"/>
  <c r="D30"/>
  <c r="D31"/>
  <c r="D33"/>
  <c r="D34"/>
  <c r="D35"/>
  <c r="D36"/>
  <c r="D37"/>
  <c r="D38"/>
  <c r="D40"/>
  <c r="D41"/>
  <c r="D42"/>
  <c r="D43"/>
  <c r="D44"/>
  <c r="D45"/>
  <c r="D46"/>
  <c r="D47"/>
  <c r="D48"/>
  <c r="D49"/>
  <c r="D50"/>
  <c r="D51"/>
  <c r="D52"/>
  <c r="D54"/>
  <c r="D55"/>
  <c r="D56"/>
  <c r="D57"/>
  <c r="D58"/>
  <c r="D59"/>
  <c r="D60"/>
  <c r="D61"/>
  <c r="D62"/>
  <c r="D63"/>
  <c r="D64"/>
  <c r="D65"/>
  <c r="D66"/>
  <c r="D67"/>
  <c r="D68"/>
  <c r="D69"/>
  <c r="D70"/>
  <c r="D71"/>
  <c r="D72"/>
  <c r="D73"/>
  <c r="D74"/>
  <c r="D75"/>
  <c r="D76"/>
  <c r="D77"/>
  <c r="D78"/>
  <c r="D79"/>
  <c r="D80"/>
  <c r="D81"/>
  <c r="D82"/>
  <c r="D9"/>
  <c r="D10"/>
  <c r="D11"/>
  <c r="D12"/>
  <c r="J8"/>
  <c r="G8"/>
  <c r="F9" i="20"/>
  <c r="G9"/>
  <c r="F13"/>
  <c r="G13"/>
  <c r="E13"/>
  <c r="E9" s="1"/>
  <c r="F11"/>
  <c r="G11"/>
  <c r="E11"/>
  <c r="F10"/>
  <c r="G10"/>
  <c r="E10"/>
  <c r="F14"/>
  <c r="G14"/>
  <c r="E14"/>
  <c r="F18"/>
  <c r="G18"/>
  <c r="H18"/>
  <c r="E18"/>
  <c r="E12"/>
  <c r="E15"/>
  <c r="E16"/>
  <c r="E17"/>
  <c r="E19"/>
  <c r="E20"/>
  <c r="E21"/>
  <c r="E22"/>
  <c r="E23"/>
  <c r="F12"/>
  <c r="F15"/>
  <c r="F16"/>
  <c r="F17"/>
  <c r="F19"/>
  <c r="F20"/>
  <c r="F21"/>
  <c r="F22"/>
  <c r="F23"/>
  <c r="X10"/>
  <c r="X11"/>
  <c r="X12"/>
  <c r="X13"/>
  <c r="X14"/>
  <c r="X15"/>
  <c r="X16"/>
  <c r="X17"/>
  <c r="X18"/>
  <c r="X19"/>
  <c r="X20"/>
  <c r="X21"/>
  <c r="X22"/>
  <c r="X23"/>
  <c r="X9"/>
  <c r="T10"/>
  <c r="T11"/>
  <c r="T12"/>
  <c r="T13"/>
  <c r="T14"/>
  <c r="T15"/>
  <c r="T16"/>
  <c r="T17"/>
  <c r="T18"/>
  <c r="T19"/>
  <c r="T20"/>
  <c r="T21"/>
  <c r="T22"/>
  <c r="T23"/>
  <c r="T9"/>
  <c r="Q10"/>
  <c r="Q11"/>
  <c r="Q12"/>
  <c r="Q13"/>
  <c r="Q14"/>
  <c r="Q15"/>
  <c r="Q16"/>
  <c r="Q17"/>
  <c r="Q18"/>
  <c r="Q19"/>
  <c r="Q20"/>
  <c r="Q21"/>
  <c r="Q22"/>
  <c r="Q23"/>
  <c r="Q9"/>
  <c r="G12"/>
  <c r="G15"/>
  <c r="G16"/>
  <c r="G17"/>
  <c r="G19"/>
  <c r="G20"/>
  <c r="G21"/>
  <c r="G22"/>
  <c r="G23"/>
  <c r="H19"/>
  <c r="D10" i="7"/>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9"/>
  <c r="G26"/>
  <c r="F26" s="1"/>
  <c r="E26" s="1"/>
  <c r="G47"/>
  <c r="F47" s="1"/>
  <c r="E47" s="1"/>
  <c r="G46"/>
  <c r="G34"/>
  <c r="F34" s="1"/>
  <c r="E34" s="1"/>
  <c r="G25"/>
  <c r="F25" s="1"/>
  <c r="E25" s="1"/>
  <c r="G13"/>
  <c r="G12"/>
  <c r="F12" s="1"/>
  <c r="E12" s="1"/>
  <c r="G11"/>
  <c r="F11" s="1"/>
  <c r="E11" s="1"/>
  <c r="F64"/>
  <c r="G64"/>
  <c r="E64"/>
  <c r="F65"/>
  <c r="E65" s="1"/>
  <c r="G50"/>
  <c r="F50" s="1"/>
  <c r="E50" s="1"/>
  <c r="G52"/>
  <c r="F52" s="1"/>
  <c r="E52" s="1"/>
  <c r="E14"/>
  <c r="E15"/>
  <c r="E16"/>
  <c r="E17"/>
  <c r="E18"/>
  <c r="E19"/>
  <c r="E20"/>
  <c r="E21"/>
  <c r="E22"/>
  <c r="E23"/>
  <c r="E27"/>
  <c r="E32"/>
  <c r="E33"/>
  <c r="E35"/>
  <c r="E37"/>
  <c r="E41"/>
  <c r="E42"/>
  <c r="E43"/>
  <c r="E45"/>
  <c r="E53"/>
  <c r="E54"/>
  <c r="E55"/>
  <c r="E56"/>
  <c r="E57"/>
  <c r="E58"/>
  <c r="E59"/>
  <c r="E60"/>
  <c r="E61"/>
  <c r="E62"/>
  <c r="E63"/>
  <c r="F13"/>
  <c r="E13" s="1"/>
  <c r="F14"/>
  <c r="F15"/>
  <c r="F16"/>
  <c r="F17"/>
  <c r="F18"/>
  <c r="F19"/>
  <c r="F20"/>
  <c r="F21"/>
  <c r="F22"/>
  <c r="F23"/>
  <c r="F27"/>
  <c r="F28"/>
  <c r="E28" s="1"/>
  <c r="F29"/>
  <c r="E29" s="1"/>
  <c r="F30"/>
  <c r="E30" s="1"/>
  <c r="F31"/>
  <c r="E31" s="1"/>
  <c r="F32"/>
  <c r="F33"/>
  <c r="F35"/>
  <c r="F36"/>
  <c r="E36" s="1"/>
  <c r="F37"/>
  <c r="F38"/>
  <c r="E38" s="1"/>
  <c r="F39"/>
  <c r="E39" s="1"/>
  <c r="F40"/>
  <c r="E40" s="1"/>
  <c r="F41"/>
  <c r="F42"/>
  <c r="F43"/>
  <c r="F44"/>
  <c r="E44" s="1"/>
  <c r="F45"/>
  <c r="F46"/>
  <c r="E46" s="1"/>
  <c r="F48"/>
  <c r="E48" s="1"/>
  <c r="F49"/>
  <c r="E49" s="1"/>
  <c r="F51"/>
  <c r="E51" s="1"/>
  <c r="F53"/>
  <c r="F54"/>
  <c r="F55"/>
  <c r="F56"/>
  <c r="F57"/>
  <c r="F58"/>
  <c r="F59"/>
  <c r="F60"/>
  <c r="F61"/>
  <c r="F62"/>
  <c r="F63"/>
  <c r="C8" i="6"/>
  <c r="C9"/>
  <c r="C10"/>
  <c r="C11"/>
  <c r="C12"/>
  <c r="C13"/>
  <c r="C14"/>
  <c r="C15"/>
  <c r="C16"/>
  <c r="C7"/>
  <c r="E8"/>
  <c r="E7" s="1"/>
  <c r="E17" s="1"/>
  <c r="D8"/>
  <c r="D7" s="1"/>
  <c r="D17" s="1"/>
  <c r="D14"/>
  <c r="E14"/>
  <c r="D15"/>
  <c r="E15"/>
  <c r="D30" i="5"/>
  <c r="B21"/>
  <c r="B18"/>
  <c r="B8"/>
  <c r="B7" s="1"/>
  <c r="B30" s="1"/>
  <c r="D15" i="4"/>
  <c r="E15"/>
  <c r="C15"/>
  <c r="E5"/>
  <c r="D13"/>
  <c r="C13" s="1"/>
  <c r="D12"/>
  <c r="C12" s="1"/>
  <c r="D6"/>
  <c r="D5" s="1"/>
  <c r="C7"/>
  <c r="C8"/>
  <c r="C9"/>
  <c r="C10"/>
  <c r="C11"/>
  <c r="C14"/>
  <c r="D7" i="3"/>
  <c r="D6" s="1"/>
  <c r="C7"/>
  <c r="C12"/>
  <c r="C10"/>
  <c r="E16"/>
  <c r="F16"/>
  <c r="G16"/>
  <c r="H16"/>
  <c r="I16"/>
  <c r="D14"/>
  <c r="E14"/>
  <c r="E13" s="1"/>
  <c r="F14"/>
  <c r="G14"/>
  <c r="H14"/>
  <c r="I14"/>
  <c r="I13" s="1"/>
  <c r="D13"/>
  <c r="F13"/>
  <c r="G13"/>
  <c r="H13"/>
  <c r="E7"/>
  <c r="E6" s="1"/>
  <c r="F7"/>
  <c r="G7"/>
  <c r="H7"/>
  <c r="I7"/>
  <c r="F6"/>
  <c r="G6"/>
  <c r="H6"/>
  <c r="I6"/>
  <c r="C8"/>
  <c r="C9"/>
  <c r="C11"/>
  <c r="C15"/>
  <c r="C14" s="1"/>
  <c r="C13" s="1"/>
  <c r="D30" i="2"/>
  <c r="J7" i="18" l="1"/>
  <c r="I7" s="1"/>
  <c r="G7" i="10"/>
  <c r="D9" i="9"/>
  <c r="E9" s="1"/>
  <c r="P80" i="8"/>
  <c r="P8"/>
  <c r="E114"/>
  <c r="D53"/>
  <c r="D13"/>
  <c r="G24" i="7"/>
  <c r="F24" s="1"/>
  <c r="E24" s="1"/>
  <c r="G10"/>
  <c r="F10" s="1"/>
  <c r="C5" i="4"/>
  <c r="C6"/>
  <c r="D16" i="3"/>
  <c r="C6"/>
  <c r="C16" s="1"/>
  <c r="D6" i="9" l="1"/>
  <c r="D114" i="8"/>
  <c r="F9" i="7"/>
  <c r="E10"/>
  <c r="E9" s="1"/>
  <c r="G9"/>
  <c r="C17" i="6"/>
  <c r="P114" i="8"/>
</calcChain>
</file>

<file path=xl/sharedStrings.xml><?xml version="1.0" encoding="utf-8"?>
<sst xmlns="http://schemas.openxmlformats.org/spreadsheetml/2006/main" count="1117" uniqueCount="559">
  <si>
    <t>附件6-1 部门财务收支预算总表</t>
  </si>
  <si>
    <t>附件6-2 部门收入总表</t>
  </si>
  <si>
    <t>附件6-3 部门支出总表</t>
  </si>
  <si>
    <t>附件6-4 部门财政拨款收支预算总表</t>
  </si>
  <si>
    <t>附件6-5 部门一般公共预算支出表</t>
  </si>
  <si>
    <t>附件6-6 部门基本支出预算表</t>
  </si>
  <si>
    <t>6-1部门财务收支预算总表</t>
  </si>
  <si>
    <t>单位名称：XX部门</t>
  </si>
  <si>
    <t>单位:万元</t>
  </si>
  <si>
    <t>收        入</t>
  </si>
  <si>
    <t>支        出</t>
  </si>
  <si>
    <t>项      目</t>
  </si>
  <si>
    <t>项目（按功能分类）</t>
  </si>
  <si>
    <t>一、一般公共服务支出</t>
  </si>
  <si>
    <t>二、外交支出</t>
  </si>
  <si>
    <t>三、国防支出</t>
  </si>
  <si>
    <t>四、公共安全支出</t>
  </si>
  <si>
    <t>五、教育支出</t>
  </si>
  <si>
    <t>六、科学技术支出</t>
  </si>
  <si>
    <t>八、社会保障和就业支出</t>
  </si>
  <si>
    <t>十、节能环保支出</t>
  </si>
  <si>
    <t>十一、城乡社区支出</t>
  </si>
  <si>
    <t>十二、农林水支出</t>
  </si>
  <si>
    <t>十三、交通运输支出</t>
  </si>
  <si>
    <t>十四、资源勘探信息等支出</t>
  </si>
  <si>
    <t>十五、商业服务业等支出</t>
  </si>
  <si>
    <t>十六、金融支出</t>
  </si>
  <si>
    <t>十七、援助其他地区支出</t>
  </si>
  <si>
    <t>十九、住房保障支出</t>
  </si>
  <si>
    <t>二十、粮油物资储备支出</t>
  </si>
  <si>
    <t>收 入 总 计</t>
  </si>
  <si>
    <t>支 出 总 计</t>
  </si>
  <si>
    <t>6-2 部门收入总表</t>
  </si>
  <si>
    <t>单位：万元</t>
  </si>
  <si>
    <t>科目</t>
  </si>
  <si>
    <t>合计</t>
  </si>
  <si>
    <t>一般公共预
算拨款收入</t>
  </si>
  <si>
    <t>政府性基金
预算拨款收入</t>
  </si>
  <si>
    <t>国有资本经营预算拨款收入</t>
  </si>
  <si>
    <t>事业收入</t>
  </si>
  <si>
    <t>事业单位
经营收入</t>
  </si>
  <si>
    <t>其他
收入</t>
  </si>
  <si>
    <t>科目编码</t>
  </si>
  <si>
    <t>科目名称</t>
  </si>
  <si>
    <t>一般公共服务支出</t>
  </si>
  <si>
    <t xml:space="preserve">    行政运行</t>
  </si>
  <si>
    <t>合    计</t>
  </si>
  <si>
    <t>6-3   部门支出总表</t>
  </si>
  <si>
    <t>基本支出</t>
  </si>
  <si>
    <t>项目支出</t>
  </si>
  <si>
    <t>6-4部门财政拨款收支预算总表</t>
  </si>
  <si>
    <t>支出功能分类科目</t>
  </si>
  <si>
    <t>一、本年收入</t>
  </si>
  <si>
    <t>（一）一般公共预算拨款</t>
  </si>
  <si>
    <t xml:space="preserve">  1、本级财力</t>
  </si>
  <si>
    <t xml:space="preserve">  2、专项收入</t>
  </si>
  <si>
    <t xml:space="preserve">  3、执法办案补助</t>
  </si>
  <si>
    <t xml:space="preserve">  4、收费成本补偿</t>
  </si>
  <si>
    <t xml:space="preserve">  5、财政专户管理的收入</t>
  </si>
  <si>
    <t xml:space="preserve">  6、国有资源（资产）有偿使用收入</t>
  </si>
  <si>
    <t>（二）政府性基金拨款</t>
  </si>
  <si>
    <t xml:space="preserve">  1、本级预算安排</t>
  </si>
  <si>
    <t xml:space="preserve">  2、上级补助</t>
  </si>
  <si>
    <t>（三）国有资本经营预算收入</t>
  </si>
  <si>
    <t>6-5  部门一般公共预算支出表</t>
  </si>
  <si>
    <t>功能分类科目</t>
  </si>
  <si>
    <t>项目名称</t>
  </si>
  <si>
    <t>年初预算数</t>
  </si>
  <si>
    <t>小计</t>
  </si>
  <si>
    <t>6-6  部门基本支出预算表</t>
  </si>
  <si>
    <t>部门预算经济科目编码</t>
  </si>
  <si>
    <t>单位、部门预算经济科目名称</t>
  </si>
  <si>
    <t>资金来源</t>
  </si>
  <si>
    <t>总计</t>
  </si>
  <si>
    <t>财政拨款</t>
  </si>
  <si>
    <t>单位自筹</t>
  </si>
  <si>
    <t>类</t>
  </si>
  <si>
    <t>款</t>
  </si>
  <si>
    <t>一般公共预算</t>
  </si>
  <si>
    <t>政府性基金预算</t>
  </si>
  <si>
    <t>国有资本经营预算</t>
  </si>
  <si>
    <t>本级财力</t>
  </si>
  <si>
    <t>专项收入</t>
  </si>
  <si>
    <t>执法办案
补助</t>
  </si>
  <si>
    <t>收费成本
补偿</t>
  </si>
  <si>
    <t>财政专户管理的收入</t>
  </si>
  <si>
    <t>其他非税收入</t>
  </si>
  <si>
    <t>上级补助</t>
  </si>
  <si>
    <t>上年结转</t>
  </si>
  <si>
    <t>本级预算安排</t>
  </si>
  <si>
    <t>其他收入</t>
  </si>
  <si>
    <t>单位名称</t>
  </si>
  <si>
    <t/>
  </si>
  <si>
    <t>工资福利支出</t>
  </si>
  <si>
    <t xml:space="preserve">01  </t>
  </si>
  <si>
    <t xml:space="preserve">  基本工资</t>
  </si>
  <si>
    <t xml:space="preserve">02  </t>
  </si>
  <si>
    <t xml:space="preserve">  津贴补贴</t>
  </si>
  <si>
    <t xml:space="preserve">03  </t>
  </si>
  <si>
    <t xml:space="preserve">  奖金</t>
  </si>
  <si>
    <t xml:space="preserve">06  </t>
  </si>
  <si>
    <t xml:space="preserve">  伙食补助费</t>
  </si>
  <si>
    <t xml:space="preserve">07  </t>
  </si>
  <si>
    <t xml:space="preserve">  绩效工资</t>
  </si>
  <si>
    <t xml:space="preserve">08  </t>
  </si>
  <si>
    <t xml:space="preserve">  机关事业单位基本养老保险缴费</t>
  </si>
  <si>
    <t xml:space="preserve">09  </t>
  </si>
  <si>
    <t xml:space="preserve">  职业年金缴费</t>
  </si>
  <si>
    <t xml:space="preserve">10  </t>
  </si>
  <si>
    <t xml:space="preserve">  职工基本医疗保险缴费</t>
  </si>
  <si>
    <t xml:space="preserve">11  </t>
  </si>
  <si>
    <t xml:space="preserve">  公务员医疗补助缴费</t>
  </si>
  <si>
    <t xml:space="preserve">12  </t>
  </si>
  <si>
    <t xml:space="preserve">  其他社会保障缴费</t>
  </si>
  <si>
    <t xml:space="preserve">13  </t>
  </si>
  <si>
    <t xml:space="preserve">  住房公积金</t>
  </si>
  <si>
    <t xml:space="preserve">14  </t>
  </si>
  <si>
    <t xml:space="preserve">  医疗费</t>
  </si>
  <si>
    <t xml:space="preserve">99  </t>
  </si>
  <si>
    <t xml:space="preserve">  其他工资福利支出</t>
  </si>
  <si>
    <t>商品和服务支出</t>
  </si>
  <si>
    <t xml:space="preserve">  办公费</t>
  </si>
  <si>
    <t xml:space="preserve">  印刷费</t>
  </si>
  <si>
    <t xml:space="preserve">  咨询费</t>
  </si>
  <si>
    <t xml:space="preserve">04  </t>
  </si>
  <si>
    <t xml:space="preserve">  手续费</t>
  </si>
  <si>
    <t xml:space="preserve">05  </t>
  </si>
  <si>
    <t xml:space="preserve">  水费</t>
  </si>
  <si>
    <t xml:space="preserve">  电费</t>
  </si>
  <si>
    <t xml:space="preserve">  邮电费</t>
  </si>
  <si>
    <t xml:space="preserve">  取暖费</t>
  </si>
  <si>
    <t xml:space="preserve">  物业管理费</t>
  </si>
  <si>
    <t xml:space="preserve">  差旅费</t>
  </si>
  <si>
    <t xml:space="preserve">  因公出国（境）费用</t>
  </si>
  <si>
    <t xml:space="preserve">  维修（护）费</t>
  </si>
  <si>
    <t xml:space="preserve">  租赁费</t>
  </si>
  <si>
    <t xml:space="preserve">15  </t>
  </si>
  <si>
    <t xml:space="preserve">  会议费</t>
  </si>
  <si>
    <t xml:space="preserve">16  </t>
  </si>
  <si>
    <t xml:space="preserve">  培训费</t>
  </si>
  <si>
    <t xml:space="preserve">17  </t>
  </si>
  <si>
    <t xml:space="preserve">  公务接待费</t>
  </si>
  <si>
    <t xml:space="preserve">18  </t>
  </si>
  <si>
    <t xml:space="preserve">  专用材料费</t>
  </si>
  <si>
    <t xml:space="preserve">24  </t>
  </si>
  <si>
    <t xml:space="preserve">  被装购置费</t>
  </si>
  <si>
    <t xml:space="preserve">25  </t>
  </si>
  <si>
    <t xml:space="preserve">  专用燃料费</t>
  </si>
  <si>
    <t xml:space="preserve">26  </t>
  </si>
  <si>
    <t xml:space="preserve">  劳务费</t>
  </si>
  <si>
    <t xml:space="preserve">27  </t>
  </si>
  <si>
    <t xml:space="preserve">  委托业务费</t>
  </si>
  <si>
    <t xml:space="preserve">28  </t>
  </si>
  <si>
    <t xml:space="preserve">  工会经费</t>
  </si>
  <si>
    <t xml:space="preserve">29  </t>
  </si>
  <si>
    <t xml:space="preserve">  福利费</t>
  </si>
  <si>
    <t xml:space="preserve">31  </t>
  </si>
  <si>
    <t xml:space="preserve">  公务用车运行维护费</t>
  </si>
  <si>
    <t xml:space="preserve">39  </t>
  </si>
  <si>
    <t xml:space="preserve">  其他交通费用</t>
  </si>
  <si>
    <t xml:space="preserve">40  </t>
  </si>
  <si>
    <t xml:space="preserve">  税金及附加费用</t>
  </si>
  <si>
    <t xml:space="preserve">  其他商品和服务支出</t>
  </si>
  <si>
    <t>对个人和家庭的补助</t>
  </si>
  <si>
    <t xml:space="preserve">  离休费</t>
  </si>
  <si>
    <t xml:space="preserve">  退休费</t>
  </si>
  <si>
    <t xml:space="preserve">  退职（役）费</t>
  </si>
  <si>
    <t xml:space="preserve">  抚恤金</t>
  </si>
  <si>
    <t xml:space="preserve">  生活补助</t>
  </si>
  <si>
    <t xml:space="preserve">  救济费</t>
  </si>
  <si>
    <t xml:space="preserve">  医疗费补助</t>
  </si>
  <si>
    <t xml:space="preserve">  助学金</t>
  </si>
  <si>
    <t xml:space="preserve">  奖励金</t>
  </si>
  <si>
    <t xml:space="preserve">  个人农业生产补贴</t>
  </si>
  <si>
    <t xml:space="preserve">  其他对个人和家庭的补助</t>
  </si>
  <si>
    <t>政府预算支出经济分类科目</t>
  </si>
  <si>
    <t>部门预算支出经济分类科目</t>
  </si>
  <si>
    <t>1</t>
  </si>
  <si>
    <t>2</t>
  </si>
  <si>
    <t>3</t>
  </si>
  <si>
    <t>4</t>
  </si>
  <si>
    <t>5</t>
  </si>
  <si>
    <t>6</t>
  </si>
  <si>
    <t>7</t>
  </si>
  <si>
    <t>8</t>
  </si>
  <si>
    <t>9</t>
  </si>
  <si>
    <t>10</t>
  </si>
  <si>
    <t>11</t>
  </si>
  <si>
    <t>12</t>
  </si>
  <si>
    <t>13</t>
  </si>
  <si>
    <t>14</t>
  </si>
  <si>
    <t>15</t>
  </si>
  <si>
    <t>16</t>
  </si>
  <si>
    <t>17</t>
  </si>
  <si>
    <t>18</t>
  </si>
  <si>
    <t>19</t>
  </si>
  <si>
    <t>20</t>
  </si>
  <si>
    <t>21</t>
  </si>
  <si>
    <t>22</t>
  </si>
  <si>
    <t>23</t>
  </si>
  <si>
    <t>24</t>
  </si>
  <si>
    <t xml:space="preserve">501 </t>
  </si>
  <si>
    <t xml:space="preserve">    </t>
  </si>
  <si>
    <t>机关工资福利支出</t>
  </si>
  <si>
    <t xml:space="preserve">301 </t>
  </si>
  <si>
    <t>工资奖金津补贴</t>
  </si>
  <si>
    <t>基本工资</t>
  </si>
  <si>
    <t>社会保障缴费</t>
  </si>
  <si>
    <t>津贴补贴</t>
  </si>
  <si>
    <t>住房公积金</t>
  </si>
  <si>
    <t>奖金</t>
  </si>
  <si>
    <t>其他工资福利支出</t>
  </si>
  <si>
    <t>伙食补助费</t>
  </si>
  <si>
    <t xml:space="preserve">502 </t>
  </si>
  <si>
    <t>机关商品和服务支出</t>
  </si>
  <si>
    <t>绩效工资</t>
  </si>
  <si>
    <t>办公经费</t>
  </si>
  <si>
    <t>机关事业单位基本养老保险缴费</t>
  </si>
  <si>
    <t>会议费</t>
  </si>
  <si>
    <t>职业年金缴费</t>
  </si>
  <si>
    <t>培训费</t>
  </si>
  <si>
    <t>职工基本医疗保险缴费</t>
  </si>
  <si>
    <t>专用材料购置费</t>
  </si>
  <si>
    <t>公务员医疗补助缴费</t>
  </si>
  <si>
    <t>委托业务费</t>
  </si>
  <si>
    <t>其他社会保障缴费</t>
  </si>
  <si>
    <t>公务接待费</t>
  </si>
  <si>
    <t>因公出国（境）费用</t>
  </si>
  <si>
    <t>医疗费</t>
  </si>
  <si>
    <t>公务用车运行维护费</t>
  </si>
  <si>
    <t>维修（护）费</t>
  </si>
  <si>
    <t xml:space="preserve">302 </t>
  </si>
  <si>
    <t>其他商品和服务支出</t>
  </si>
  <si>
    <t>办公费</t>
  </si>
  <si>
    <t xml:space="preserve">503 </t>
  </si>
  <si>
    <t>机关资本性支出（一）</t>
  </si>
  <si>
    <t>印刷费</t>
  </si>
  <si>
    <t>房屋建筑物构建</t>
  </si>
  <si>
    <t>咨询费</t>
  </si>
  <si>
    <t>基础设施建设</t>
  </si>
  <si>
    <t>手续费</t>
  </si>
  <si>
    <t>公务用车购置</t>
  </si>
  <si>
    <t>水费</t>
  </si>
  <si>
    <t>土地征迁补偿和安置支出</t>
  </si>
  <si>
    <t>电费</t>
  </si>
  <si>
    <t>设备购置</t>
  </si>
  <si>
    <t>邮电费</t>
  </si>
  <si>
    <t>大型修缮</t>
  </si>
  <si>
    <t>取暖费</t>
  </si>
  <si>
    <t>其他资本性支出</t>
  </si>
  <si>
    <t>物业管理费</t>
  </si>
  <si>
    <t xml:space="preserve">504 </t>
  </si>
  <si>
    <t>机关资本性支出（二）</t>
  </si>
  <si>
    <t>差旅费</t>
  </si>
  <si>
    <t>租赁费</t>
  </si>
  <si>
    <t xml:space="preserve">505 </t>
  </si>
  <si>
    <t>对事业单位经常性补助</t>
  </si>
  <si>
    <t>专用材料费</t>
  </si>
  <si>
    <t>被装购置费</t>
  </si>
  <si>
    <t>专用燃料费</t>
  </si>
  <si>
    <t>其他对事业单位补助</t>
  </si>
  <si>
    <t>劳务费</t>
  </si>
  <si>
    <t xml:space="preserve">506 </t>
  </si>
  <si>
    <t>对事业单位资本性补助</t>
  </si>
  <si>
    <t>资本性支出（一）</t>
  </si>
  <si>
    <t>工会经费</t>
  </si>
  <si>
    <t>资本性支出（二）</t>
  </si>
  <si>
    <t>福利费</t>
  </si>
  <si>
    <t xml:space="preserve">507 </t>
  </si>
  <si>
    <t>对企业补助</t>
  </si>
  <si>
    <t>费用补贴</t>
  </si>
  <si>
    <t>其他交通费用</t>
  </si>
  <si>
    <t>利息补贴</t>
  </si>
  <si>
    <t>税金及附加费用</t>
  </si>
  <si>
    <t>其他对企业补助</t>
  </si>
  <si>
    <t xml:space="preserve">508 </t>
  </si>
  <si>
    <t>对企业资本性支出</t>
  </si>
  <si>
    <t xml:space="preserve">303 </t>
  </si>
  <si>
    <t>对企业资本性支出（一）</t>
  </si>
  <si>
    <t>离休费</t>
  </si>
  <si>
    <t>对企业资本性支出（二）</t>
  </si>
  <si>
    <t>退休费</t>
  </si>
  <si>
    <t xml:space="preserve">509 </t>
  </si>
  <si>
    <t>退职（役）费</t>
  </si>
  <si>
    <t>社会福利和救助</t>
  </si>
  <si>
    <t>抚恤金</t>
  </si>
  <si>
    <t>助学金</t>
  </si>
  <si>
    <t>生活补助</t>
  </si>
  <si>
    <t>个人农业生产补贴</t>
  </si>
  <si>
    <t>救济费</t>
  </si>
  <si>
    <t>离退休费</t>
  </si>
  <si>
    <t>医疗费补助</t>
  </si>
  <si>
    <t>其他对个人和家庭补助</t>
  </si>
  <si>
    <t xml:space="preserve">510 </t>
  </si>
  <si>
    <t>对社会保障基金补助</t>
  </si>
  <si>
    <t>奖励金</t>
  </si>
  <si>
    <t>对社会保险基金补助</t>
  </si>
  <si>
    <t>补充全国社会保障基金</t>
  </si>
  <si>
    <t>其他对个人和家庭的补助</t>
  </si>
  <si>
    <t xml:space="preserve">511 </t>
  </si>
  <si>
    <t>债务利息及费用支出</t>
  </si>
  <si>
    <t xml:space="preserve">307 </t>
  </si>
  <si>
    <t>国内债务付息</t>
  </si>
  <si>
    <t>国外债务付息</t>
  </si>
  <si>
    <t>国内债务发行费用</t>
  </si>
  <si>
    <t>国外债务发行费用</t>
  </si>
  <si>
    <t xml:space="preserve">512 </t>
  </si>
  <si>
    <t>债务还本支出</t>
  </si>
  <si>
    <t xml:space="preserve">309 </t>
  </si>
  <si>
    <t>资本性支出（基本建设）</t>
  </si>
  <si>
    <t>国内债务还本</t>
  </si>
  <si>
    <t>房屋建筑物购建</t>
  </si>
  <si>
    <t>国外债务还本</t>
  </si>
  <si>
    <t>办公设备购置</t>
  </si>
  <si>
    <t xml:space="preserve">513 </t>
  </si>
  <si>
    <t>转移性支出</t>
  </si>
  <si>
    <t>专用设备购置</t>
  </si>
  <si>
    <t>上下级政府间转移性支出</t>
  </si>
  <si>
    <t>援助其他地区支出</t>
  </si>
  <si>
    <t>债务转贷</t>
  </si>
  <si>
    <t>信息网络及软件购置更新</t>
  </si>
  <si>
    <t>调出资金</t>
  </si>
  <si>
    <t>物资储备</t>
  </si>
  <si>
    <t xml:space="preserve">514 </t>
  </si>
  <si>
    <t>预备费及预留</t>
  </si>
  <si>
    <t>预备费</t>
  </si>
  <si>
    <t xml:space="preserve">19  </t>
  </si>
  <si>
    <t>其他交通工具购置</t>
  </si>
  <si>
    <t>预留</t>
  </si>
  <si>
    <t xml:space="preserve">21  </t>
  </si>
  <si>
    <t>文物和陈列品购置</t>
  </si>
  <si>
    <t xml:space="preserve">599 </t>
  </si>
  <si>
    <t>其他支出</t>
  </si>
  <si>
    <t xml:space="preserve">22  </t>
  </si>
  <si>
    <t>无形资产购置</t>
  </si>
  <si>
    <t>赠与</t>
  </si>
  <si>
    <t>其他基本建设支出</t>
  </si>
  <si>
    <t>国家赔偿费用支出</t>
  </si>
  <si>
    <t xml:space="preserve">310 </t>
  </si>
  <si>
    <t>资本性支出</t>
  </si>
  <si>
    <t>对民间非营利组织和群众性自治组织补贴</t>
  </si>
  <si>
    <t>土地补偿</t>
  </si>
  <si>
    <t>安置补助</t>
  </si>
  <si>
    <t>地上附着物和青苗补偿</t>
  </si>
  <si>
    <t>拆迁补偿</t>
  </si>
  <si>
    <t xml:space="preserve">311 </t>
  </si>
  <si>
    <t>对企业补助（基本建设）</t>
  </si>
  <si>
    <t>资本金注入</t>
  </si>
  <si>
    <t xml:space="preserve">312 </t>
  </si>
  <si>
    <t>政府投资基金股权投资</t>
  </si>
  <si>
    <t xml:space="preserve">313 </t>
  </si>
  <si>
    <t xml:space="preserve">399 </t>
  </si>
  <si>
    <t>部门：</t>
  </si>
  <si>
    <t>项目</t>
  </si>
  <si>
    <t>本年年初预算数</t>
  </si>
  <si>
    <t>上年年初预算数</t>
  </si>
  <si>
    <t>本年预算比上年增减情况</t>
  </si>
  <si>
    <t>增减额</t>
  </si>
  <si>
    <t>增减幅度</t>
  </si>
  <si>
    <t>1.因公出国（境）费</t>
  </si>
  <si>
    <t>2.公务接待费</t>
  </si>
  <si>
    <t>3.公务用车购置及运行</t>
  </si>
  <si>
    <t>其中：（1）公务用车购置费</t>
  </si>
  <si>
    <t xml:space="preserve">      （2）公务用车运行费</t>
  </si>
  <si>
    <t>编制单位：</t>
  </si>
  <si>
    <t>“三公”经费支出</t>
  </si>
  <si>
    <t>因公出国（境）支出</t>
  </si>
  <si>
    <t>公务用车购置及运行维护费支出</t>
  </si>
  <si>
    <t>公务接待费支出</t>
  </si>
  <si>
    <t>支出功能分类科目编码</t>
  </si>
  <si>
    <t>项</t>
  </si>
  <si>
    <t>栏次</t>
  </si>
  <si>
    <t>注：“三公”经费公共预算财政拨款支出数包括当年公共预算财政拨款和以前年度结转结余资金安排的实际支出。</t>
  </si>
  <si>
    <t> 单位：万元</t>
  </si>
  <si>
    <t>上年快报数</t>
  </si>
  <si>
    <t>本年预算数</t>
  </si>
  <si>
    <t>预算数为上年快报数的％</t>
  </si>
  <si>
    <t>上年结转收入</t>
  </si>
  <si>
    <t>本年可安排资金数</t>
  </si>
  <si>
    <t>注：没有数据的请在表格里填“无”，并进行文字说明。</t>
  </si>
  <si>
    <t>本年政府性基金预算财政拨款支出</t>
  </si>
  <si>
    <r>
      <rPr>
        <sz val="11"/>
        <rFont val="MS Serif"/>
      </rPr>
      <t xml:space="preserve">    </t>
    </r>
    <r>
      <rPr>
        <sz val="11"/>
        <color indexed="8"/>
        <rFont val="宋体"/>
        <family val="3"/>
        <charset val="134"/>
      </rPr>
      <t>单位：万元</t>
    </r>
  </si>
  <si>
    <t>本年预算数比上年快报数增幅</t>
  </si>
  <si>
    <t>本年国有资本经营预算财政拨款支出</t>
  </si>
  <si>
    <t>单位名称、项目名称</t>
  </si>
  <si>
    <t>项目目标</t>
  </si>
  <si>
    <t>一级指标</t>
  </si>
  <si>
    <t>二级指标</t>
  </si>
  <si>
    <t>三级指标</t>
  </si>
  <si>
    <t>指标值</t>
  </si>
  <si>
    <t>绩效指标值设定依据及数据来源</t>
  </si>
  <si>
    <t>说明</t>
  </si>
  <si>
    <t>单位</t>
  </si>
  <si>
    <t>市对下二级项目1</t>
  </si>
  <si>
    <t>市对下二级项目2</t>
  </si>
  <si>
    <t>省对下二级项目1</t>
  </si>
  <si>
    <t>省对下二级项目2</t>
  </si>
  <si>
    <t>预算项目</t>
  </si>
  <si>
    <t>采购项目</t>
  </si>
  <si>
    <t>采购目录</t>
  </si>
  <si>
    <t>计量
单位</t>
  </si>
  <si>
    <t>数量</t>
  </si>
  <si>
    <t>面向中小企业预留资金</t>
  </si>
  <si>
    <t>基本支出/项目支出</t>
  </si>
  <si>
    <t>国有资源（资产）有偿使用收入</t>
  </si>
  <si>
    <t>预算数</t>
  </si>
  <si>
    <t>一.一般公共预算财政拨款</t>
  </si>
  <si>
    <t>二.政府性基金预算财政拨款</t>
  </si>
  <si>
    <t>三.国有资本经营预算财政拨款</t>
  </si>
  <si>
    <t>四.事业收入</t>
  </si>
  <si>
    <t>五.事业单位经营收入</t>
  </si>
  <si>
    <t>六.其他收入</t>
  </si>
  <si>
    <t>七.上年结转</t>
  </si>
  <si>
    <t>七、文化旅游体育与传媒支出</t>
  </si>
  <si>
    <t>九、卫生健康支出</t>
  </si>
  <si>
    <t>十八、自然资源海洋气象等支出</t>
  </si>
  <si>
    <t>二十一、灾害防治及应急管理支出</t>
  </si>
  <si>
    <t>二十二、预备费</t>
  </si>
  <si>
    <t>二十三、其他支出</t>
  </si>
  <si>
    <t xml:space="preserve">  7、其他非税收入</t>
  </si>
  <si>
    <t xml:space="preserve">  8、上级补助</t>
  </si>
  <si>
    <t xml:space="preserve">  9、调入资金</t>
  </si>
  <si>
    <t>二、上年结转</t>
  </si>
  <si>
    <r>
      <t>政府性基金</t>
    </r>
    <r>
      <rPr>
        <sz val="11"/>
        <color indexed="8"/>
        <rFont val="宋体"/>
        <family val="3"/>
        <charset val="134"/>
      </rPr>
      <t>预算</t>
    </r>
  </si>
  <si>
    <t>调入资金</t>
  </si>
  <si>
    <r>
      <t>预算0</t>
    </r>
    <r>
      <rPr>
        <sz val="10"/>
        <color indexed="8"/>
        <rFont val="宋体"/>
        <family val="3"/>
        <charset val="134"/>
      </rPr>
      <t>4-1</t>
    </r>
    <r>
      <rPr>
        <sz val="10"/>
        <color indexed="8"/>
        <rFont val="宋体"/>
        <family val="3"/>
        <charset val="134"/>
      </rPr>
      <t>表</t>
    </r>
  </si>
  <si>
    <r>
      <rPr>
        <sz val="10"/>
        <rFont val="宋体"/>
        <family val="3"/>
        <charset val="134"/>
      </rPr>
      <t>单位名称：</t>
    </r>
    <r>
      <rPr>
        <sz val="11"/>
        <color theme="1"/>
        <rFont val="宋体"/>
        <family val="3"/>
        <charset val="134"/>
        <scheme val="minor"/>
      </rPr>
      <t>XX</t>
    </r>
    <r>
      <rPr>
        <sz val="10"/>
        <rFont val="宋体"/>
        <family val="3"/>
        <charset val="134"/>
      </rPr>
      <t>部门</t>
    </r>
  </si>
  <si>
    <t>功能科目编码</t>
  </si>
  <si>
    <t>单位名称（功能科目、项目、部门预算经济科目）</t>
  </si>
  <si>
    <t>6-9 部门“三公”经费预算财政拨款情况表</t>
    <phoneticPr fontId="32" type="noConversion"/>
  </si>
  <si>
    <t>6-7项目支出预算表</t>
    <phoneticPr fontId="32" type="noConversion"/>
  </si>
  <si>
    <t>6-8 部门财政拨款支出明细表（按经济科目分类）</t>
    <phoneticPr fontId="32" type="noConversion"/>
  </si>
  <si>
    <t>6-10 部门“三公”经费公共预算财政拨款支出情况表</t>
    <phoneticPr fontId="32" type="noConversion"/>
  </si>
  <si>
    <t>6-11部门政府性基金收入预算表</t>
    <phoneticPr fontId="32" type="noConversion"/>
  </si>
  <si>
    <t>6-12部门政府性基金预算支出表</t>
    <phoneticPr fontId="32" type="noConversion"/>
  </si>
  <si>
    <t>6-13 部门国有资本经营收入预算表</t>
    <phoneticPr fontId="32" type="noConversion"/>
  </si>
  <si>
    <t>6-14 部门国有资本经营支出预算表</t>
    <phoneticPr fontId="32" type="noConversion"/>
  </si>
  <si>
    <t>6-15项目支出绩效目标表（市本级）</t>
    <phoneticPr fontId="32" type="noConversion"/>
  </si>
  <si>
    <t>6-16市对下转移支付绩效目标表（2019年）</t>
    <phoneticPr fontId="32" type="noConversion"/>
  </si>
  <si>
    <t>6-17省对下转移支付绩效目标表</t>
    <phoneticPr fontId="32" type="noConversion"/>
  </si>
  <si>
    <t>6-18 部门政府采购预算表</t>
    <phoneticPr fontId="32" type="noConversion"/>
  </si>
  <si>
    <r>
      <t>附件6-8</t>
    </r>
    <r>
      <rPr>
        <sz val="11"/>
        <color theme="1"/>
        <rFont val="宋体"/>
        <family val="3"/>
        <charset val="134"/>
        <scheme val="minor"/>
      </rPr>
      <t xml:space="preserve"> </t>
    </r>
    <r>
      <rPr>
        <sz val="11"/>
        <color theme="1"/>
        <rFont val="宋体"/>
        <family val="3"/>
        <charset val="134"/>
        <scheme val="minor"/>
      </rPr>
      <t xml:space="preserve"> 部门财政拨款支出明细表（按经济科目分类）</t>
    </r>
    <phoneticPr fontId="32" type="noConversion"/>
  </si>
  <si>
    <r>
      <t>附件6-7</t>
    </r>
    <r>
      <rPr>
        <sz val="11"/>
        <color theme="1"/>
        <rFont val="宋体"/>
        <family val="3"/>
        <charset val="134"/>
        <scheme val="minor"/>
      </rPr>
      <t xml:space="preserve"> </t>
    </r>
    <r>
      <rPr>
        <sz val="11"/>
        <color theme="1"/>
        <rFont val="宋体"/>
        <family val="3"/>
        <charset val="134"/>
        <scheme val="minor"/>
      </rPr>
      <t>部门项目支出预算表</t>
    </r>
    <phoneticPr fontId="32" type="noConversion"/>
  </si>
  <si>
    <r>
      <t>附件6-</t>
    </r>
    <r>
      <rPr>
        <sz val="11"/>
        <color theme="1"/>
        <rFont val="宋体"/>
        <family val="3"/>
        <charset val="134"/>
        <scheme val="minor"/>
      </rPr>
      <t xml:space="preserve">9 </t>
    </r>
    <r>
      <rPr>
        <sz val="11"/>
        <color theme="1"/>
        <rFont val="宋体"/>
        <family val="3"/>
        <charset val="134"/>
        <scheme val="minor"/>
      </rPr>
      <t>部门“三公”经费预算财政拨款情况表</t>
    </r>
    <phoneticPr fontId="32" type="noConversion"/>
  </si>
  <si>
    <r>
      <t>附件6-</t>
    </r>
    <r>
      <rPr>
        <sz val="11"/>
        <color theme="1"/>
        <rFont val="宋体"/>
        <family val="3"/>
        <charset val="134"/>
        <scheme val="minor"/>
      </rPr>
      <t xml:space="preserve">10 </t>
    </r>
    <r>
      <rPr>
        <sz val="11"/>
        <color theme="1"/>
        <rFont val="宋体"/>
        <family val="3"/>
        <charset val="134"/>
        <scheme val="minor"/>
      </rPr>
      <t xml:space="preserve"> 部门“三公”经费公共预算财政拨款支出情况表</t>
    </r>
    <phoneticPr fontId="32" type="noConversion"/>
  </si>
  <si>
    <r>
      <t>附件6-1</t>
    </r>
    <r>
      <rPr>
        <sz val="11"/>
        <color theme="1"/>
        <rFont val="宋体"/>
        <family val="3"/>
        <charset val="134"/>
        <scheme val="minor"/>
      </rPr>
      <t xml:space="preserve">1 </t>
    </r>
    <r>
      <rPr>
        <sz val="11"/>
        <color theme="1"/>
        <rFont val="宋体"/>
        <family val="3"/>
        <charset val="134"/>
        <scheme val="minor"/>
      </rPr>
      <t xml:space="preserve"> 部门政府性基金收入预算表</t>
    </r>
    <phoneticPr fontId="32" type="noConversion"/>
  </si>
  <si>
    <r>
      <t>附件6-1</t>
    </r>
    <r>
      <rPr>
        <sz val="11"/>
        <color theme="1"/>
        <rFont val="宋体"/>
        <family val="3"/>
        <charset val="134"/>
        <scheme val="minor"/>
      </rPr>
      <t xml:space="preserve">2 </t>
    </r>
    <r>
      <rPr>
        <sz val="11"/>
        <color theme="1"/>
        <rFont val="宋体"/>
        <family val="3"/>
        <charset val="134"/>
        <scheme val="minor"/>
      </rPr>
      <t xml:space="preserve"> 部门政府性基金预算支出表</t>
    </r>
    <phoneticPr fontId="32" type="noConversion"/>
  </si>
  <si>
    <r>
      <t>附件6-1</t>
    </r>
    <r>
      <rPr>
        <sz val="11"/>
        <color theme="1"/>
        <rFont val="宋体"/>
        <family val="3"/>
        <charset val="134"/>
        <scheme val="minor"/>
      </rPr>
      <t xml:space="preserve">3 </t>
    </r>
    <r>
      <rPr>
        <sz val="11"/>
        <color theme="1"/>
        <rFont val="宋体"/>
        <family val="3"/>
        <charset val="134"/>
        <scheme val="minor"/>
      </rPr>
      <t xml:space="preserve"> 部门国有资本经营收入预算表</t>
    </r>
    <phoneticPr fontId="32" type="noConversion"/>
  </si>
  <si>
    <r>
      <t xml:space="preserve">附件6-14 </t>
    </r>
    <r>
      <rPr>
        <sz val="11"/>
        <color theme="1"/>
        <rFont val="宋体"/>
        <family val="3"/>
        <charset val="134"/>
        <scheme val="minor"/>
      </rPr>
      <t>部门国有资本经营支出预算表</t>
    </r>
    <phoneticPr fontId="32" type="noConversion"/>
  </si>
  <si>
    <r>
      <t xml:space="preserve">附件6-15 </t>
    </r>
    <r>
      <rPr>
        <sz val="11"/>
        <color theme="1"/>
        <rFont val="宋体"/>
        <family val="3"/>
        <charset val="134"/>
        <scheme val="minor"/>
      </rPr>
      <t>项目支出绩效目标表（市本级）</t>
    </r>
    <phoneticPr fontId="32" type="noConversion"/>
  </si>
  <si>
    <r>
      <t>附件6-1</t>
    </r>
    <r>
      <rPr>
        <sz val="11"/>
        <color theme="1"/>
        <rFont val="宋体"/>
        <family val="3"/>
        <charset val="134"/>
        <scheme val="minor"/>
      </rPr>
      <t>6</t>
    </r>
    <r>
      <rPr>
        <sz val="11"/>
        <color theme="1"/>
        <rFont val="宋体"/>
        <family val="3"/>
        <charset val="134"/>
        <scheme val="minor"/>
      </rPr>
      <t xml:space="preserve"> 市对下转移支付绩效目标表</t>
    </r>
    <phoneticPr fontId="32" type="noConversion"/>
  </si>
  <si>
    <r>
      <t>附件6-1</t>
    </r>
    <r>
      <rPr>
        <sz val="11"/>
        <color theme="1"/>
        <rFont val="宋体"/>
        <family val="3"/>
        <charset val="134"/>
        <scheme val="minor"/>
      </rPr>
      <t>7</t>
    </r>
    <r>
      <rPr>
        <sz val="11"/>
        <color theme="1"/>
        <rFont val="宋体"/>
        <family val="3"/>
        <charset val="134"/>
        <scheme val="minor"/>
      </rPr>
      <t xml:space="preserve"> 省对下转移支付绩效目标表</t>
    </r>
    <phoneticPr fontId="32" type="noConversion"/>
  </si>
  <si>
    <r>
      <t>附件6-1</t>
    </r>
    <r>
      <rPr>
        <sz val="11"/>
        <color theme="1"/>
        <rFont val="宋体"/>
        <family val="3"/>
        <charset val="134"/>
        <scheme val="minor"/>
      </rPr>
      <t>8</t>
    </r>
    <r>
      <rPr>
        <sz val="11"/>
        <color theme="1"/>
        <rFont val="宋体"/>
        <family val="3"/>
        <charset val="134"/>
        <scheme val="minor"/>
      </rPr>
      <t xml:space="preserve"> 部门政府采购预算表</t>
    </r>
    <phoneticPr fontId="32" type="noConversion"/>
  </si>
  <si>
    <t>昭通市工商行政管理局2019年部门预算表目录</t>
    <phoneticPr fontId="32" type="noConversion"/>
  </si>
  <si>
    <t>单位名称：昭通市工商行政管理局</t>
    <phoneticPr fontId="32" type="noConversion"/>
  </si>
  <si>
    <t xml:space="preserve">  市场监督管理事务</t>
  </si>
  <si>
    <t xml:space="preserve">    市场监督管理专项</t>
  </si>
  <si>
    <t xml:space="preserve">    事业运行</t>
  </si>
  <si>
    <t>社会保障和就业支出</t>
  </si>
  <si>
    <t xml:space="preserve">  行政事业单位离退休</t>
  </si>
  <si>
    <t xml:space="preserve">  归口管理的行政单位离退休</t>
    <phoneticPr fontId="32" type="noConversion"/>
  </si>
  <si>
    <t xml:space="preserve">    市场监管执法补助</t>
    <phoneticPr fontId="32" type="noConversion"/>
  </si>
  <si>
    <t xml:space="preserve">    国有资产有偿使用支出</t>
    <phoneticPr fontId="32" type="noConversion"/>
  </si>
  <si>
    <t>单位名称：昭通市工商行政管理局</t>
    <phoneticPr fontId="32" type="noConversion"/>
  </si>
  <si>
    <t>2019年预算数</t>
    <phoneticPr fontId="32" type="noConversion"/>
  </si>
  <si>
    <t>310</t>
  </si>
  <si>
    <t xml:space="preserve">  资本性支出</t>
  </si>
  <si>
    <t>02</t>
  </si>
  <si>
    <t xml:space="preserve">    办公设备购置</t>
  </si>
  <si>
    <t>昭通市工商行政管理局</t>
  </si>
  <si>
    <t xml:space="preserve">  国有资产有偿使用支出</t>
  </si>
  <si>
    <t xml:space="preserve">    商品和服务支出</t>
  </si>
  <si>
    <t xml:space="preserve">      物业管理费</t>
  </si>
  <si>
    <t xml:space="preserve">  市场监管执法补助经费</t>
  </si>
  <si>
    <t xml:space="preserve">      印刷费</t>
  </si>
  <si>
    <t xml:space="preserve">      差旅费</t>
  </si>
  <si>
    <t xml:space="preserve">      其他商品和服务支出</t>
  </si>
  <si>
    <t xml:space="preserve">  市工商局市场监管专项业务费</t>
  </si>
  <si>
    <t xml:space="preserve">      办公费</t>
  </si>
  <si>
    <r>
      <t>0</t>
    </r>
    <r>
      <rPr>
        <sz val="11"/>
        <color theme="1"/>
        <rFont val="宋体"/>
        <family val="3"/>
        <charset val="134"/>
        <scheme val="minor"/>
      </rPr>
      <t>5</t>
    </r>
    <phoneticPr fontId="32" type="noConversion"/>
  </si>
  <si>
    <r>
      <t>0</t>
    </r>
    <r>
      <rPr>
        <sz val="11"/>
        <color theme="1"/>
        <rFont val="宋体"/>
        <family val="3"/>
        <charset val="134"/>
        <scheme val="minor"/>
      </rPr>
      <t>4</t>
    </r>
    <phoneticPr fontId="32" type="noConversion"/>
  </si>
  <si>
    <t>单位:万元</t>
    <phoneticPr fontId="32" type="noConversion"/>
  </si>
  <si>
    <t xml:space="preserve">注：  一、按照党中央、国务院有关文件及部门预算管理有关规定，“三公”经费包括因公出国（境）费、公务用车购置及运行费和公务接待费。（1）因公出国（境）费，指单位工作人员公务出国（境）的住宿费、旅费、伙食补助费、杂费、培训费等支出。（2）公务用车购置及运行费，指单位公务用车购置费及租用费、燃料费、维修费、过路过桥费、保险费、安全奖励费用等支出，公务用车指用于履行公务的机动车辆，包括领导干部专车、一般公务用车和执法执勤用车。（3）公务接待费，指单位按规定开支的各类公务接待（含外宾接待）支出。                                
二、“三公”经费增减变化原因说明:2019年昭通市工商局“三公”经费财政拨款预算安排22.8万元，比2018年预算25.94万元相比减少3.14万元，下降12.1%，减少原因是单位制定有关厉行节约的规章制度，不折不扣执行中央八项规定，车辆实行定点维修，燃料统一由办公室管理并安排。周末、节假日车辆一律入库。接待费必须附对方单位涵和明细菜单。其中：因公出国（境）经费0万元，比2018年预算0万元减少0万元，下降0%，减少原因是近年来我单位不安排人员出国（境）；公务接待费8.23万元，比2018年预算11.34万元减少3.11万元，下降27.43%，减少原因是单位制定有关厉行节约的规章制度，不折不扣执行中央八项规定，接待费必须附对方单位涵和明细菜单；公务用车运行维护及购置费14.57万元（公务用车运行维护费14.57万元，比2018年预算14.6万元减少0.03万元，下降0.21%，减少原因是单位制定有关厉行节约的规章制度，不折不扣执行中央八项规定，车辆实行定点维修，燃料统一由办公室管理并安排。周末、节假日车辆一律入库；公务用车购置0万元，比2018年预算0万元减少0万元，下降0%，减少原因是近年来我单位未购置车辆）。
三、昭通市工商局2019年“三公”经费预算实现了 “只减不增”。   </t>
    <phoneticPr fontId="32" type="noConversion"/>
  </si>
  <si>
    <t xml:space="preserve">  昭通市工商行政管理局</t>
  </si>
  <si>
    <t xml:space="preserve">    一般公共服务支出</t>
  </si>
  <si>
    <t xml:space="preserve">      市场监督管理事务</t>
  </si>
  <si>
    <t xml:space="preserve">        行政运行</t>
  </si>
  <si>
    <t>无</t>
    <phoneticPr fontId="32" type="noConversion"/>
  </si>
  <si>
    <t>无</t>
    <phoneticPr fontId="32" type="noConversion"/>
  </si>
  <si>
    <t>无</t>
    <phoneticPr fontId="32" type="noConversion"/>
  </si>
  <si>
    <t>办公设备购置</t>
    <phoneticPr fontId="32" type="noConversion"/>
  </si>
  <si>
    <t>传真机</t>
  </si>
  <si>
    <t>存储设备</t>
  </si>
  <si>
    <t>打印机</t>
  </si>
  <si>
    <t>复印机</t>
  </si>
  <si>
    <t>扫描仪</t>
  </si>
  <si>
    <t>摄影、摄像设备</t>
  </si>
  <si>
    <t>台</t>
    <phoneticPr fontId="32" type="noConversion"/>
  </si>
  <si>
    <t>基本支出</t>
    <phoneticPr fontId="32" type="noConversion"/>
  </si>
  <si>
    <t>昭通市工商行政管理局</t>
    <phoneticPr fontId="32" type="noConversion"/>
  </si>
  <si>
    <t>产出指标</t>
    <phoneticPr fontId="32" type="noConversion"/>
  </si>
  <si>
    <t>效益指标</t>
    <phoneticPr fontId="32" type="noConversion"/>
  </si>
  <si>
    <t>满意度指标</t>
    <phoneticPr fontId="32" type="noConversion"/>
  </si>
  <si>
    <t>质量指标</t>
    <phoneticPr fontId="32" type="noConversion"/>
  </si>
  <si>
    <t>时效指标</t>
    <phoneticPr fontId="32" type="noConversion"/>
  </si>
  <si>
    <t>数量指标</t>
    <phoneticPr fontId="32" type="noConversion"/>
  </si>
  <si>
    <t>成本指标</t>
    <phoneticPr fontId="32" type="noConversion"/>
  </si>
  <si>
    <t>社会效益指标</t>
    <phoneticPr fontId="32" type="noConversion"/>
  </si>
  <si>
    <t>服务对象满意度</t>
    <phoneticPr fontId="32" type="noConversion"/>
  </si>
  <si>
    <t>商品抽检合格率</t>
    <phoneticPr fontId="32" type="noConversion"/>
  </si>
  <si>
    <t>项目完成时间</t>
    <phoneticPr fontId="32" type="noConversion"/>
  </si>
  <si>
    <t>商标注册数量</t>
    <phoneticPr fontId="32" type="noConversion"/>
  </si>
  <si>
    <t>项目实施成本</t>
    <phoneticPr fontId="32" type="noConversion"/>
  </si>
  <si>
    <t>维护商品经济市场秩序</t>
    <phoneticPr fontId="32" type="noConversion"/>
  </si>
  <si>
    <t>社会公众满意率</t>
    <phoneticPr fontId="32" type="noConversion"/>
  </si>
  <si>
    <t>≥80%</t>
    <phoneticPr fontId="32" type="noConversion"/>
  </si>
  <si>
    <t>7500件</t>
    <phoneticPr fontId="32" type="noConversion"/>
  </si>
  <si>
    <t>≤32万元</t>
    <phoneticPr fontId="32" type="noConversion"/>
  </si>
  <si>
    <t>有效</t>
    <phoneticPr fontId="32" type="noConversion"/>
  </si>
  <si>
    <t>≥95%</t>
    <phoneticPr fontId="32" type="noConversion"/>
  </si>
  <si>
    <t>问卷调查表</t>
    <phoneticPr fontId="32" type="noConversion"/>
  </si>
  <si>
    <t>对社会产生的效益</t>
    <phoneticPr fontId="32" type="noConversion"/>
  </si>
  <si>
    <t>根据2019年工作要点</t>
  </si>
  <si>
    <t>社会公众的满意率达95%以上</t>
  </si>
  <si>
    <t>切实保护经营者、消费者合法权益</t>
  </si>
  <si>
    <t>执法业务培训，提高执法水平</t>
  </si>
  <si>
    <t>年增加500件，总量达7500件</t>
  </si>
  <si>
    <t>维护全市公平竞争的市场秩序</t>
  </si>
  <si>
    <t>每年抽检60批次</t>
  </si>
  <si>
    <t>市场监督专项业务费</t>
    <phoneticPr fontId="32" type="noConversion"/>
  </si>
  <si>
    <t>市场监管执法补助经费</t>
    <phoneticPr fontId="32" type="noConversion"/>
  </si>
  <si>
    <t>涉案商品鉴定数量</t>
    <phoneticPr fontId="32" type="noConversion"/>
  </si>
  <si>
    <t>无传销社区覆盖率</t>
    <phoneticPr fontId="32" type="noConversion"/>
  </si>
  <si>
    <t>≤44万元</t>
    <phoneticPr fontId="32" type="noConversion"/>
  </si>
  <si>
    <t>25种</t>
    <phoneticPr fontId="32" type="noConversion"/>
  </si>
  <si>
    <t>按相关文件要求来预算经费支出</t>
    <phoneticPr fontId="32" type="noConversion"/>
  </si>
  <si>
    <t>按相关文件要求对案件及时进行公示</t>
    <phoneticPr fontId="32" type="noConversion"/>
  </si>
  <si>
    <t>根据监管局相关文件要求</t>
    <phoneticPr fontId="32" type="noConversion"/>
  </si>
  <si>
    <t>公示率100%</t>
    <phoneticPr fontId="32" type="noConversion"/>
  </si>
  <si>
    <t>抽检一次5000元</t>
    <phoneticPr fontId="32" type="noConversion"/>
  </si>
  <si>
    <t>创建无传销社区、村</t>
    <phoneticPr fontId="32" type="noConversion"/>
  </si>
  <si>
    <t>整顿规范市场经济秩序</t>
    <phoneticPr fontId="32" type="noConversion"/>
  </si>
  <si>
    <t>整顿规范市场经济秩序，促进公平竞争，规范有序的市场体系</t>
    <phoneticPr fontId="32" type="noConversion"/>
  </si>
  <si>
    <t>维护市场秩序</t>
    <phoneticPr fontId="32" type="noConversion"/>
  </si>
  <si>
    <t>国有资产有偿使用支出</t>
    <phoneticPr fontId="32" type="noConversion"/>
  </si>
  <si>
    <t>受益对象满意度</t>
    <phoneticPr fontId="32" type="noConversion"/>
  </si>
  <si>
    <t>实现国有资产盘活</t>
    <phoneticPr fontId="32" type="noConversion"/>
  </si>
  <si>
    <t>≤3万元</t>
    <phoneticPr fontId="32" type="noConversion"/>
  </si>
  <si>
    <t>实际测量</t>
    <phoneticPr fontId="32" type="noConversion"/>
  </si>
  <si>
    <t>提高</t>
    <phoneticPr fontId="32" type="noConversion"/>
  </si>
  <si>
    <t>598平方米</t>
  </si>
  <si>
    <t>国有资产对外出租面积</t>
    <phoneticPr fontId="32" type="noConversion"/>
  </si>
  <si>
    <t>提高国有资产有偿使用率</t>
    <phoneticPr fontId="32" type="noConversion"/>
  </si>
  <si>
    <t>经济效益指标</t>
    <phoneticPr fontId="32" type="noConversion"/>
  </si>
  <si>
    <t>实现</t>
    <phoneticPr fontId="32" type="noConversion"/>
  </si>
  <si>
    <t>将收入全额上缴市 国库</t>
    <phoneticPr fontId="32" type="noConversion"/>
  </si>
  <si>
    <t>按市场价格</t>
    <phoneticPr fontId="32" type="noConversion"/>
  </si>
  <si>
    <t>按相关文件上缴</t>
    <phoneticPr fontId="32" type="noConversion"/>
  </si>
  <si>
    <t>注：基本支出中的其他商品和服务支出17.57万元（其中：偿还债务7.57万元，补助工会活动10万元）。项目业务费中的其他商品和服务支出23.5万元（其中：扫黑除恶工作经费8万元，党建支出3万元，商品质量抽检2.5万元，补助扶贫点10万元。</t>
    <phoneticPr fontId="32" type="noConversion"/>
  </si>
</sst>
</file>

<file path=xl/styles.xml><?xml version="1.0" encoding="utf-8"?>
<styleSheet xmlns="http://schemas.openxmlformats.org/spreadsheetml/2006/main">
  <numFmts count="7">
    <numFmt numFmtId="176" formatCode="#,##0.00_ ;[Red]\-#,##0.00\ "/>
    <numFmt numFmtId="177" formatCode="#,##0_ ;[Red]\-#,##0\ "/>
    <numFmt numFmtId="178" formatCode="0.0"/>
    <numFmt numFmtId="179" formatCode="#,##0.00_);[Red]\(#,##0.00\)"/>
    <numFmt numFmtId="180" formatCode="#,##0.00_ "/>
    <numFmt numFmtId="181" formatCode="[$-10804]#,##0.00;\-#,##0.00;\ "/>
    <numFmt numFmtId="182" formatCode="0.00_ "/>
  </numFmts>
  <fonts count="46">
    <font>
      <sz val="11"/>
      <color theme="1"/>
      <name val="宋体"/>
      <charset val="134"/>
      <scheme val="minor"/>
    </font>
    <font>
      <sz val="10"/>
      <name val="宋体"/>
      <family val="3"/>
      <charset val="134"/>
    </font>
    <font>
      <sz val="10"/>
      <color indexed="8"/>
      <name val="宋体"/>
      <family val="3"/>
      <charset val="134"/>
    </font>
    <font>
      <sz val="16"/>
      <name val="方正小标宋简体"/>
      <charset val="134"/>
    </font>
    <font>
      <sz val="11"/>
      <color indexed="8"/>
      <name val="宋体"/>
      <family val="3"/>
      <charset val="134"/>
    </font>
    <font>
      <b/>
      <sz val="10"/>
      <name val="宋体"/>
      <family val="3"/>
      <charset val="134"/>
    </font>
    <font>
      <sz val="11"/>
      <name val="宋体"/>
      <family val="3"/>
      <charset val="134"/>
    </font>
    <font>
      <sz val="10"/>
      <color theme="1"/>
      <name val="宋体"/>
      <family val="3"/>
      <charset val="134"/>
      <scheme val="minor"/>
    </font>
    <font>
      <sz val="12"/>
      <color indexed="8"/>
      <name val="宋体"/>
      <family val="3"/>
      <charset val="134"/>
    </font>
    <font>
      <b/>
      <sz val="23"/>
      <color indexed="8"/>
      <name val="宋体"/>
      <family val="3"/>
      <charset val="134"/>
    </font>
    <font>
      <sz val="11"/>
      <color indexed="8"/>
      <name val="宋体"/>
      <family val="3"/>
      <charset val="134"/>
    </font>
    <font>
      <sz val="10"/>
      <name val="宋体"/>
      <family val="3"/>
      <charset val="134"/>
    </font>
    <font>
      <sz val="12"/>
      <color indexed="8"/>
      <name val="宋体"/>
      <family val="3"/>
      <charset val="134"/>
    </font>
    <font>
      <sz val="12"/>
      <color theme="1"/>
      <name val="宋体"/>
      <family val="3"/>
      <charset val="134"/>
      <scheme val="minor"/>
    </font>
    <font>
      <b/>
      <sz val="12"/>
      <color theme="1"/>
      <name val="宋体"/>
      <family val="3"/>
      <charset val="134"/>
      <scheme val="minor"/>
    </font>
    <font>
      <sz val="12"/>
      <name val="宋体"/>
      <family val="3"/>
      <charset val="134"/>
    </font>
    <font>
      <sz val="11"/>
      <name val="MS Serif"/>
    </font>
    <font>
      <sz val="10"/>
      <name val="Arial"/>
      <family val="2"/>
    </font>
    <font>
      <sz val="18"/>
      <color indexed="8"/>
      <name val="方正小标宋_GBK"/>
      <charset val="134"/>
    </font>
    <font>
      <sz val="12"/>
      <name val="Arial"/>
      <family val="2"/>
    </font>
    <font>
      <sz val="18"/>
      <color indexed="8"/>
      <name val="方正小标宋简体"/>
      <charset val="134"/>
    </font>
    <font>
      <sz val="10"/>
      <color indexed="8"/>
      <name val="宋体"/>
      <family val="3"/>
      <charset val="134"/>
      <scheme val="minor"/>
    </font>
    <font>
      <sz val="12"/>
      <color indexed="8"/>
      <name val="宋体"/>
      <family val="3"/>
      <charset val="134"/>
      <scheme val="minor"/>
    </font>
    <font>
      <b/>
      <sz val="11"/>
      <name val="宋体"/>
      <family val="3"/>
      <charset val="134"/>
    </font>
    <font>
      <b/>
      <sz val="10"/>
      <color indexed="8"/>
      <name val="宋体"/>
      <family val="3"/>
      <charset val="134"/>
    </font>
    <font>
      <b/>
      <sz val="12"/>
      <name val="宋体"/>
      <family val="3"/>
      <charset val="134"/>
    </font>
    <font>
      <sz val="8"/>
      <color theme="1"/>
      <name val="宋体"/>
      <family val="3"/>
      <charset val="134"/>
      <scheme val="minor"/>
    </font>
    <font>
      <b/>
      <sz val="11"/>
      <color indexed="8"/>
      <name val="宋体"/>
      <family val="3"/>
      <charset val="134"/>
    </font>
    <font>
      <sz val="9"/>
      <color theme="1"/>
      <name val="黑体"/>
      <family val="3"/>
      <charset val="134"/>
    </font>
    <font>
      <sz val="8"/>
      <color theme="1"/>
      <name val="黑体"/>
      <family val="3"/>
      <charset val="134"/>
    </font>
    <font>
      <sz val="15"/>
      <color theme="1"/>
      <name val="方正小标宋_GBK"/>
      <charset val="134"/>
    </font>
    <font>
      <sz val="10"/>
      <name val="Arial"/>
      <family val="2"/>
    </font>
    <font>
      <sz val="9"/>
      <name val="宋体"/>
      <family val="3"/>
      <charset val="134"/>
      <scheme val="minor"/>
    </font>
    <font>
      <sz val="11"/>
      <color theme="1"/>
      <name val="宋体"/>
      <family val="3"/>
      <charset val="134"/>
    </font>
    <font>
      <sz val="11"/>
      <color rgb="FFFF0000"/>
      <name val="宋体"/>
      <family val="3"/>
      <charset val="134"/>
    </font>
    <font>
      <sz val="12"/>
      <color rgb="FFFF0000"/>
      <name val="宋体"/>
      <family val="3"/>
      <charset val="134"/>
    </font>
    <font>
      <b/>
      <sz val="23.95"/>
      <color indexed="8"/>
      <name val="宋体"/>
      <family val="3"/>
      <charset val="134"/>
    </font>
    <font>
      <sz val="11"/>
      <color theme="1"/>
      <name val="宋体"/>
      <family val="3"/>
      <charset val="134"/>
      <scheme val="minor"/>
    </font>
    <font>
      <sz val="12"/>
      <name val="Times New Roman"/>
      <family val="1"/>
    </font>
    <font>
      <sz val="10"/>
      <color indexed="8"/>
      <name val="Arial"/>
      <family val="2"/>
      <charset val="134"/>
    </font>
    <font>
      <b/>
      <sz val="22"/>
      <name val="方正小标宋简体"/>
      <charset val="134"/>
    </font>
    <font>
      <b/>
      <sz val="20"/>
      <name val="方正小标宋简体"/>
      <charset val="134"/>
    </font>
    <font>
      <b/>
      <sz val="12"/>
      <color indexed="8"/>
      <name val="宋体"/>
      <family val="3"/>
      <charset val="134"/>
    </font>
    <font>
      <sz val="12"/>
      <color theme="1"/>
      <name val="宋体"/>
      <family val="3"/>
      <charset val="134"/>
    </font>
    <font>
      <sz val="10"/>
      <color indexed="8"/>
      <name val="Arial"/>
      <family val="2"/>
    </font>
    <font>
      <sz val="10"/>
      <color theme="1"/>
      <name val="宋体"/>
      <family val="3"/>
      <charset val="134"/>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indexed="8"/>
      </left>
      <right style="thin">
        <color indexed="8"/>
      </right>
      <top/>
      <bottom style="thin">
        <color indexed="8"/>
      </bottom>
      <diagonal/>
    </border>
    <border>
      <left/>
      <right/>
      <top/>
      <bottom style="thin">
        <color auto="1"/>
      </bottom>
      <diagonal/>
    </border>
    <border>
      <left style="thin">
        <color auto="1"/>
      </left>
      <right/>
      <top/>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right/>
      <top style="thin">
        <color indexed="64"/>
      </top>
      <bottom/>
      <diagonal/>
    </border>
  </borders>
  <cellStyleXfs count="15">
    <xf numFmtId="0" fontId="0" fillId="0" borderId="0"/>
    <xf numFmtId="0" fontId="15" fillId="0" borderId="0"/>
    <xf numFmtId="0" fontId="15" fillId="0" borderId="0">
      <alignment vertical="center"/>
    </xf>
    <xf numFmtId="0" fontId="4" fillId="0" borderId="0">
      <alignment vertical="center"/>
    </xf>
    <xf numFmtId="0" fontId="15" fillId="0" borderId="0">
      <alignment vertical="center"/>
    </xf>
    <xf numFmtId="0" fontId="31" fillId="0" borderId="0"/>
    <xf numFmtId="0" fontId="15" fillId="0" borderId="0">
      <alignment vertical="center"/>
    </xf>
    <xf numFmtId="0" fontId="15" fillId="0" borderId="0">
      <alignment vertical="center"/>
    </xf>
    <xf numFmtId="0" fontId="1" fillId="0" borderId="0"/>
    <xf numFmtId="0" fontId="15" fillId="0" borderId="0">
      <alignment vertical="center"/>
    </xf>
    <xf numFmtId="0" fontId="15" fillId="0" borderId="0">
      <alignment vertical="center"/>
    </xf>
    <xf numFmtId="0" fontId="15" fillId="0" borderId="0"/>
    <xf numFmtId="0" fontId="15" fillId="0" borderId="0">
      <alignment vertical="center"/>
    </xf>
    <xf numFmtId="0" fontId="39" fillId="0" borderId="0">
      <alignment vertical="center"/>
    </xf>
    <xf numFmtId="0" fontId="44" fillId="0" borderId="0">
      <alignment vertical="center"/>
    </xf>
  </cellStyleXfs>
  <cellXfs count="327">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4" fillId="0" borderId="0" xfId="0" applyNumberFormat="1" applyFont="1" applyFill="1" applyBorder="1" applyAlignment="1" applyProtection="1">
      <alignment horizontal="left" vertical="center"/>
    </xf>
    <xf numFmtId="0" fontId="1" fillId="0" borderId="0" xfId="0" applyFont="1" applyFill="1" applyBorder="1" applyAlignment="1">
      <alignment vertical="center"/>
    </xf>
    <xf numFmtId="0" fontId="7" fillId="0" borderId="0" xfId="0" applyFont="1"/>
    <xf numFmtId="0" fontId="0" fillId="0" borderId="0" xfId="0" applyFont="1"/>
    <xf numFmtId="0" fontId="8" fillId="0" borderId="1" xfId="6" applyFont="1" applyFill="1" applyBorder="1" applyAlignment="1">
      <alignment horizontal="center" vertical="center" wrapText="1"/>
    </xf>
    <xf numFmtId="0" fontId="8" fillId="0" borderId="1" xfId="6" applyFont="1" applyFill="1" applyBorder="1" applyAlignment="1">
      <alignment vertical="center" wrapText="1"/>
    </xf>
    <xf numFmtId="0" fontId="8" fillId="0" borderId="1" xfId="6" applyFont="1" applyFill="1" applyBorder="1" applyAlignment="1">
      <alignment horizontal="left" vertical="center" wrapText="1" indent="1"/>
    </xf>
    <xf numFmtId="0" fontId="10" fillId="3" borderId="0" xfId="0" applyNumberFormat="1" applyFont="1" applyFill="1" applyBorder="1" applyAlignment="1" applyProtection="1">
      <alignment horizontal="left" vertical="center"/>
    </xf>
    <xf numFmtId="0" fontId="11" fillId="0" borderId="0" xfId="0" applyFont="1" applyFill="1" applyAlignment="1">
      <alignment vertical="center"/>
    </xf>
    <xf numFmtId="0" fontId="11" fillId="0" borderId="0" xfId="0" applyFont="1" applyFill="1" applyAlignment="1">
      <alignment horizontal="right" vertical="center"/>
    </xf>
    <xf numFmtId="0" fontId="12" fillId="0" borderId="1" xfId="6" applyFont="1" applyFill="1" applyBorder="1" applyAlignment="1">
      <alignment horizontal="center" vertical="center" wrapText="1"/>
    </xf>
    <xf numFmtId="0" fontId="12" fillId="0" borderId="1" xfId="6" applyFont="1" applyFill="1" applyBorder="1" applyAlignment="1">
      <alignment vertical="center" wrapText="1"/>
    </xf>
    <xf numFmtId="0" fontId="12" fillId="0" borderId="1" xfId="6" applyFont="1" applyFill="1" applyBorder="1" applyAlignment="1">
      <alignment horizontal="left" vertical="center" wrapText="1" indent="1"/>
    </xf>
    <xf numFmtId="0" fontId="1" fillId="0" borderId="0" xfId="0" applyFont="1" applyFill="1" applyBorder="1" applyAlignment="1">
      <alignment horizontal="right" vertical="center"/>
    </xf>
    <xf numFmtId="0" fontId="4" fillId="0" borderId="0" xfId="10" applyFont="1" applyAlignment="1">
      <alignment horizontal="left" vertical="center" wrapText="1"/>
    </xf>
    <xf numFmtId="0" fontId="8" fillId="0" borderId="0" xfId="10" applyFont="1" applyAlignment="1">
      <alignment horizontal="left" vertical="center" wrapText="1"/>
    </xf>
    <xf numFmtId="0" fontId="8" fillId="0" borderId="0" xfId="10" applyFont="1" applyFill="1" applyAlignment="1">
      <alignment horizontal="left" vertical="center" wrapText="1"/>
    </xf>
    <xf numFmtId="177" fontId="6" fillId="0" borderId="0" xfId="9" applyNumberFormat="1" applyFont="1" applyBorder="1" applyAlignment="1">
      <alignment horizontal="right" vertical="center"/>
    </xf>
    <xf numFmtId="0" fontId="13" fillId="0" borderId="1" xfId="0" applyFont="1" applyBorder="1" applyAlignment="1">
      <alignment horizontal="center" vertical="center"/>
    </xf>
    <xf numFmtId="0" fontId="0" fillId="0" borderId="1" xfId="0" applyBorder="1"/>
    <xf numFmtId="0" fontId="3" fillId="0" borderId="0" xfId="0" applyFont="1" applyFill="1" applyBorder="1" applyAlignment="1">
      <alignment vertical="center"/>
    </xf>
    <xf numFmtId="0" fontId="0" fillId="0" borderId="0" xfId="0" applyFont="1" applyFill="1" applyBorder="1" applyAlignment="1">
      <alignment vertical="center"/>
    </xf>
    <xf numFmtId="0" fontId="14" fillId="0" borderId="0" xfId="0" applyFont="1" applyFill="1" applyBorder="1" applyAlignment="1">
      <alignment vertical="center"/>
    </xf>
    <xf numFmtId="178" fontId="6" fillId="0" borderId="0" xfId="7" applyNumberFormat="1" applyFont="1" applyFill="1" applyBorder="1" applyAlignment="1" applyProtection="1">
      <alignment horizontal="left"/>
    </xf>
    <xf numFmtId="0" fontId="15" fillId="0" borderId="0" xfId="4" applyFill="1" applyBorder="1" applyAlignment="1"/>
    <xf numFmtId="178" fontId="16" fillId="0" borderId="0" xfId="7" applyNumberFormat="1" applyFont="1" applyFill="1" applyBorder="1" applyAlignment="1" applyProtection="1">
      <alignment horizontal="right"/>
    </xf>
    <xf numFmtId="0" fontId="13" fillId="0" borderId="1" xfId="0" applyFont="1" applyFill="1" applyBorder="1" applyAlignment="1">
      <alignment vertical="center"/>
    </xf>
    <xf numFmtId="0" fontId="15" fillId="0" borderId="1" xfId="4" applyFont="1" applyFill="1" applyBorder="1" applyAlignment="1">
      <alignment horizontal="center" vertical="center" wrapText="1"/>
    </xf>
    <xf numFmtId="0" fontId="15" fillId="0" borderId="1" xfId="2" applyNumberFormat="1" applyFont="1" applyFill="1" applyBorder="1" applyAlignment="1" applyProtection="1">
      <alignment horizontal="center" vertical="center" wrapText="1"/>
    </xf>
    <xf numFmtId="179" fontId="15" fillId="0" borderId="1" xfId="2" applyNumberFormat="1" applyFont="1" applyFill="1" applyBorder="1" applyAlignment="1" applyProtection="1">
      <alignment horizontal="center" vertical="center" wrapText="1"/>
    </xf>
    <xf numFmtId="0" fontId="13" fillId="0" borderId="1" xfId="0" applyFont="1" applyBorder="1"/>
    <xf numFmtId="0" fontId="0" fillId="0" borderId="0" xfId="0" applyAlignment="1">
      <alignment wrapText="1"/>
    </xf>
    <xf numFmtId="0" fontId="13" fillId="0" borderId="0" xfId="0" applyFont="1" applyFill="1" applyBorder="1" applyAlignment="1">
      <alignment vertical="center"/>
    </xf>
    <xf numFmtId="0" fontId="0" fillId="0" borderId="0" xfId="0" applyFont="1" applyFill="1" applyBorder="1" applyAlignment="1">
      <alignment horizontal="right" vertical="center"/>
    </xf>
    <xf numFmtId="0" fontId="13" fillId="0" borderId="1" xfId="0" applyFont="1" applyFill="1" applyBorder="1" applyAlignment="1">
      <alignment horizontal="center" vertical="center" wrapText="1"/>
    </xf>
    <xf numFmtId="0" fontId="17" fillId="0" borderId="0" xfId="0" applyFont="1" applyFill="1" applyBorder="1" applyAlignment="1">
      <alignment vertical="center"/>
    </xf>
    <xf numFmtId="0" fontId="8" fillId="0" borderId="0" xfId="0" applyNumberFormat="1" applyFont="1" applyFill="1" applyBorder="1" applyAlignment="1" applyProtection="1">
      <alignment horizontal="center" vertical="center"/>
    </xf>
    <xf numFmtId="0" fontId="19" fillId="0" borderId="0" xfId="0" applyFont="1" applyFill="1" applyBorder="1" applyAlignment="1">
      <alignment vertical="center"/>
    </xf>
    <xf numFmtId="0" fontId="8" fillId="0" borderId="1" xfId="0" applyNumberFormat="1" applyFont="1" applyFill="1" applyBorder="1" applyAlignment="1" applyProtection="1">
      <alignment horizontal="center" vertical="center" wrapText="1"/>
    </xf>
    <xf numFmtId="0" fontId="8" fillId="0" borderId="2" xfId="0" applyNumberFormat="1" applyFont="1" applyFill="1" applyBorder="1" applyAlignment="1" applyProtection="1">
      <alignment horizontal="center" vertical="center" wrapText="1"/>
    </xf>
    <xf numFmtId="0" fontId="15" fillId="0" borderId="2" xfId="0" applyFont="1" applyFill="1" applyBorder="1" applyAlignment="1">
      <alignment horizontal="center" vertical="center" wrapText="1"/>
    </xf>
    <xf numFmtId="180" fontId="8" fillId="0" borderId="1" xfId="0" applyNumberFormat="1" applyFont="1" applyFill="1" applyBorder="1" applyAlignment="1" applyProtection="1">
      <alignment horizontal="right" vertical="center" wrapText="1"/>
    </xf>
    <xf numFmtId="0" fontId="8" fillId="0" borderId="0" xfId="0" applyNumberFormat="1" applyFont="1" applyFill="1" applyBorder="1" applyAlignment="1" applyProtection="1">
      <alignment horizontal="right" vertical="center"/>
    </xf>
    <xf numFmtId="0" fontId="4" fillId="0" borderId="0" xfId="0" applyFont="1" applyFill="1" applyBorder="1" applyAlignment="1"/>
    <xf numFmtId="0" fontId="4" fillId="0" borderId="0" xfId="0" applyFont="1" applyFill="1" applyBorder="1" applyAlignment="1">
      <alignment vertical="center"/>
    </xf>
    <xf numFmtId="0" fontId="20" fillId="0" borderId="0" xfId="0" applyFont="1" applyFill="1" applyBorder="1" applyAlignment="1">
      <alignment vertical="center"/>
    </xf>
    <xf numFmtId="0" fontId="21" fillId="0" borderId="7" xfId="0" applyFont="1" applyFill="1" applyBorder="1" applyAlignment="1">
      <alignment vertical="center"/>
    </xf>
    <xf numFmtId="0" fontId="21" fillId="0" borderId="7" xfId="0" applyFont="1" applyFill="1" applyBorder="1" applyAlignment="1">
      <alignment horizontal="right" vertical="center"/>
    </xf>
    <xf numFmtId="0" fontId="8" fillId="0"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vertical="center"/>
    </xf>
    <xf numFmtId="10" fontId="22" fillId="0" borderId="1" xfId="0" applyNumberFormat="1" applyFont="1" applyFill="1" applyBorder="1" applyAlignment="1">
      <alignment vertical="center"/>
    </xf>
    <xf numFmtId="0" fontId="7" fillId="0" borderId="1" xfId="0" applyFont="1" applyBorder="1" applyAlignment="1">
      <alignment horizontal="left" vertical="center"/>
    </xf>
    <xf numFmtId="0" fontId="7" fillId="0" borderId="1" xfId="0" applyFont="1" applyBorder="1"/>
    <xf numFmtId="0" fontId="26" fillId="0" borderId="0" xfId="0" applyFont="1"/>
    <xf numFmtId="0" fontId="28" fillId="0" borderId="0" xfId="0" applyFont="1" applyAlignment="1">
      <alignment horizontal="right"/>
    </xf>
    <xf numFmtId="0" fontId="0" fillId="0" borderId="0" xfId="0" applyAlignment="1">
      <alignment horizontal="center" vertical="center"/>
    </xf>
    <xf numFmtId="0" fontId="7" fillId="0" borderId="1" xfId="0" applyFont="1" applyBorder="1" applyAlignment="1">
      <alignment horizontal="center" vertical="center"/>
    </xf>
    <xf numFmtId="0" fontId="29" fillId="0" borderId="0" xfId="0" applyFont="1"/>
    <xf numFmtId="0" fontId="7" fillId="0" borderId="1" xfId="0" applyFont="1" applyBorder="1" applyAlignment="1">
      <alignment vertical="center"/>
    </xf>
    <xf numFmtId="0" fontId="13" fillId="0" borderId="1" xfId="0" applyFont="1" applyBorder="1" applyAlignment="1">
      <alignment vertical="center"/>
    </xf>
    <xf numFmtId="0" fontId="30" fillId="0" borderId="1" xfId="0" applyFont="1" applyBorder="1" applyAlignment="1">
      <alignment horizontal="center"/>
    </xf>
    <xf numFmtId="0" fontId="0" fillId="0" borderId="1" xfId="0" applyBorder="1"/>
    <xf numFmtId="0" fontId="1" fillId="0" borderId="0" xfId="8" applyFill="1"/>
    <xf numFmtId="0" fontId="2" fillId="3" borderId="0" xfId="0" applyNumberFormat="1" applyFont="1" applyFill="1" applyBorder="1" applyAlignment="1" applyProtection="1"/>
    <xf numFmtId="0" fontId="1" fillId="3" borderId="0" xfId="0" applyFont="1" applyFill="1" applyBorder="1" applyAlignment="1"/>
    <xf numFmtId="0" fontId="2" fillId="3" borderId="0" xfId="0" applyNumberFormat="1" applyFont="1" applyFill="1" applyBorder="1" applyAlignment="1" applyProtection="1">
      <alignment horizontal="right" vertical="center"/>
    </xf>
    <xf numFmtId="0" fontId="0" fillId="3" borderId="0" xfId="0" applyFill="1"/>
    <xf numFmtId="0" fontId="4" fillId="3" borderId="10" xfId="0" applyNumberFormat="1" applyFont="1" applyFill="1" applyBorder="1" applyAlignment="1" applyProtection="1">
      <alignment horizontal="center" vertical="center" wrapText="1"/>
    </xf>
    <xf numFmtId="0" fontId="34" fillId="3" borderId="10" xfId="0" applyNumberFormat="1" applyFont="1" applyFill="1" applyBorder="1" applyAlignment="1" applyProtection="1">
      <alignment horizontal="center" vertical="center" wrapText="1"/>
    </xf>
    <xf numFmtId="0" fontId="34" fillId="3" borderId="10" xfId="0" applyNumberFormat="1" applyFont="1" applyFill="1" applyBorder="1" applyAlignment="1" applyProtection="1">
      <alignment horizontal="center" vertical="center"/>
    </xf>
    <xf numFmtId="0" fontId="1" fillId="3" borderId="10" xfId="8" applyFill="1" applyBorder="1"/>
    <xf numFmtId="0" fontId="2" fillId="3" borderId="0" xfId="0" applyNumberFormat="1" applyFont="1" applyFill="1" applyBorder="1" applyAlignment="1" applyProtection="1">
      <alignment vertical="center"/>
    </xf>
    <xf numFmtId="0" fontId="1" fillId="3" borderId="0" xfId="0" applyFont="1" applyFill="1" applyBorder="1" applyAlignment="1">
      <alignment vertical="center"/>
    </xf>
    <xf numFmtId="0" fontId="4" fillId="3" borderId="0" xfId="0" applyNumberFormat="1" applyFont="1" applyFill="1" applyBorder="1" applyAlignment="1" applyProtection="1">
      <alignment horizontal="left" vertical="center"/>
    </xf>
    <xf numFmtId="0" fontId="2" fillId="3" borderId="0" xfId="0" applyNumberFormat="1" applyFont="1" applyFill="1" applyBorder="1" applyAlignment="1" applyProtection="1">
      <alignment horizontal="right"/>
    </xf>
    <xf numFmtId="0" fontId="1" fillId="3" borderId="0" xfId="8" applyFill="1" applyAlignment="1">
      <alignment vertical="center"/>
    </xf>
    <xf numFmtId="0" fontId="1" fillId="3" borderId="0" xfId="1" applyFont="1" applyFill="1" applyAlignment="1">
      <alignment horizontal="center" wrapText="1"/>
    </xf>
    <xf numFmtId="0" fontId="1" fillId="3" borderId="0" xfId="1" applyFont="1" applyFill="1" applyAlignment="1">
      <alignment wrapText="1"/>
    </xf>
    <xf numFmtId="0" fontId="1" fillId="3" borderId="0" xfId="1" applyFont="1" applyFill="1"/>
    <xf numFmtId="0" fontId="1" fillId="3" borderId="0" xfId="1" applyFont="1" applyFill="1" applyAlignment="1">
      <alignment horizontal="right" wrapText="1"/>
    </xf>
    <xf numFmtId="0" fontId="15" fillId="3" borderId="0" xfId="1" applyFont="1" applyFill="1" applyAlignment="1">
      <alignment horizont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0" xfId="1" applyFill="1" applyBorder="1" applyAlignment="1">
      <alignment horizontal="center"/>
    </xf>
    <xf numFmtId="0" fontId="15" fillId="3" borderId="0" xfId="1" applyFill="1" applyAlignment="1">
      <alignment horizontal="center"/>
    </xf>
    <xf numFmtId="0" fontId="23" fillId="3" borderId="10" xfId="1" applyFont="1" applyFill="1" applyBorder="1" applyAlignment="1">
      <alignment horizontal="center" vertical="center"/>
    </xf>
    <xf numFmtId="49" fontId="6" fillId="3" borderId="10" xfId="1" applyNumberFormat="1" applyFont="1" applyFill="1" applyBorder="1" applyAlignment="1">
      <alignment horizontal="center" vertical="center"/>
    </xf>
    <xf numFmtId="0" fontId="23" fillId="3" borderId="11" xfId="1" applyFont="1" applyFill="1" applyBorder="1" applyAlignment="1">
      <alignment vertical="center"/>
    </xf>
    <xf numFmtId="0" fontId="15" fillId="3" borderId="10" xfId="1" applyFill="1" applyBorder="1"/>
    <xf numFmtId="0" fontId="15" fillId="3" borderId="0" xfId="1" applyFill="1"/>
    <xf numFmtId="0" fontId="6" fillId="3" borderId="10" xfId="1" applyFont="1" applyFill="1" applyBorder="1" applyAlignment="1">
      <alignment horizontal="center" vertical="center"/>
    </xf>
    <xf numFmtId="0" fontId="6" fillId="3" borderId="11" xfId="1" applyFont="1" applyFill="1" applyBorder="1" applyAlignment="1">
      <alignment vertical="center"/>
    </xf>
    <xf numFmtId="0" fontId="31" fillId="3" borderId="0" xfId="5" applyFill="1"/>
    <xf numFmtId="0" fontId="2" fillId="3" borderId="0" xfId="5" applyFont="1" applyFill="1" applyAlignment="1" applyProtection="1">
      <alignment horizontal="right" vertical="center" wrapText="1" readingOrder="1"/>
      <protection locked="0"/>
    </xf>
    <xf numFmtId="0" fontId="4" fillId="3" borderId="10" xfId="5" applyFont="1" applyFill="1" applyBorder="1" applyAlignment="1" applyProtection="1">
      <alignment horizontal="center" vertical="center" wrapText="1" readingOrder="1"/>
      <protection locked="0"/>
    </xf>
    <xf numFmtId="0" fontId="0" fillId="3" borderId="10" xfId="0" applyFill="1" applyBorder="1" applyAlignment="1">
      <alignment horizontal="center" vertical="center"/>
    </xf>
    <xf numFmtId="49" fontId="1" fillId="3" borderId="0" xfId="0" applyNumberFormat="1" applyFont="1" applyFill="1" applyBorder="1" applyAlignment="1"/>
    <xf numFmtId="49" fontId="4" fillId="3" borderId="10" xfId="8" applyNumberFormat="1" applyFont="1" applyFill="1" applyBorder="1" applyAlignment="1" applyProtection="1">
      <alignment horizontal="center" vertical="center"/>
    </xf>
    <xf numFmtId="0" fontId="4" fillId="3" borderId="10" xfId="8" applyNumberFormat="1" applyFont="1" applyFill="1" applyBorder="1" applyAlignment="1" applyProtection="1">
      <alignment horizontal="center" vertical="center"/>
    </xf>
    <xf numFmtId="49" fontId="34" fillId="3" borderId="10" xfId="8" applyNumberFormat="1" applyFont="1" applyFill="1" applyBorder="1" applyAlignment="1" applyProtection="1">
      <alignment horizontal="center" vertical="center"/>
    </xf>
    <xf numFmtId="49" fontId="23" fillId="3" borderId="10" xfId="11" applyNumberFormat="1" applyFont="1" applyFill="1" applyBorder="1" applyAlignment="1">
      <alignment horizontal="center" vertical="center"/>
    </xf>
    <xf numFmtId="49" fontId="6" fillId="3" borderId="10" xfId="11" applyNumberFormat="1" applyFont="1" applyFill="1" applyBorder="1" applyAlignment="1">
      <alignment horizontal="center" vertical="center"/>
    </xf>
    <xf numFmtId="49" fontId="23" fillId="3" borderId="10" xfId="11" applyNumberFormat="1" applyFont="1" applyFill="1" applyBorder="1" applyAlignment="1">
      <alignment vertical="center"/>
    </xf>
    <xf numFmtId="0" fontId="6" fillId="3" borderId="10" xfId="8" applyFont="1" applyFill="1" applyBorder="1"/>
    <xf numFmtId="0" fontId="1" fillId="3" borderId="10" xfId="8" applyFill="1" applyBorder="1" applyAlignment="1">
      <alignment vertical="center"/>
    </xf>
    <xf numFmtId="49" fontId="6" fillId="3" borderId="10" xfId="11" applyNumberFormat="1" applyFont="1" applyFill="1" applyBorder="1" applyAlignment="1">
      <alignment vertical="center"/>
    </xf>
    <xf numFmtId="0" fontId="11" fillId="3" borderId="10" xfId="8" applyFont="1" applyFill="1" applyBorder="1" applyAlignment="1">
      <alignment vertical="center"/>
    </xf>
    <xf numFmtId="0" fontId="11" fillId="3" borderId="0" xfId="8" applyFont="1" applyFill="1" applyAlignment="1">
      <alignment vertical="center"/>
    </xf>
    <xf numFmtId="49" fontId="6" fillId="3" borderId="10" xfId="8" applyNumberFormat="1" applyFont="1" applyFill="1" applyBorder="1"/>
    <xf numFmtId="49" fontId="6" fillId="3" borderId="10" xfId="8" applyNumberFormat="1" applyFont="1" applyFill="1" applyBorder="1" applyAlignment="1">
      <alignment horizontal="center"/>
    </xf>
    <xf numFmtId="49" fontId="23" fillId="3" borderId="10" xfId="8" applyNumberFormat="1" applyFont="1" applyFill="1" applyBorder="1"/>
    <xf numFmtId="49" fontId="23" fillId="3" borderId="10" xfId="8" applyNumberFormat="1" applyFont="1" applyFill="1" applyBorder="1" applyAlignment="1">
      <alignment horizontal="center"/>
    </xf>
    <xf numFmtId="0" fontId="37" fillId="0" borderId="1" xfId="0" applyFont="1" applyBorder="1"/>
    <xf numFmtId="0" fontId="37" fillId="0" borderId="10" xfId="0" applyFont="1" applyBorder="1"/>
    <xf numFmtId="180" fontId="8" fillId="0" borderId="10" xfId="0" applyNumberFormat="1" applyFont="1" applyFill="1" applyBorder="1" applyAlignment="1" applyProtection="1">
      <alignment horizontal="right" vertical="center" wrapText="1"/>
    </xf>
    <xf numFmtId="0" fontId="13" fillId="0" borderId="1" xfId="0" applyFont="1" applyBorder="1" applyAlignment="1">
      <alignment horizontal="center" vertical="center"/>
    </xf>
    <xf numFmtId="0" fontId="8" fillId="0" borderId="0" xfId="0" applyNumberFormat="1" applyFont="1" applyFill="1" applyBorder="1" applyAlignment="1" applyProtection="1">
      <alignment horizontal="left" vertical="center"/>
    </xf>
    <xf numFmtId="0" fontId="7" fillId="0" borderId="24" xfId="0" applyFont="1" applyBorder="1" applyAlignment="1">
      <alignment horizontal="left" vertical="center"/>
    </xf>
    <xf numFmtId="0" fontId="4" fillId="4" borderId="23" xfId="13" applyNumberFormat="1" applyFont="1" applyFill="1" applyBorder="1" applyAlignment="1" applyProtection="1">
      <alignment horizontal="left" vertical="center" wrapText="1" readingOrder="1"/>
      <protection locked="0"/>
    </xf>
    <xf numFmtId="0" fontId="13" fillId="0" borderId="24"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8" fillId="4" borderId="23" xfId="13" applyNumberFormat="1" applyFont="1" applyFill="1" applyBorder="1" applyAlignment="1" applyProtection="1">
      <alignment horizontal="left" vertical="center" wrapText="1" readingOrder="1"/>
      <protection locked="0"/>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0" xfId="0" applyFont="1" applyAlignment="1">
      <alignment horizontal="center" vertical="center"/>
    </xf>
    <xf numFmtId="0" fontId="42" fillId="0" borderId="0"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right"/>
    </xf>
    <xf numFmtId="0" fontId="43" fillId="0" borderId="10" xfId="8" applyNumberFormat="1" applyFont="1" applyFill="1" applyBorder="1" applyAlignment="1" applyProtection="1">
      <alignment vertical="center"/>
    </xf>
    <xf numFmtId="0" fontId="43" fillId="0" borderId="10" xfId="0" applyNumberFormat="1" applyFont="1" applyFill="1" applyBorder="1" applyAlignment="1" applyProtection="1">
      <alignment vertical="center"/>
    </xf>
    <xf numFmtId="0" fontId="43" fillId="0" borderId="10" xfId="8" applyNumberFormat="1" applyFont="1" applyFill="1" applyBorder="1" applyAlignment="1" applyProtection="1">
      <alignment horizontal="left" vertical="center"/>
    </xf>
    <xf numFmtId="180" fontId="8" fillId="0" borderId="10" xfId="8" applyNumberFormat="1" applyFont="1" applyFill="1" applyBorder="1" applyAlignment="1" applyProtection="1">
      <alignment horizontal="right" vertical="center"/>
    </xf>
    <xf numFmtId="0" fontId="8" fillId="0" borderId="10" xfId="8" applyNumberFormat="1" applyFont="1" applyFill="1" applyBorder="1" applyAlignment="1" applyProtection="1">
      <alignment vertical="center"/>
    </xf>
    <xf numFmtId="0" fontId="8" fillId="0" borderId="10" xfId="0" applyNumberFormat="1" applyFont="1" applyFill="1" applyBorder="1" applyAlignment="1" applyProtection="1">
      <alignment vertical="center"/>
    </xf>
    <xf numFmtId="0" fontId="15" fillId="0" borderId="10" xfId="8" applyFont="1" applyFill="1" applyBorder="1"/>
    <xf numFmtId="180" fontId="8" fillId="0" borderId="11" xfId="8" applyNumberFormat="1" applyFont="1" applyFill="1" applyBorder="1" applyAlignment="1" applyProtection="1">
      <alignment horizontal="right" vertical="center"/>
    </xf>
    <xf numFmtId="0" fontId="8" fillId="0" borderId="11" xfId="8" applyNumberFormat="1" applyFont="1" applyFill="1" applyBorder="1" applyAlignment="1" applyProtection="1">
      <alignment horizontal="right"/>
    </xf>
    <xf numFmtId="0" fontId="15" fillId="0" borderId="10" xfId="8" applyFont="1" applyFill="1" applyBorder="1" applyAlignment="1">
      <alignment vertical="center"/>
    </xf>
    <xf numFmtId="0" fontId="8" fillId="0" borderId="10" xfId="8" applyNumberFormat="1" applyFont="1" applyFill="1" applyBorder="1" applyAlignment="1" applyProtection="1">
      <alignment horizontal="left" vertical="center"/>
    </xf>
    <xf numFmtId="0" fontId="42" fillId="0" borderId="6" xfId="8" applyNumberFormat="1" applyFont="1" applyFill="1" applyBorder="1" applyAlignment="1" applyProtection="1">
      <alignment horizontal="center" vertical="center"/>
    </xf>
    <xf numFmtId="176" fontId="42" fillId="0" borderId="9" xfId="8" applyNumberFormat="1" applyFont="1" applyFill="1" applyBorder="1" applyAlignment="1" applyProtection="1">
      <alignment horizontal="right" vertical="center"/>
    </xf>
    <xf numFmtId="0" fontId="42" fillId="0" borderId="10" xfId="8" applyNumberFormat="1" applyFont="1" applyFill="1" applyBorder="1" applyAlignment="1" applyProtection="1">
      <alignment horizontal="center" vertical="center"/>
    </xf>
    <xf numFmtId="176" fontId="42" fillId="0" borderId="10" xfId="8" applyNumberFormat="1" applyFont="1" applyFill="1" applyBorder="1" applyAlignment="1" applyProtection="1">
      <alignment horizontal="right" vertical="center"/>
    </xf>
    <xf numFmtId="0" fontId="13" fillId="0" borderId="0" xfId="0" applyFont="1"/>
    <xf numFmtId="0" fontId="8" fillId="3" borderId="0" xfId="0" applyNumberFormat="1" applyFont="1" applyFill="1" applyBorder="1" applyAlignment="1" applyProtection="1">
      <alignment horizontal="left" vertical="center"/>
    </xf>
    <xf numFmtId="0" fontId="42" fillId="3" borderId="0" xfId="0" applyNumberFormat="1" applyFont="1" applyFill="1" applyBorder="1" applyAlignment="1" applyProtection="1">
      <alignment horizontal="center" vertical="center"/>
    </xf>
    <xf numFmtId="0" fontId="8" fillId="3" borderId="0" xfId="0" applyNumberFormat="1" applyFont="1" applyFill="1" applyBorder="1" applyAlignment="1" applyProtection="1">
      <alignment horizontal="right"/>
    </xf>
    <xf numFmtId="0" fontId="8" fillId="3" borderId="10" xfId="0" applyNumberFormat="1" applyFont="1" applyFill="1" applyBorder="1" applyAlignment="1" applyProtection="1">
      <alignment vertical="center"/>
    </xf>
    <xf numFmtId="0" fontId="43" fillId="3" borderId="10" xfId="8" applyFont="1" applyFill="1" applyBorder="1" applyAlignment="1">
      <alignment vertical="center"/>
    </xf>
    <xf numFmtId="180" fontId="8" fillId="3" borderId="10" xfId="8" applyNumberFormat="1" applyFont="1" applyFill="1" applyBorder="1" applyAlignment="1" applyProtection="1">
      <alignment horizontal="right" vertical="center"/>
    </xf>
    <xf numFmtId="0" fontId="43" fillId="3" borderId="10" xfId="8" applyNumberFormat="1" applyFont="1" applyFill="1" applyBorder="1" applyAlignment="1" applyProtection="1">
      <alignment horizontal="left" vertical="center"/>
    </xf>
    <xf numFmtId="0" fontId="35" fillId="3" borderId="10" xfId="0" applyNumberFormat="1" applyFont="1" applyFill="1" applyBorder="1" applyAlignment="1" applyProtection="1">
      <alignment vertical="center"/>
    </xf>
    <xf numFmtId="0" fontId="43" fillId="3" borderId="10" xfId="8" applyNumberFormat="1" applyFont="1" applyFill="1" applyBorder="1" applyAlignment="1" applyProtection="1">
      <alignment vertical="center"/>
    </xf>
    <xf numFmtId="0" fontId="15" fillId="3" borderId="10" xfId="8" applyFont="1" applyFill="1" applyBorder="1" applyAlignment="1">
      <alignment vertical="center"/>
    </xf>
    <xf numFmtId="0" fontId="8" fillId="3" borderId="10" xfId="8" applyNumberFormat="1" applyFont="1" applyFill="1" applyBorder="1" applyAlignment="1" applyProtection="1">
      <alignment horizontal="right" vertical="center"/>
    </xf>
    <xf numFmtId="0" fontId="8" fillId="3" borderId="10" xfId="8" applyNumberFormat="1" applyFont="1" applyFill="1" applyBorder="1" applyAlignment="1" applyProtection="1">
      <alignment horizontal="left" vertical="center"/>
    </xf>
    <xf numFmtId="0" fontId="42" fillId="3" borderId="10" xfId="8" applyNumberFormat="1" applyFont="1" applyFill="1" applyBorder="1" applyAlignment="1" applyProtection="1">
      <alignment horizontal="center" vertical="center"/>
    </xf>
    <xf numFmtId="176" fontId="42" fillId="3" borderId="10" xfId="8" applyNumberFormat="1" applyFont="1" applyFill="1" applyBorder="1" applyAlignment="1" applyProtection="1">
      <alignment horizontal="right" vertical="center"/>
    </xf>
    <xf numFmtId="0" fontId="43" fillId="3" borderId="10" xfId="0" applyNumberFormat="1" applyFont="1" applyFill="1" applyBorder="1" applyAlignment="1" applyProtection="1">
      <alignment vertical="center"/>
    </xf>
    <xf numFmtId="0" fontId="33" fillId="3" borderId="10" xfId="0" applyNumberFormat="1" applyFont="1" applyFill="1" applyBorder="1" applyAlignment="1" applyProtection="1">
      <alignment horizontal="center" vertical="center" wrapText="1"/>
    </xf>
    <xf numFmtId="0" fontId="33" fillId="3" borderId="13" xfId="0" applyNumberFormat="1" applyFont="1" applyFill="1" applyBorder="1" applyAlignment="1" applyProtection="1">
      <alignment horizontal="center" vertical="center" wrapText="1"/>
    </xf>
    <xf numFmtId="0" fontId="43" fillId="3" borderId="10" xfId="1" applyFont="1" applyFill="1" applyBorder="1" applyAlignment="1">
      <alignment horizontal="center" vertical="center" wrapText="1"/>
    </xf>
    <xf numFmtId="0" fontId="43" fillId="3" borderId="11" xfId="1" applyFont="1" applyFill="1" applyBorder="1" applyAlignment="1">
      <alignment horizontal="center" vertical="center" wrapText="1"/>
    </xf>
    <xf numFmtId="0" fontId="13" fillId="0" borderId="24" xfId="0" applyFont="1" applyBorder="1"/>
    <xf numFmtId="181" fontId="4" fillId="0" borderId="23" xfId="13" applyNumberFormat="1" applyFont="1" applyBorder="1" applyAlignment="1" applyProtection="1">
      <alignment horizontal="right" vertical="center" wrapText="1" readingOrder="1"/>
      <protection locked="0"/>
    </xf>
    <xf numFmtId="181" fontId="4" fillId="0" borderId="23" xfId="13" applyNumberFormat="1" applyFont="1" applyBorder="1" applyAlignment="1" applyProtection="1">
      <alignment horizontal="right" vertical="center" wrapText="1" readingOrder="1"/>
      <protection locked="0"/>
    </xf>
    <xf numFmtId="181" fontId="4" fillId="0" borderId="23" xfId="13" applyNumberFormat="1" applyFont="1" applyBorder="1" applyAlignment="1" applyProtection="1">
      <alignment horizontal="right" vertical="center" wrapText="1" readingOrder="1"/>
      <protection locked="0"/>
    </xf>
    <xf numFmtId="181" fontId="15" fillId="3" borderId="10" xfId="1" applyNumberFormat="1" applyFill="1" applyBorder="1"/>
    <xf numFmtId="182" fontId="15" fillId="3" borderId="10" xfId="1" applyNumberFormat="1" applyFill="1" applyBorder="1"/>
    <xf numFmtId="182" fontId="4" fillId="0" borderId="23" xfId="13" applyNumberFormat="1" applyFont="1" applyBorder="1" applyAlignment="1" applyProtection="1">
      <alignment horizontal="right" vertical="center" wrapText="1" readingOrder="1"/>
      <protection locked="0"/>
    </xf>
    <xf numFmtId="0" fontId="6" fillId="3" borderId="24" xfId="1" applyFont="1" applyFill="1" applyBorder="1" applyAlignment="1">
      <alignment horizontal="center" vertical="center"/>
    </xf>
    <xf numFmtId="49" fontId="6" fillId="3" borderId="24" xfId="1" applyNumberFormat="1" applyFont="1" applyFill="1" applyBorder="1" applyAlignment="1">
      <alignment horizontal="center" vertical="center"/>
    </xf>
    <xf numFmtId="0" fontId="6" fillId="3" borderId="24" xfId="1" applyFont="1" applyFill="1" applyBorder="1" applyAlignment="1">
      <alignment vertical="center"/>
    </xf>
    <xf numFmtId="0" fontId="15" fillId="3" borderId="24" xfId="1" applyFill="1" applyBorder="1"/>
    <xf numFmtId="0" fontId="0" fillId="3" borderId="24" xfId="0" applyFill="1" applyBorder="1"/>
    <xf numFmtId="0" fontId="27" fillId="4" borderId="25" xfId="13" applyNumberFormat="1" applyFont="1" applyFill="1" applyBorder="1" applyAlignment="1" applyProtection="1">
      <alignment vertical="center" wrapText="1" readingOrder="1"/>
      <protection locked="0"/>
    </xf>
    <xf numFmtId="0" fontId="27" fillId="4" borderId="25" xfId="13" applyNumberFormat="1" applyFont="1" applyFill="1" applyBorder="1" applyAlignment="1" applyProtection="1">
      <alignment horizontal="left" vertical="center" wrapText="1" readingOrder="1"/>
      <protection locked="0"/>
    </xf>
    <xf numFmtId="0" fontId="0" fillId="3" borderId="26" xfId="0" applyFill="1" applyBorder="1"/>
    <xf numFmtId="0" fontId="0" fillId="3" borderId="10" xfId="0" applyFill="1" applyBorder="1"/>
    <xf numFmtId="0" fontId="4" fillId="4" borderId="23" xfId="13" applyNumberFormat="1" applyFont="1" applyFill="1" applyBorder="1" applyAlignment="1" applyProtection="1">
      <alignment horizontal="left" vertical="center" wrapText="1" readingOrder="1"/>
      <protection locked="0"/>
    </xf>
    <xf numFmtId="0" fontId="4" fillId="4" borderId="23" xfId="13" applyNumberFormat="1" applyFont="1" applyFill="1" applyBorder="1" applyAlignment="1" applyProtection="1">
      <alignment vertical="center" wrapText="1" readingOrder="1"/>
      <protection locked="0"/>
    </xf>
    <xf numFmtId="0" fontId="4" fillId="4" borderId="23" xfId="14" applyNumberFormat="1" applyFont="1" applyFill="1" applyBorder="1" applyAlignment="1" applyProtection="1">
      <alignment horizontal="left" vertical="center" wrapText="1" readingOrder="1"/>
      <protection locked="0"/>
    </xf>
    <xf numFmtId="0" fontId="0" fillId="3" borderId="18" xfId="0" applyFill="1" applyBorder="1"/>
    <xf numFmtId="0" fontId="4" fillId="4" borderId="25" xfId="14" applyNumberFormat="1" applyFont="1" applyFill="1" applyBorder="1" applyAlignment="1" applyProtection="1">
      <alignment horizontal="left" vertical="center" wrapText="1" readingOrder="1"/>
      <protection locked="0"/>
    </xf>
    <xf numFmtId="0" fontId="4" fillId="4" borderId="10" xfId="14" applyNumberFormat="1" applyFont="1" applyFill="1" applyBorder="1" applyAlignment="1" applyProtection="1">
      <alignment horizontal="left" vertical="center" wrapText="1" readingOrder="1"/>
      <protection locked="0"/>
    </xf>
    <xf numFmtId="0" fontId="4" fillId="4" borderId="23" xfId="14" applyNumberFormat="1" applyFont="1" applyFill="1" applyBorder="1" applyAlignment="1" applyProtection="1">
      <alignment horizontal="left" vertical="center" wrapText="1" readingOrder="1"/>
      <protection locked="0"/>
    </xf>
    <xf numFmtId="49" fontId="37" fillId="3" borderId="10" xfId="0" applyNumberFormat="1" applyFont="1" applyFill="1" applyBorder="1"/>
    <xf numFmtId="49" fontId="37" fillId="3" borderId="18" xfId="0" applyNumberFormat="1" applyFont="1" applyFill="1" applyBorder="1"/>
    <xf numFmtId="181" fontId="0" fillId="3" borderId="10" xfId="0" applyNumberFormat="1" applyFill="1" applyBorder="1"/>
    <xf numFmtId="181" fontId="4" fillId="0" borderId="23" xfId="14" applyNumberFormat="1" applyFont="1" applyBorder="1" applyAlignment="1" applyProtection="1">
      <alignment horizontal="right" vertical="center" wrapText="1" readingOrder="1"/>
      <protection locked="0"/>
    </xf>
    <xf numFmtId="0" fontId="8" fillId="3" borderId="0" xfId="8" applyNumberFormat="1" applyFont="1" applyFill="1" applyBorder="1" applyAlignment="1" applyProtection="1">
      <alignment horizontal="right"/>
    </xf>
    <xf numFmtId="181" fontId="4" fillId="0" borderId="23" xfId="14" applyNumberFormat="1" applyFont="1" applyBorder="1" applyAlignment="1" applyProtection="1">
      <alignment horizontal="right" vertical="center" wrapText="1" readingOrder="1"/>
      <protection locked="0"/>
    </xf>
    <xf numFmtId="0" fontId="37" fillId="3" borderId="10" xfId="0" applyFont="1" applyFill="1" applyBorder="1" applyAlignment="1">
      <alignment horizontal="center" vertical="center"/>
    </xf>
    <xf numFmtId="0" fontId="45" fillId="3" borderId="10" xfId="0" applyFont="1" applyFill="1" applyBorder="1" applyAlignment="1">
      <alignment horizontal="center" vertical="center"/>
    </xf>
    <xf numFmtId="0" fontId="33" fillId="3" borderId="10" xfId="0" applyNumberFormat="1" applyFont="1" applyFill="1" applyBorder="1" applyAlignment="1" applyProtection="1">
      <alignment horizontal="center" vertical="center"/>
    </xf>
    <xf numFmtId="49" fontId="33" fillId="3" borderId="10" xfId="8" applyNumberFormat="1" applyFont="1" applyFill="1" applyBorder="1" applyAlignment="1" applyProtection="1">
      <alignment horizontal="center" vertical="center"/>
    </xf>
    <xf numFmtId="181" fontId="6" fillId="3" borderId="10" xfId="8" applyNumberFormat="1" applyFont="1" applyFill="1" applyBorder="1"/>
    <xf numFmtId="181" fontId="4" fillId="0" borderId="9" xfId="13" applyNumberFormat="1" applyFont="1" applyBorder="1" applyAlignment="1" applyProtection="1">
      <alignment vertical="center" wrapText="1" readingOrder="1"/>
      <protection locked="0"/>
    </xf>
    <xf numFmtId="181" fontId="4" fillId="0" borderId="23" xfId="13" applyNumberFormat="1" applyFont="1" applyBorder="1" applyAlignment="1" applyProtection="1">
      <alignment horizontal="right" vertical="center" wrapText="1" readingOrder="1"/>
      <protection locked="0"/>
    </xf>
    <xf numFmtId="181" fontId="4" fillId="0" borderId="9" xfId="13" applyNumberFormat="1" applyFont="1" applyBorder="1" applyAlignment="1" applyProtection="1">
      <alignment vertical="center" wrapText="1" readingOrder="1"/>
      <protection locked="0"/>
    </xf>
    <xf numFmtId="181" fontId="4" fillId="0" borderId="23" xfId="13" applyNumberFormat="1" applyFont="1" applyBorder="1" applyAlignment="1" applyProtection="1">
      <alignment horizontal="right" vertical="center" wrapText="1" readingOrder="1"/>
    </xf>
    <xf numFmtId="182" fontId="4" fillId="0" borderId="23" xfId="13" applyNumberFormat="1" applyFont="1" applyBorder="1" applyAlignment="1" applyProtection="1">
      <alignment horizontal="right" vertical="center" wrapText="1" readingOrder="1"/>
    </xf>
    <xf numFmtId="0" fontId="15" fillId="3" borderId="10" xfId="1" applyFill="1" applyBorder="1" applyProtection="1"/>
    <xf numFmtId="0" fontId="8" fillId="3" borderId="10" xfId="0" applyNumberFormat="1" applyFont="1" applyFill="1" applyBorder="1" applyAlignment="1" applyProtection="1">
      <alignment horizontal="center" vertical="center"/>
    </xf>
    <xf numFmtId="0" fontId="4" fillId="0" borderId="23" xfId="13" applyNumberFormat="1" applyFont="1" applyBorder="1" applyAlignment="1" applyProtection="1">
      <alignment horizontal="left" vertical="center" wrapText="1" readingOrder="1"/>
      <protection locked="0"/>
    </xf>
    <xf numFmtId="0" fontId="35" fillId="3" borderId="10" xfId="0" applyNumberFormat="1" applyFont="1" applyFill="1" applyBorder="1" applyAlignment="1" applyProtection="1">
      <alignment horizontal="center" vertical="center"/>
    </xf>
    <xf numFmtId="0" fontId="13" fillId="3" borderId="0" xfId="0" applyFont="1" applyFill="1"/>
    <xf numFmtId="0" fontId="15" fillId="3" borderId="10" xfId="8" applyFont="1" applyFill="1" applyBorder="1"/>
    <xf numFmtId="0" fontId="15" fillId="3" borderId="11" xfId="8" applyFont="1" applyFill="1" applyBorder="1"/>
    <xf numFmtId="0" fontId="15" fillId="3" borderId="0" xfId="8" applyFont="1" applyFill="1"/>
    <xf numFmtId="0" fontId="15" fillId="3" borderId="1" xfId="0" applyFont="1" applyFill="1" applyBorder="1" applyAlignment="1"/>
    <xf numFmtId="0" fontId="15" fillId="3" borderId="4" xfId="0" applyFont="1" applyFill="1" applyBorder="1" applyAlignment="1"/>
    <xf numFmtId="0" fontId="15" fillId="3" borderId="0" xfId="0" applyFont="1" applyFill="1" applyBorder="1" applyAlignment="1"/>
    <xf numFmtId="0" fontId="8" fillId="0" borderId="24" xfId="6" applyFont="1" applyFill="1" applyBorder="1" applyAlignment="1">
      <alignment vertical="center" wrapText="1"/>
    </xf>
    <xf numFmtId="0" fontId="4" fillId="0" borderId="23" xfId="13" applyNumberFormat="1" applyFont="1" applyBorder="1" applyAlignment="1" applyProtection="1">
      <alignment vertical="center" wrapText="1" readingOrder="1"/>
      <protection locked="0"/>
    </xf>
    <xf numFmtId="0" fontId="4" fillId="0" borderId="23" xfId="13" applyNumberFormat="1" applyFont="1" applyBorder="1" applyAlignment="1" applyProtection="1">
      <alignment horizontal="center" vertical="center" wrapText="1" readingOrder="1"/>
      <protection locked="0"/>
    </xf>
    <xf numFmtId="181" fontId="4" fillId="0" borderId="23" xfId="13" applyNumberFormat="1" applyFont="1" applyBorder="1" applyAlignment="1" applyProtection="1">
      <alignment horizontal="right" vertical="center" wrapText="1" readingOrder="1"/>
      <protection locked="0"/>
    </xf>
    <xf numFmtId="0" fontId="8" fillId="0" borderId="24" xfId="6" applyFont="1" applyFill="1" applyBorder="1" applyAlignment="1">
      <alignment horizontal="center" vertical="center" wrapText="1"/>
    </xf>
    <xf numFmtId="57" fontId="8" fillId="0" borderId="24" xfId="6" applyNumberFormat="1" applyFont="1" applyFill="1" applyBorder="1" applyAlignment="1">
      <alignment horizontal="center" vertical="center" wrapText="1"/>
    </xf>
    <xf numFmtId="0" fontId="4" fillId="0" borderId="23" xfId="14" applyNumberFormat="1" applyFont="1" applyBorder="1" applyAlignment="1" applyProtection="1">
      <alignment horizontal="center" vertical="center" wrapText="1" readingOrder="1"/>
      <protection locked="0"/>
    </xf>
    <xf numFmtId="0" fontId="4" fillId="0" borderId="23" xfId="14" applyNumberFormat="1" applyFont="1" applyBorder="1" applyAlignment="1" applyProtection="1">
      <alignment horizontal="center" vertical="center" wrapText="1" readingOrder="1"/>
      <protection locked="0"/>
    </xf>
    <xf numFmtId="0" fontId="4" fillId="0" borderId="23" xfId="14" applyNumberFormat="1" applyFont="1" applyBorder="1" applyAlignment="1" applyProtection="1">
      <alignment horizontal="center" vertical="center" wrapText="1" readingOrder="1"/>
      <protection locked="0"/>
    </xf>
    <xf numFmtId="0" fontId="4" fillId="0" borderId="23" xfId="14" applyNumberFormat="1" applyFont="1" applyBorder="1" applyAlignment="1" applyProtection="1">
      <alignment horizontal="center" vertical="center" wrapText="1" readingOrder="1"/>
      <protection locked="0"/>
    </xf>
    <xf numFmtId="0" fontId="4" fillId="0" borderId="23" xfId="14" applyNumberFormat="1" applyFont="1" applyBorder="1" applyAlignment="1" applyProtection="1">
      <alignment horizontal="center" vertical="center" wrapText="1" readingOrder="1"/>
      <protection locked="0"/>
    </xf>
    <xf numFmtId="0" fontId="4" fillId="0" borderId="23" xfId="14" applyNumberFormat="1" applyFont="1" applyBorder="1" applyAlignment="1" applyProtection="1">
      <alignment horizontal="center" vertical="center" wrapText="1" readingOrder="1"/>
      <protection locked="0"/>
    </xf>
    <xf numFmtId="9" fontId="8" fillId="0" borderId="24" xfId="6" applyNumberFormat="1" applyFont="1" applyFill="1" applyBorder="1" applyAlignment="1">
      <alignment horizontal="center" vertical="center" wrapText="1"/>
    </xf>
    <xf numFmtId="0" fontId="4" fillId="0" borderId="25" xfId="14" applyNumberFormat="1" applyFont="1" applyBorder="1" applyAlignment="1" applyProtection="1">
      <alignment horizontal="center" vertical="center" wrapText="1" readingOrder="1"/>
      <protection locked="0"/>
    </xf>
    <xf numFmtId="0" fontId="4" fillId="0" borderId="10" xfId="14" applyNumberFormat="1" applyFont="1" applyBorder="1" applyAlignment="1" applyProtection="1">
      <alignment horizontal="center" vertical="center" wrapText="1" readingOrder="1"/>
      <protection locked="0"/>
    </xf>
    <xf numFmtId="0" fontId="8" fillId="0" borderId="10" xfId="6" applyFont="1" applyFill="1" applyBorder="1" applyAlignment="1">
      <alignment vertical="center" wrapText="1"/>
    </xf>
    <xf numFmtId="0" fontId="8" fillId="0" borderId="10" xfId="6" applyFont="1" applyFill="1" applyBorder="1" applyAlignment="1">
      <alignment horizontal="center" vertical="center" wrapText="1"/>
    </xf>
    <xf numFmtId="0" fontId="41" fillId="2" borderId="0" xfId="0" applyFont="1" applyFill="1" applyAlignment="1">
      <alignment horizontal="center" vertical="center" wrapText="1"/>
    </xf>
    <xf numFmtId="0" fontId="8" fillId="0" borderId="10" xfId="8" applyNumberFormat="1" applyFont="1" applyFill="1" applyBorder="1" applyAlignment="1" applyProtection="1">
      <alignment horizontal="center" vertical="center"/>
    </xf>
    <xf numFmtId="0" fontId="5" fillId="0" borderId="0" xfId="0" applyFont="1" applyFill="1" applyBorder="1" applyAlignment="1">
      <alignment horizontal="left" vertical="center" wrapText="1"/>
    </xf>
    <xf numFmtId="0" fontId="7" fillId="0" borderId="0" xfId="0" applyFont="1" applyAlignment="1">
      <alignment horizontal="left" vertical="center"/>
    </xf>
    <xf numFmtId="0" fontId="3" fillId="2" borderId="0" xfId="0" applyFont="1" applyFill="1" applyAlignment="1">
      <alignment horizontal="center" vertical="center" wrapText="1"/>
    </xf>
    <xf numFmtId="0" fontId="13" fillId="0" borderId="0" xfId="0" applyFont="1" applyAlignment="1">
      <alignment horizontal="right"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40" fillId="2" borderId="0" xfId="0" applyFont="1" applyFill="1" applyAlignment="1">
      <alignment horizontal="center" vertical="center" wrapText="1"/>
    </xf>
    <xf numFmtId="0" fontId="40" fillId="3" borderId="0" xfId="0" applyFont="1" applyFill="1" applyAlignment="1">
      <alignment horizontal="center" vertical="center" wrapText="1"/>
    </xf>
    <xf numFmtId="0" fontId="8" fillId="3" borderId="10" xfId="8" applyNumberFormat="1" applyFont="1" applyFill="1" applyBorder="1" applyAlignment="1" applyProtection="1">
      <alignment horizontal="center" vertical="center"/>
    </xf>
    <xf numFmtId="0" fontId="5" fillId="3" borderId="0" xfId="0" applyFont="1" applyFill="1" applyBorder="1" applyAlignment="1">
      <alignment horizontal="left" vertical="center" wrapText="1"/>
    </xf>
    <xf numFmtId="0" fontId="8" fillId="3" borderId="10" xfId="8" applyNumberFormat="1" applyFont="1" applyFill="1" applyBorder="1" applyAlignment="1" applyProtection="1">
      <alignment horizontal="center" vertical="center" wrapText="1"/>
    </xf>
    <xf numFmtId="0" fontId="13" fillId="0" borderId="7" xfId="0" applyFont="1" applyBorder="1" applyAlignment="1">
      <alignment horizontal="right" vertical="center"/>
    </xf>
    <xf numFmtId="0" fontId="33" fillId="3" borderId="11" xfId="0" applyNumberFormat="1" applyFont="1" applyFill="1" applyBorder="1" applyAlignment="1" applyProtection="1">
      <alignment horizontal="center" vertical="center" wrapText="1"/>
    </xf>
    <xf numFmtId="0" fontId="33" fillId="3" borderId="12" xfId="0" applyNumberFormat="1" applyFont="1" applyFill="1" applyBorder="1" applyAlignment="1" applyProtection="1">
      <alignment horizontal="center" vertical="center" wrapText="1"/>
    </xf>
    <xf numFmtId="0" fontId="33" fillId="3" borderId="18" xfId="0" applyNumberFormat="1" applyFont="1" applyFill="1" applyBorder="1" applyAlignment="1" applyProtection="1">
      <alignment horizontal="center" vertical="center" wrapText="1"/>
    </xf>
    <xf numFmtId="0" fontId="33" fillId="3" borderId="21" xfId="0" applyNumberFormat="1" applyFont="1" applyFill="1" applyBorder="1" applyAlignment="1" applyProtection="1">
      <alignment horizontal="center" vertical="center" wrapText="1"/>
    </xf>
    <xf numFmtId="0" fontId="25" fillId="3" borderId="11" xfId="1" applyFont="1" applyFill="1" applyBorder="1" applyAlignment="1">
      <alignment horizontal="left" vertical="center" wrapText="1"/>
    </xf>
    <xf numFmtId="0" fontId="25" fillId="3" borderId="12" xfId="1" applyFont="1" applyFill="1" applyBorder="1" applyAlignment="1">
      <alignment horizontal="left" vertical="center" wrapText="1"/>
    </xf>
    <xf numFmtId="0" fontId="25" fillId="3" borderId="13" xfId="1" applyFont="1" applyFill="1" applyBorder="1" applyAlignment="1">
      <alignment horizontal="left" vertical="center" wrapText="1"/>
    </xf>
    <xf numFmtId="0" fontId="25" fillId="3" borderId="18" xfId="1" applyFont="1" applyFill="1" applyBorder="1" applyAlignment="1">
      <alignment horizontal="center" vertical="center" wrapText="1"/>
    </xf>
    <xf numFmtId="0" fontId="25" fillId="3" borderId="21" xfId="1" applyFont="1" applyFill="1" applyBorder="1" applyAlignment="1">
      <alignment horizontal="center" vertical="center" wrapText="1"/>
    </xf>
    <xf numFmtId="0" fontId="25" fillId="3" borderId="14" xfId="1" applyFont="1" applyFill="1" applyBorder="1" applyAlignment="1">
      <alignment horizontal="center" vertical="center" wrapText="1"/>
    </xf>
    <xf numFmtId="0" fontId="25" fillId="3" borderId="8" xfId="1" applyFont="1" applyFill="1" applyBorder="1" applyAlignment="1">
      <alignment horizontal="center" vertical="center" wrapText="1"/>
    </xf>
    <xf numFmtId="0" fontId="25" fillId="3" borderId="16" xfId="1" applyFont="1" applyFill="1" applyBorder="1" applyAlignment="1">
      <alignment horizontal="center" vertical="center" wrapText="1"/>
    </xf>
    <xf numFmtId="0" fontId="4" fillId="3" borderId="18" xfId="0" applyNumberFormat="1" applyFont="1" applyFill="1" applyBorder="1" applyAlignment="1" applyProtection="1">
      <alignment horizontal="center" vertical="center"/>
    </xf>
    <xf numFmtId="0" fontId="4" fillId="3" borderId="20" xfId="0" applyNumberFormat="1" applyFont="1" applyFill="1" applyBorder="1" applyAlignment="1" applyProtection="1">
      <alignment horizontal="center" vertical="center"/>
    </xf>
    <xf numFmtId="0" fontId="4" fillId="3" borderId="21" xfId="0" applyNumberFormat="1" applyFont="1" applyFill="1" applyBorder="1" applyAlignment="1" applyProtection="1">
      <alignment horizontal="center" vertical="center"/>
    </xf>
    <xf numFmtId="0" fontId="25" fillId="3" borderId="15" xfId="1" applyFont="1" applyFill="1" applyBorder="1" applyAlignment="1">
      <alignment horizontal="center" vertical="center" wrapText="1"/>
    </xf>
    <xf numFmtId="0" fontId="25" fillId="3" borderId="17" xfId="1" applyFont="1" applyFill="1" applyBorder="1" applyAlignment="1">
      <alignment horizontal="center" vertical="center" wrapText="1"/>
    </xf>
    <xf numFmtId="0" fontId="4" fillId="3" borderId="10" xfId="0" applyNumberFormat="1" applyFont="1" applyFill="1" applyBorder="1" applyAlignment="1" applyProtection="1">
      <alignment horizontal="center" vertical="center"/>
    </xf>
    <xf numFmtId="0" fontId="33" fillId="3" borderId="11" xfId="0" applyNumberFormat="1" applyFont="1" applyFill="1" applyBorder="1" applyAlignment="1" applyProtection="1">
      <alignment horizontal="center" vertical="center"/>
    </xf>
    <xf numFmtId="0" fontId="33" fillId="3" borderId="12" xfId="0" applyNumberFormat="1" applyFont="1" applyFill="1" applyBorder="1" applyAlignment="1" applyProtection="1">
      <alignment horizontal="center" vertical="center"/>
    </xf>
    <xf numFmtId="0" fontId="33" fillId="3" borderId="13" xfId="0" applyNumberFormat="1" applyFont="1" applyFill="1" applyBorder="1" applyAlignment="1" applyProtection="1">
      <alignment horizontal="center" vertical="center"/>
    </xf>
    <xf numFmtId="0" fontId="33" fillId="3" borderId="14" xfId="0" applyFont="1" applyFill="1" applyBorder="1" applyAlignment="1">
      <alignment horizontal="center" vertical="center"/>
    </xf>
    <xf numFmtId="0" fontId="33" fillId="3" borderId="19" xfId="0" applyFont="1" applyFill="1" applyBorder="1" applyAlignment="1">
      <alignment horizontal="center" vertical="center"/>
    </xf>
    <xf numFmtId="0" fontId="33" fillId="3" borderId="15" xfId="0" applyFont="1" applyFill="1" applyBorder="1" applyAlignment="1">
      <alignment horizontal="center" vertical="center"/>
    </xf>
    <xf numFmtId="0" fontId="33" fillId="3" borderId="1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17" xfId="0" applyFont="1" applyFill="1" applyBorder="1" applyAlignment="1">
      <alignment horizontal="center" vertical="center"/>
    </xf>
    <xf numFmtId="0" fontId="33" fillId="3" borderId="14" xfId="0" applyNumberFormat="1" applyFont="1" applyFill="1" applyBorder="1" applyAlignment="1" applyProtection="1">
      <alignment horizontal="center" vertical="center" wrapText="1"/>
    </xf>
    <xf numFmtId="0" fontId="33" fillId="3" borderId="19" xfId="0" applyNumberFormat="1" applyFont="1" applyFill="1" applyBorder="1" applyAlignment="1" applyProtection="1">
      <alignment horizontal="center" vertical="center" wrapText="1"/>
    </xf>
    <xf numFmtId="0" fontId="33" fillId="3" borderId="18" xfId="0" applyNumberFormat="1" applyFont="1" applyFill="1" applyBorder="1" applyAlignment="1" applyProtection="1">
      <alignment horizontal="center" vertical="center"/>
    </xf>
    <xf numFmtId="0" fontId="33" fillId="3" borderId="21" xfId="0" applyNumberFormat="1" applyFont="1" applyFill="1" applyBorder="1" applyAlignment="1" applyProtection="1">
      <alignment horizontal="center" vertical="center"/>
    </xf>
    <xf numFmtId="0" fontId="33" fillId="3" borderId="5" xfId="0" applyNumberFormat="1" applyFont="1" applyFill="1" applyBorder="1" applyAlignment="1" applyProtection="1">
      <alignment horizontal="center" vertical="center" wrapText="1"/>
    </xf>
    <xf numFmtId="0" fontId="36" fillId="3" borderId="0" xfId="5" applyFont="1" applyFill="1" applyAlignment="1" applyProtection="1">
      <alignment horizontal="center" vertical="center" wrapText="1" readingOrder="1"/>
      <protection locked="0"/>
    </xf>
    <xf numFmtId="0" fontId="31" fillId="3" borderId="0" xfId="5" applyFill="1" applyAlignment="1">
      <alignment horizontal="center" vertical="center" wrapText="1" readingOrder="1"/>
    </xf>
    <xf numFmtId="0" fontId="0" fillId="3" borderId="22" xfId="5" applyFont="1" applyFill="1" applyBorder="1" applyAlignment="1">
      <alignment horizontal="left"/>
    </xf>
    <xf numFmtId="0" fontId="4" fillId="3" borderId="10" xfId="5" applyFont="1" applyFill="1" applyBorder="1" applyAlignment="1" applyProtection="1">
      <alignment horizontal="center" vertical="center" wrapText="1" readingOrder="1"/>
      <protection locked="0"/>
    </xf>
    <xf numFmtId="0" fontId="4" fillId="3" borderId="10" xfId="0" applyNumberFormat="1" applyFont="1" applyFill="1" applyBorder="1" applyAlignment="1" applyProtection="1">
      <alignment horizontal="center" vertical="center" wrapText="1"/>
    </xf>
    <xf numFmtId="0" fontId="33" fillId="3" borderId="10" xfId="0" applyFont="1" applyFill="1" applyBorder="1" applyAlignment="1">
      <alignment horizontal="center" vertical="center"/>
    </xf>
    <xf numFmtId="0" fontId="33" fillId="3" borderId="10" xfId="0" applyNumberFormat="1" applyFont="1" applyFill="1" applyBorder="1" applyAlignment="1" applyProtection="1">
      <alignment horizontal="center" vertical="center" wrapText="1"/>
    </xf>
    <xf numFmtId="0" fontId="24" fillId="3" borderId="10" xfId="8" applyNumberFormat="1" applyFont="1" applyFill="1" applyBorder="1" applyAlignment="1" applyProtection="1">
      <alignment horizontal="center" vertical="center"/>
    </xf>
    <xf numFmtId="0" fontId="3" fillId="3" borderId="0" xfId="0" applyFont="1" applyFill="1" applyAlignment="1">
      <alignment horizontal="center" vertical="center" wrapText="1"/>
    </xf>
    <xf numFmtId="0" fontId="4" fillId="3" borderId="11" xfId="8" applyNumberFormat="1" applyFont="1" applyFill="1" applyBorder="1" applyAlignment="1" applyProtection="1">
      <alignment horizontal="center" vertical="center"/>
    </xf>
    <xf numFmtId="0" fontId="4" fillId="3" borderId="12" xfId="8" applyNumberFormat="1" applyFont="1" applyFill="1" applyBorder="1" applyAlignment="1" applyProtection="1">
      <alignment horizontal="center" vertical="center"/>
    </xf>
    <xf numFmtId="0" fontId="4" fillId="3" borderId="13" xfId="8" applyNumberFormat="1" applyFont="1" applyFill="1" applyBorder="1" applyAlignment="1" applyProtection="1">
      <alignment horizontal="center" vertical="center"/>
    </xf>
    <xf numFmtId="0" fontId="4" fillId="3" borderId="10" xfId="8" applyNumberFormat="1" applyFont="1" applyFill="1" applyBorder="1" applyAlignment="1" applyProtection="1">
      <alignment horizontal="center" vertical="center"/>
    </xf>
    <xf numFmtId="49" fontId="4" fillId="3" borderId="10" xfId="8" applyNumberFormat="1" applyFont="1" applyFill="1" applyBorder="1" applyAlignment="1" applyProtection="1">
      <alignment horizontal="center" vertical="center" wrapText="1"/>
    </xf>
    <xf numFmtId="49" fontId="33" fillId="3" borderId="10" xfId="8" applyNumberFormat="1" applyFont="1" applyFill="1" applyBorder="1" applyAlignment="1" applyProtection="1">
      <alignment horizontal="center" vertical="center" wrapText="1"/>
    </xf>
    <xf numFmtId="0" fontId="34" fillId="3" borderId="11" xfId="0" applyNumberFormat="1" applyFont="1" applyFill="1" applyBorder="1" applyAlignment="1" applyProtection="1">
      <alignment horizontal="center" vertical="center"/>
    </xf>
    <xf numFmtId="0" fontId="34" fillId="3" borderId="12" xfId="0" applyNumberFormat="1" applyFont="1" applyFill="1" applyBorder="1" applyAlignment="1" applyProtection="1">
      <alignment horizontal="center" vertical="center"/>
    </xf>
    <xf numFmtId="0" fontId="34" fillId="3" borderId="13" xfId="0" applyNumberFormat="1" applyFont="1" applyFill="1" applyBorder="1" applyAlignment="1" applyProtection="1">
      <alignment horizontal="center" vertical="center"/>
    </xf>
    <xf numFmtId="0" fontId="15" fillId="3" borderId="27" xfId="0" applyFont="1" applyFill="1" applyBorder="1" applyAlignment="1">
      <alignment horizontal="left" wrapText="1"/>
    </xf>
    <xf numFmtId="0" fontId="22" fillId="0" borderId="1" xfId="0" applyFont="1" applyFill="1" applyBorder="1" applyAlignment="1">
      <alignment horizontal="center" vertical="center" wrapText="1"/>
    </xf>
    <xf numFmtId="0" fontId="15" fillId="0" borderId="0" xfId="6" applyFont="1" applyFill="1" applyBorder="1" applyAlignment="1">
      <alignment horizontal="left" vertical="top" wrapText="1"/>
    </xf>
    <xf numFmtId="0" fontId="38" fillId="0" borderId="0" xfId="6" applyFont="1" applyFill="1" applyBorder="1" applyAlignment="1">
      <alignment horizontal="center" vertical="top" wrapText="1"/>
    </xf>
    <xf numFmtId="0" fontId="38" fillId="0" borderId="0" xfId="6" applyFont="1" applyFill="1" applyBorder="1" applyAlignment="1">
      <alignment horizontal="left" vertical="top"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8" fillId="0" borderId="10" xfId="0" applyFont="1" applyFill="1" applyBorder="1" applyAlignment="1">
      <alignment horizontal="center" vertical="center" shrinkToFit="1"/>
    </xf>
    <xf numFmtId="0" fontId="15"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5" xfId="0" applyFont="1" applyFill="1" applyBorder="1" applyAlignment="1">
      <alignment horizontal="left" vertical="center"/>
    </xf>
    <xf numFmtId="0" fontId="8" fillId="0" borderId="1" xfId="0" applyNumberFormat="1" applyFont="1" applyFill="1" applyBorder="1" applyAlignment="1" applyProtection="1">
      <alignment horizontal="center" vertical="center" wrapText="1"/>
    </xf>
    <xf numFmtId="0" fontId="1" fillId="0" borderId="0" xfId="0" applyFont="1" applyFill="1" applyBorder="1" applyAlignment="1">
      <alignment horizontal="left" vertical="center"/>
    </xf>
    <xf numFmtId="0" fontId="18" fillId="0" borderId="0"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left" vertical="center"/>
    </xf>
    <xf numFmtId="0" fontId="3" fillId="0" borderId="0" xfId="0" applyFont="1" applyFill="1" applyBorder="1" applyAlignment="1">
      <alignment horizontal="center" vertical="center"/>
    </xf>
    <xf numFmtId="0" fontId="9" fillId="0" borderId="0" xfId="0" applyNumberFormat="1" applyFont="1" applyFill="1" applyBorder="1" applyAlignment="1" applyProtection="1">
      <alignment horizontal="center" vertical="center"/>
    </xf>
    <xf numFmtId="0" fontId="34" fillId="3" borderId="18" xfId="0" applyNumberFormat="1" applyFont="1" applyFill="1" applyBorder="1" applyAlignment="1" applyProtection="1">
      <alignment horizontal="center" vertical="center" wrapText="1"/>
    </xf>
    <xf numFmtId="0" fontId="34" fillId="3" borderId="20" xfId="0" applyNumberFormat="1" applyFont="1" applyFill="1" applyBorder="1" applyAlignment="1" applyProtection="1">
      <alignment horizontal="center" vertical="center" wrapText="1"/>
    </xf>
    <xf numFmtId="0" fontId="34" fillId="3" borderId="21" xfId="0" applyNumberFormat="1" applyFont="1" applyFill="1" applyBorder="1" applyAlignment="1" applyProtection="1">
      <alignment horizontal="center" vertical="center" wrapText="1"/>
    </xf>
    <xf numFmtId="0" fontId="4" fillId="3" borderId="18" xfId="0" applyNumberFormat="1" applyFont="1" applyFill="1" applyBorder="1" applyAlignment="1" applyProtection="1">
      <alignment horizontal="center" vertical="center" wrapText="1"/>
    </xf>
    <xf numFmtId="0" fontId="4" fillId="3" borderId="20" xfId="0" applyNumberFormat="1" applyFont="1" applyFill="1" applyBorder="1" applyAlignment="1" applyProtection="1">
      <alignment horizontal="center" vertical="center" wrapText="1"/>
    </xf>
    <xf numFmtId="0" fontId="4" fillId="3" borderId="21" xfId="0" applyNumberFormat="1" applyFont="1" applyFill="1" applyBorder="1" applyAlignment="1" applyProtection="1">
      <alignment horizontal="center" vertical="center" wrapText="1"/>
    </xf>
    <xf numFmtId="0" fontId="6" fillId="3" borderId="10" xfId="0" applyFont="1" applyFill="1" applyBorder="1" applyAlignment="1">
      <alignment horizontal="center" vertical="center"/>
    </xf>
    <xf numFmtId="0" fontId="34" fillId="3" borderId="10" xfId="0" applyNumberFormat="1" applyFont="1" applyFill="1" applyBorder="1" applyAlignment="1" applyProtection="1">
      <alignment horizontal="center" vertical="center" wrapText="1"/>
    </xf>
  </cellXfs>
  <cellStyles count="15">
    <cellStyle name="常规" xfId="0" builtinId="0"/>
    <cellStyle name="常规 10" xfId="4"/>
    <cellStyle name="常规 11 3" xfId="7"/>
    <cellStyle name="常规 16" xfId="3"/>
    <cellStyle name="常规 19 2" xfId="2"/>
    <cellStyle name="常规 2" xfId="5"/>
    <cellStyle name="常规 2 11" xfId="1"/>
    <cellStyle name="常规 2 2" xfId="11"/>
    <cellStyle name="常规 2 4" xfId="10"/>
    <cellStyle name="常规 3" xfId="6"/>
    <cellStyle name="常规 3 3" xfId="12"/>
    <cellStyle name="常规 4" xfId="13"/>
    <cellStyle name="常规 5" xfId="8"/>
    <cellStyle name="常规 6" xfId="14"/>
    <cellStyle name="常规_2007年云南省向人大报送政府收支预算表格式编制过程表 2 2" xfId="9"/>
  </cellStyles>
  <dxfs count="1">
    <dxf>
      <font>
        <color indexed="9"/>
      </font>
    </dxf>
  </dxfs>
  <tableStyles count="0" defaultTableStyle="TableStyleMedium2" defaultPivotStyle="PivotStyleLight16"/>
  <colors>
    <mruColors>
      <color rgb="FFFF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19"/>
  <sheetViews>
    <sheetView workbookViewId="0">
      <selection activeCell="A9" sqref="A9"/>
    </sheetView>
  </sheetViews>
  <sheetFormatPr defaultColWidth="9" defaultRowHeight="13.5"/>
  <cols>
    <col min="1" max="1" width="74.25" customWidth="1"/>
  </cols>
  <sheetData>
    <row r="1" spans="1:1" ht="30" customHeight="1">
      <c r="A1" s="64" t="s">
        <v>453</v>
      </c>
    </row>
    <row r="2" spans="1:1" ht="21" customHeight="1">
      <c r="A2" s="65" t="s">
        <v>0</v>
      </c>
    </row>
    <row r="3" spans="1:1" ht="21" customHeight="1">
      <c r="A3" s="65" t="s">
        <v>1</v>
      </c>
    </row>
    <row r="4" spans="1:1" ht="21" customHeight="1">
      <c r="A4" s="65" t="s">
        <v>2</v>
      </c>
    </row>
    <row r="5" spans="1:1" ht="21" customHeight="1">
      <c r="A5" s="65" t="s">
        <v>3</v>
      </c>
    </row>
    <row r="6" spans="1:1" ht="21" customHeight="1">
      <c r="A6" s="65" t="s">
        <v>4</v>
      </c>
    </row>
    <row r="7" spans="1:1" ht="21" customHeight="1">
      <c r="A7" s="65" t="s">
        <v>5</v>
      </c>
    </row>
    <row r="8" spans="1:1" ht="21" customHeight="1">
      <c r="A8" s="117" t="s">
        <v>442</v>
      </c>
    </row>
    <row r="9" spans="1:1" ht="21" customHeight="1">
      <c r="A9" s="116" t="s">
        <v>441</v>
      </c>
    </row>
    <row r="10" spans="1:1" ht="21" customHeight="1">
      <c r="A10" s="116" t="s">
        <v>443</v>
      </c>
    </row>
    <row r="11" spans="1:1" ht="21" customHeight="1">
      <c r="A11" s="116" t="s">
        <v>444</v>
      </c>
    </row>
    <row r="12" spans="1:1" ht="21" customHeight="1">
      <c r="A12" s="116" t="s">
        <v>445</v>
      </c>
    </row>
    <row r="13" spans="1:1" ht="21" customHeight="1">
      <c r="A13" s="116" t="s">
        <v>446</v>
      </c>
    </row>
    <row r="14" spans="1:1" ht="21" customHeight="1">
      <c r="A14" s="116" t="s">
        <v>447</v>
      </c>
    </row>
    <row r="15" spans="1:1" ht="21" customHeight="1">
      <c r="A15" s="116" t="s">
        <v>448</v>
      </c>
    </row>
    <row r="16" spans="1:1" ht="21" customHeight="1">
      <c r="A16" s="116" t="s">
        <v>449</v>
      </c>
    </row>
    <row r="17" spans="1:1" ht="21" customHeight="1">
      <c r="A17" s="116" t="s">
        <v>450</v>
      </c>
    </row>
    <row r="18" spans="1:1" ht="21" customHeight="1">
      <c r="A18" s="116" t="s">
        <v>451</v>
      </c>
    </row>
    <row r="19" spans="1:1" ht="21" customHeight="1">
      <c r="A19" s="116" t="s">
        <v>452</v>
      </c>
    </row>
  </sheetData>
  <phoneticPr fontId="32" type="noConversion"/>
  <printOptions horizontalCentered="1"/>
  <pageMargins left="0.74803149606299213" right="0.74803149606299213" top="0.98425196850393704" bottom="0.98425196850393704" header="0.51181102362204722" footer="0.51181102362204722"/>
  <pageSetup paperSize="9" orientation="portrait" r:id="rId1"/>
</worksheet>
</file>

<file path=xl/worksheets/sheet10.xml><?xml version="1.0" encoding="utf-8"?>
<worksheet xmlns="http://schemas.openxmlformats.org/spreadsheetml/2006/main" xmlns:r="http://schemas.openxmlformats.org/officeDocument/2006/relationships">
  <dimension ref="A1:H12"/>
  <sheetViews>
    <sheetView workbookViewId="0">
      <selection activeCell="C18" sqref="C18"/>
    </sheetView>
  </sheetViews>
  <sheetFormatPr defaultColWidth="9" defaultRowHeight="13.5"/>
  <cols>
    <col min="1" max="1" width="31.375" style="46" customWidth="1"/>
    <col min="2" max="2" width="21.25" style="46" customWidth="1"/>
    <col min="3" max="3" width="21.375" style="46" customWidth="1"/>
    <col min="4" max="4" width="24.875" style="46" customWidth="1"/>
    <col min="5" max="5" width="23.5" style="46" customWidth="1"/>
    <col min="6" max="8" width="11.625" style="46" customWidth="1"/>
    <col min="9" max="16384" width="9" style="46"/>
  </cols>
  <sheetData>
    <row r="1" spans="1:8" ht="27" customHeight="1">
      <c r="A1" s="238" t="s">
        <v>429</v>
      </c>
      <c r="B1" s="238"/>
      <c r="C1" s="238"/>
      <c r="D1" s="238"/>
      <c r="E1" s="238"/>
      <c r="F1" s="48"/>
      <c r="G1" s="48"/>
      <c r="H1" s="48"/>
    </row>
    <row r="2" spans="1:8" ht="3" hidden="1" customHeight="1"/>
    <row r="3" spans="1:8" s="47" customFormat="1" ht="17.25" customHeight="1">
      <c r="A3" s="49" t="s">
        <v>352</v>
      </c>
      <c r="B3" s="49"/>
      <c r="C3" s="49"/>
      <c r="D3" s="49"/>
      <c r="E3" s="50" t="s">
        <v>33</v>
      </c>
    </row>
    <row r="4" spans="1:8" ht="30" customHeight="1">
      <c r="A4" s="307" t="s">
        <v>353</v>
      </c>
      <c r="B4" s="307" t="s">
        <v>354</v>
      </c>
      <c r="C4" s="307" t="s">
        <v>355</v>
      </c>
      <c r="D4" s="303" t="s">
        <v>356</v>
      </c>
      <c r="E4" s="303"/>
    </row>
    <row r="5" spans="1:8" ht="26.25" customHeight="1">
      <c r="A5" s="308"/>
      <c r="B5" s="308"/>
      <c r="C5" s="308"/>
      <c r="D5" s="51" t="s">
        <v>357</v>
      </c>
      <c r="E5" s="51" t="s">
        <v>358</v>
      </c>
    </row>
    <row r="6" spans="1:8" ht="24" customHeight="1">
      <c r="A6" s="52" t="s">
        <v>35</v>
      </c>
      <c r="B6" s="53">
        <f>SUM(B7:B9)</f>
        <v>22.8</v>
      </c>
      <c r="C6" s="53">
        <f>SUM(C7:C9)</f>
        <v>25.939999999999998</v>
      </c>
      <c r="D6" s="53">
        <f t="shared" ref="D6" si="0">SUM(D7:D9)</f>
        <v>-3.1399999999999988</v>
      </c>
      <c r="E6" s="54">
        <v>-0.121</v>
      </c>
    </row>
    <row r="7" spans="1:8" ht="30" customHeight="1">
      <c r="A7" s="53" t="s">
        <v>359</v>
      </c>
      <c r="B7" s="53">
        <v>0</v>
      </c>
      <c r="C7" s="53">
        <v>0</v>
      </c>
      <c r="D7" s="53">
        <f>B7-C7</f>
        <v>0</v>
      </c>
      <c r="E7" s="54">
        <v>0</v>
      </c>
    </row>
    <row r="8" spans="1:8" ht="30" customHeight="1">
      <c r="A8" s="53" t="s">
        <v>360</v>
      </c>
      <c r="B8" s="53">
        <v>8.23</v>
      </c>
      <c r="C8" s="53">
        <v>11.34</v>
      </c>
      <c r="D8" s="53">
        <f t="shared" ref="D8:D11" si="1">B8-C8</f>
        <v>-3.1099999999999994</v>
      </c>
      <c r="E8" s="54">
        <f t="shared" ref="E8:E11" si="2">D8/C8</f>
        <v>-0.27425044091710754</v>
      </c>
    </row>
    <row r="9" spans="1:8" ht="30" customHeight="1">
      <c r="A9" s="53" t="s">
        <v>361</v>
      </c>
      <c r="B9" s="53">
        <f>SUM(B10:B11)</f>
        <v>14.57</v>
      </c>
      <c r="C9" s="53">
        <f>SUM(C10:C11)</f>
        <v>14.6</v>
      </c>
      <c r="D9" s="53">
        <f t="shared" si="1"/>
        <v>-2.9999999999999361E-2</v>
      </c>
      <c r="E9" s="54">
        <f t="shared" si="2"/>
        <v>-2.0547945205479016E-3</v>
      </c>
    </row>
    <row r="10" spans="1:8" ht="30" customHeight="1">
      <c r="A10" s="53" t="s">
        <v>362</v>
      </c>
      <c r="B10" s="53">
        <v>0</v>
      </c>
      <c r="C10" s="53">
        <v>0</v>
      </c>
      <c r="D10" s="53">
        <f t="shared" si="1"/>
        <v>0</v>
      </c>
      <c r="E10" s="54">
        <v>0</v>
      </c>
    </row>
    <row r="11" spans="1:8" ht="30" customHeight="1">
      <c r="A11" s="53" t="s">
        <v>363</v>
      </c>
      <c r="B11" s="53">
        <v>14.57</v>
      </c>
      <c r="C11" s="53">
        <v>14.6</v>
      </c>
      <c r="D11" s="53">
        <f t="shared" si="1"/>
        <v>-2.9999999999999361E-2</v>
      </c>
      <c r="E11" s="54">
        <f t="shared" si="2"/>
        <v>-2.0547945205479016E-3</v>
      </c>
    </row>
    <row r="12" spans="1:8" ht="207.75" customHeight="1">
      <c r="A12" s="304" t="s">
        <v>482</v>
      </c>
      <c r="B12" s="305"/>
      <c r="C12" s="305"/>
      <c r="D12" s="306"/>
      <c r="E12" s="306"/>
    </row>
  </sheetData>
  <mergeCells count="6">
    <mergeCell ref="A1:E1"/>
    <mergeCell ref="D4:E4"/>
    <mergeCell ref="A12:E12"/>
    <mergeCell ref="A4:A5"/>
    <mergeCell ref="B4:B5"/>
    <mergeCell ref="C4:C5"/>
  </mergeCells>
  <phoneticPr fontId="32" type="noConversion"/>
  <printOptions horizontalCentered="1"/>
  <pageMargins left="0.74803149606299213" right="0.74803149606299213" top="0.98425196850393704" bottom="0.98425196850393704" header="0.51181102362204722" footer="0.51181102362204722"/>
  <pageSetup paperSize="9" orientation="landscape" r:id="rId1"/>
</worksheet>
</file>

<file path=xl/worksheets/sheet11.xml><?xml version="1.0" encoding="utf-8"?>
<worksheet xmlns="http://schemas.openxmlformats.org/spreadsheetml/2006/main" xmlns:r="http://schemas.openxmlformats.org/officeDocument/2006/relationships">
  <dimension ref="A1:J13"/>
  <sheetViews>
    <sheetView workbookViewId="0">
      <selection activeCell="L8" sqref="L8"/>
    </sheetView>
  </sheetViews>
  <sheetFormatPr defaultColWidth="9" defaultRowHeight="13.5"/>
  <cols>
    <col min="1" max="1" width="5.125" customWidth="1"/>
    <col min="2" max="2" width="4.875" customWidth="1"/>
    <col min="3" max="3" width="6.5" customWidth="1"/>
    <col min="4" max="4" width="23" customWidth="1"/>
    <col min="5" max="7" width="12.375" customWidth="1"/>
    <col min="8" max="10" width="17.25" customWidth="1"/>
  </cols>
  <sheetData>
    <row r="1" spans="1:10" ht="24" customHeight="1">
      <c r="A1" s="314"/>
      <c r="B1" s="314"/>
      <c r="C1" s="314"/>
      <c r="D1" s="314"/>
      <c r="E1" s="38"/>
      <c r="F1" s="38"/>
      <c r="G1" s="38"/>
      <c r="H1" s="38"/>
      <c r="I1" s="38"/>
      <c r="J1" s="38"/>
    </row>
    <row r="2" spans="1:10" ht="24" customHeight="1">
      <c r="A2" s="315" t="s">
        <v>432</v>
      </c>
      <c r="B2" s="315"/>
      <c r="C2" s="315"/>
      <c r="D2" s="315"/>
      <c r="E2" s="315"/>
      <c r="F2" s="315"/>
      <c r="G2" s="315"/>
      <c r="H2" s="315"/>
      <c r="I2" s="315"/>
      <c r="J2" s="315"/>
    </row>
    <row r="3" spans="1:10" ht="24" customHeight="1">
      <c r="A3" s="316" t="s">
        <v>364</v>
      </c>
      <c r="B3" s="316"/>
      <c r="C3" s="316"/>
      <c r="D3" s="316"/>
      <c r="E3" s="316"/>
      <c r="F3" s="39"/>
      <c r="G3" s="40"/>
      <c r="H3" s="39"/>
      <c r="I3" s="39"/>
      <c r="J3" s="45" t="s">
        <v>33</v>
      </c>
    </row>
    <row r="4" spans="1:10" ht="42" customHeight="1">
      <c r="A4" s="313" t="s">
        <v>353</v>
      </c>
      <c r="B4" s="313"/>
      <c r="C4" s="313"/>
      <c r="D4" s="313"/>
      <c r="E4" s="41" t="s">
        <v>365</v>
      </c>
      <c r="F4" s="41" t="s">
        <v>366</v>
      </c>
      <c r="G4" s="313" t="s">
        <v>367</v>
      </c>
      <c r="H4" s="313"/>
      <c r="I4" s="313"/>
      <c r="J4" s="41" t="s">
        <v>368</v>
      </c>
    </row>
    <row r="5" spans="1:10" ht="42" customHeight="1">
      <c r="A5" s="313" t="s">
        <v>369</v>
      </c>
      <c r="B5" s="313"/>
      <c r="C5" s="313"/>
      <c r="D5" s="42" t="s">
        <v>43</v>
      </c>
      <c r="E5" s="43" t="s">
        <v>35</v>
      </c>
      <c r="F5" s="43" t="s">
        <v>68</v>
      </c>
      <c r="G5" s="43" t="s">
        <v>68</v>
      </c>
      <c r="H5" s="41" t="s">
        <v>241</v>
      </c>
      <c r="I5" s="41" t="s">
        <v>229</v>
      </c>
      <c r="J5" s="43" t="s">
        <v>68</v>
      </c>
    </row>
    <row r="6" spans="1:10" ht="24" customHeight="1">
      <c r="A6" s="313" t="s">
        <v>76</v>
      </c>
      <c r="B6" s="313" t="s">
        <v>77</v>
      </c>
      <c r="C6" s="313" t="s">
        <v>370</v>
      </c>
      <c r="D6" s="41" t="s">
        <v>371</v>
      </c>
      <c r="E6" s="41">
        <v>1</v>
      </c>
      <c r="F6" s="41">
        <v>2</v>
      </c>
      <c r="G6" s="41">
        <v>3</v>
      </c>
      <c r="H6" s="41">
        <v>4</v>
      </c>
      <c r="I6" s="41">
        <v>5</v>
      </c>
      <c r="J6" s="41">
        <v>6</v>
      </c>
    </row>
    <row r="7" spans="1:10" ht="24" customHeight="1">
      <c r="A7" s="313"/>
      <c r="B7" s="313"/>
      <c r="C7" s="313"/>
      <c r="D7" s="41" t="s">
        <v>35</v>
      </c>
      <c r="E7" s="44">
        <f>E12</f>
        <v>22.8</v>
      </c>
      <c r="F7" s="44">
        <f t="shared" ref="F7:J7" si="0">F12</f>
        <v>0</v>
      </c>
      <c r="G7" s="44">
        <f t="shared" si="0"/>
        <v>14.57</v>
      </c>
      <c r="H7" s="44">
        <f t="shared" si="0"/>
        <v>0</v>
      </c>
      <c r="I7" s="44">
        <f t="shared" si="0"/>
        <v>14.57</v>
      </c>
      <c r="J7" s="44">
        <f t="shared" si="0"/>
        <v>8.23</v>
      </c>
    </row>
    <row r="8" spans="1:10" ht="24" customHeight="1">
      <c r="A8" s="309">
        <v>2013801</v>
      </c>
      <c r="B8" s="309"/>
      <c r="C8" s="309"/>
      <c r="D8" s="208" t="s">
        <v>469</v>
      </c>
      <c r="E8" s="44">
        <f t="shared" ref="E8:I9" si="1">E9</f>
        <v>22.8</v>
      </c>
      <c r="F8" s="44">
        <f t="shared" si="1"/>
        <v>0</v>
      </c>
      <c r="G8" s="44">
        <f t="shared" si="1"/>
        <v>14.57</v>
      </c>
      <c r="H8" s="44">
        <f t="shared" si="1"/>
        <v>0</v>
      </c>
      <c r="I8" s="44">
        <f t="shared" si="1"/>
        <v>14.57</v>
      </c>
      <c r="J8" s="44">
        <f>J9</f>
        <v>8.23</v>
      </c>
    </row>
    <row r="9" spans="1:10" ht="24" customHeight="1">
      <c r="A9" s="309"/>
      <c r="B9" s="309"/>
      <c r="C9" s="309"/>
      <c r="D9" s="208" t="s">
        <v>483</v>
      </c>
      <c r="E9" s="44">
        <f t="shared" si="1"/>
        <v>22.8</v>
      </c>
      <c r="F9" s="44">
        <f t="shared" si="1"/>
        <v>0</v>
      </c>
      <c r="G9" s="44">
        <f t="shared" si="1"/>
        <v>14.57</v>
      </c>
      <c r="H9" s="44">
        <f t="shared" si="1"/>
        <v>0</v>
      </c>
      <c r="I9" s="44">
        <f t="shared" si="1"/>
        <v>14.57</v>
      </c>
      <c r="J9" s="44">
        <f>J10</f>
        <v>8.23</v>
      </c>
    </row>
    <row r="10" spans="1:10" ht="24" customHeight="1">
      <c r="A10" s="309"/>
      <c r="B10" s="309"/>
      <c r="C10" s="309"/>
      <c r="D10" s="208" t="s">
        <v>484</v>
      </c>
      <c r="E10" s="44">
        <f t="shared" ref="E10:E12" si="2">F10+G10+J10</f>
        <v>22.8</v>
      </c>
      <c r="F10" s="44">
        <f t="shared" ref="F10:I10" si="3">F11</f>
        <v>0</v>
      </c>
      <c r="G10" s="44">
        <f t="shared" si="3"/>
        <v>14.57</v>
      </c>
      <c r="H10" s="44">
        <f t="shared" si="3"/>
        <v>0</v>
      </c>
      <c r="I10" s="44">
        <f t="shared" si="3"/>
        <v>14.57</v>
      </c>
      <c r="J10" s="44">
        <f>J11</f>
        <v>8.23</v>
      </c>
    </row>
    <row r="11" spans="1:10" ht="24" customHeight="1">
      <c r="A11" s="309"/>
      <c r="B11" s="309"/>
      <c r="C11" s="309"/>
      <c r="D11" s="208" t="s">
        <v>485</v>
      </c>
      <c r="E11" s="44">
        <f t="shared" si="2"/>
        <v>22.8</v>
      </c>
      <c r="F11" s="44">
        <f t="shared" ref="F11:I11" si="4">F12</f>
        <v>0</v>
      </c>
      <c r="G11" s="44">
        <f t="shared" si="4"/>
        <v>14.57</v>
      </c>
      <c r="H11" s="44">
        <f t="shared" si="4"/>
        <v>0</v>
      </c>
      <c r="I11" s="44">
        <f t="shared" si="4"/>
        <v>14.57</v>
      </c>
      <c r="J11" s="44">
        <f>J12</f>
        <v>8.23</v>
      </c>
    </row>
    <row r="12" spans="1:10" ht="24" customHeight="1">
      <c r="A12" s="309"/>
      <c r="B12" s="309"/>
      <c r="C12" s="309"/>
      <c r="D12" s="208" t="s">
        <v>486</v>
      </c>
      <c r="E12" s="44">
        <f t="shared" si="2"/>
        <v>22.8</v>
      </c>
      <c r="F12" s="118">
        <v>0</v>
      </c>
      <c r="G12" s="44">
        <f>SUM(H12:I12)</f>
        <v>14.57</v>
      </c>
      <c r="H12" s="44">
        <v>0</v>
      </c>
      <c r="I12" s="44">
        <v>14.57</v>
      </c>
      <c r="J12" s="44">
        <v>8.23</v>
      </c>
    </row>
    <row r="13" spans="1:10" ht="15">
      <c r="A13" s="310" t="s">
        <v>372</v>
      </c>
      <c r="B13" s="311"/>
      <c r="C13" s="311"/>
      <c r="D13" s="311"/>
      <c r="E13" s="311"/>
      <c r="F13" s="311"/>
      <c r="G13" s="312"/>
      <c r="H13" s="312"/>
      <c r="I13" s="312"/>
      <c r="J13" s="312"/>
    </row>
  </sheetData>
  <mergeCells count="15">
    <mergeCell ref="A1:D1"/>
    <mergeCell ref="A2:J2"/>
    <mergeCell ref="A3:E3"/>
    <mergeCell ref="A4:D4"/>
    <mergeCell ref="G4:I4"/>
    <mergeCell ref="A5:C5"/>
    <mergeCell ref="A8:C8"/>
    <mergeCell ref="A9:C9"/>
    <mergeCell ref="A10:C10"/>
    <mergeCell ref="A11:C11"/>
    <mergeCell ref="A12:C12"/>
    <mergeCell ref="A13:J13"/>
    <mergeCell ref="A6:A7"/>
    <mergeCell ref="B6:B7"/>
    <mergeCell ref="C6:C7"/>
  </mergeCells>
  <phoneticPr fontId="32" type="noConversion"/>
  <printOptions horizontalCentered="1"/>
  <pageMargins left="0.74803149606299213" right="0.74803149606299213" top="0.98425196850393704" bottom="0.98425196850393704" header="0.51181102362204722" footer="0.51181102362204722"/>
  <pageSetup paperSize="9" orientation="landscape" r:id="rId1"/>
</worksheet>
</file>

<file path=xl/worksheets/sheet12.xml><?xml version="1.0" encoding="utf-8"?>
<worksheet xmlns="http://schemas.openxmlformats.org/spreadsheetml/2006/main" xmlns:r="http://schemas.openxmlformats.org/officeDocument/2006/relationships">
  <sheetPr>
    <tabColor theme="0"/>
  </sheetPr>
  <dimension ref="A1:G16"/>
  <sheetViews>
    <sheetView workbookViewId="0">
      <selection activeCell="B7" sqref="B7"/>
    </sheetView>
  </sheetViews>
  <sheetFormatPr defaultColWidth="9" defaultRowHeight="13.5"/>
  <cols>
    <col min="2" max="2" width="10.5" customWidth="1"/>
    <col min="3" max="3" width="17.125" customWidth="1"/>
    <col min="7" max="7" width="16.625" customWidth="1"/>
  </cols>
  <sheetData>
    <row r="1" spans="1:7" ht="20.25">
      <c r="B1" s="317" t="s">
        <v>433</v>
      </c>
      <c r="C1" s="317"/>
      <c r="D1" s="317"/>
      <c r="E1" s="317"/>
      <c r="F1" s="317"/>
      <c r="G1" s="317"/>
    </row>
    <row r="2" spans="1:7" ht="14.25">
      <c r="B2" s="24"/>
      <c r="C2" s="35"/>
      <c r="D2" s="35"/>
      <c r="E2" s="24"/>
      <c r="F2" s="24"/>
      <c r="G2" s="36" t="s">
        <v>373</v>
      </c>
    </row>
    <row r="3" spans="1:7" s="34" customFormat="1" ht="76.900000000000006" customHeight="1">
      <c r="A3" s="37" t="s">
        <v>42</v>
      </c>
      <c r="B3" s="37" t="s">
        <v>43</v>
      </c>
      <c r="C3" s="37" t="s">
        <v>374</v>
      </c>
      <c r="D3" s="37" t="s">
        <v>375</v>
      </c>
      <c r="E3" s="37" t="s">
        <v>376</v>
      </c>
      <c r="F3" s="37" t="s">
        <v>377</v>
      </c>
      <c r="G3" s="37" t="s">
        <v>378</v>
      </c>
    </row>
    <row r="4" spans="1:7" ht="31.15" customHeight="1">
      <c r="A4" s="116" t="s">
        <v>487</v>
      </c>
      <c r="B4" s="22"/>
      <c r="C4" s="22"/>
      <c r="D4" s="22"/>
      <c r="E4" s="22"/>
      <c r="F4" s="22"/>
      <c r="G4" s="22"/>
    </row>
    <row r="5" spans="1:7" ht="31.15" customHeight="1">
      <c r="A5" s="22"/>
      <c r="B5" s="22"/>
      <c r="C5" s="22"/>
      <c r="D5" s="22"/>
      <c r="E5" s="22"/>
      <c r="F5" s="22"/>
      <c r="G5" s="22"/>
    </row>
    <row r="6" spans="1:7" ht="31.15" customHeight="1">
      <c r="A6" s="22"/>
      <c r="B6" s="22"/>
      <c r="C6" s="22"/>
      <c r="D6" s="22"/>
      <c r="E6" s="22"/>
      <c r="F6" s="22"/>
      <c r="G6" s="22"/>
    </row>
    <row r="7" spans="1:7" ht="31.15" customHeight="1">
      <c r="A7" s="22"/>
      <c r="B7" s="22"/>
      <c r="C7" s="22"/>
      <c r="D7" s="22"/>
      <c r="E7" s="22"/>
      <c r="F7" s="22"/>
      <c r="G7" s="22"/>
    </row>
    <row r="8" spans="1:7" ht="31.15" customHeight="1">
      <c r="A8" s="22"/>
      <c r="B8" s="22"/>
      <c r="C8" s="22"/>
      <c r="D8" s="22"/>
      <c r="E8" s="22"/>
      <c r="F8" s="22"/>
      <c r="G8" s="22"/>
    </row>
    <row r="9" spans="1:7" ht="31.15" customHeight="1">
      <c r="A9" s="22"/>
      <c r="B9" s="22"/>
      <c r="C9" s="22"/>
      <c r="D9" s="22"/>
      <c r="E9" s="22"/>
      <c r="F9" s="22"/>
      <c r="G9" s="22"/>
    </row>
    <row r="10" spans="1:7" ht="31.15" customHeight="1">
      <c r="A10" s="22"/>
      <c r="B10" s="22"/>
      <c r="C10" s="22"/>
      <c r="D10" s="22"/>
      <c r="E10" s="22"/>
      <c r="F10" s="22"/>
      <c r="G10" s="22"/>
    </row>
    <row r="11" spans="1:7" ht="31.15" customHeight="1">
      <c r="A11" s="22"/>
      <c r="B11" s="22"/>
      <c r="C11" s="22"/>
      <c r="D11" s="22"/>
      <c r="E11" s="22"/>
      <c r="F11" s="22"/>
      <c r="G11" s="22"/>
    </row>
    <row r="12" spans="1:7" ht="31.15" customHeight="1">
      <c r="A12" s="22"/>
      <c r="B12" s="22"/>
      <c r="C12" s="22"/>
      <c r="D12" s="22"/>
      <c r="E12" s="22"/>
      <c r="F12" s="22"/>
      <c r="G12" s="22"/>
    </row>
    <row r="13" spans="1:7" ht="31.15" customHeight="1">
      <c r="A13" s="22"/>
      <c r="B13" s="22"/>
      <c r="C13" s="22"/>
      <c r="D13" s="22"/>
      <c r="E13" s="22"/>
      <c r="F13" s="22"/>
      <c r="G13" s="22"/>
    </row>
    <row r="14" spans="1:7" ht="31.15" customHeight="1">
      <c r="A14" s="22"/>
      <c r="B14" s="22"/>
      <c r="C14" s="22"/>
      <c r="D14" s="22"/>
      <c r="E14" s="22"/>
      <c r="F14" s="22"/>
      <c r="G14" s="22"/>
    </row>
    <row r="15" spans="1:7" ht="31.15" customHeight="1">
      <c r="A15" s="22" t="s">
        <v>35</v>
      </c>
      <c r="B15" s="22"/>
      <c r="C15" s="22"/>
      <c r="D15" s="22"/>
      <c r="E15" s="22"/>
      <c r="F15" s="22"/>
      <c r="G15" s="22"/>
    </row>
    <row r="16" spans="1:7">
      <c r="A16" t="s">
        <v>379</v>
      </c>
    </row>
  </sheetData>
  <mergeCells count="1">
    <mergeCell ref="B1:G1"/>
  </mergeCells>
  <phoneticPr fontId="32" type="noConversion"/>
  <printOptions horizontalCentered="1"/>
  <pageMargins left="0.74803149606299213" right="0.74803149606299213" top="0.98425196850393704" bottom="0.98425196850393704" header="0.51181102362204722" footer="0.51181102362204722"/>
  <pageSetup paperSize="9" orientation="portrait" r:id="rId1"/>
</worksheet>
</file>

<file path=xl/worksheets/sheet13.xml><?xml version="1.0" encoding="utf-8"?>
<worksheet xmlns="http://schemas.openxmlformats.org/spreadsheetml/2006/main" xmlns:r="http://schemas.openxmlformats.org/officeDocument/2006/relationships">
  <dimension ref="A1:E24"/>
  <sheetViews>
    <sheetView workbookViewId="0">
      <selection activeCell="A2" sqref="A2:E2"/>
    </sheetView>
  </sheetViews>
  <sheetFormatPr defaultColWidth="9" defaultRowHeight="13.5"/>
  <cols>
    <col min="1" max="1" width="10.75" customWidth="1"/>
    <col min="2" max="2" width="20.625" customWidth="1"/>
    <col min="3" max="5" width="18.625" customWidth="1"/>
  </cols>
  <sheetData>
    <row r="1" spans="1:5" ht="20.100000000000001" customHeight="1">
      <c r="A1" s="237"/>
      <c r="B1" s="237"/>
      <c r="C1" s="237"/>
      <c r="D1" s="237"/>
      <c r="E1" s="237"/>
    </row>
    <row r="2" spans="1:5" ht="39.950000000000003" customHeight="1">
      <c r="A2" s="238" t="s">
        <v>434</v>
      </c>
      <c r="B2" s="238"/>
      <c r="C2" s="238"/>
      <c r="D2" s="238"/>
      <c r="E2" s="238"/>
    </row>
    <row r="3" spans="1:5" ht="15" customHeight="1">
      <c r="A3" s="251" t="s">
        <v>33</v>
      </c>
      <c r="B3" s="251"/>
      <c r="C3" s="251"/>
      <c r="D3" s="251"/>
      <c r="E3" s="251"/>
    </row>
    <row r="4" spans="1:5" ht="20.100000000000001" customHeight="1">
      <c r="A4" s="240" t="s">
        <v>42</v>
      </c>
      <c r="B4" s="240" t="s">
        <v>43</v>
      </c>
      <c r="C4" s="240" t="s">
        <v>380</v>
      </c>
      <c r="D4" s="240"/>
      <c r="E4" s="240"/>
    </row>
    <row r="5" spans="1:5" ht="20.100000000000001" customHeight="1">
      <c r="A5" s="240"/>
      <c r="B5" s="240"/>
      <c r="C5" s="21" t="s">
        <v>35</v>
      </c>
      <c r="D5" s="21" t="s">
        <v>48</v>
      </c>
      <c r="E5" s="21" t="s">
        <v>49</v>
      </c>
    </row>
    <row r="6" spans="1:5" ht="20.100000000000001" customHeight="1">
      <c r="A6" s="33" t="s">
        <v>488</v>
      </c>
      <c r="B6" s="33"/>
      <c r="C6" s="33"/>
      <c r="D6" s="33"/>
      <c r="E6" s="33"/>
    </row>
    <row r="7" spans="1:5" ht="20.100000000000001" customHeight="1">
      <c r="A7" s="33"/>
      <c r="B7" s="33"/>
      <c r="C7" s="33"/>
      <c r="D7" s="33"/>
      <c r="E7" s="33"/>
    </row>
    <row r="8" spans="1:5" ht="20.100000000000001" customHeight="1">
      <c r="A8" s="33"/>
      <c r="B8" s="33"/>
      <c r="C8" s="33"/>
      <c r="D8" s="33"/>
      <c r="E8" s="33"/>
    </row>
    <row r="9" spans="1:5" ht="20.100000000000001" customHeight="1">
      <c r="A9" s="33"/>
      <c r="B9" s="33"/>
      <c r="C9" s="33"/>
      <c r="D9" s="33"/>
      <c r="E9" s="33"/>
    </row>
    <row r="10" spans="1:5" ht="20.100000000000001" customHeight="1">
      <c r="A10" s="33"/>
      <c r="B10" s="33"/>
      <c r="C10" s="33"/>
      <c r="D10" s="33"/>
      <c r="E10" s="33"/>
    </row>
    <row r="11" spans="1:5" ht="20.100000000000001" customHeight="1">
      <c r="A11" s="33"/>
      <c r="B11" s="33"/>
      <c r="C11" s="33"/>
      <c r="D11" s="33"/>
      <c r="E11" s="33"/>
    </row>
    <row r="12" spans="1:5" ht="20.100000000000001" customHeight="1">
      <c r="A12" s="33"/>
      <c r="B12" s="33"/>
      <c r="C12" s="33"/>
      <c r="D12" s="33"/>
      <c r="E12" s="33"/>
    </row>
    <row r="13" spans="1:5" ht="20.100000000000001" customHeight="1">
      <c r="A13" s="33"/>
      <c r="B13" s="33"/>
      <c r="C13" s="33"/>
      <c r="D13" s="33"/>
      <c r="E13" s="33"/>
    </row>
    <row r="14" spans="1:5" ht="20.100000000000001" customHeight="1">
      <c r="A14" s="33"/>
      <c r="B14" s="33"/>
      <c r="C14" s="33"/>
      <c r="D14" s="33"/>
      <c r="E14" s="33"/>
    </row>
    <row r="15" spans="1:5" ht="20.100000000000001" customHeight="1">
      <c r="A15" s="33"/>
      <c r="B15" s="33"/>
      <c r="C15" s="33"/>
      <c r="D15" s="33"/>
      <c r="E15" s="33"/>
    </row>
    <row r="16" spans="1:5" ht="20.100000000000001" customHeight="1">
      <c r="A16" s="33"/>
      <c r="B16" s="33"/>
      <c r="C16" s="33"/>
      <c r="D16" s="33"/>
      <c r="E16" s="33"/>
    </row>
    <row r="17" spans="1:5" ht="20.100000000000001" customHeight="1">
      <c r="A17" s="33"/>
      <c r="B17" s="33"/>
      <c r="C17" s="33"/>
      <c r="D17" s="33"/>
      <c r="E17" s="33"/>
    </row>
    <row r="18" spans="1:5" ht="20.100000000000001" customHeight="1">
      <c r="A18" s="33"/>
      <c r="B18" s="33"/>
      <c r="C18" s="33"/>
      <c r="D18" s="33"/>
      <c r="E18" s="33"/>
    </row>
    <row r="19" spans="1:5" ht="20.100000000000001" customHeight="1">
      <c r="A19" s="33"/>
      <c r="B19" s="33"/>
      <c r="C19" s="33"/>
      <c r="D19" s="33"/>
      <c r="E19" s="33"/>
    </row>
    <row r="20" spans="1:5" ht="20.100000000000001" customHeight="1">
      <c r="A20" s="33"/>
      <c r="B20" s="33"/>
      <c r="C20" s="33"/>
      <c r="D20" s="33"/>
      <c r="E20" s="33"/>
    </row>
    <row r="21" spans="1:5" ht="20.100000000000001" customHeight="1">
      <c r="A21" s="33"/>
      <c r="B21" s="33"/>
      <c r="C21" s="33"/>
      <c r="D21" s="33"/>
      <c r="E21" s="33"/>
    </row>
    <row r="22" spans="1:5" ht="20.100000000000001" customHeight="1">
      <c r="A22" s="33"/>
      <c r="B22" s="33"/>
      <c r="C22" s="33"/>
      <c r="D22" s="33"/>
      <c r="E22" s="33"/>
    </row>
    <row r="23" spans="1:5" ht="20.100000000000001" customHeight="1">
      <c r="A23" s="33"/>
      <c r="B23" s="21" t="s">
        <v>35</v>
      </c>
      <c r="C23" s="33"/>
      <c r="D23" s="33"/>
      <c r="E23" s="33"/>
    </row>
    <row r="24" spans="1:5" ht="27" customHeight="1">
      <c r="A24" t="s">
        <v>379</v>
      </c>
    </row>
  </sheetData>
  <mergeCells count="6">
    <mergeCell ref="A1:E1"/>
    <mergeCell ref="A2:E2"/>
    <mergeCell ref="A3:E3"/>
    <mergeCell ref="C4:E4"/>
    <mergeCell ref="A4:A5"/>
    <mergeCell ref="B4:B5"/>
  </mergeCells>
  <phoneticPr fontId="32" type="noConversion"/>
  <printOptions horizontalCentered="1"/>
  <pageMargins left="0.70763888888888904" right="0.70763888888888904" top="0.74791666666666701" bottom="0.74791666666666701" header="0.31388888888888899" footer="0.31388888888888899"/>
  <pageSetup paperSize="9" orientation="portrait" r:id="rId1"/>
</worksheet>
</file>

<file path=xl/worksheets/sheet14.xml><?xml version="1.0" encoding="utf-8"?>
<worksheet xmlns="http://schemas.openxmlformats.org/spreadsheetml/2006/main" xmlns:r="http://schemas.openxmlformats.org/officeDocument/2006/relationships">
  <sheetPr>
    <tabColor theme="0"/>
  </sheetPr>
  <dimension ref="A1:E14"/>
  <sheetViews>
    <sheetView workbookViewId="0">
      <selection activeCell="A4" sqref="A4"/>
    </sheetView>
  </sheetViews>
  <sheetFormatPr defaultColWidth="9" defaultRowHeight="13.5"/>
  <cols>
    <col min="2" max="2" width="15.875" customWidth="1"/>
    <col min="3" max="3" width="14.75" customWidth="1"/>
    <col min="4" max="4" width="13.125" customWidth="1"/>
    <col min="5" max="5" width="19.25" customWidth="1"/>
  </cols>
  <sheetData>
    <row r="1" spans="1:5" s="23" customFormat="1" ht="30" customHeight="1">
      <c r="B1" s="317" t="s">
        <v>435</v>
      </c>
      <c r="C1" s="317"/>
      <c r="D1" s="317"/>
      <c r="E1" s="317"/>
    </row>
    <row r="2" spans="1:5" s="24" customFormat="1" ht="15">
      <c r="B2" s="26"/>
      <c r="C2" s="27"/>
      <c r="D2" s="27"/>
      <c r="E2" s="28" t="s">
        <v>381</v>
      </c>
    </row>
    <row r="3" spans="1:5" s="25" customFormat="1" ht="55.9" customHeight="1">
      <c r="A3" s="29" t="s">
        <v>42</v>
      </c>
      <c r="B3" s="30" t="s">
        <v>43</v>
      </c>
      <c r="C3" s="31" t="s">
        <v>374</v>
      </c>
      <c r="D3" s="32" t="s">
        <v>375</v>
      </c>
      <c r="E3" s="31" t="s">
        <v>382</v>
      </c>
    </row>
    <row r="4" spans="1:5" ht="30" customHeight="1">
      <c r="A4" s="116" t="s">
        <v>487</v>
      </c>
      <c r="B4" s="22"/>
      <c r="C4" s="22"/>
      <c r="D4" s="22"/>
      <c r="E4" s="22"/>
    </row>
    <row r="5" spans="1:5" ht="30" customHeight="1">
      <c r="A5" s="22"/>
      <c r="B5" s="22"/>
      <c r="C5" s="22"/>
      <c r="D5" s="22"/>
      <c r="E5" s="22"/>
    </row>
    <row r="6" spans="1:5" ht="30" customHeight="1">
      <c r="A6" s="22"/>
      <c r="B6" s="22"/>
      <c r="C6" s="22"/>
      <c r="D6" s="22"/>
      <c r="E6" s="22"/>
    </row>
    <row r="7" spans="1:5" ht="30" customHeight="1">
      <c r="A7" s="22"/>
      <c r="B7" s="22"/>
      <c r="C7" s="22"/>
      <c r="D7" s="22"/>
      <c r="E7" s="22"/>
    </row>
    <row r="8" spans="1:5" ht="30" customHeight="1">
      <c r="A8" s="22"/>
      <c r="B8" s="22"/>
      <c r="C8" s="22"/>
      <c r="D8" s="22"/>
      <c r="E8" s="22"/>
    </row>
    <row r="9" spans="1:5" ht="30" customHeight="1">
      <c r="A9" s="22"/>
      <c r="B9" s="22"/>
      <c r="C9" s="22"/>
      <c r="D9" s="22"/>
      <c r="E9" s="22"/>
    </row>
    <row r="10" spans="1:5" ht="30" customHeight="1">
      <c r="A10" s="22"/>
      <c r="B10" s="22"/>
      <c r="C10" s="22"/>
      <c r="D10" s="22"/>
      <c r="E10" s="22"/>
    </row>
    <row r="11" spans="1:5" ht="30" customHeight="1">
      <c r="A11" s="22"/>
      <c r="B11" s="22"/>
      <c r="C11" s="22"/>
      <c r="D11" s="22"/>
      <c r="E11" s="22"/>
    </row>
    <row r="12" spans="1:5" ht="30" customHeight="1">
      <c r="A12" s="22"/>
      <c r="B12" s="22"/>
      <c r="C12" s="22"/>
      <c r="D12" s="22"/>
      <c r="E12" s="22"/>
    </row>
    <row r="13" spans="1:5" ht="30" customHeight="1">
      <c r="A13" s="22" t="s">
        <v>35</v>
      </c>
      <c r="B13" s="22"/>
      <c r="C13" s="22"/>
      <c r="D13" s="22"/>
      <c r="E13" s="22"/>
    </row>
    <row r="14" spans="1:5">
      <c r="A14" t="s">
        <v>379</v>
      </c>
    </row>
  </sheetData>
  <mergeCells count="1">
    <mergeCell ref="B1:E1"/>
  </mergeCells>
  <phoneticPr fontId="32" type="noConversion"/>
  <conditionalFormatting sqref="E3">
    <cfRule type="cellIs" dxfId="0" priority="1" stopIfTrue="1" operator="lessThanOrEqual">
      <formula>-1</formula>
    </cfRule>
  </conditionalFormatting>
  <pageMargins left="0.75" right="0.75" top="1" bottom="1" header="0.51180555555555596" footer="0.51180555555555596"/>
  <pageSetup paperSize="9" orientation="portrait" r:id="rId1"/>
</worksheet>
</file>

<file path=xl/worksheets/sheet15.xml><?xml version="1.0" encoding="utf-8"?>
<worksheet xmlns="http://schemas.openxmlformats.org/spreadsheetml/2006/main" xmlns:r="http://schemas.openxmlformats.org/officeDocument/2006/relationships">
  <sheetPr>
    <tabColor theme="0"/>
  </sheetPr>
  <dimension ref="A1:E11"/>
  <sheetViews>
    <sheetView workbookViewId="0">
      <selection activeCell="E7" sqref="E7"/>
    </sheetView>
  </sheetViews>
  <sheetFormatPr defaultColWidth="9" defaultRowHeight="13.5"/>
  <cols>
    <col min="2" max="5" width="18.875" customWidth="1"/>
  </cols>
  <sheetData>
    <row r="1" spans="1:5" ht="20.25">
      <c r="B1" s="317" t="s">
        <v>436</v>
      </c>
      <c r="C1" s="317"/>
      <c r="D1" s="317"/>
      <c r="E1" s="317"/>
    </row>
    <row r="2" spans="1:5" ht="14.25">
      <c r="B2" s="17"/>
      <c r="C2" s="18"/>
      <c r="D2" s="19"/>
      <c r="E2" s="20" t="s">
        <v>33</v>
      </c>
    </row>
    <row r="3" spans="1:5" ht="34.9" customHeight="1">
      <c r="A3" s="240" t="s">
        <v>42</v>
      </c>
      <c r="B3" s="240" t="s">
        <v>43</v>
      </c>
      <c r="C3" s="240" t="s">
        <v>383</v>
      </c>
      <c r="D3" s="240"/>
      <c r="E3" s="240"/>
    </row>
    <row r="4" spans="1:5" ht="33" customHeight="1">
      <c r="A4" s="240"/>
      <c r="B4" s="240"/>
      <c r="C4" s="21" t="s">
        <v>35</v>
      </c>
      <c r="D4" s="21" t="s">
        <v>48</v>
      </c>
      <c r="E4" s="21" t="s">
        <v>49</v>
      </c>
    </row>
    <row r="5" spans="1:5" ht="33" customHeight="1">
      <c r="A5" s="116" t="s">
        <v>487</v>
      </c>
      <c r="B5" s="22"/>
      <c r="C5" s="22"/>
      <c r="D5" s="22"/>
      <c r="E5" s="22"/>
    </row>
    <row r="6" spans="1:5" ht="33" customHeight="1">
      <c r="A6" s="22"/>
      <c r="B6" s="22"/>
      <c r="C6" s="22"/>
      <c r="D6" s="22"/>
      <c r="E6" s="22"/>
    </row>
    <row r="7" spans="1:5" ht="33" customHeight="1">
      <c r="A7" s="22"/>
      <c r="B7" s="22"/>
      <c r="C7" s="22"/>
      <c r="D7" s="22"/>
      <c r="E7" s="22"/>
    </row>
    <row r="8" spans="1:5" ht="33" customHeight="1">
      <c r="A8" s="22"/>
      <c r="B8" s="22"/>
      <c r="C8" s="22"/>
      <c r="D8" s="22"/>
      <c r="E8" s="22"/>
    </row>
    <row r="9" spans="1:5" ht="33" customHeight="1">
      <c r="A9" s="22"/>
      <c r="B9" s="22"/>
      <c r="C9" s="22"/>
      <c r="D9" s="22"/>
      <c r="E9" s="22"/>
    </row>
    <row r="10" spans="1:5" ht="33" customHeight="1">
      <c r="A10" s="22" t="s">
        <v>35</v>
      </c>
      <c r="B10" s="22"/>
      <c r="C10" s="22"/>
      <c r="D10" s="22"/>
      <c r="E10" s="22"/>
    </row>
    <row r="11" spans="1:5">
      <c r="A11" t="s">
        <v>379</v>
      </c>
    </row>
  </sheetData>
  <mergeCells count="4">
    <mergeCell ref="B1:E1"/>
    <mergeCell ref="C3:E3"/>
    <mergeCell ref="A3:A4"/>
    <mergeCell ref="B3:B4"/>
  </mergeCells>
  <phoneticPr fontId="32" type="noConversion"/>
  <pageMargins left="0.75" right="0.75" top="1" bottom="1" header="0.51180555555555596" footer="0.51180555555555596"/>
  <pageSetup paperSize="9"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H25"/>
  <sheetViews>
    <sheetView topLeftCell="A16" workbookViewId="0">
      <selection activeCell="G21" sqref="G21"/>
    </sheetView>
  </sheetViews>
  <sheetFormatPr defaultColWidth="8" defaultRowHeight="12"/>
  <cols>
    <col min="1" max="1" width="20.75" style="4" customWidth="1"/>
    <col min="2" max="2" width="25.375" style="4" customWidth="1"/>
    <col min="3" max="3" width="10.875" style="4" customWidth="1"/>
    <col min="4" max="4" width="14.75" style="4" customWidth="1"/>
    <col min="5" max="5" width="20.625" style="4" customWidth="1"/>
    <col min="6" max="6" width="12.125" style="4" customWidth="1"/>
    <col min="7" max="7" width="18.875" style="4" customWidth="1"/>
    <col min="8" max="8" width="29.25" style="4" customWidth="1"/>
    <col min="9" max="16384" width="8" style="4"/>
  </cols>
  <sheetData>
    <row r="1" spans="1:8" customFormat="1" ht="13.5">
      <c r="A1" s="5"/>
      <c r="B1" s="6"/>
      <c r="C1" s="6"/>
      <c r="D1" s="6"/>
      <c r="E1" s="6"/>
    </row>
    <row r="2" spans="1:8" ht="20.25">
      <c r="A2" s="238" t="s">
        <v>437</v>
      </c>
      <c r="B2" s="238"/>
      <c r="C2" s="238"/>
      <c r="D2" s="238"/>
      <c r="E2" s="238"/>
      <c r="F2" s="238"/>
      <c r="G2" s="238"/>
      <c r="H2" s="238"/>
    </row>
    <row r="3" spans="1:8" ht="13.5">
      <c r="A3" s="3" t="s">
        <v>7</v>
      </c>
      <c r="H3" s="16" t="s">
        <v>33</v>
      </c>
    </row>
    <row r="4" spans="1:8" ht="44.25" customHeight="1">
      <c r="A4" s="7" t="s">
        <v>384</v>
      </c>
      <c r="B4" s="7" t="s">
        <v>385</v>
      </c>
      <c r="C4" s="7" t="s">
        <v>386</v>
      </c>
      <c r="D4" s="7" t="s">
        <v>387</v>
      </c>
      <c r="E4" s="7" t="s">
        <v>388</v>
      </c>
      <c r="F4" s="7" t="s">
        <v>389</v>
      </c>
      <c r="G4" s="7" t="s">
        <v>390</v>
      </c>
      <c r="H4" s="7" t="s">
        <v>391</v>
      </c>
    </row>
    <row r="5" spans="1:8" ht="23.25" customHeight="1">
      <c r="A5" s="7">
        <v>1</v>
      </c>
      <c r="B5" s="7">
        <v>2</v>
      </c>
      <c r="C5" s="7">
        <v>3</v>
      </c>
      <c r="D5" s="7">
        <v>4</v>
      </c>
      <c r="E5" s="7">
        <v>5</v>
      </c>
      <c r="F5" s="7">
        <v>6</v>
      </c>
      <c r="G5" s="7">
        <v>7</v>
      </c>
      <c r="H5" s="7">
        <v>8</v>
      </c>
    </row>
    <row r="6" spans="1:8" ht="22.5" customHeight="1">
      <c r="A6" s="8" t="s">
        <v>392</v>
      </c>
      <c r="B6" s="8"/>
      <c r="C6" s="8"/>
      <c r="D6" s="8"/>
      <c r="E6" s="7"/>
      <c r="F6" s="7"/>
      <c r="G6" s="7"/>
      <c r="H6" s="7"/>
    </row>
    <row r="7" spans="1:8" ht="35.25" customHeight="1">
      <c r="A7" s="217" t="s">
        <v>499</v>
      </c>
      <c r="B7" s="217"/>
      <c r="C7" s="217"/>
      <c r="D7" s="217"/>
      <c r="E7" s="221"/>
      <c r="F7" s="221"/>
      <c r="G7" s="221"/>
      <c r="H7" s="221"/>
    </row>
    <row r="8" spans="1:8" ht="20.100000000000001" customHeight="1">
      <c r="A8" s="217" t="s">
        <v>529</v>
      </c>
      <c r="B8" s="217"/>
      <c r="C8" s="217" t="s">
        <v>500</v>
      </c>
      <c r="D8" s="217" t="s">
        <v>503</v>
      </c>
      <c r="E8" s="221" t="s">
        <v>509</v>
      </c>
      <c r="F8" s="221" t="s">
        <v>515</v>
      </c>
      <c r="G8" s="223" t="s">
        <v>522</v>
      </c>
      <c r="H8" s="228" t="s">
        <v>528</v>
      </c>
    </row>
    <row r="9" spans="1:8" ht="20.100000000000001" customHeight="1">
      <c r="A9" s="217"/>
      <c r="B9" s="217"/>
      <c r="C9" s="217" t="s">
        <v>500</v>
      </c>
      <c r="D9" s="217" t="s">
        <v>504</v>
      </c>
      <c r="E9" s="221" t="s">
        <v>510</v>
      </c>
      <c r="F9" s="222">
        <v>43800</v>
      </c>
      <c r="G9" s="223" t="s">
        <v>522</v>
      </c>
      <c r="H9" s="227" t="s">
        <v>527</v>
      </c>
    </row>
    <row r="10" spans="1:8" ht="20.100000000000001" customHeight="1">
      <c r="A10" s="217"/>
      <c r="B10" s="217"/>
      <c r="C10" s="217" t="s">
        <v>500</v>
      </c>
      <c r="D10" s="217" t="s">
        <v>505</v>
      </c>
      <c r="E10" s="221" t="s">
        <v>511</v>
      </c>
      <c r="F10" s="221" t="s">
        <v>516</v>
      </c>
      <c r="G10" s="223" t="s">
        <v>522</v>
      </c>
      <c r="H10" s="226" t="s">
        <v>526</v>
      </c>
    </row>
    <row r="11" spans="1:8" ht="33" customHeight="1">
      <c r="A11" s="217"/>
      <c r="B11" s="217"/>
      <c r="C11" s="217" t="s">
        <v>500</v>
      </c>
      <c r="D11" s="217" t="s">
        <v>506</v>
      </c>
      <c r="E11" s="221" t="s">
        <v>512</v>
      </c>
      <c r="F11" s="221" t="s">
        <v>517</v>
      </c>
      <c r="G11" s="223" t="s">
        <v>522</v>
      </c>
      <c r="H11" s="225" t="s">
        <v>525</v>
      </c>
    </row>
    <row r="12" spans="1:8" ht="20.100000000000001" customHeight="1">
      <c r="A12" s="217"/>
      <c r="B12" s="217"/>
      <c r="C12" s="217" t="s">
        <v>501</v>
      </c>
      <c r="D12" s="217" t="s">
        <v>507</v>
      </c>
      <c r="E12" s="221" t="s">
        <v>513</v>
      </c>
      <c r="F12" s="221" t="s">
        <v>518</v>
      </c>
      <c r="G12" s="221" t="s">
        <v>521</v>
      </c>
      <c r="H12" s="224" t="s">
        <v>524</v>
      </c>
    </row>
    <row r="13" spans="1:8" ht="20.100000000000001" customHeight="1">
      <c r="A13" s="217"/>
      <c r="B13" s="217"/>
      <c r="C13" s="217" t="s">
        <v>502</v>
      </c>
      <c r="D13" s="217" t="s">
        <v>508</v>
      </c>
      <c r="E13" s="221" t="s">
        <v>514</v>
      </c>
      <c r="F13" s="221" t="s">
        <v>519</v>
      </c>
      <c r="G13" s="221" t="s">
        <v>520</v>
      </c>
      <c r="H13" s="230" t="s">
        <v>523</v>
      </c>
    </row>
    <row r="14" spans="1:8" ht="32.25" customHeight="1">
      <c r="A14" s="217" t="s">
        <v>530</v>
      </c>
      <c r="B14" s="217"/>
      <c r="C14" s="217" t="s">
        <v>500</v>
      </c>
      <c r="D14" s="217" t="s">
        <v>506</v>
      </c>
      <c r="E14" s="221" t="s">
        <v>512</v>
      </c>
      <c r="F14" s="221" t="s">
        <v>533</v>
      </c>
      <c r="G14" s="221" t="s">
        <v>535</v>
      </c>
      <c r="H14" s="231"/>
    </row>
    <row r="15" spans="1:8" ht="34.5" customHeight="1">
      <c r="A15" s="217"/>
      <c r="B15" s="217"/>
      <c r="C15" s="217" t="s">
        <v>500</v>
      </c>
      <c r="D15" s="217" t="s">
        <v>504</v>
      </c>
      <c r="E15" s="221" t="s">
        <v>510</v>
      </c>
      <c r="F15" s="222">
        <v>43800</v>
      </c>
      <c r="G15" s="221" t="s">
        <v>536</v>
      </c>
      <c r="H15" s="231" t="s">
        <v>538</v>
      </c>
    </row>
    <row r="16" spans="1:8" ht="21.75" customHeight="1">
      <c r="A16" s="217"/>
      <c r="B16" s="217"/>
      <c r="C16" s="217" t="s">
        <v>500</v>
      </c>
      <c r="D16" s="217" t="s">
        <v>505</v>
      </c>
      <c r="E16" s="221" t="s">
        <v>531</v>
      </c>
      <c r="F16" s="221" t="s">
        <v>534</v>
      </c>
      <c r="G16" s="228" t="s">
        <v>522</v>
      </c>
      <c r="H16" s="231" t="s">
        <v>539</v>
      </c>
    </row>
    <row r="17" spans="1:8" ht="31.5" customHeight="1">
      <c r="A17" s="217"/>
      <c r="B17" s="217"/>
      <c r="C17" s="217" t="s">
        <v>500</v>
      </c>
      <c r="D17" s="217" t="s">
        <v>503</v>
      </c>
      <c r="E17" s="221" t="s">
        <v>532</v>
      </c>
      <c r="F17" s="229">
        <v>1</v>
      </c>
      <c r="G17" s="221" t="s">
        <v>537</v>
      </c>
      <c r="H17" s="231" t="s">
        <v>540</v>
      </c>
    </row>
    <row r="18" spans="1:8" ht="20.100000000000001" customHeight="1">
      <c r="A18" s="217"/>
      <c r="B18" s="217"/>
      <c r="C18" s="217" t="s">
        <v>502</v>
      </c>
      <c r="D18" s="217" t="s">
        <v>508</v>
      </c>
      <c r="E18" s="221" t="s">
        <v>514</v>
      </c>
      <c r="F18" s="221" t="s">
        <v>519</v>
      </c>
      <c r="G18" s="221" t="s">
        <v>520</v>
      </c>
      <c r="H18" s="230" t="s">
        <v>523</v>
      </c>
    </row>
    <row r="19" spans="1:8" ht="53.25" customHeight="1">
      <c r="A19" s="217"/>
      <c r="B19" s="217"/>
      <c r="C19" s="217" t="s">
        <v>501</v>
      </c>
      <c r="D19" s="217" t="s">
        <v>507</v>
      </c>
      <c r="E19" s="221" t="s">
        <v>541</v>
      </c>
      <c r="F19" s="221" t="s">
        <v>518</v>
      </c>
      <c r="G19" s="221" t="s">
        <v>542</v>
      </c>
      <c r="H19" s="221" t="s">
        <v>543</v>
      </c>
    </row>
    <row r="20" spans="1:8" ht="35.25" customHeight="1">
      <c r="A20" s="232" t="s">
        <v>544</v>
      </c>
      <c r="B20" s="232"/>
      <c r="C20" s="217" t="s">
        <v>500</v>
      </c>
      <c r="D20" s="217" t="s">
        <v>506</v>
      </c>
      <c r="E20" s="221" t="s">
        <v>512</v>
      </c>
      <c r="F20" s="221" t="s">
        <v>547</v>
      </c>
      <c r="G20" s="233" t="s">
        <v>556</v>
      </c>
      <c r="H20" s="233"/>
    </row>
    <row r="21" spans="1:8" ht="26.25" customHeight="1">
      <c r="A21" s="217"/>
      <c r="B21" s="217"/>
      <c r="C21" s="217" t="s">
        <v>500</v>
      </c>
      <c r="D21" s="217" t="s">
        <v>504</v>
      </c>
      <c r="E21" s="221" t="s">
        <v>510</v>
      </c>
      <c r="F21" s="222">
        <v>43800</v>
      </c>
      <c r="G21" s="221" t="s">
        <v>557</v>
      </c>
      <c r="H21" s="221"/>
    </row>
    <row r="22" spans="1:8" ht="26.25" customHeight="1">
      <c r="A22" s="217"/>
      <c r="B22" s="217"/>
      <c r="C22" s="217" t="s">
        <v>500</v>
      </c>
      <c r="D22" s="217" t="s">
        <v>505</v>
      </c>
      <c r="E22" s="221" t="s">
        <v>551</v>
      </c>
      <c r="F22" s="221" t="s">
        <v>550</v>
      </c>
      <c r="G22" s="221" t="s">
        <v>548</v>
      </c>
      <c r="H22" s="221"/>
    </row>
    <row r="23" spans="1:8" ht="31.5" customHeight="1">
      <c r="A23" s="217"/>
      <c r="B23" s="217"/>
      <c r="C23" s="217" t="s">
        <v>500</v>
      </c>
      <c r="D23" s="217" t="s">
        <v>503</v>
      </c>
      <c r="E23" s="221" t="s">
        <v>552</v>
      </c>
      <c r="F23" s="221" t="s">
        <v>549</v>
      </c>
      <c r="G23" s="221"/>
      <c r="H23" s="221"/>
    </row>
    <row r="24" spans="1:8" ht="33.75" customHeight="1">
      <c r="A24" s="217"/>
      <c r="B24" s="217"/>
      <c r="C24" s="217" t="s">
        <v>502</v>
      </c>
      <c r="D24" s="217" t="s">
        <v>508</v>
      </c>
      <c r="E24" s="217" t="s">
        <v>545</v>
      </c>
      <c r="F24" s="221" t="s">
        <v>519</v>
      </c>
      <c r="G24" s="221" t="s">
        <v>520</v>
      </c>
      <c r="H24" s="230" t="s">
        <v>523</v>
      </c>
    </row>
    <row r="25" spans="1:8" ht="30" customHeight="1">
      <c r="A25" s="217"/>
      <c r="B25" s="217"/>
      <c r="C25" s="217" t="s">
        <v>501</v>
      </c>
      <c r="D25" s="217" t="s">
        <v>553</v>
      </c>
      <c r="E25" s="217" t="s">
        <v>546</v>
      </c>
      <c r="F25" s="221" t="s">
        <v>554</v>
      </c>
      <c r="G25" s="221" t="s">
        <v>555</v>
      </c>
      <c r="H25" s="221"/>
    </row>
  </sheetData>
  <mergeCells count="1">
    <mergeCell ref="A2:H2"/>
  </mergeCells>
  <phoneticPr fontId="32" type="noConversion"/>
  <pageMargins left="0.75138888888888899" right="0.75138888888888899" top="1" bottom="1" header="0.51180555555555596" footer="0.51180555555555596"/>
  <pageSetup paperSize="9" scale="78" orientation="landscape" r:id="rId1"/>
</worksheet>
</file>

<file path=xl/worksheets/sheet17.xml><?xml version="1.0" encoding="utf-8"?>
<worksheet xmlns="http://schemas.openxmlformats.org/spreadsheetml/2006/main" xmlns:r="http://schemas.openxmlformats.org/officeDocument/2006/relationships">
  <dimension ref="A1:H7"/>
  <sheetViews>
    <sheetView workbookViewId="0">
      <selection activeCell="F24" sqref="F24"/>
    </sheetView>
  </sheetViews>
  <sheetFormatPr defaultColWidth="9" defaultRowHeight="13.5"/>
  <cols>
    <col min="1" max="1" width="25.25" customWidth="1"/>
    <col min="2" max="2" width="18" customWidth="1"/>
    <col min="3" max="3" width="16.25" customWidth="1"/>
    <col min="4" max="7" width="19.875" customWidth="1"/>
    <col min="8" max="8" width="16.375" customWidth="1"/>
  </cols>
  <sheetData>
    <row r="1" spans="1:8" ht="28.5">
      <c r="A1" s="318" t="s">
        <v>438</v>
      </c>
      <c r="B1" s="318"/>
      <c r="C1" s="318"/>
      <c r="D1" s="318"/>
      <c r="E1" s="318"/>
      <c r="F1" s="318"/>
      <c r="G1" s="318"/>
      <c r="H1" s="318"/>
    </row>
    <row r="2" spans="1:8" ht="19.899999999999999" customHeight="1">
      <c r="A2" s="10" t="s">
        <v>7</v>
      </c>
      <c r="B2" s="11"/>
      <c r="C2" s="11"/>
      <c r="D2" s="11"/>
      <c r="E2" s="11"/>
      <c r="F2" s="11"/>
      <c r="G2" s="11"/>
      <c r="H2" s="12" t="s">
        <v>33</v>
      </c>
    </row>
    <row r="3" spans="1:8" ht="28.5">
      <c r="A3" s="13" t="s">
        <v>384</v>
      </c>
      <c r="B3" s="13" t="s">
        <v>385</v>
      </c>
      <c r="C3" s="13" t="s">
        <v>386</v>
      </c>
      <c r="D3" s="13" t="s">
        <v>387</v>
      </c>
      <c r="E3" s="13" t="s">
        <v>388</v>
      </c>
      <c r="F3" s="13" t="s">
        <v>389</v>
      </c>
      <c r="G3" s="7" t="s">
        <v>390</v>
      </c>
      <c r="H3" s="13" t="s">
        <v>391</v>
      </c>
    </row>
    <row r="4" spans="1:8" ht="14.25">
      <c r="A4" s="13">
        <v>1</v>
      </c>
      <c r="B4" s="13">
        <v>2</v>
      </c>
      <c r="C4" s="13">
        <v>3</v>
      </c>
      <c r="D4" s="13">
        <v>4</v>
      </c>
      <c r="E4" s="13">
        <v>5</v>
      </c>
      <c r="F4" s="13">
        <v>6</v>
      </c>
      <c r="G4" s="13">
        <v>7</v>
      </c>
      <c r="H4" s="13">
        <v>8</v>
      </c>
    </row>
    <row r="5" spans="1:8" ht="14.25">
      <c r="A5" s="14" t="s">
        <v>392</v>
      </c>
      <c r="B5" s="8" t="s">
        <v>489</v>
      </c>
      <c r="C5" s="14"/>
      <c r="D5" s="14"/>
      <c r="E5" s="13"/>
      <c r="F5" s="13"/>
      <c r="G5" s="13"/>
      <c r="H5" s="13"/>
    </row>
    <row r="6" spans="1:8" ht="14.25">
      <c r="A6" s="15" t="s">
        <v>393</v>
      </c>
      <c r="B6" s="15"/>
      <c r="C6" s="15"/>
      <c r="D6" s="15"/>
      <c r="E6" s="13"/>
      <c r="F6" s="13"/>
      <c r="G6" s="13"/>
      <c r="H6" s="13"/>
    </row>
    <row r="7" spans="1:8" ht="14.25">
      <c r="A7" s="15" t="s">
        <v>394</v>
      </c>
      <c r="B7" s="15"/>
      <c r="C7" s="15"/>
      <c r="D7" s="15"/>
      <c r="E7" s="13"/>
      <c r="F7" s="13"/>
      <c r="G7" s="13"/>
      <c r="H7" s="13"/>
    </row>
  </sheetData>
  <mergeCells count="1">
    <mergeCell ref="A1:H1"/>
  </mergeCells>
  <phoneticPr fontId="32" type="noConversion"/>
  <printOptions horizontalCentered="1"/>
  <pageMargins left="0.74803149606299213" right="0.74803149606299213" top="0.98425196850393704" bottom="0.98425196850393704" header="0.51181102362204722" footer="0.51181102362204722"/>
  <pageSetup paperSize="9" orientation="landscape" r:id="rId1"/>
</worksheet>
</file>

<file path=xl/worksheets/sheet18.xml><?xml version="1.0" encoding="utf-8"?>
<worksheet xmlns="http://schemas.openxmlformats.org/spreadsheetml/2006/main" xmlns:r="http://schemas.openxmlformats.org/officeDocument/2006/relationships">
  <sheetPr>
    <pageSetUpPr fitToPage="1"/>
  </sheetPr>
  <dimension ref="A1:H8"/>
  <sheetViews>
    <sheetView workbookViewId="0">
      <selection activeCell="B15" sqref="B15"/>
    </sheetView>
  </sheetViews>
  <sheetFormatPr defaultColWidth="8" defaultRowHeight="12"/>
  <cols>
    <col min="1" max="1" width="25.375" style="4"/>
    <col min="2" max="2" width="25.375" style="4" customWidth="1"/>
    <col min="3" max="5" width="20.625" style="4" customWidth="1"/>
    <col min="6" max="6" width="22" style="4" customWidth="1"/>
    <col min="7" max="7" width="16.5" style="4" customWidth="1"/>
    <col min="8" max="8" width="17.625" style="4" customWidth="1"/>
    <col min="9" max="16384" width="8" style="4"/>
  </cols>
  <sheetData>
    <row r="1" spans="1:8" customFormat="1" ht="13.5">
      <c r="A1" s="5"/>
      <c r="B1" s="6"/>
      <c r="C1" s="6"/>
      <c r="D1" s="6"/>
      <c r="E1" s="6"/>
    </row>
    <row r="2" spans="1:8" ht="20.25">
      <c r="A2" s="238" t="s">
        <v>439</v>
      </c>
      <c r="B2" s="238"/>
      <c r="C2" s="238"/>
      <c r="D2" s="238"/>
      <c r="E2" s="238"/>
      <c r="F2" s="238"/>
      <c r="G2" s="238"/>
      <c r="H2" s="238"/>
    </row>
    <row r="3" spans="1:8" ht="13.5">
      <c r="A3" s="3" t="s">
        <v>7</v>
      </c>
      <c r="H3" s="4" t="s">
        <v>33</v>
      </c>
    </row>
    <row r="4" spans="1:8" ht="44.25" customHeight="1">
      <c r="A4" s="7" t="s">
        <v>384</v>
      </c>
      <c r="B4" s="7" t="s">
        <v>385</v>
      </c>
      <c r="C4" s="7" t="s">
        <v>386</v>
      </c>
      <c r="D4" s="7" t="s">
        <v>387</v>
      </c>
      <c r="E4" s="7" t="s">
        <v>388</v>
      </c>
      <c r="F4" s="7" t="s">
        <v>389</v>
      </c>
      <c r="G4" s="7" t="s">
        <v>390</v>
      </c>
      <c r="H4" s="7" t="s">
        <v>391</v>
      </c>
    </row>
    <row r="5" spans="1:8" ht="21" customHeight="1">
      <c r="A5" s="7">
        <v>1</v>
      </c>
      <c r="B5" s="7">
        <v>2</v>
      </c>
      <c r="C5" s="7">
        <v>3</v>
      </c>
      <c r="D5" s="7">
        <v>4</v>
      </c>
      <c r="E5" s="7">
        <v>5</v>
      </c>
      <c r="F5" s="7">
        <v>6</v>
      </c>
      <c r="G5" s="7">
        <v>7</v>
      </c>
      <c r="H5" s="7">
        <v>8</v>
      </c>
    </row>
    <row r="6" spans="1:8" ht="33" customHeight="1">
      <c r="A6" s="8" t="s">
        <v>392</v>
      </c>
      <c r="B6" s="8" t="s">
        <v>489</v>
      </c>
      <c r="C6" s="8"/>
      <c r="D6" s="8"/>
      <c r="E6" s="7"/>
      <c r="F6" s="7"/>
      <c r="G6" s="7"/>
      <c r="H6" s="7"/>
    </row>
    <row r="7" spans="1:8" ht="24" customHeight="1">
      <c r="A7" s="9" t="s">
        <v>395</v>
      </c>
      <c r="B7" s="9"/>
      <c r="C7" s="9"/>
      <c r="D7" s="9"/>
      <c r="E7" s="7"/>
      <c r="F7" s="7"/>
      <c r="G7" s="7"/>
      <c r="H7" s="7"/>
    </row>
    <row r="8" spans="1:8" ht="24" customHeight="1">
      <c r="A8" s="9" t="s">
        <v>396</v>
      </c>
      <c r="B8" s="9"/>
      <c r="C8" s="9"/>
      <c r="D8" s="9"/>
      <c r="E8" s="7"/>
      <c r="F8" s="7"/>
      <c r="G8" s="7"/>
      <c r="H8" s="7"/>
    </row>
  </sheetData>
  <mergeCells count="1">
    <mergeCell ref="A2:H2"/>
  </mergeCells>
  <phoneticPr fontId="32" type="noConversion"/>
  <pageMargins left="0.75138888888888899" right="0.75138888888888899" top="1" bottom="1" header="0.51180555555555596" footer="0.51180555555555596"/>
  <pageSetup paperSize="9" scale="78" orientation="landscape" r:id="rId1"/>
</worksheet>
</file>

<file path=xl/worksheets/sheet19.xml><?xml version="1.0" encoding="utf-8"?>
<worksheet xmlns="http://schemas.openxmlformats.org/spreadsheetml/2006/main" xmlns:r="http://schemas.openxmlformats.org/officeDocument/2006/relationships">
  <sheetPr>
    <pageSetUpPr fitToPage="1"/>
  </sheetPr>
  <dimension ref="A1:AD15"/>
  <sheetViews>
    <sheetView workbookViewId="0">
      <selection activeCell="N13" sqref="N13"/>
    </sheetView>
  </sheetViews>
  <sheetFormatPr defaultColWidth="8" defaultRowHeight="14.25" customHeight="1"/>
  <cols>
    <col min="1" max="1" width="17.625" style="68"/>
    <col min="2" max="2" width="9" style="68"/>
    <col min="3" max="3" width="16.125" style="68" customWidth="1"/>
    <col min="4" max="4" width="9.75" style="68" customWidth="1"/>
    <col min="5" max="5" width="9" style="68"/>
    <col min="6" max="6" width="9" style="68" customWidth="1"/>
    <col min="7" max="7" width="10.25" style="68" customWidth="1"/>
    <col min="8" max="8" width="10.5" style="68" customWidth="1"/>
    <col min="9" max="10" width="8.75" style="68" customWidth="1"/>
    <col min="11" max="11" width="10.625" style="68" customWidth="1"/>
    <col min="12" max="13" width="8.75" style="68" customWidth="1"/>
    <col min="14" max="15" width="10.625" style="68" customWidth="1"/>
    <col min="16" max="18" width="8.75" style="68" customWidth="1"/>
    <col min="19" max="20" width="8" style="68"/>
    <col min="21" max="21" width="11.125" style="68" customWidth="1"/>
    <col min="22" max="22" width="9.125" style="68" customWidth="1"/>
    <col min="23" max="16384" width="8" style="68"/>
  </cols>
  <sheetData>
    <row r="1" spans="1:30" ht="13.5" customHeight="1">
      <c r="A1" s="67"/>
      <c r="B1" s="67"/>
      <c r="C1" s="67"/>
      <c r="D1" s="67"/>
      <c r="E1" s="67"/>
      <c r="F1" s="67"/>
      <c r="G1" s="67"/>
      <c r="H1" s="67"/>
      <c r="I1" s="67"/>
      <c r="J1" s="67"/>
      <c r="K1" s="67"/>
      <c r="L1" s="67"/>
      <c r="M1" s="67"/>
      <c r="N1" s="67"/>
      <c r="O1" s="67"/>
      <c r="P1" s="67"/>
      <c r="Q1" s="67"/>
      <c r="R1" s="67"/>
      <c r="V1" s="69"/>
    </row>
    <row r="2" spans="1:30" ht="27.75" customHeight="1">
      <c r="A2" s="292" t="s">
        <v>440</v>
      </c>
      <c r="B2" s="292"/>
      <c r="C2" s="292"/>
      <c r="D2" s="292"/>
      <c r="E2" s="292"/>
      <c r="F2" s="292"/>
      <c r="G2" s="292"/>
      <c r="H2" s="292"/>
      <c r="I2" s="292"/>
      <c r="J2" s="292"/>
      <c r="K2" s="292"/>
      <c r="L2" s="292"/>
      <c r="M2" s="292"/>
      <c r="N2" s="292"/>
      <c r="O2" s="292"/>
      <c r="P2" s="292"/>
      <c r="Q2" s="292"/>
      <c r="R2" s="292"/>
      <c r="S2" s="292"/>
      <c r="T2" s="292"/>
      <c r="U2" s="292"/>
      <c r="V2" s="292"/>
    </row>
    <row r="3" spans="1:30" s="70" customFormat="1" ht="13.9" customHeight="1">
      <c r="A3" s="288" t="s">
        <v>397</v>
      </c>
      <c r="B3" s="319" t="s">
        <v>65</v>
      </c>
      <c r="C3" s="322" t="s">
        <v>398</v>
      </c>
      <c r="D3" s="322" t="s">
        <v>399</v>
      </c>
      <c r="E3" s="322" t="s">
        <v>400</v>
      </c>
      <c r="F3" s="322" t="s">
        <v>401</v>
      </c>
      <c r="G3" s="322" t="s">
        <v>402</v>
      </c>
      <c r="H3" s="288" t="s">
        <v>403</v>
      </c>
      <c r="I3" s="269" t="s">
        <v>72</v>
      </c>
      <c r="J3" s="269"/>
      <c r="K3" s="269"/>
      <c r="L3" s="269"/>
      <c r="M3" s="269"/>
      <c r="N3" s="269"/>
      <c r="O3" s="269"/>
      <c r="P3" s="269"/>
      <c r="Q3" s="269"/>
      <c r="R3" s="269"/>
      <c r="S3" s="269"/>
      <c r="T3" s="269"/>
      <c r="U3" s="269"/>
      <c r="V3" s="269"/>
      <c r="W3" s="269"/>
      <c r="X3" s="269"/>
      <c r="Y3" s="269"/>
      <c r="Z3" s="269"/>
      <c r="AA3" s="269"/>
      <c r="AB3" s="269"/>
      <c r="AC3" s="269"/>
      <c r="AD3" s="269"/>
    </row>
    <row r="4" spans="1:30" s="70" customFormat="1" ht="14.25" customHeight="1">
      <c r="A4" s="288"/>
      <c r="B4" s="320"/>
      <c r="C4" s="323"/>
      <c r="D4" s="323"/>
      <c r="E4" s="323"/>
      <c r="F4" s="323"/>
      <c r="G4" s="323"/>
      <c r="H4" s="288"/>
      <c r="I4" s="269" t="s">
        <v>35</v>
      </c>
      <c r="J4" s="288" t="s">
        <v>78</v>
      </c>
      <c r="K4" s="288"/>
      <c r="L4" s="288"/>
      <c r="M4" s="288"/>
      <c r="N4" s="288"/>
      <c r="O4" s="288"/>
      <c r="P4" s="288"/>
      <c r="Q4" s="288"/>
      <c r="R4" s="288"/>
      <c r="S4" s="288"/>
      <c r="T4" s="288" t="s">
        <v>79</v>
      </c>
      <c r="U4" s="288"/>
      <c r="V4" s="288"/>
      <c r="W4" s="288" t="s">
        <v>80</v>
      </c>
      <c r="X4" s="288"/>
      <c r="Y4" s="288"/>
      <c r="Z4" s="326" t="s">
        <v>88</v>
      </c>
      <c r="AA4" s="325" t="s">
        <v>75</v>
      </c>
      <c r="AB4" s="325"/>
      <c r="AC4" s="325"/>
      <c r="AD4" s="325"/>
    </row>
    <row r="5" spans="1:30" s="70" customFormat="1" ht="14.25" customHeight="1">
      <c r="A5" s="288"/>
      <c r="B5" s="321"/>
      <c r="C5" s="324"/>
      <c r="D5" s="324"/>
      <c r="E5" s="324"/>
      <c r="F5" s="324"/>
      <c r="G5" s="324"/>
      <c r="H5" s="288"/>
      <c r="I5" s="269"/>
      <c r="J5" s="71" t="s">
        <v>68</v>
      </c>
      <c r="K5" s="71" t="s">
        <v>81</v>
      </c>
      <c r="L5" s="71" t="s">
        <v>82</v>
      </c>
      <c r="M5" s="71" t="s">
        <v>83</v>
      </c>
      <c r="N5" s="71" t="s">
        <v>84</v>
      </c>
      <c r="O5" s="71" t="s">
        <v>85</v>
      </c>
      <c r="P5" s="71" t="s">
        <v>404</v>
      </c>
      <c r="Q5" s="72" t="s">
        <v>86</v>
      </c>
      <c r="R5" s="72" t="s">
        <v>87</v>
      </c>
      <c r="S5" s="72" t="s">
        <v>424</v>
      </c>
      <c r="T5" s="72" t="s">
        <v>68</v>
      </c>
      <c r="U5" s="72" t="s">
        <v>89</v>
      </c>
      <c r="V5" s="72" t="s">
        <v>87</v>
      </c>
      <c r="W5" s="72" t="s">
        <v>68</v>
      </c>
      <c r="X5" s="72" t="s">
        <v>89</v>
      </c>
      <c r="Y5" s="72" t="s">
        <v>87</v>
      </c>
      <c r="Z5" s="326"/>
      <c r="AA5" s="71" t="s">
        <v>68</v>
      </c>
      <c r="AB5" s="71" t="s">
        <v>39</v>
      </c>
      <c r="AC5" s="71" t="s">
        <v>40</v>
      </c>
      <c r="AD5" s="71" t="s">
        <v>90</v>
      </c>
    </row>
    <row r="6" spans="1:30" s="210" customFormat="1" ht="24.95" customHeight="1">
      <c r="A6" s="207">
        <v>1</v>
      </c>
      <c r="B6" s="209">
        <v>2</v>
      </c>
      <c r="C6" s="209">
        <v>3</v>
      </c>
      <c r="D6" s="209">
        <v>4</v>
      </c>
      <c r="E6" s="209">
        <v>5</v>
      </c>
      <c r="F6" s="209">
        <v>6</v>
      </c>
      <c r="G6" s="209">
        <v>7</v>
      </c>
      <c r="H6" s="209">
        <v>8</v>
      </c>
      <c r="I6" s="209">
        <v>9</v>
      </c>
      <c r="J6" s="209">
        <v>10</v>
      </c>
      <c r="K6" s="209">
        <v>11</v>
      </c>
      <c r="L6" s="209">
        <v>12</v>
      </c>
      <c r="M6" s="209">
        <v>13</v>
      </c>
      <c r="N6" s="209">
        <v>14</v>
      </c>
      <c r="O6" s="209">
        <v>15</v>
      </c>
      <c r="P6" s="209">
        <v>16</v>
      </c>
      <c r="Q6" s="209">
        <v>17</v>
      </c>
      <c r="R6" s="209">
        <v>18</v>
      </c>
      <c r="S6" s="209">
        <v>19</v>
      </c>
      <c r="T6" s="209">
        <v>20</v>
      </c>
      <c r="U6" s="209">
        <v>21</v>
      </c>
      <c r="V6" s="209">
        <v>22</v>
      </c>
      <c r="W6" s="209">
        <v>23</v>
      </c>
      <c r="X6" s="209">
        <v>24</v>
      </c>
      <c r="Y6" s="209">
        <v>25</v>
      </c>
      <c r="Z6" s="209">
        <v>26</v>
      </c>
      <c r="AA6" s="209">
        <v>27</v>
      </c>
      <c r="AB6" s="209">
        <v>28</v>
      </c>
      <c r="AC6" s="209">
        <v>29</v>
      </c>
      <c r="AD6" s="209">
        <v>30</v>
      </c>
    </row>
    <row r="7" spans="1:30" s="213" customFormat="1" ht="24.95" customHeight="1">
      <c r="A7" s="211" t="s">
        <v>490</v>
      </c>
      <c r="B7" s="211">
        <v>2013801</v>
      </c>
      <c r="C7" s="211"/>
      <c r="D7" s="211"/>
      <c r="E7" s="211"/>
      <c r="F7" s="212"/>
      <c r="G7" s="212"/>
      <c r="H7" s="211"/>
      <c r="I7" s="211">
        <f>J7+T7+W7+AA7</f>
        <v>15</v>
      </c>
      <c r="J7" s="211">
        <f>SUM(J8:J13)</f>
        <v>15</v>
      </c>
      <c r="K7" s="211">
        <f>SUM(K8:K13)</f>
        <v>15</v>
      </c>
      <c r="L7" s="211"/>
      <c r="M7" s="211"/>
      <c r="N7" s="211"/>
      <c r="O7" s="211"/>
      <c r="P7" s="211"/>
      <c r="Q7" s="211"/>
      <c r="R7" s="211"/>
      <c r="S7" s="211"/>
      <c r="T7" s="211"/>
      <c r="U7" s="211"/>
      <c r="V7" s="211"/>
      <c r="W7" s="211"/>
      <c r="X7" s="211"/>
      <c r="Y7" s="211"/>
      <c r="Z7" s="211"/>
      <c r="AA7" s="211"/>
      <c r="AB7" s="211"/>
      <c r="AC7" s="211"/>
      <c r="AD7" s="211"/>
    </row>
    <row r="8" spans="1:30" s="213" customFormat="1" ht="24.95" customHeight="1">
      <c r="A8" s="211"/>
      <c r="B8" s="211"/>
      <c r="C8" s="218" t="s">
        <v>491</v>
      </c>
      <c r="D8" s="211"/>
      <c r="E8" s="211" t="s">
        <v>497</v>
      </c>
      <c r="F8" s="219" t="s">
        <v>177</v>
      </c>
      <c r="G8" s="212"/>
      <c r="H8" s="211" t="s">
        <v>498</v>
      </c>
      <c r="I8" s="211">
        <f t="shared" ref="I8:I13" si="0">J8+T8+W8+AA8</f>
        <v>0.1</v>
      </c>
      <c r="J8" s="211">
        <f t="shared" ref="J8:J13" si="1">SUM(K8:S8)</f>
        <v>0.1</v>
      </c>
      <c r="K8" s="220">
        <v>0.1</v>
      </c>
      <c r="L8" s="211"/>
      <c r="M8" s="211"/>
      <c r="N8" s="211"/>
      <c r="O8" s="211"/>
      <c r="P8" s="211"/>
      <c r="Q8" s="211"/>
      <c r="R8" s="211"/>
      <c r="S8" s="211"/>
      <c r="T8" s="211"/>
      <c r="U8" s="211"/>
      <c r="V8" s="211"/>
      <c r="W8" s="211"/>
      <c r="X8" s="211"/>
      <c r="Y8" s="211"/>
      <c r="Z8" s="211"/>
      <c r="AA8" s="211"/>
      <c r="AB8" s="211"/>
      <c r="AC8" s="211"/>
      <c r="AD8" s="211"/>
    </row>
    <row r="9" spans="1:30" s="213" customFormat="1" ht="24.95" customHeight="1">
      <c r="A9" s="211"/>
      <c r="B9" s="211"/>
      <c r="C9" s="218" t="s">
        <v>492</v>
      </c>
      <c r="D9" s="211"/>
      <c r="E9" s="211" t="s">
        <v>497</v>
      </c>
      <c r="F9" s="219" t="s">
        <v>182</v>
      </c>
      <c r="G9" s="212"/>
      <c r="H9" s="211" t="s">
        <v>498</v>
      </c>
      <c r="I9" s="211">
        <f t="shared" si="0"/>
        <v>0.53</v>
      </c>
      <c r="J9" s="211">
        <f t="shared" si="1"/>
        <v>0.53</v>
      </c>
      <c r="K9" s="220">
        <v>0.53</v>
      </c>
      <c r="L9" s="211"/>
      <c r="M9" s="211"/>
      <c r="N9" s="211"/>
      <c r="O9" s="211"/>
      <c r="P9" s="211"/>
      <c r="Q9" s="211"/>
      <c r="R9" s="211"/>
      <c r="S9" s="211"/>
      <c r="T9" s="211"/>
      <c r="U9" s="211"/>
      <c r="V9" s="211"/>
      <c r="W9" s="211"/>
      <c r="X9" s="211"/>
      <c r="Y9" s="211"/>
      <c r="Z9" s="211"/>
      <c r="AA9" s="211"/>
      <c r="AB9" s="211"/>
      <c r="AC9" s="211"/>
      <c r="AD9" s="211"/>
    </row>
    <row r="10" spans="1:30" s="213" customFormat="1" ht="24.95" customHeight="1">
      <c r="A10" s="211"/>
      <c r="B10" s="211"/>
      <c r="C10" s="218" t="s">
        <v>493</v>
      </c>
      <c r="D10" s="211"/>
      <c r="E10" s="211" t="s">
        <v>497</v>
      </c>
      <c r="F10" s="219" t="s">
        <v>193</v>
      </c>
      <c r="G10" s="212"/>
      <c r="H10" s="211" t="s">
        <v>498</v>
      </c>
      <c r="I10" s="211">
        <f t="shared" si="0"/>
        <v>9.5299999999999994</v>
      </c>
      <c r="J10" s="211">
        <f t="shared" si="1"/>
        <v>9.5299999999999994</v>
      </c>
      <c r="K10" s="220">
        <v>9.5299999999999994</v>
      </c>
      <c r="L10" s="211"/>
      <c r="M10" s="211"/>
      <c r="N10" s="211"/>
      <c r="O10" s="211"/>
      <c r="P10" s="211"/>
      <c r="Q10" s="211"/>
      <c r="R10" s="211"/>
      <c r="S10" s="211"/>
      <c r="T10" s="211"/>
      <c r="U10" s="211"/>
      <c r="V10" s="211"/>
      <c r="W10" s="211"/>
      <c r="X10" s="211"/>
      <c r="Y10" s="211"/>
      <c r="Z10" s="211"/>
      <c r="AA10" s="211"/>
      <c r="AB10" s="211"/>
      <c r="AC10" s="211"/>
      <c r="AD10" s="211"/>
    </row>
    <row r="11" spans="1:30" s="213" customFormat="1" ht="24.95" customHeight="1">
      <c r="A11" s="211"/>
      <c r="B11" s="211"/>
      <c r="C11" s="218" t="s">
        <v>494</v>
      </c>
      <c r="D11" s="211"/>
      <c r="E11" s="211" t="s">
        <v>497</v>
      </c>
      <c r="F11" s="219" t="s">
        <v>177</v>
      </c>
      <c r="G11" s="212"/>
      <c r="H11" s="211" t="s">
        <v>498</v>
      </c>
      <c r="I11" s="211">
        <f t="shared" si="0"/>
        <v>1.68</v>
      </c>
      <c r="J11" s="211">
        <f t="shared" si="1"/>
        <v>1.68</v>
      </c>
      <c r="K11" s="220">
        <v>1.68</v>
      </c>
      <c r="L11" s="211"/>
      <c r="M11" s="211"/>
      <c r="N11" s="211"/>
      <c r="O11" s="211"/>
      <c r="P11" s="211"/>
      <c r="Q11" s="211"/>
      <c r="R11" s="211"/>
      <c r="S11" s="211"/>
      <c r="T11" s="211"/>
      <c r="U11" s="211"/>
      <c r="V11" s="211"/>
      <c r="W11" s="211"/>
      <c r="X11" s="211"/>
      <c r="Y11" s="211"/>
      <c r="Z11" s="211"/>
      <c r="AA11" s="211"/>
      <c r="AB11" s="211"/>
      <c r="AC11" s="211"/>
      <c r="AD11" s="211"/>
    </row>
    <row r="12" spans="1:30" s="216" customFormat="1" ht="24.95" customHeight="1">
      <c r="A12" s="214"/>
      <c r="B12" s="214"/>
      <c r="C12" s="218" t="s">
        <v>495</v>
      </c>
      <c r="D12" s="214"/>
      <c r="E12" s="211" t="s">
        <v>497</v>
      </c>
      <c r="F12" s="219" t="s">
        <v>177</v>
      </c>
      <c r="G12" s="215"/>
      <c r="H12" s="211" t="s">
        <v>498</v>
      </c>
      <c r="I12" s="211">
        <f t="shared" si="0"/>
        <v>1.36</v>
      </c>
      <c r="J12" s="211">
        <f t="shared" si="1"/>
        <v>1.36</v>
      </c>
      <c r="K12" s="220">
        <v>1.36</v>
      </c>
      <c r="L12" s="214"/>
      <c r="M12" s="214"/>
      <c r="N12" s="214"/>
      <c r="O12" s="214"/>
      <c r="P12" s="214"/>
      <c r="Q12" s="214"/>
      <c r="R12" s="214"/>
      <c r="S12" s="214"/>
      <c r="T12" s="214"/>
      <c r="U12" s="214"/>
      <c r="V12" s="214"/>
      <c r="W12" s="214"/>
      <c r="X12" s="214"/>
      <c r="Y12" s="214"/>
      <c r="Z12" s="214"/>
      <c r="AA12" s="214"/>
      <c r="AB12" s="214"/>
      <c r="AC12" s="214"/>
      <c r="AD12" s="214"/>
    </row>
    <row r="13" spans="1:30" s="216" customFormat="1" ht="24.95" customHeight="1">
      <c r="A13" s="214"/>
      <c r="B13" s="214"/>
      <c r="C13" s="218" t="s">
        <v>496</v>
      </c>
      <c r="D13" s="214"/>
      <c r="E13" s="211" t="s">
        <v>497</v>
      </c>
      <c r="F13" s="219" t="s">
        <v>177</v>
      </c>
      <c r="G13" s="215"/>
      <c r="H13" s="211" t="s">
        <v>498</v>
      </c>
      <c r="I13" s="211">
        <f t="shared" si="0"/>
        <v>1.8</v>
      </c>
      <c r="J13" s="211">
        <f t="shared" si="1"/>
        <v>1.8</v>
      </c>
      <c r="K13" s="220">
        <v>1.8</v>
      </c>
      <c r="L13" s="214"/>
      <c r="M13" s="214"/>
      <c r="N13" s="214"/>
      <c r="O13" s="214"/>
      <c r="P13" s="214"/>
      <c r="Q13" s="214"/>
      <c r="R13" s="214"/>
      <c r="S13" s="214"/>
      <c r="T13" s="214"/>
      <c r="U13" s="214"/>
      <c r="V13" s="214"/>
      <c r="W13" s="214"/>
      <c r="X13" s="214"/>
      <c r="Y13" s="214"/>
      <c r="Z13" s="214"/>
      <c r="AA13" s="214"/>
      <c r="AB13" s="214"/>
      <c r="AC13" s="214"/>
      <c r="AD13" s="214"/>
    </row>
    <row r="15" spans="1:30" ht="14.25" customHeight="1">
      <c r="A15" s="249"/>
      <c r="B15" s="249"/>
      <c r="C15" s="249"/>
      <c r="D15" s="249"/>
    </row>
  </sheetData>
  <mergeCells count="17">
    <mergeCell ref="A2:V2"/>
    <mergeCell ref="E3:E5"/>
    <mergeCell ref="F3:F5"/>
    <mergeCell ref="G3:G5"/>
    <mergeCell ref="H3:H5"/>
    <mergeCell ref="I3:AD3"/>
    <mergeCell ref="AA4:AD4"/>
    <mergeCell ref="I4:I5"/>
    <mergeCell ref="J4:S4"/>
    <mergeCell ref="T4:V4"/>
    <mergeCell ref="W4:Y4"/>
    <mergeCell ref="Z4:Z5"/>
    <mergeCell ref="A15:D15"/>
    <mergeCell ref="A3:A5"/>
    <mergeCell ref="B3:B5"/>
    <mergeCell ref="C3:C5"/>
    <mergeCell ref="D3:D5"/>
  </mergeCells>
  <phoneticPr fontId="32" type="noConversion"/>
  <printOptions horizontalCentered="1"/>
  <pageMargins left="0.35433070866141736" right="0.35433070866141736" top="0.98425196850393704" bottom="0.98425196850393704" header="0.51181102362204722" footer="0.51181102362204722"/>
  <pageSetup paperSize="9" scale="51" orientation="landscape" r:id="rId1"/>
</worksheet>
</file>

<file path=xl/worksheets/sheet2.xml><?xml version="1.0" encoding="utf-8"?>
<worksheet xmlns="http://schemas.openxmlformats.org/spreadsheetml/2006/main" xmlns:r="http://schemas.openxmlformats.org/officeDocument/2006/relationships">
  <dimension ref="A1:D31"/>
  <sheetViews>
    <sheetView showGridLines="0" topLeftCell="A10" workbookViewId="0">
      <selection activeCell="C39" sqref="C39"/>
    </sheetView>
  </sheetViews>
  <sheetFormatPr defaultColWidth="8" defaultRowHeight="14.25" customHeight="1"/>
  <cols>
    <col min="1" max="1" width="32.625" style="1" customWidth="1"/>
    <col min="2" max="2" width="29" style="1" customWidth="1"/>
    <col min="3" max="3" width="35.375" style="1" customWidth="1"/>
    <col min="4" max="4" width="26.5" style="1" customWidth="1"/>
    <col min="5" max="16384" width="8" style="1"/>
  </cols>
  <sheetData>
    <row r="1" spans="1:4" ht="7.5" customHeight="1">
      <c r="A1" s="2"/>
      <c r="B1" s="2"/>
      <c r="C1" s="2"/>
    </row>
    <row r="2" spans="1:4" ht="33.75" customHeight="1">
      <c r="A2" s="234" t="s">
        <v>6</v>
      </c>
      <c r="B2" s="234"/>
      <c r="C2" s="234"/>
      <c r="D2" s="234"/>
    </row>
    <row r="3" spans="1:4" ht="19.5" customHeight="1">
      <c r="A3" s="120" t="s">
        <v>454</v>
      </c>
      <c r="B3" s="130"/>
      <c r="C3" s="130"/>
      <c r="D3" s="131" t="s">
        <v>8</v>
      </c>
    </row>
    <row r="4" spans="1:4" s="66" customFormat="1" ht="19.5" customHeight="1">
      <c r="A4" s="235" t="s">
        <v>9</v>
      </c>
      <c r="B4" s="235"/>
      <c r="C4" s="235" t="s">
        <v>10</v>
      </c>
      <c r="D4" s="235"/>
    </row>
    <row r="5" spans="1:4" s="66" customFormat="1" ht="19.5" customHeight="1">
      <c r="A5" s="235" t="s">
        <v>11</v>
      </c>
      <c r="B5" s="235" t="s">
        <v>405</v>
      </c>
      <c r="C5" s="235" t="s">
        <v>12</v>
      </c>
      <c r="D5" s="235" t="s">
        <v>405</v>
      </c>
    </row>
    <row r="6" spans="1:4" s="66" customFormat="1" ht="19.5" customHeight="1">
      <c r="A6" s="235"/>
      <c r="B6" s="235"/>
      <c r="C6" s="235"/>
      <c r="D6" s="235"/>
    </row>
    <row r="7" spans="1:4" s="66" customFormat="1" ht="17.25" customHeight="1">
      <c r="A7" s="132" t="s">
        <v>406</v>
      </c>
      <c r="B7" s="133">
        <v>1106.92</v>
      </c>
      <c r="C7" s="134" t="s">
        <v>13</v>
      </c>
      <c r="D7" s="135">
        <v>997.62</v>
      </c>
    </row>
    <row r="8" spans="1:4" s="66" customFormat="1" ht="17.25" customHeight="1">
      <c r="A8" s="136" t="s">
        <v>407</v>
      </c>
      <c r="B8" s="137"/>
      <c r="C8" s="134" t="s">
        <v>14</v>
      </c>
      <c r="D8" s="135"/>
    </row>
    <row r="9" spans="1:4" s="66" customFormat="1" ht="17.25" customHeight="1">
      <c r="A9" s="136" t="s">
        <v>408</v>
      </c>
      <c r="B9" s="137"/>
      <c r="C9" s="134" t="s">
        <v>15</v>
      </c>
      <c r="D9" s="135"/>
    </row>
    <row r="10" spans="1:4" s="66" customFormat="1" ht="17.25" customHeight="1">
      <c r="A10" s="136" t="s">
        <v>409</v>
      </c>
      <c r="B10" s="137"/>
      <c r="C10" s="134" t="s">
        <v>16</v>
      </c>
      <c r="D10" s="135"/>
    </row>
    <row r="11" spans="1:4" s="66" customFormat="1" ht="17.25" customHeight="1">
      <c r="A11" s="136" t="s">
        <v>410</v>
      </c>
      <c r="B11" s="137"/>
      <c r="C11" s="134" t="s">
        <v>17</v>
      </c>
      <c r="D11" s="135"/>
    </row>
    <row r="12" spans="1:4" s="66" customFormat="1" ht="17.25" customHeight="1">
      <c r="A12" s="136" t="s">
        <v>411</v>
      </c>
      <c r="B12" s="137"/>
      <c r="C12" s="134" t="s">
        <v>18</v>
      </c>
      <c r="D12" s="135"/>
    </row>
    <row r="13" spans="1:4" s="66" customFormat="1" ht="17.25" customHeight="1">
      <c r="A13" s="136" t="s">
        <v>412</v>
      </c>
      <c r="B13" s="137"/>
      <c r="C13" s="134" t="s">
        <v>413</v>
      </c>
      <c r="D13" s="135"/>
    </row>
    <row r="14" spans="1:4" s="66" customFormat="1" ht="17.25" customHeight="1">
      <c r="A14" s="138"/>
      <c r="B14" s="135"/>
      <c r="C14" s="134" t="s">
        <v>19</v>
      </c>
      <c r="D14" s="135">
        <v>109.3</v>
      </c>
    </row>
    <row r="15" spans="1:4" s="66" customFormat="1" ht="17.25" customHeight="1">
      <c r="A15" s="138"/>
      <c r="B15" s="135"/>
      <c r="C15" s="134" t="s">
        <v>414</v>
      </c>
      <c r="D15" s="135"/>
    </row>
    <row r="16" spans="1:4" s="66" customFormat="1" ht="17.25" customHeight="1">
      <c r="A16" s="138"/>
      <c r="B16" s="135"/>
      <c r="C16" s="134" t="s">
        <v>20</v>
      </c>
      <c r="D16" s="135"/>
    </row>
    <row r="17" spans="1:4" s="66" customFormat="1" ht="17.25" customHeight="1">
      <c r="A17" s="138"/>
      <c r="B17" s="139"/>
      <c r="C17" s="134" t="s">
        <v>21</v>
      </c>
      <c r="D17" s="135"/>
    </row>
    <row r="18" spans="1:4" s="66" customFormat="1" ht="17.25" customHeight="1">
      <c r="A18" s="138"/>
      <c r="B18" s="140"/>
      <c r="C18" s="134" t="s">
        <v>22</v>
      </c>
      <c r="D18" s="135"/>
    </row>
    <row r="19" spans="1:4" s="66" customFormat="1" ht="17.25" customHeight="1">
      <c r="A19" s="138"/>
      <c r="B19" s="140"/>
      <c r="C19" s="134" t="s">
        <v>23</v>
      </c>
      <c r="D19" s="135"/>
    </row>
    <row r="20" spans="1:4" s="66" customFormat="1" ht="17.25" customHeight="1">
      <c r="A20" s="138"/>
      <c r="B20" s="140"/>
      <c r="C20" s="132" t="s">
        <v>24</v>
      </c>
      <c r="D20" s="135"/>
    </row>
    <row r="21" spans="1:4" s="66" customFormat="1" ht="17.25" customHeight="1">
      <c r="A21" s="141"/>
      <c r="B21" s="140"/>
      <c r="C21" s="132" t="s">
        <v>25</v>
      </c>
      <c r="D21" s="135"/>
    </row>
    <row r="22" spans="1:4" s="66" customFormat="1" ht="17.25" customHeight="1">
      <c r="A22" s="142"/>
      <c r="B22" s="140"/>
      <c r="C22" s="132" t="s">
        <v>26</v>
      </c>
      <c r="D22" s="135"/>
    </row>
    <row r="23" spans="1:4" s="66" customFormat="1" ht="17.25" customHeight="1">
      <c r="A23" s="142"/>
      <c r="B23" s="140"/>
      <c r="C23" s="132" t="s">
        <v>27</v>
      </c>
      <c r="D23" s="135"/>
    </row>
    <row r="24" spans="1:4" s="66" customFormat="1" ht="17.25" customHeight="1">
      <c r="A24" s="142"/>
      <c r="B24" s="140"/>
      <c r="C24" s="132" t="s">
        <v>415</v>
      </c>
      <c r="D24" s="135"/>
    </row>
    <row r="25" spans="1:4" s="66" customFormat="1" ht="17.25" customHeight="1">
      <c r="A25" s="142"/>
      <c r="B25" s="140"/>
      <c r="C25" s="132" t="s">
        <v>28</v>
      </c>
      <c r="D25" s="135"/>
    </row>
    <row r="26" spans="1:4" s="66" customFormat="1" ht="17.25" customHeight="1">
      <c r="A26" s="142"/>
      <c r="B26" s="140"/>
      <c r="C26" s="132" t="s">
        <v>29</v>
      </c>
      <c r="D26" s="135"/>
    </row>
    <row r="27" spans="1:4" s="66" customFormat="1" ht="17.25" customHeight="1">
      <c r="A27" s="142"/>
      <c r="B27" s="140"/>
      <c r="C27" s="132" t="s">
        <v>416</v>
      </c>
      <c r="D27" s="135"/>
    </row>
    <row r="28" spans="1:4" s="66" customFormat="1" ht="17.25" customHeight="1">
      <c r="A28" s="142"/>
      <c r="B28" s="140"/>
      <c r="C28" s="132" t="s">
        <v>417</v>
      </c>
      <c r="D28" s="135"/>
    </row>
    <row r="29" spans="1:4" s="66" customFormat="1" ht="17.25" customHeight="1">
      <c r="A29" s="142"/>
      <c r="B29" s="140"/>
      <c r="C29" s="132" t="s">
        <v>418</v>
      </c>
      <c r="D29" s="135"/>
    </row>
    <row r="30" spans="1:4" s="66" customFormat="1" ht="17.25" customHeight="1">
      <c r="A30" s="143" t="s">
        <v>30</v>
      </c>
      <c r="B30" s="144">
        <v>1106.92</v>
      </c>
      <c r="C30" s="145" t="s">
        <v>31</v>
      </c>
      <c r="D30" s="146">
        <f>SUM(D7:D29)</f>
        <v>1106.92</v>
      </c>
    </row>
    <row r="31" spans="1:4" ht="29.25" customHeight="1">
      <c r="A31" s="236"/>
      <c r="B31" s="236"/>
    </row>
  </sheetData>
  <mergeCells count="8">
    <mergeCell ref="A2:D2"/>
    <mergeCell ref="A4:B4"/>
    <mergeCell ref="C4:D4"/>
    <mergeCell ref="A31:B31"/>
    <mergeCell ref="A5:A6"/>
    <mergeCell ref="B5:B6"/>
    <mergeCell ref="C5:C6"/>
    <mergeCell ref="D5:D6"/>
  </mergeCells>
  <phoneticPr fontId="32" type="noConversion"/>
  <printOptions horizontalCentered="1"/>
  <pageMargins left="0.59055118110236227" right="0.59055118110236227" top="0.19685039370078741" bottom="0.19685039370078741" header="0.19685039370078741" footer="0.19685039370078741"/>
  <pageSetup paperSize="9" orientation="landscape" blackAndWhite="1" r:id="rId1"/>
  <headerFooter alignWithMargins="0"/>
</worksheet>
</file>

<file path=xl/worksheets/sheet3.xml><?xml version="1.0" encoding="utf-8"?>
<worksheet xmlns="http://schemas.openxmlformats.org/spreadsheetml/2006/main" xmlns:r="http://schemas.openxmlformats.org/officeDocument/2006/relationships">
  <dimension ref="A1:I19"/>
  <sheetViews>
    <sheetView topLeftCell="A4" workbookViewId="0">
      <selection activeCell="L9" sqref="L9"/>
    </sheetView>
  </sheetViews>
  <sheetFormatPr defaultColWidth="9" defaultRowHeight="13.5"/>
  <cols>
    <col min="1" max="1" width="6.875" customWidth="1"/>
    <col min="2" max="2" width="20.375" customWidth="1"/>
    <col min="3" max="3" width="8.625" customWidth="1"/>
    <col min="4" max="4" width="11.25" customWidth="1"/>
    <col min="5" max="6" width="10.625" customWidth="1"/>
    <col min="7" max="9" width="8.625" customWidth="1"/>
  </cols>
  <sheetData>
    <row r="1" spans="1:9" ht="20.100000000000001" customHeight="1">
      <c r="A1" s="237"/>
      <c r="B1" s="237"/>
      <c r="C1" s="237"/>
      <c r="D1" s="237"/>
      <c r="E1" s="237"/>
      <c r="F1" s="237"/>
      <c r="G1" s="237"/>
      <c r="H1" s="237"/>
      <c r="I1" s="237"/>
    </row>
    <row r="2" spans="1:9" ht="39.950000000000003" customHeight="1">
      <c r="A2" s="238" t="s">
        <v>32</v>
      </c>
      <c r="B2" s="238"/>
      <c r="C2" s="238"/>
      <c r="D2" s="238"/>
      <c r="E2" s="238"/>
      <c r="F2" s="238"/>
      <c r="G2" s="238"/>
      <c r="H2" s="238"/>
      <c r="I2" s="238"/>
    </row>
    <row r="3" spans="1:9" s="61" customFormat="1" ht="15" customHeight="1">
      <c r="A3" s="239" t="s">
        <v>33</v>
      </c>
      <c r="B3" s="239"/>
      <c r="C3" s="239"/>
      <c r="D3" s="239"/>
      <c r="E3" s="239"/>
      <c r="F3" s="239"/>
      <c r="G3" s="239"/>
      <c r="H3" s="239"/>
      <c r="I3" s="239"/>
    </row>
    <row r="4" spans="1:9" ht="39.950000000000003" customHeight="1">
      <c r="A4" s="240" t="s">
        <v>34</v>
      </c>
      <c r="B4" s="240"/>
      <c r="C4" s="240" t="s">
        <v>35</v>
      </c>
      <c r="D4" s="241" t="s">
        <v>36</v>
      </c>
      <c r="E4" s="241" t="s">
        <v>37</v>
      </c>
      <c r="F4" s="242" t="s">
        <v>38</v>
      </c>
      <c r="G4" s="244" t="s">
        <v>39</v>
      </c>
      <c r="H4" s="241" t="s">
        <v>40</v>
      </c>
      <c r="I4" s="241" t="s">
        <v>41</v>
      </c>
    </row>
    <row r="5" spans="1:9" ht="30" customHeight="1">
      <c r="A5" s="60" t="s">
        <v>42</v>
      </c>
      <c r="B5" s="60" t="s">
        <v>43</v>
      </c>
      <c r="C5" s="240"/>
      <c r="D5" s="240"/>
      <c r="E5" s="240"/>
      <c r="F5" s="243"/>
      <c r="G5" s="245"/>
      <c r="H5" s="240"/>
      <c r="I5" s="240"/>
    </row>
    <row r="6" spans="1:9" ht="20.100000000000001" customHeight="1">
      <c r="A6" s="55">
        <v>201</v>
      </c>
      <c r="B6" s="122" t="s">
        <v>44</v>
      </c>
      <c r="C6" s="63">
        <f>C7</f>
        <v>997.62</v>
      </c>
      <c r="D6" s="63">
        <f>D7</f>
        <v>997.62</v>
      </c>
      <c r="E6" s="63">
        <f t="shared" ref="E6:I6" si="0">E7</f>
        <v>0</v>
      </c>
      <c r="F6" s="63">
        <f t="shared" si="0"/>
        <v>0</v>
      </c>
      <c r="G6" s="63">
        <f t="shared" si="0"/>
        <v>0</v>
      </c>
      <c r="H6" s="63">
        <f t="shared" si="0"/>
        <v>0</v>
      </c>
      <c r="I6" s="63">
        <f t="shared" si="0"/>
        <v>0</v>
      </c>
    </row>
    <row r="7" spans="1:9" ht="20.100000000000001" customHeight="1">
      <c r="A7" s="55">
        <v>20138</v>
      </c>
      <c r="B7" s="122" t="s">
        <v>455</v>
      </c>
      <c r="C7" s="63">
        <f>SUM(C8:C12)</f>
        <v>997.62</v>
      </c>
      <c r="D7" s="63">
        <f>SUM(D8:D12)</f>
        <v>997.62</v>
      </c>
      <c r="E7" s="63">
        <f t="shared" ref="E7:I7" si="1">SUM(E8:E11)</f>
        <v>0</v>
      </c>
      <c r="F7" s="63">
        <f t="shared" si="1"/>
        <v>0</v>
      </c>
      <c r="G7" s="63">
        <f t="shared" si="1"/>
        <v>0</v>
      </c>
      <c r="H7" s="63">
        <f t="shared" si="1"/>
        <v>0</v>
      </c>
      <c r="I7" s="63">
        <f t="shared" si="1"/>
        <v>0</v>
      </c>
    </row>
    <row r="8" spans="1:9" ht="20.100000000000001" customHeight="1">
      <c r="A8" s="55">
        <v>2013801</v>
      </c>
      <c r="B8" s="122" t="s">
        <v>45</v>
      </c>
      <c r="C8" s="63">
        <f t="shared" ref="C8:C15" si="2">SUM(D8:I8)</f>
        <v>849.27</v>
      </c>
      <c r="D8" s="63">
        <v>849.27</v>
      </c>
      <c r="E8" s="63"/>
      <c r="F8" s="63"/>
      <c r="G8" s="63"/>
      <c r="H8" s="63"/>
      <c r="I8" s="63"/>
    </row>
    <row r="9" spans="1:9" ht="20.100000000000001" customHeight="1">
      <c r="A9" s="55">
        <v>2013804</v>
      </c>
      <c r="B9" s="122" t="s">
        <v>456</v>
      </c>
      <c r="C9" s="63">
        <f t="shared" si="2"/>
        <v>32</v>
      </c>
      <c r="D9" s="63">
        <v>32</v>
      </c>
      <c r="E9" s="63"/>
      <c r="F9" s="63"/>
      <c r="G9" s="63"/>
      <c r="H9" s="63"/>
      <c r="I9" s="63"/>
    </row>
    <row r="10" spans="1:9" ht="20.100000000000001" customHeight="1">
      <c r="A10" s="55">
        <v>2013805</v>
      </c>
      <c r="B10" s="122" t="s">
        <v>461</v>
      </c>
      <c r="C10" s="63">
        <f t="shared" si="2"/>
        <v>44</v>
      </c>
      <c r="D10" s="123">
        <v>44</v>
      </c>
      <c r="E10" s="123"/>
      <c r="F10" s="123"/>
      <c r="G10" s="123"/>
      <c r="H10" s="123"/>
      <c r="I10" s="123"/>
    </row>
    <row r="11" spans="1:9" ht="20.100000000000001" customHeight="1">
      <c r="A11" s="55">
        <v>2013850</v>
      </c>
      <c r="B11" s="122" t="s">
        <v>457</v>
      </c>
      <c r="C11" s="63">
        <f t="shared" si="2"/>
        <v>70.849999999999994</v>
      </c>
      <c r="D11" s="63">
        <v>70.849999999999994</v>
      </c>
      <c r="E11" s="63"/>
      <c r="F11" s="63"/>
      <c r="G11" s="63"/>
      <c r="H11" s="63"/>
      <c r="I11" s="63"/>
    </row>
    <row r="12" spans="1:9" ht="27.75" customHeight="1">
      <c r="A12" s="121">
        <v>2013899</v>
      </c>
      <c r="B12" s="122" t="s">
        <v>462</v>
      </c>
      <c r="C12" s="63">
        <f t="shared" si="2"/>
        <v>1.5</v>
      </c>
      <c r="D12" s="123">
        <v>1.5</v>
      </c>
      <c r="E12" s="123"/>
      <c r="F12" s="123"/>
      <c r="G12" s="123"/>
      <c r="H12" s="123"/>
      <c r="I12" s="123"/>
    </row>
    <row r="13" spans="1:9" ht="20.100000000000001" customHeight="1">
      <c r="A13" s="55">
        <v>208</v>
      </c>
      <c r="B13" s="122" t="s">
        <v>458</v>
      </c>
      <c r="C13" s="63">
        <f>SUM(C14)</f>
        <v>109.3</v>
      </c>
      <c r="D13" s="63">
        <f t="shared" ref="D13:I13" si="3">SUM(D14)</f>
        <v>109.3</v>
      </c>
      <c r="E13" s="63">
        <f t="shared" si="3"/>
        <v>0</v>
      </c>
      <c r="F13" s="63">
        <f t="shared" si="3"/>
        <v>0</v>
      </c>
      <c r="G13" s="63">
        <f t="shared" si="3"/>
        <v>0</v>
      </c>
      <c r="H13" s="63">
        <f t="shared" si="3"/>
        <v>0</v>
      </c>
      <c r="I13" s="63">
        <f t="shared" si="3"/>
        <v>0</v>
      </c>
    </row>
    <row r="14" spans="1:9" ht="20.100000000000001" customHeight="1">
      <c r="A14" s="55">
        <v>20805</v>
      </c>
      <c r="B14" s="122" t="s">
        <v>459</v>
      </c>
      <c r="C14" s="63">
        <f>C15</f>
        <v>109.3</v>
      </c>
      <c r="D14" s="63">
        <f t="shared" ref="D14:I14" si="4">D15</f>
        <v>109.3</v>
      </c>
      <c r="E14" s="63">
        <f t="shared" si="4"/>
        <v>0</v>
      </c>
      <c r="F14" s="63">
        <f t="shared" si="4"/>
        <v>0</v>
      </c>
      <c r="G14" s="63">
        <f t="shared" si="4"/>
        <v>0</v>
      </c>
      <c r="H14" s="63">
        <f t="shared" si="4"/>
        <v>0</v>
      </c>
      <c r="I14" s="63">
        <f t="shared" si="4"/>
        <v>0</v>
      </c>
    </row>
    <row r="15" spans="1:9" ht="28.5" customHeight="1">
      <c r="A15" s="55">
        <v>2080501</v>
      </c>
      <c r="B15" s="122" t="s">
        <v>460</v>
      </c>
      <c r="C15" s="63">
        <f t="shared" si="2"/>
        <v>109.3</v>
      </c>
      <c r="D15" s="63">
        <v>109.3</v>
      </c>
      <c r="E15" s="63"/>
      <c r="F15" s="63"/>
      <c r="G15" s="63"/>
      <c r="H15" s="63"/>
      <c r="I15" s="63"/>
    </row>
    <row r="16" spans="1:9" ht="20.100000000000001" customHeight="1">
      <c r="A16" s="55"/>
      <c r="B16" s="21" t="s">
        <v>46</v>
      </c>
      <c r="C16" s="62">
        <f>C6+C13</f>
        <v>1106.92</v>
      </c>
      <c r="D16" s="62">
        <f t="shared" ref="D16:I16" si="5">D6+D13</f>
        <v>1106.92</v>
      </c>
      <c r="E16" s="62">
        <f t="shared" si="5"/>
        <v>0</v>
      </c>
      <c r="F16" s="62">
        <f t="shared" si="5"/>
        <v>0</v>
      </c>
      <c r="G16" s="62">
        <f t="shared" si="5"/>
        <v>0</v>
      </c>
      <c r="H16" s="62">
        <f t="shared" si="5"/>
        <v>0</v>
      </c>
      <c r="I16" s="62">
        <f t="shared" si="5"/>
        <v>0</v>
      </c>
    </row>
    <row r="17" ht="20.100000000000001" customHeight="1"/>
    <row r="18" ht="20.100000000000001" customHeight="1"/>
    <row r="19" ht="20.100000000000001" customHeight="1"/>
  </sheetData>
  <mergeCells count="11">
    <mergeCell ref="A1:I1"/>
    <mergeCell ref="A2:I2"/>
    <mergeCell ref="A3:I3"/>
    <mergeCell ref="A4:B4"/>
    <mergeCell ref="C4:C5"/>
    <mergeCell ref="D4:D5"/>
    <mergeCell ref="E4:E5"/>
    <mergeCell ref="F4:F5"/>
    <mergeCell ref="G4:G5"/>
    <mergeCell ref="H4:H5"/>
    <mergeCell ref="I4:I5"/>
  </mergeCells>
  <phoneticPr fontId="32" type="noConversion"/>
  <printOptions horizontalCentered="1"/>
  <pageMargins left="0.39305555555555599" right="0.39305555555555599" top="0.74791666666666701" bottom="0.74791666666666701" header="0.31388888888888899" footer="0.31388888888888899"/>
  <pageSetup paperSize="9" orientation="portrait" r:id="rId1"/>
</worksheet>
</file>

<file path=xl/worksheets/sheet4.xml><?xml version="1.0" encoding="utf-8"?>
<worksheet xmlns="http://schemas.openxmlformats.org/spreadsheetml/2006/main" xmlns:r="http://schemas.openxmlformats.org/officeDocument/2006/relationships">
  <dimension ref="A1:E18"/>
  <sheetViews>
    <sheetView workbookViewId="0">
      <selection activeCell="A9" sqref="A9:B11"/>
    </sheetView>
  </sheetViews>
  <sheetFormatPr defaultColWidth="9" defaultRowHeight="13.5"/>
  <cols>
    <col min="1" max="1" width="8.625" customWidth="1"/>
    <col min="2" max="2" width="26.625" customWidth="1"/>
    <col min="3" max="3" width="18.625" customWidth="1"/>
    <col min="4" max="5" width="18.625" style="59" customWidth="1"/>
  </cols>
  <sheetData>
    <row r="1" spans="1:5" ht="20.100000000000001" customHeight="1">
      <c r="A1" s="237"/>
      <c r="B1" s="237"/>
      <c r="C1" s="237"/>
      <c r="D1" s="237"/>
      <c r="E1" s="237"/>
    </row>
    <row r="2" spans="1:5" ht="39.950000000000003" customHeight="1">
      <c r="A2" s="246" t="s">
        <v>47</v>
      </c>
      <c r="B2" s="246"/>
      <c r="C2" s="246"/>
      <c r="D2" s="246"/>
      <c r="E2" s="246"/>
    </row>
    <row r="3" spans="1:5" s="58" customFormat="1" ht="15" customHeight="1">
      <c r="A3" s="239" t="s">
        <v>33</v>
      </c>
      <c r="B3" s="239"/>
      <c r="C3" s="239"/>
      <c r="D3" s="239"/>
      <c r="E3" s="239"/>
    </row>
    <row r="4" spans="1:5" s="147" customFormat="1" ht="30" customHeight="1">
      <c r="A4" s="124" t="s">
        <v>42</v>
      </c>
      <c r="B4" s="124" t="s">
        <v>43</v>
      </c>
      <c r="C4" s="124" t="s">
        <v>35</v>
      </c>
      <c r="D4" s="124" t="s">
        <v>48</v>
      </c>
      <c r="E4" s="124" t="s">
        <v>49</v>
      </c>
    </row>
    <row r="5" spans="1:5" ht="20.100000000000001" customHeight="1">
      <c r="A5" s="125">
        <v>201</v>
      </c>
      <c r="B5" s="126" t="s">
        <v>44</v>
      </c>
      <c r="C5" s="125">
        <f>SUM(D5:E5)</f>
        <v>997.62</v>
      </c>
      <c r="D5" s="63">
        <f>D6</f>
        <v>920.12</v>
      </c>
      <c r="E5" s="63">
        <f>SUM(E6:E14)</f>
        <v>77.5</v>
      </c>
    </row>
    <row r="6" spans="1:5" ht="20.100000000000001" customHeight="1">
      <c r="A6" s="125">
        <v>20138</v>
      </c>
      <c r="B6" s="126" t="s">
        <v>455</v>
      </c>
      <c r="C6" s="125">
        <f t="shared" ref="C6:C14" si="0">SUM(D6:E6)</f>
        <v>920.12</v>
      </c>
      <c r="D6" s="63">
        <f>SUM(D7:D11)</f>
        <v>920.12</v>
      </c>
      <c r="E6" s="125"/>
    </row>
    <row r="7" spans="1:5" ht="20.100000000000001" customHeight="1">
      <c r="A7" s="125">
        <v>2013801</v>
      </c>
      <c r="B7" s="126" t="s">
        <v>45</v>
      </c>
      <c r="C7" s="125">
        <f t="shared" si="0"/>
        <v>849.27</v>
      </c>
      <c r="D7" s="63">
        <v>849.27</v>
      </c>
      <c r="E7" s="125"/>
    </row>
    <row r="8" spans="1:5" ht="30.75" customHeight="1">
      <c r="A8" s="125">
        <v>2013804</v>
      </c>
      <c r="B8" s="126" t="s">
        <v>456</v>
      </c>
      <c r="C8" s="125">
        <f>SUM(E8:E8)</f>
        <v>32</v>
      </c>
      <c r="D8" s="127"/>
      <c r="E8" s="63">
        <v>32</v>
      </c>
    </row>
    <row r="9" spans="1:5" ht="30.75" customHeight="1">
      <c r="A9" s="125">
        <v>2013805</v>
      </c>
      <c r="B9" s="126" t="s">
        <v>461</v>
      </c>
      <c r="C9" s="125">
        <f>SUM(E9:E9)</f>
        <v>44</v>
      </c>
      <c r="D9" s="127"/>
      <c r="E9" s="123">
        <v>44</v>
      </c>
    </row>
    <row r="10" spans="1:5" ht="20.100000000000001" customHeight="1">
      <c r="A10" s="125">
        <v>2013850</v>
      </c>
      <c r="B10" s="126" t="s">
        <v>457</v>
      </c>
      <c r="C10" s="125">
        <f t="shared" si="0"/>
        <v>70.849999999999994</v>
      </c>
      <c r="D10" s="63">
        <v>70.849999999999994</v>
      </c>
      <c r="E10" s="125"/>
    </row>
    <row r="11" spans="1:5" ht="27.75" customHeight="1">
      <c r="A11" s="128">
        <v>2013899</v>
      </c>
      <c r="B11" s="126" t="s">
        <v>462</v>
      </c>
      <c r="C11" s="125">
        <f>SUM(E11:E11)</f>
        <v>1.5</v>
      </c>
      <c r="D11" s="129"/>
      <c r="E11" s="123">
        <v>1.5</v>
      </c>
    </row>
    <row r="12" spans="1:5" ht="20.100000000000001" customHeight="1">
      <c r="A12" s="125">
        <v>208</v>
      </c>
      <c r="B12" s="126" t="s">
        <v>458</v>
      </c>
      <c r="C12" s="125">
        <f t="shared" si="0"/>
        <v>109.3</v>
      </c>
      <c r="D12" s="63">
        <f t="shared" ref="D12" si="1">SUM(D13)</f>
        <v>109.3</v>
      </c>
      <c r="E12" s="125"/>
    </row>
    <row r="13" spans="1:5" ht="20.100000000000001" customHeight="1">
      <c r="A13" s="125">
        <v>20805</v>
      </c>
      <c r="B13" s="126" t="s">
        <v>459</v>
      </c>
      <c r="C13" s="125">
        <f t="shared" si="0"/>
        <v>109.3</v>
      </c>
      <c r="D13" s="63">
        <f t="shared" ref="D13" si="2">D14</f>
        <v>109.3</v>
      </c>
      <c r="E13" s="125"/>
    </row>
    <row r="14" spans="1:5" ht="27" customHeight="1">
      <c r="A14" s="125">
        <v>2080501</v>
      </c>
      <c r="B14" s="126" t="s">
        <v>460</v>
      </c>
      <c r="C14" s="125">
        <f t="shared" si="0"/>
        <v>109.3</v>
      </c>
      <c r="D14" s="63">
        <v>109.3</v>
      </c>
      <c r="E14" s="125"/>
    </row>
    <row r="15" spans="1:5" ht="20.100000000000001" customHeight="1">
      <c r="A15" s="125"/>
      <c r="B15" s="119" t="s">
        <v>46</v>
      </c>
      <c r="C15" s="125">
        <f>C5+C12</f>
        <v>1106.92</v>
      </c>
      <c r="D15" s="125">
        <f t="shared" ref="D15:E15" si="3">D5+D12</f>
        <v>1029.42</v>
      </c>
      <c r="E15" s="125">
        <f t="shared" si="3"/>
        <v>77.5</v>
      </c>
    </row>
    <row r="16" spans="1:5" ht="20.100000000000001" customHeight="1"/>
    <row r="17" ht="20.100000000000001" customHeight="1"/>
    <row r="18" ht="20.100000000000001" customHeight="1"/>
  </sheetData>
  <mergeCells count="3">
    <mergeCell ref="A1:E1"/>
    <mergeCell ref="A2:E2"/>
    <mergeCell ref="A3:E3"/>
  </mergeCells>
  <phoneticPr fontId="32" type="noConversion"/>
  <printOptions horizontalCentered="1"/>
  <pageMargins left="0.70763888888888904" right="0.70763888888888904" top="0.74791666666666701" bottom="0.74791666666666701" header="0.31388888888888899" footer="0.31388888888888899"/>
  <pageSetup paperSize="9"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A1:D31"/>
  <sheetViews>
    <sheetView showGridLines="0" topLeftCell="A7" workbookViewId="0">
      <selection activeCell="B20" sqref="B20"/>
    </sheetView>
  </sheetViews>
  <sheetFormatPr defaultColWidth="8" defaultRowHeight="14.25" customHeight="1"/>
  <cols>
    <col min="1" max="1" width="40.875" style="76" customWidth="1"/>
    <col min="2" max="2" width="34" style="76" customWidth="1"/>
    <col min="3" max="3" width="42.5" style="76" customWidth="1"/>
    <col min="4" max="4" width="31.875" style="76" customWidth="1"/>
    <col min="5" max="16384" width="8" style="76"/>
  </cols>
  <sheetData>
    <row r="1" spans="1:4" ht="12">
      <c r="A1" s="75"/>
      <c r="B1" s="75"/>
      <c r="C1" s="75"/>
    </row>
    <row r="2" spans="1:4" ht="33" customHeight="1">
      <c r="A2" s="247" t="s">
        <v>50</v>
      </c>
      <c r="B2" s="247"/>
      <c r="C2" s="247"/>
      <c r="D2" s="247"/>
    </row>
    <row r="3" spans="1:4">
      <c r="A3" s="148" t="s">
        <v>463</v>
      </c>
      <c r="B3" s="149"/>
      <c r="C3" s="149"/>
      <c r="D3" s="150" t="s">
        <v>8</v>
      </c>
    </row>
    <row r="4" spans="1:4" s="79" customFormat="1" ht="19.5" customHeight="1">
      <c r="A4" s="248" t="s">
        <v>9</v>
      </c>
      <c r="B4" s="248"/>
      <c r="C4" s="248" t="s">
        <v>10</v>
      </c>
      <c r="D4" s="248"/>
    </row>
    <row r="5" spans="1:4" s="79" customFormat="1" ht="21.75" customHeight="1">
      <c r="A5" s="248" t="s">
        <v>11</v>
      </c>
      <c r="B5" s="250" t="s">
        <v>405</v>
      </c>
      <c r="C5" s="248" t="s">
        <v>51</v>
      </c>
      <c r="D5" s="250" t="s">
        <v>405</v>
      </c>
    </row>
    <row r="6" spans="1:4" s="79" customFormat="1" ht="17.25" customHeight="1">
      <c r="A6" s="248"/>
      <c r="B6" s="250"/>
      <c r="C6" s="248"/>
      <c r="D6" s="250"/>
    </row>
    <row r="7" spans="1:4" s="79" customFormat="1">
      <c r="A7" s="151" t="s">
        <v>52</v>
      </c>
      <c r="B7" s="151">
        <f>B8+B18+B21</f>
        <v>1106.92</v>
      </c>
      <c r="C7" s="152" t="s">
        <v>13</v>
      </c>
      <c r="D7" s="153">
        <v>997.62</v>
      </c>
    </row>
    <row r="8" spans="1:4" s="79" customFormat="1">
      <c r="A8" s="151" t="s">
        <v>53</v>
      </c>
      <c r="B8" s="151">
        <f>SUM(B9:B17)</f>
        <v>1106.92</v>
      </c>
      <c r="C8" s="154" t="s">
        <v>14</v>
      </c>
      <c r="D8" s="153"/>
    </row>
    <row r="9" spans="1:4" s="79" customFormat="1">
      <c r="A9" s="151" t="s">
        <v>54</v>
      </c>
      <c r="B9" s="151">
        <v>1061.42</v>
      </c>
      <c r="C9" s="154" t="s">
        <v>15</v>
      </c>
      <c r="D9" s="153"/>
    </row>
    <row r="10" spans="1:4" s="79" customFormat="1">
      <c r="A10" s="151" t="s">
        <v>55</v>
      </c>
      <c r="B10" s="151"/>
      <c r="C10" s="154" t="s">
        <v>16</v>
      </c>
      <c r="D10" s="153"/>
    </row>
    <row r="11" spans="1:4" s="79" customFormat="1">
      <c r="A11" s="151" t="s">
        <v>56</v>
      </c>
      <c r="B11" s="151"/>
      <c r="C11" s="154" t="s">
        <v>17</v>
      </c>
      <c r="D11" s="153"/>
    </row>
    <row r="12" spans="1:4" s="79" customFormat="1">
      <c r="A12" s="151" t="s">
        <v>57</v>
      </c>
      <c r="B12" s="151"/>
      <c r="C12" s="154" t="s">
        <v>18</v>
      </c>
      <c r="D12" s="153"/>
    </row>
    <row r="13" spans="1:4" s="79" customFormat="1">
      <c r="A13" s="151" t="s">
        <v>58</v>
      </c>
      <c r="B13" s="151"/>
      <c r="C13" s="154" t="s">
        <v>413</v>
      </c>
      <c r="D13" s="153"/>
    </row>
    <row r="14" spans="1:4" s="79" customFormat="1">
      <c r="A14" s="151" t="s">
        <v>59</v>
      </c>
      <c r="B14" s="151">
        <v>1.5</v>
      </c>
      <c r="C14" s="154" t="s">
        <v>19</v>
      </c>
      <c r="D14" s="153">
        <v>109.3</v>
      </c>
    </row>
    <row r="15" spans="1:4" s="79" customFormat="1">
      <c r="A15" s="155" t="s">
        <v>419</v>
      </c>
      <c r="B15" s="162">
        <v>44</v>
      </c>
      <c r="C15" s="154" t="s">
        <v>414</v>
      </c>
      <c r="D15" s="153"/>
    </row>
    <row r="16" spans="1:4" s="79" customFormat="1">
      <c r="A16" s="155" t="s">
        <v>420</v>
      </c>
      <c r="B16" s="155"/>
      <c r="C16" s="154" t="s">
        <v>20</v>
      </c>
      <c r="D16" s="153"/>
    </row>
    <row r="17" spans="1:4" s="79" customFormat="1">
      <c r="A17" s="155" t="s">
        <v>421</v>
      </c>
      <c r="B17" s="155"/>
      <c r="C17" s="154" t="s">
        <v>21</v>
      </c>
      <c r="D17" s="153"/>
    </row>
    <row r="18" spans="1:4" s="79" customFormat="1">
      <c r="A18" s="151" t="s">
        <v>60</v>
      </c>
      <c r="B18" s="151">
        <f>SUM(B19:B20)</f>
        <v>0</v>
      </c>
      <c r="C18" s="154" t="s">
        <v>22</v>
      </c>
      <c r="D18" s="153"/>
    </row>
    <row r="19" spans="1:4" s="79" customFormat="1">
      <c r="A19" s="155" t="s">
        <v>61</v>
      </c>
      <c r="B19" s="155"/>
      <c r="C19" s="154" t="s">
        <v>23</v>
      </c>
      <c r="D19" s="153"/>
    </row>
    <row r="20" spans="1:4" s="79" customFormat="1">
      <c r="A20" s="155" t="s">
        <v>62</v>
      </c>
      <c r="B20" s="155"/>
      <c r="C20" s="154" t="s">
        <v>24</v>
      </c>
      <c r="D20" s="153"/>
    </row>
    <row r="21" spans="1:4" s="79" customFormat="1">
      <c r="A21" s="151" t="s">
        <v>63</v>
      </c>
      <c r="B21" s="151">
        <f>SUM(B22:B23)</f>
        <v>0</v>
      </c>
      <c r="C21" s="156" t="s">
        <v>25</v>
      </c>
      <c r="D21" s="153"/>
    </row>
    <row r="22" spans="1:4" s="79" customFormat="1">
      <c r="A22" s="155" t="s">
        <v>61</v>
      </c>
      <c r="B22" s="155"/>
      <c r="C22" s="156" t="s">
        <v>26</v>
      </c>
      <c r="D22" s="153"/>
    </row>
    <row r="23" spans="1:4" s="79" customFormat="1">
      <c r="A23" s="155" t="s">
        <v>62</v>
      </c>
      <c r="B23" s="155"/>
      <c r="C23" s="156" t="s">
        <v>27</v>
      </c>
      <c r="D23" s="153"/>
    </row>
    <row r="24" spans="1:4" s="79" customFormat="1">
      <c r="A24" s="151" t="s">
        <v>422</v>
      </c>
      <c r="B24" s="151"/>
      <c r="C24" s="156" t="s">
        <v>415</v>
      </c>
      <c r="D24" s="153"/>
    </row>
    <row r="25" spans="1:4" s="79" customFormat="1">
      <c r="A25" s="157"/>
      <c r="B25" s="158"/>
      <c r="C25" s="156" t="s">
        <v>28</v>
      </c>
      <c r="D25" s="153"/>
    </row>
    <row r="26" spans="1:4" s="79" customFormat="1">
      <c r="A26" s="159"/>
      <c r="B26" s="158"/>
      <c r="C26" s="156" t="s">
        <v>29</v>
      </c>
      <c r="D26" s="153"/>
    </row>
    <row r="27" spans="1:4" s="79" customFormat="1">
      <c r="A27" s="157"/>
      <c r="B27" s="158"/>
      <c r="C27" s="156" t="s">
        <v>416</v>
      </c>
      <c r="D27" s="153"/>
    </row>
    <row r="28" spans="1:4" s="79" customFormat="1">
      <c r="A28" s="159"/>
      <c r="B28" s="158"/>
      <c r="C28" s="156" t="s">
        <v>417</v>
      </c>
      <c r="D28" s="153"/>
    </row>
    <row r="29" spans="1:4" s="79" customFormat="1">
      <c r="A29" s="159"/>
      <c r="B29" s="158"/>
      <c r="C29" s="156" t="s">
        <v>418</v>
      </c>
      <c r="D29" s="153"/>
    </row>
    <row r="30" spans="1:4" s="79" customFormat="1" ht="14.25" customHeight="1">
      <c r="A30" s="160" t="s">
        <v>30</v>
      </c>
      <c r="B30" s="161">
        <f>B7+B24</f>
        <v>1106.92</v>
      </c>
      <c r="C30" s="160" t="s">
        <v>31</v>
      </c>
      <c r="D30" s="161">
        <f>SUM(D7:D29)</f>
        <v>1106.92</v>
      </c>
    </row>
    <row r="31" spans="1:4" ht="54.75" customHeight="1">
      <c r="A31" s="249"/>
      <c r="B31" s="249"/>
      <c r="C31" s="249"/>
      <c r="D31" s="249"/>
    </row>
  </sheetData>
  <mergeCells count="8">
    <mergeCell ref="A2:D2"/>
    <mergeCell ref="A4:B4"/>
    <mergeCell ref="C4:D4"/>
    <mergeCell ref="A31:D31"/>
    <mergeCell ref="A5:A6"/>
    <mergeCell ref="B5:B6"/>
    <mergeCell ref="C5:C6"/>
    <mergeCell ref="D5:D6"/>
  </mergeCells>
  <phoneticPr fontId="32" type="noConversion"/>
  <printOptions horizontalCentered="1"/>
  <pageMargins left="0.59027777777777801" right="0.59027777777777801" top="0.196527777777778" bottom="0.196527777777778" header="0.196527777777778" footer="0.196527777777778"/>
  <pageSetup paperSize="9" scale="91" orientation="landscape" blackAndWhite="1" r:id="rId1"/>
  <headerFooter alignWithMargins="0"/>
</worksheet>
</file>

<file path=xl/worksheets/sheet6.xml><?xml version="1.0" encoding="utf-8"?>
<worksheet xmlns="http://schemas.openxmlformats.org/spreadsheetml/2006/main" xmlns:r="http://schemas.openxmlformats.org/officeDocument/2006/relationships">
  <dimension ref="A1:E43"/>
  <sheetViews>
    <sheetView topLeftCell="A4" workbookViewId="0">
      <selection activeCell="B19" sqref="B19"/>
    </sheetView>
  </sheetViews>
  <sheetFormatPr defaultColWidth="9" defaultRowHeight="13.5"/>
  <cols>
    <col min="1" max="1" width="10.75" customWidth="1"/>
    <col min="2" max="2" width="27" customWidth="1"/>
    <col min="3" max="5" width="20.625" customWidth="1"/>
  </cols>
  <sheetData>
    <row r="1" spans="1:5" ht="20.100000000000001" customHeight="1">
      <c r="A1" s="237"/>
      <c r="B1" s="237"/>
      <c r="C1" s="237"/>
      <c r="D1" s="237"/>
      <c r="E1" s="237"/>
    </row>
    <row r="2" spans="1:5" ht="39.950000000000003" customHeight="1">
      <c r="A2" s="246" t="s">
        <v>64</v>
      </c>
      <c r="B2" s="246"/>
      <c r="C2" s="246"/>
      <c r="D2" s="246"/>
      <c r="E2" s="246"/>
    </row>
    <row r="3" spans="1:5" ht="14.25">
      <c r="A3" s="251" t="s">
        <v>33</v>
      </c>
      <c r="B3" s="251"/>
      <c r="C3" s="251"/>
      <c r="D3" s="251"/>
      <c r="E3" s="251"/>
    </row>
    <row r="4" spans="1:5" ht="39.950000000000003" customHeight="1">
      <c r="A4" s="240" t="s">
        <v>65</v>
      </c>
      <c r="B4" s="240"/>
      <c r="C4" s="240" t="s">
        <v>464</v>
      </c>
      <c r="D4" s="240"/>
      <c r="E4" s="240"/>
    </row>
    <row r="5" spans="1:5" ht="20.100000000000001" customHeight="1">
      <c r="A5" s="240" t="s">
        <v>42</v>
      </c>
      <c r="B5" s="240" t="s">
        <v>66</v>
      </c>
      <c r="C5" s="240" t="s">
        <v>67</v>
      </c>
      <c r="D5" s="240"/>
      <c r="E5" s="240"/>
    </row>
    <row r="6" spans="1:5" ht="30" customHeight="1">
      <c r="A6" s="240"/>
      <c r="B6" s="240"/>
      <c r="C6" s="21" t="s">
        <v>68</v>
      </c>
      <c r="D6" s="21" t="s">
        <v>48</v>
      </c>
      <c r="E6" s="21" t="s">
        <v>49</v>
      </c>
    </row>
    <row r="7" spans="1:5" ht="24.95" customHeight="1">
      <c r="A7" s="125">
        <v>201</v>
      </c>
      <c r="B7" s="126" t="s">
        <v>44</v>
      </c>
      <c r="C7" s="33">
        <f>SUM(D7:E7)</f>
        <v>997.62</v>
      </c>
      <c r="D7" s="33">
        <f t="shared" ref="D7" si="0">D8</f>
        <v>920.12</v>
      </c>
      <c r="E7" s="33">
        <f>SUM(E8)</f>
        <v>77.5</v>
      </c>
    </row>
    <row r="8" spans="1:5" ht="24.95" customHeight="1">
      <c r="A8" s="125">
        <v>20138</v>
      </c>
      <c r="B8" s="126" t="s">
        <v>455</v>
      </c>
      <c r="C8" s="33">
        <f t="shared" ref="C8:C16" si="1">SUM(D8:E8)</f>
        <v>997.62</v>
      </c>
      <c r="D8" s="33">
        <f>SUM(D9:D12)</f>
        <v>920.12</v>
      </c>
      <c r="E8" s="33">
        <f>SUM(E9:E13)</f>
        <v>77.5</v>
      </c>
    </row>
    <row r="9" spans="1:5" ht="24.95" customHeight="1">
      <c r="A9" s="125">
        <v>2013801</v>
      </c>
      <c r="B9" s="126" t="s">
        <v>45</v>
      </c>
      <c r="C9" s="33">
        <f t="shared" si="1"/>
        <v>849.27</v>
      </c>
      <c r="D9" s="63">
        <v>849.27</v>
      </c>
      <c r="E9" s="33"/>
    </row>
    <row r="10" spans="1:5" ht="24.95" customHeight="1">
      <c r="A10" s="125">
        <v>2013804</v>
      </c>
      <c r="B10" s="126" t="s">
        <v>456</v>
      </c>
      <c r="C10" s="33">
        <f t="shared" si="1"/>
        <v>32</v>
      </c>
      <c r="D10" s="33"/>
      <c r="E10" s="33">
        <v>32</v>
      </c>
    </row>
    <row r="11" spans="1:5" ht="24.95" customHeight="1">
      <c r="A11" s="125">
        <v>2013805</v>
      </c>
      <c r="B11" s="126" t="s">
        <v>461</v>
      </c>
      <c r="C11" s="33">
        <f t="shared" si="1"/>
        <v>44</v>
      </c>
      <c r="D11" s="167"/>
      <c r="E11" s="167">
        <v>44</v>
      </c>
    </row>
    <row r="12" spans="1:5" ht="24.95" customHeight="1">
      <c r="A12" s="125">
        <v>2013850</v>
      </c>
      <c r="B12" s="126" t="s">
        <v>457</v>
      </c>
      <c r="C12" s="33">
        <f t="shared" si="1"/>
        <v>70.849999999999994</v>
      </c>
      <c r="D12" s="33">
        <v>70.849999999999994</v>
      </c>
      <c r="E12" s="33"/>
    </row>
    <row r="13" spans="1:5" ht="24.95" customHeight="1">
      <c r="A13" s="128">
        <v>2013899</v>
      </c>
      <c r="B13" s="126" t="s">
        <v>462</v>
      </c>
      <c r="C13" s="33">
        <f t="shared" si="1"/>
        <v>1.5</v>
      </c>
      <c r="D13" s="167"/>
      <c r="E13" s="167">
        <v>1.5</v>
      </c>
    </row>
    <row r="14" spans="1:5" ht="24.95" customHeight="1">
      <c r="A14" s="125">
        <v>208</v>
      </c>
      <c r="B14" s="126" t="s">
        <v>458</v>
      </c>
      <c r="C14" s="33">
        <f t="shared" si="1"/>
        <v>109.3</v>
      </c>
      <c r="D14" s="33">
        <f t="shared" ref="D14:E14" si="2">D15</f>
        <v>109.3</v>
      </c>
      <c r="E14" s="33">
        <f t="shared" si="2"/>
        <v>0</v>
      </c>
    </row>
    <row r="15" spans="1:5" ht="24.95" customHeight="1">
      <c r="A15" s="125">
        <v>20805</v>
      </c>
      <c r="B15" s="126" t="s">
        <v>459</v>
      </c>
      <c r="C15" s="33">
        <f t="shared" si="1"/>
        <v>109.3</v>
      </c>
      <c r="D15" s="33">
        <f t="shared" ref="D15:E15" si="3">D16</f>
        <v>109.3</v>
      </c>
      <c r="E15" s="33">
        <f t="shared" si="3"/>
        <v>0</v>
      </c>
    </row>
    <row r="16" spans="1:5" ht="24.95" customHeight="1">
      <c r="A16" s="125">
        <v>2080501</v>
      </c>
      <c r="B16" s="126" t="s">
        <v>460</v>
      </c>
      <c r="C16" s="33">
        <f t="shared" si="1"/>
        <v>109.3</v>
      </c>
      <c r="D16" s="63">
        <v>109.3</v>
      </c>
      <c r="E16" s="33"/>
    </row>
    <row r="17" spans="1:5" ht="24.95" customHeight="1">
      <c r="A17" s="56"/>
      <c r="B17" s="21" t="s">
        <v>46</v>
      </c>
      <c r="C17" s="33">
        <f>C7+C14</f>
        <v>1106.92</v>
      </c>
      <c r="D17" s="33">
        <f t="shared" ref="D17:E17" si="4">D7+D14</f>
        <v>1029.42</v>
      </c>
      <c r="E17" s="33">
        <f t="shared" si="4"/>
        <v>77.5</v>
      </c>
    </row>
    <row r="18" spans="1:5" ht="31.5" customHeight="1">
      <c r="A18" s="57"/>
      <c r="B18" s="57"/>
      <c r="C18" s="57"/>
      <c r="D18" s="57"/>
      <c r="E18" s="57"/>
    </row>
    <row r="19" spans="1:5" ht="31.5" customHeight="1">
      <c r="A19" s="57"/>
      <c r="B19" s="57"/>
      <c r="C19" s="57"/>
      <c r="D19" s="57"/>
      <c r="E19" s="57"/>
    </row>
    <row r="20" spans="1:5" ht="31.5" customHeight="1"/>
    <row r="21" spans="1:5" ht="31.5" customHeight="1"/>
    <row r="22" spans="1:5" ht="31.5" customHeight="1"/>
    <row r="23" spans="1:5" ht="31.5" customHeight="1"/>
    <row r="24" spans="1:5" ht="31.5" customHeight="1"/>
    <row r="25" spans="1:5" ht="31.5" customHeight="1"/>
    <row r="26" spans="1:5" ht="31.5" customHeight="1"/>
    <row r="27" spans="1:5" ht="31.5" customHeight="1"/>
    <row r="28" spans="1:5" ht="31.5" customHeight="1"/>
    <row r="29" spans="1:5" ht="31.5" customHeight="1"/>
    <row r="30" spans="1:5" ht="31.5" customHeight="1"/>
    <row r="31" spans="1:5" ht="31.5" customHeight="1"/>
    <row r="32" spans="1:5" ht="31.5" customHeight="1"/>
    <row r="33" ht="31.5" customHeight="1"/>
    <row r="34" ht="31.5" customHeight="1"/>
    <row r="35" ht="31.5" customHeight="1"/>
    <row r="36" ht="31.5" customHeight="1"/>
    <row r="37" ht="31.5" customHeight="1"/>
    <row r="38" ht="31.5" customHeight="1"/>
    <row r="39" ht="31.5" customHeight="1"/>
    <row r="40" ht="31.5" customHeight="1"/>
    <row r="41" ht="31.5" customHeight="1"/>
    <row r="42" ht="31.5" customHeight="1"/>
    <row r="43" ht="31.5" customHeight="1"/>
  </sheetData>
  <mergeCells count="8">
    <mergeCell ref="C5:E5"/>
    <mergeCell ref="A5:A6"/>
    <mergeCell ref="B5:B6"/>
    <mergeCell ref="A1:E1"/>
    <mergeCell ref="A2:E2"/>
    <mergeCell ref="A3:E3"/>
    <mergeCell ref="A4:B4"/>
    <mergeCell ref="C4:E4"/>
  </mergeCells>
  <phoneticPr fontId="32" type="noConversion"/>
  <printOptions horizontalCentered="1"/>
  <pageMargins left="3.8888888888888903E-2" right="3.8888888888888903E-2" top="0.74791666666666701" bottom="0.74791666666666701" header="0.31388888888888899" footer="0.31388888888888899"/>
  <pageSetup paperSize="9"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Z65"/>
  <sheetViews>
    <sheetView workbookViewId="0">
      <selection activeCell="G53" sqref="G53:G54"/>
    </sheetView>
  </sheetViews>
  <sheetFormatPr defaultColWidth="9" defaultRowHeight="13.5"/>
  <cols>
    <col min="1" max="1" width="9.125" style="70" customWidth="1"/>
    <col min="2" max="2" width="4.25" style="70" customWidth="1"/>
    <col min="3" max="3" width="31" style="70" customWidth="1"/>
    <col min="4" max="4" width="21.125" style="70" customWidth="1"/>
    <col min="5" max="5" width="12.625" style="70" customWidth="1"/>
    <col min="6" max="6" width="8.625" style="70" customWidth="1"/>
    <col min="7" max="7" width="12.125" style="70" customWidth="1"/>
    <col min="8" max="8" width="10.5" style="70" customWidth="1"/>
    <col min="9" max="9" width="8.625" style="70" customWidth="1"/>
    <col min="10" max="16384" width="9" style="70"/>
  </cols>
  <sheetData>
    <row r="1" spans="1:26" ht="15" customHeight="1">
      <c r="A1" s="80"/>
      <c r="B1" s="80"/>
      <c r="C1" s="81"/>
      <c r="D1" s="82"/>
      <c r="E1" s="82"/>
      <c r="F1" s="82"/>
      <c r="G1" s="82"/>
      <c r="H1" s="82"/>
      <c r="I1" s="82"/>
      <c r="J1" s="82"/>
      <c r="K1" s="82"/>
      <c r="L1" s="82"/>
      <c r="M1" s="82"/>
      <c r="N1" s="82"/>
      <c r="O1" s="82"/>
      <c r="P1" s="82"/>
      <c r="Q1" s="82"/>
      <c r="R1" s="82"/>
    </row>
    <row r="2" spans="1:26" ht="34.15" customHeight="1">
      <c r="A2" s="247" t="s">
        <v>69</v>
      </c>
      <c r="B2" s="247"/>
      <c r="C2" s="247"/>
      <c r="D2" s="247"/>
      <c r="E2" s="247"/>
      <c r="F2" s="247"/>
      <c r="G2" s="247"/>
      <c r="H2" s="247"/>
      <c r="I2" s="247"/>
      <c r="J2" s="247"/>
      <c r="K2" s="247"/>
      <c r="L2" s="247"/>
      <c r="M2" s="247"/>
      <c r="N2" s="247"/>
      <c r="O2" s="247"/>
      <c r="P2" s="247"/>
      <c r="Q2" s="247"/>
      <c r="R2" s="247"/>
      <c r="S2" s="247"/>
    </row>
    <row r="3" spans="1:26" ht="20.100000000000001" customHeight="1">
      <c r="A3" s="80"/>
      <c r="B3" s="80"/>
      <c r="C3" s="81"/>
      <c r="D3" s="82"/>
      <c r="E3" s="82"/>
      <c r="F3" s="82"/>
      <c r="G3" s="82"/>
      <c r="H3" s="82"/>
      <c r="I3" s="82"/>
      <c r="J3" s="82"/>
      <c r="K3" s="82"/>
      <c r="L3" s="82"/>
      <c r="M3" s="82"/>
      <c r="N3" s="82"/>
      <c r="O3" s="82"/>
      <c r="P3" s="82"/>
      <c r="Q3" s="82"/>
      <c r="R3" s="82"/>
      <c r="Z3" s="83" t="s">
        <v>33</v>
      </c>
    </row>
    <row r="4" spans="1:26" s="84" customFormat="1" ht="14.25">
      <c r="A4" s="261" t="s">
        <v>70</v>
      </c>
      <c r="B4" s="267"/>
      <c r="C4" s="261" t="s">
        <v>71</v>
      </c>
      <c r="D4" s="269" t="s">
        <v>72</v>
      </c>
      <c r="E4" s="269"/>
      <c r="F4" s="269"/>
      <c r="G4" s="269"/>
      <c r="H4" s="269"/>
      <c r="I4" s="269"/>
      <c r="J4" s="269"/>
      <c r="K4" s="269"/>
      <c r="L4" s="269"/>
      <c r="M4" s="269"/>
      <c r="N4" s="269"/>
      <c r="O4" s="269"/>
      <c r="P4" s="269"/>
      <c r="Q4" s="269"/>
      <c r="R4" s="269"/>
      <c r="S4" s="269"/>
      <c r="T4" s="269"/>
      <c r="U4" s="269"/>
      <c r="V4" s="269"/>
      <c r="W4" s="269"/>
      <c r="X4" s="269"/>
      <c r="Y4" s="269"/>
      <c r="Z4" s="269"/>
    </row>
    <row r="5" spans="1:26" s="84" customFormat="1" ht="14.25">
      <c r="A5" s="263"/>
      <c r="B5" s="268"/>
      <c r="C5" s="262"/>
      <c r="D5" s="264" t="s">
        <v>73</v>
      </c>
      <c r="E5" s="270" t="s">
        <v>74</v>
      </c>
      <c r="F5" s="271"/>
      <c r="G5" s="271"/>
      <c r="H5" s="271"/>
      <c r="I5" s="271"/>
      <c r="J5" s="271"/>
      <c r="K5" s="271"/>
      <c r="L5" s="271"/>
      <c r="M5" s="271"/>
      <c r="N5" s="271"/>
      <c r="O5" s="271"/>
      <c r="P5" s="271"/>
      <c r="Q5" s="271"/>
      <c r="R5" s="271"/>
      <c r="S5" s="271"/>
      <c r="T5" s="271"/>
      <c r="U5" s="271"/>
      <c r="V5" s="272"/>
      <c r="W5" s="273" t="s">
        <v>75</v>
      </c>
      <c r="X5" s="274"/>
      <c r="Y5" s="274"/>
      <c r="Z5" s="275"/>
    </row>
    <row r="6" spans="1:26" s="84" customFormat="1" ht="14.25">
      <c r="A6" s="259" t="s">
        <v>76</v>
      </c>
      <c r="B6" s="259" t="s">
        <v>77</v>
      </c>
      <c r="C6" s="262"/>
      <c r="D6" s="265"/>
      <c r="E6" s="254" t="s">
        <v>35</v>
      </c>
      <c r="F6" s="252" t="s">
        <v>78</v>
      </c>
      <c r="G6" s="253"/>
      <c r="H6" s="253"/>
      <c r="I6" s="253"/>
      <c r="J6" s="253"/>
      <c r="K6" s="253"/>
      <c r="L6" s="253"/>
      <c r="M6" s="253"/>
      <c r="N6" s="253"/>
      <c r="O6" s="253"/>
      <c r="P6" s="279" t="s">
        <v>79</v>
      </c>
      <c r="Q6" s="280"/>
      <c r="R6" s="280"/>
      <c r="S6" s="279" t="s">
        <v>80</v>
      </c>
      <c r="T6" s="280"/>
      <c r="U6" s="280"/>
      <c r="V6" s="281" t="s">
        <v>88</v>
      </c>
      <c r="W6" s="276"/>
      <c r="X6" s="277"/>
      <c r="Y6" s="277"/>
      <c r="Z6" s="278"/>
    </row>
    <row r="7" spans="1:26" s="84" customFormat="1" ht="54">
      <c r="A7" s="260"/>
      <c r="B7" s="260"/>
      <c r="C7" s="263"/>
      <c r="D7" s="266"/>
      <c r="E7" s="255"/>
      <c r="F7" s="163" t="s">
        <v>68</v>
      </c>
      <c r="G7" s="163" t="s">
        <v>81</v>
      </c>
      <c r="H7" s="163" t="s">
        <v>82</v>
      </c>
      <c r="I7" s="163" t="s">
        <v>83</v>
      </c>
      <c r="J7" s="163" t="s">
        <v>84</v>
      </c>
      <c r="K7" s="163" t="s">
        <v>85</v>
      </c>
      <c r="L7" s="163" t="s">
        <v>404</v>
      </c>
      <c r="M7" s="163" t="s">
        <v>86</v>
      </c>
      <c r="N7" s="163" t="s">
        <v>87</v>
      </c>
      <c r="O7" s="164" t="s">
        <v>424</v>
      </c>
      <c r="P7" s="163" t="s">
        <v>68</v>
      </c>
      <c r="Q7" s="163" t="s">
        <v>89</v>
      </c>
      <c r="R7" s="163" t="s">
        <v>87</v>
      </c>
      <c r="S7" s="163" t="s">
        <v>68</v>
      </c>
      <c r="T7" s="163" t="s">
        <v>89</v>
      </c>
      <c r="U7" s="163" t="s">
        <v>87</v>
      </c>
      <c r="V7" s="282"/>
      <c r="W7" s="163" t="s">
        <v>68</v>
      </c>
      <c r="X7" s="163" t="s">
        <v>39</v>
      </c>
      <c r="Y7" s="163" t="s">
        <v>40</v>
      </c>
      <c r="Z7" s="163" t="s">
        <v>90</v>
      </c>
    </row>
    <row r="8" spans="1:26" s="84" customFormat="1" ht="24.95" customHeight="1">
      <c r="A8" s="85">
        <v>1</v>
      </c>
      <c r="B8" s="85">
        <v>2</v>
      </c>
      <c r="C8" s="86">
        <v>3</v>
      </c>
      <c r="D8" s="85">
        <v>4</v>
      </c>
      <c r="E8" s="165">
        <v>5</v>
      </c>
      <c r="F8" s="165">
        <v>6</v>
      </c>
      <c r="G8" s="165">
        <v>7</v>
      </c>
      <c r="H8" s="166">
        <v>8</v>
      </c>
      <c r="I8" s="165">
        <v>9</v>
      </c>
      <c r="J8" s="165">
        <v>10</v>
      </c>
      <c r="K8" s="165">
        <v>11</v>
      </c>
      <c r="L8" s="165">
        <v>12</v>
      </c>
      <c r="M8" s="166">
        <v>13</v>
      </c>
      <c r="N8" s="166">
        <v>14</v>
      </c>
      <c r="O8" s="166">
        <v>15</v>
      </c>
      <c r="P8" s="166">
        <v>16</v>
      </c>
      <c r="Q8" s="166">
        <v>17</v>
      </c>
      <c r="R8" s="166">
        <v>18</v>
      </c>
      <c r="S8" s="166">
        <v>19</v>
      </c>
      <c r="T8" s="165">
        <v>20</v>
      </c>
      <c r="U8" s="165">
        <v>21</v>
      </c>
      <c r="V8" s="165">
        <v>22</v>
      </c>
      <c r="W8" s="165">
        <v>23</v>
      </c>
      <c r="X8" s="165">
        <v>24</v>
      </c>
      <c r="Y8" s="165">
        <v>25</v>
      </c>
      <c r="Z8" s="165">
        <v>26</v>
      </c>
    </row>
    <row r="9" spans="1:26" s="88" customFormat="1" ht="24.95" customHeight="1">
      <c r="A9" s="256" t="s">
        <v>91</v>
      </c>
      <c r="B9" s="257"/>
      <c r="C9" s="258"/>
      <c r="D9" s="85">
        <f>E9</f>
        <v>1029.42</v>
      </c>
      <c r="E9" s="85">
        <f>E10+E24+E52+E64</f>
        <v>1029.42</v>
      </c>
      <c r="F9" s="85">
        <f t="shared" ref="F9:G9" si="0">F10+F24+F52+F64</f>
        <v>1029.42</v>
      </c>
      <c r="G9" s="85">
        <f t="shared" si="0"/>
        <v>1029.42</v>
      </c>
      <c r="H9" s="85"/>
      <c r="I9" s="85"/>
      <c r="J9" s="85"/>
      <c r="K9" s="85"/>
      <c r="L9" s="85"/>
      <c r="M9" s="85"/>
      <c r="N9" s="85"/>
      <c r="O9" s="85"/>
      <c r="P9" s="85"/>
      <c r="Q9" s="85"/>
      <c r="R9" s="85"/>
      <c r="S9" s="85"/>
      <c r="T9" s="87"/>
      <c r="U9" s="87"/>
      <c r="V9" s="87"/>
      <c r="W9" s="87"/>
      <c r="X9" s="87"/>
      <c r="Y9" s="87"/>
      <c r="Z9" s="87"/>
    </row>
    <row r="10" spans="1:26" s="93" customFormat="1" ht="24.95" customHeight="1">
      <c r="A10" s="89">
        <v>301</v>
      </c>
      <c r="B10" s="90" t="s">
        <v>92</v>
      </c>
      <c r="C10" s="91" t="s">
        <v>93</v>
      </c>
      <c r="D10" s="85">
        <f t="shared" ref="D10:D65" si="1">E10</f>
        <v>697.38</v>
      </c>
      <c r="E10" s="92">
        <f>F10+P10+S10+W10</f>
        <v>697.38</v>
      </c>
      <c r="F10" s="92">
        <f>SUM(G10:O10)</f>
        <v>697.38</v>
      </c>
      <c r="G10" s="171">
        <f>SUM(G11:G23)</f>
        <v>697.38</v>
      </c>
      <c r="H10" s="92"/>
      <c r="I10" s="92"/>
      <c r="J10" s="92"/>
      <c r="K10" s="92"/>
      <c r="L10" s="92"/>
      <c r="M10" s="92"/>
      <c r="N10" s="92"/>
      <c r="O10" s="92"/>
      <c r="P10" s="92"/>
      <c r="Q10" s="92"/>
      <c r="R10" s="92"/>
      <c r="S10" s="92"/>
      <c r="T10" s="92"/>
      <c r="U10" s="92"/>
      <c r="V10" s="92"/>
      <c r="W10" s="92"/>
      <c r="X10" s="92"/>
      <c r="Y10" s="92"/>
      <c r="Z10" s="92"/>
    </row>
    <row r="11" spans="1:26" s="93" customFormat="1" ht="24.95" customHeight="1">
      <c r="A11" s="94"/>
      <c r="B11" s="90" t="s">
        <v>94</v>
      </c>
      <c r="C11" s="95" t="s">
        <v>95</v>
      </c>
      <c r="D11" s="85">
        <f t="shared" si="1"/>
        <v>231.60999999999999</v>
      </c>
      <c r="E11" s="92">
        <f t="shared" ref="E11:E65" si="2">F11+P11+S11+W11</f>
        <v>231.60999999999999</v>
      </c>
      <c r="F11" s="92">
        <f t="shared" ref="F11:G63" si="3">SUM(G11:O11)</f>
        <v>231.60999999999999</v>
      </c>
      <c r="G11" s="168">
        <f>214.64+16.97</f>
        <v>231.60999999999999</v>
      </c>
      <c r="H11" s="92"/>
      <c r="I11" s="92"/>
      <c r="J11" s="92"/>
      <c r="K11" s="92"/>
      <c r="L11" s="92"/>
      <c r="M11" s="92"/>
      <c r="N11" s="92"/>
      <c r="O11" s="92"/>
      <c r="P11" s="92"/>
      <c r="Q11" s="92"/>
      <c r="R11" s="92"/>
      <c r="S11" s="92"/>
      <c r="T11" s="92"/>
      <c r="U11" s="92"/>
      <c r="V11" s="92"/>
      <c r="W11" s="92"/>
      <c r="X11" s="92"/>
      <c r="Y11" s="92"/>
      <c r="Z11" s="92"/>
    </row>
    <row r="12" spans="1:26" s="93" customFormat="1" ht="24.95" customHeight="1">
      <c r="A12" s="94"/>
      <c r="B12" s="90" t="s">
        <v>96</v>
      </c>
      <c r="C12" s="95" t="s">
        <v>97</v>
      </c>
      <c r="D12" s="85">
        <f t="shared" si="1"/>
        <v>432.74</v>
      </c>
      <c r="E12" s="92">
        <f t="shared" si="2"/>
        <v>432.74</v>
      </c>
      <c r="F12" s="92">
        <f t="shared" si="3"/>
        <v>432.74</v>
      </c>
      <c r="G12" s="168">
        <f>403.82+28.92</f>
        <v>432.74</v>
      </c>
      <c r="H12" s="92"/>
      <c r="I12" s="92"/>
      <c r="J12" s="92"/>
      <c r="K12" s="92"/>
      <c r="L12" s="92"/>
      <c r="M12" s="92"/>
      <c r="N12" s="92"/>
      <c r="O12" s="92"/>
      <c r="P12" s="92"/>
      <c r="Q12" s="92"/>
      <c r="R12" s="92"/>
      <c r="S12" s="92"/>
      <c r="T12" s="92"/>
      <c r="U12" s="92"/>
      <c r="V12" s="92"/>
      <c r="W12" s="92"/>
      <c r="X12" s="92"/>
      <c r="Y12" s="92"/>
      <c r="Z12" s="92"/>
    </row>
    <row r="13" spans="1:26" s="93" customFormat="1" ht="24.95" customHeight="1">
      <c r="A13" s="94"/>
      <c r="B13" s="90" t="s">
        <v>98</v>
      </c>
      <c r="C13" s="95" t="s">
        <v>99</v>
      </c>
      <c r="D13" s="85">
        <f t="shared" si="1"/>
        <v>19.3</v>
      </c>
      <c r="E13" s="92">
        <f t="shared" si="2"/>
        <v>19.3</v>
      </c>
      <c r="F13" s="92">
        <f t="shared" si="3"/>
        <v>19.3</v>
      </c>
      <c r="G13" s="168">
        <f>17.89+1.41</f>
        <v>19.3</v>
      </c>
      <c r="H13" s="92"/>
      <c r="I13" s="92"/>
      <c r="J13" s="92"/>
      <c r="K13" s="92"/>
      <c r="L13" s="92"/>
      <c r="M13" s="92"/>
      <c r="N13" s="92"/>
      <c r="O13" s="92"/>
      <c r="P13" s="92"/>
      <c r="Q13" s="92"/>
      <c r="R13" s="92"/>
      <c r="S13" s="92"/>
      <c r="T13" s="92"/>
      <c r="U13" s="92"/>
      <c r="V13" s="92"/>
      <c r="W13" s="92"/>
      <c r="X13" s="92"/>
      <c r="Y13" s="92"/>
      <c r="Z13" s="92"/>
    </row>
    <row r="14" spans="1:26" s="93" customFormat="1" ht="24.95" customHeight="1">
      <c r="A14" s="94"/>
      <c r="B14" s="90" t="s">
        <v>100</v>
      </c>
      <c r="C14" s="95" t="s">
        <v>101</v>
      </c>
      <c r="D14" s="85">
        <f t="shared" si="1"/>
        <v>0</v>
      </c>
      <c r="E14" s="92">
        <f t="shared" si="2"/>
        <v>0</v>
      </c>
      <c r="F14" s="92">
        <f t="shared" si="3"/>
        <v>0</v>
      </c>
      <c r="G14" s="92"/>
      <c r="H14" s="92"/>
      <c r="I14" s="92"/>
      <c r="J14" s="92"/>
      <c r="K14" s="92"/>
      <c r="L14" s="92"/>
      <c r="M14" s="92"/>
      <c r="N14" s="92"/>
      <c r="O14" s="92"/>
      <c r="P14" s="92"/>
      <c r="Q14" s="92"/>
      <c r="R14" s="92"/>
      <c r="S14" s="92"/>
      <c r="T14" s="92"/>
      <c r="U14" s="92"/>
      <c r="V14" s="92"/>
      <c r="W14" s="92"/>
      <c r="X14" s="92"/>
      <c r="Y14" s="92"/>
      <c r="Z14" s="92"/>
    </row>
    <row r="15" spans="1:26" s="93" customFormat="1" ht="24.95" customHeight="1">
      <c r="A15" s="94"/>
      <c r="B15" s="90" t="s">
        <v>102</v>
      </c>
      <c r="C15" s="95" t="s">
        <v>103</v>
      </c>
      <c r="D15" s="85">
        <f t="shared" si="1"/>
        <v>13.73</v>
      </c>
      <c r="E15" s="92">
        <f t="shared" si="2"/>
        <v>13.73</v>
      </c>
      <c r="F15" s="92">
        <f t="shared" si="3"/>
        <v>13.73</v>
      </c>
      <c r="G15" s="92">
        <v>13.73</v>
      </c>
      <c r="H15" s="92"/>
      <c r="I15" s="92"/>
      <c r="J15" s="92"/>
      <c r="K15" s="92"/>
      <c r="L15" s="92"/>
      <c r="M15" s="92"/>
      <c r="N15" s="92"/>
      <c r="O15" s="92"/>
      <c r="P15" s="92"/>
      <c r="Q15" s="92"/>
      <c r="R15" s="92"/>
      <c r="S15" s="92"/>
      <c r="T15" s="92"/>
      <c r="U15" s="92"/>
      <c r="V15" s="92"/>
      <c r="W15" s="92"/>
      <c r="X15" s="92"/>
      <c r="Y15" s="92"/>
      <c r="Z15" s="92"/>
    </row>
    <row r="16" spans="1:26" s="93" customFormat="1" ht="24.95" customHeight="1">
      <c r="A16" s="94"/>
      <c r="B16" s="90" t="s">
        <v>104</v>
      </c>
      <c r="C16" s="95" t="s">
        <v>105</v>
      </c>
      <c r="D16" s="85">
        <f t="shared" si="1"/>
        <v>0</v>
      </c>
      <c r="E16" s="92">
        <f t="shared" si="2"/>
        <v>0</v>
      </c>
      <c r="F16" s="92">
        <f t="shared" si="3"/>
        <v>0</v>
      </c>
      <c r="G16" s="92"/>
      <c r="H16" s="92"/>
      <c r="I16" s="92"/>
      <c r="J16" s="92"/>
      <c r="K16" s="92"/>
      <c r="L16" s="92"/>
      <c r="M16" s="92"/>
      <c r="N16" s="92"/>
      <c r="O16" s="92"/>
      <c r="P16" s="92"/>
      <c r="Q16" s="92"/>
      <c r="R16" s="92"/>
      <c r="S16" s="92"/>
      <c r="T16" s="92"/>
      <c r="U16" s="92"/>
      <c r="V16" s="92"/>
      <c r="W16" s="92"/>
      <c r="X16" s="92"/>
      <c r="Y16" s="92"/>
      <c r="Z16" s="92"/>
    </row>
    <row r="17" spans="1:26" s="93" customFormat="1" ht="24.95" customHeight="1">
      <c r="A17" s="94"/>
      <c r="B17" s="90" t="s">
        <v>106</v>
      </c>
      <c r="C17" s="95" t="s">
        <v>107</v>
      </c>
      <c r="D17" s="85">
        <f t="shared" si="1"/>
        <v>0</v>
      </c>
      <c r="E17" s="92">
        <f t="shared" si="2"/>
        <v>0</v>
      </c>
      <c r="F17" s="92">
        <f t="shared" si="3"/>
        <v>0</v>
      </c>
      <c r="G17" s="92"/>
      <c r="H17" s="92"/>
      <c r="I17" s="92"/>
      <c r="J17" s="92"/>
      <c r="K17" s="92"/>
      <c r="L17" s="92"/>
      <c r="M17" s="92"/>
      <c r="N17" s="92"/>
      <c r="O17" s="92"/>
      <c r="P17" s="92"/>
      <c r="Q17" s="92"/>
      <c r="R17" s="92"/>
      <c r="S17" s="92"/>
      <c r="T17" s="92"/>
      <c r="U17" s="92"/>
      <c r="V17" s="92"/>
      <c r="W17" s="92"/>
      <c r="X17" s="92"/>
      <c r="Y17" s="92"/>
      <c r="Z17" s="92"/>
    </row>
    <row r="18" spans="1:26" s="93" customFormat="1" ht="24.95" customHeight="1">
      <c r="A18" s="94"/>
      <c r="B18" s="90" t="s">
        <v>108</v>
      </c>
      <c r="C18" s="95" t="s">
        <v>109</v>
      </c>
      <c r="D18" s="85">
        <f t="shared" si="1"/>
        <v>0</v>
      </c>
      <c r="E18" s="92">
        <f t="shared" si="2"/>
        <v>0</v>
      </c>
      <c r="F18" s="92">
        <f t="shared" si="3"/>
        <v>0</v>
      </c>
      <c r="G18" s="92"/>
      <c r="H18" s="92"/>
      <c r="I18" s="92"/>
      <c r="J18" s="92"/>
      <c r="K18" s="92"/>
      <c r="L18" s="92"/>
      <c r="M18" s="92"/>
      <c r="N18" s="92"/>
      <c r="O18" s="92"/>
      <c r="P18" s="92"/>
      <c r="Q18" s="92"/>
      <c r="R18" s="92"/>
      <c r="S18" s="92"/>
      <c r="T18" s="92"/>
      <c r="U18" s="92"/>
      <c r="V18" s="92"/>
      <c r="W18" s="92"/>
      <c r="X18" s="92"/>
      <c r="Y18" s="92"/>
      <c r="Z18" s="92"/>
    </row>
    <row r="19" spans="1:26" s="93" customFormat="1" ht="24.95" customHeight="1">
      <c r="A19" s="94"/>
      <c r="B19" s="90" t="s">
        <v>110</v>
      </c>
      <c r="C19" s="95" t="s">
        <v>111</v>
      </c>
      <c r="D19" s="85">
        <f t="shared" si="1"/>
        <v>0</v>
      </c>
      <c r="E19" s="92">
        <f t="shared" si="2"/>
        <v>0</v>
      </c>
      <c r="F19" s="92">
        <f t="shared" si="3"/>
        <v>0</v>
      </c>
      <c r="G19" s="92"/>
      <c r="H19" s="92"/>
      <c r="I19" s="92"/>
      <c r="J19" s="92"/>
      <c r="K19" s="92"/>
      <c r="L19" s="92"/>
      <c r="M19" s="92"/>
      <c r="N19" s="92"/>
      <c r="O19" s="92"/>
      <c r="P19" s="92"/>
      <c r="Q19" s="92"/>
      <c r="R19" s="92"/>
      <c r="S19" s="92"/>
      <c r="T19" s="92"/>
      <c r="U19" s="92"/>
      <c r="V19" s="92"/>
      <c r="W19" s="92"/>
      <c r="X19" s="92"/>
      <c r="Y19" s="92"/>
      <c r="Z19" s="92"/>
    </row>
    <row r="20" spans="1:26" s="93" customFormat="1" ht="24.95" customHeight="1">
      <c r="A20" s="94"/>
      <c r="B20" s="90" t="s">
        <v>112</v>
      </c>
      <c r="C20" s="95" t="s">
        <v>113</v>
      </c>
      <c r="D20" s="85">
        <f t="shared" si="1"/>
        <v>0</v>
      </c>
      <c r="E20" s="92">
        <f t="shared" si="2"/>
        <v>0</v>
      </c>
      <c r="F20" s="92">
        <f t="shared" si="3"/>
        <v>0</v>
      </c>
      <c r="G20" s="92"/>
      <c r="H20" s="92"/>
      <c r="I20" s="92"/>
      <c r="J20" s="92"/>
      <c r="K20" s="92"/>
      <c r="L20" s="92"/>
      <c r="M20" s="92"/>
      <c r="N20" s="92"/>
      <c r="O20" s="92"/>
      <c r="P20" s="92"/>
      <c r="Q20" s="92"/>
      <c r="R20" s="92"/>
      <c r="S20" s="92"/>
      <c r="T20" s="92"/>
      <c r="U20" s="92"/>
      <c r="V20" s="92"/>
      <c r="W20" s="92"/>
      <c r="X20" s="92"/>
      <c r="Y20" s="92"/>
      <c r="Z20" s="92"/>
    </row>
    <row r="21" spans="1:26" s="93" customFormat="1" ht="24.95" customHeight="1">
      <c r="A21" s="94"/>
      <c r="B21" s="90" t="s">
        <v>114</v>
      </c>
      <c r="C21" s="95" t="s">
        <v>115</v>
      </c>
      <c r="D21" s="85">
        <f t="shared" si="1"/>
        <v>0</v>
      </c>
      <c r="E21" s="92">
        <f t="shared" si="2"/>
        <v>0</v>
      </c>
      <c r="F21" s="92">
        <f t="shared" si="3"/>
        <v>0</v>
      </c>
      <c r="G21" s="92"/>
      <c r="H21" s="92"/>
      <c r="I21" s="92"/>
      <c r="J21" s="92"/>
      <c r="K21" s="92"/>
      <c r="L21" s="92"/>
      <c r="M21" s="92"/>
      <c r="N21" s="92"/>
      <c r="O21" s="92"/>
      <c r="P21" s="92"/>
      <c r="Q21" s="92"/>
      <c r="R21" s="92"/>
      <c r="S21" s="92"/>
      <c r="T21" s="92"/>
      <c r="U21" s="92"/>
      <c r="V21" s="92"/>
      <c r="W21" s="92"/>
      <c r="X21" s="92"/>
      <c r="Y21" s="92"/>
      <c r="Z21" s="92"/>
    </row>
    <row r="22" spans="1:26" s="93" customFormat="1" ht="24.95" customHeight="1">
      <c r="A22" s="94"/>
      <c r="B22" s="90" t="s">
        <v>116</v>
      </c>
      <c r="C22" s="95" t="s">
        <v>117</v>
      </c>
      <c r="D22" s="85">
        <f t="shared" si="1"/>
        <v>0</v>
      </c>
      <c r="E22" s="92">
        <f t="shared" si="2"/>
        <v>0</v>
      </c>
      <c r="F22" s="92">
        <f t="shared" si="3"/>
        <v>0</v>
      </c>
      <c r="G22" s="92"/>
      <c r="H22" s="92"/>
      <c r="I22" s="92"/>
      <c r="J22" s="92"/>
      <c r="K22" s="92"/>
      <c r="L22" s="92"/>
      <c r="M22" s="92"/>
      <c r="N22" s="92"/>
      <c r="O22" s="92"/>
      <c r="P22" s="92"/>
      <c r="Q22" s="92"/>
      <c r="R22" s="92"/>
      <c r="S22" s="92"/>
      <c r="T22" s="92"/>
      <c r="U22" s="92"/>
      <c r="V22" s="92"/>
      <c r="W22" s="92"/>
      <c r="X22" s="92"/>
      <c r="Y22" s="92"/>
      <c r="Z22" s="92"/>
    </row>
    <row r="23" spans="1:26" s="93" customFormat="1" ht="24.95" customHeight="1">
      <c r="A23" s="94"/>
      <c r="B23" s="90" t="s">
        <v>118</v>
      </c>
      <c r="C23" s="95" t="s">
        <v>119</v>
      </c>
      <c r="D23" s="85">
        <f t="shared" si="1"/>
        <v>0</v>
      </c>
      <c r="E23" s="92">
        <f t="shared" si="2"/>
        <v>0</v>
      </c>
      <c r="F23" s="92">
        <f t="shared" si="3"/>
        <v>0</v>
      </c>
      <c r="G23" s="92"/>
      <c r="H23" s="92"/>
      <c r="I23" s="92"/>
      <c r="J23" s="92"/>
      <c r="K23" s="92"/>
      <c r="L23" s="92"/>
      <c r="M23" s="92"/>
      <c r="N23" s="92"/>
      <c r="O23" s="92"/>
      <c r="P23" s="92"/>
      <c r="Q23" s="92"/>
      <c r="R23" s="92"/>
      <c r="S23" s="92"/>
      <c r="T23" s="92"/>
      <c r="U23" s="92"/>
      <c r="V23" s="92"/>
      <c r="W23" s="92"/>
      <c r="X23" s="92"/>
      <c r="Y23" s="92"/>
      <c r="Z23" s="92"/>
    </row>
    <row r="24" spans="1:26" s="93" customFormat="1" ht="24.95" customHeight="1">
      <c r="A24" s="89">
        <v>302</v>
      </c>
      <c r="B24" s="90"/>
      <c r="C24" s="91" t="s">
        <v>120</v>
      </c>
      <c r="D24" s="85">
        <f t="shared" si="1"/>
        <v>207.73999999999998</v>
      </c>
      <c r="E24" s="92">
        <f t="shared" si="2"/>
        <v>207.73999999999998</v>
      </c>
      <c r="F24" s="92">
        <f t="shared" si="3"/>
        <v>207.73999999999998</v>
      </c>
      <c r="G24" s="171">
        <f>SUM(G25:G51)</f>
        <v>207.73999999999998</v>
      </c>
      <c r="H24" s="92"/>
      <c r="I24" s="92"/>
      <c r="J24" s="92"/>
      <c r="K24" s="92"/>
      <c r="L24" s="92"/>
      <c r="M24" s="92"/>
      <c r="N24" s="92"/>
      <c r="O24" s="92"/>
      <c r="P24" s="92"/>
      <c r="Q24" s="92"/>
      <c r="R24" s="92"/>
      <c r="S24" s="92"/>
      <c r="T24" s="92"/>
      <c r="U24" s="92"/>
      <c r="V24" s="92"/>
      <c r="W24" s="92"/>
      <c r="X24" s="92"/>
      <c r="Y24" s="92"/>
      <c r="Z24" s="92"/>
    </row>
    <row r="25" spans="1:26" s="93" customFormat="1" ht="24.95" customHeight="1">
      <c r="A25" s="94"/>
      <c r="B25" s="90" t="s">
        <v>94</v>
      </c>
      <c r="C25" s="95" t="s">
        <v>121</v>
      </c>
      <c r="D25" s="85">
        <f t="shared" si="1"/>
        <v>9.85</v>
      </c>
      <c r="E25" s="92">
        <f t="shared" si="2"/>
        <v>9.85</v>
      </c>
      <c r="F25" s="92">
        <f t="shared" si="3"/>
        <v>9.85</v>
      </c>
      <c r="G25" s="169">
        <f>5.85+4</f>
        <v>9.85</v>
      </c>
      <c r="H25" s="92"/>
      <c r="I25" s="92"/>
      <c r="J25" s="92"/>
      <c r="K25" s="92"/>
      <c r="L25" s="92"/>
      <c r="M25" s="92"/>
      <c r="N25" s="92"/>
      <c r="O25" s="92"/>
      <c r="P25" s="92"/>
      <c r="Q25" s="92"/>
      <c r="R25" s="92"/>
      <c r="S25" s="92"/>
      <c r="T25" s="92"/>
      <c r="U25" s="92"/>
      <c r="V25" s="92"/>
      <c r="W25" s="92"/>
      <c r="X25" s="92"/>
      <c r="Y25" s="92"/>
      <c r="Z25" s="92"/>
    </row>
    <row r="26" spans="1:26" s="93" customFormat="1" ht="24.95" customHeight="1">
      <c r="A26" s="94"/>
      <c r="B26" s="90" t="s">
        <v>96</v>
      </c>
      <c r="C26" s="95" t="s">
        <v>122</v>
      </c>
      <c r="D26" s="85">
        <f t="shared" si="1"/>
        <v>6.3</v>
      </c>
      <c r="E26" s="172">
        <f t="shared" si="2"/>
        <v>6.3</v>
      </c>
      <c r="F26" s="172">
        <f t="shared" si="3"/>
        <v>6.3</v>
      </c>
      <c r="G26" s="173">
        <f>5+1.3</f>
        <v>6.3</v>
      </c>
      <c r="H26" s="92"/>
      <c r="I26" s="92"/>
      <c r="J26" s="92"/>
      <c r="K26" s="92"/>
      <c r="L26" s="92"/>
      <c r="M26" s="92"/>
      <c r="N26" s="92"/>
      <c r="O26" s="92"/>
      <c r="P26" s="92"/>
      <c r="Q26" s="92"/>
      <c r="R26" s="92"/>
      <c r="S26" s="92"/>
      <c r="T26" s="92"/>
      <c r="U26" s="92"/>
      <c r="V26" s="92"/>
      <c r="W26" s="92"/>
      <c r="X26" s="92"/>
      <c r="Y26" s="92"/>
      <c r="Z26" s="92"/>
    </row>
    <row r="27" spans="1:26" s="93" customFormat="1" ht="24.95" customHeight="1">
      <c r="A27" s="94"/>
      <c r="B27" s="90" t="s">
        <v>98</v>
      </c>
      <c r="C27" s="95" t="s">
        <v>123</v>
      </c>
      <c r="D27" s="85">
        <f t="shared" si="1"/>
        <v>0</v>
      </c>
      <c r="E27" s="92">
        <f t="shared" si="2"/>
        <v>0</v>
      </c>
      <c r="F27" s="92">
        <f t="shared" si="3"/>
        <v>0</v>
      </c>
      <c r="G27" s="169"/>
      <c r="H27" s="92"/>
      <c r="I27" s="92"/>
      <c r="J27" s="92"/>
      <c r="K27" s="92"/>
      <c r="L27" s="92"/>
      <c r="M27" s="92"/>
      <c r="N27" s="92"/>
      <c r="O27" s="92"/>
      <c r="P27" s="92"/>
      <c r="Q27" s="92"/>
      <c r="R27" s="92"/>
      <c r="S27" s="92"/>
      <c r="T27" s="92"/>
      <c r="U27" s="92"/>
      <c r="V27" s="92"/>
      <c r="W27" s="92"/>
      <c r="X27" s="92"/>
      <c r="Y27" s="92"/>
      <c r="Z27" s="92"/>
    </row>
    <row r="28" spans="1:26" s="93" customFormat="1" ht="24.95" customHeight="1">
      <c r="A28" s="94"/>
      <c r="B28" s="90" t="s">
        <v>124</v>
      </c>
      <c r="C28" s="95" t="s">
        <v>125</v>
      </c>
      <c r="D28" s="85">
        <f t="shared" si="1"/>
        <v>0.1</v>
      </c>
      <c r="E28" s="92">
        <f t="shared" si="2"/>
        <v>0.1</v>
      </c>
      <c r="F28" s="92">
        <f t="shared" si="3"/>
        <v>0.1</v>
      </c>
      <c r="G28" s="169">
        <v>0.1</v>
      </c>
      <c r="H28" s="92"/>
      <c r="I28" s="92"/>
      <c r="J28" s="92"/>
      <c r="K28" s="92"/>
      <c r="L28" s="92"/>
      <c r="M28" s="92"/>
      <c r="N28" s="92"/>
      <c r="O28" s="92"/>
      <c r="P28" s="92"/>
      <c r="Q28" s="92"/>
      <c r="R28" s="92"/>
      <c r="S28" s="92"/>
      <c r="T28" s="92"/>
      <c r="U28" s="92"/>
      <c r="V28" s="92"/>
      <c r="W28" s="92"/>
      <c r="X28" s="92"/>
      <c r="Y28" s="92"/>
      <c r="Z28" s="92"/>
    </row>
    <row r="29" spans="1:26" s="93" customFormat="1" ht="24.95" customHeight="1">
      <c r="A29" s="94"/>
      <c r="B29" s="90" t="s">
        <v>126</v>
      </c>
      <c r="C29" s="95" t="s">
        <v>127</v>
      </c>
      <c r="D29" s="85">
        <f t="shared" si="1"/>
        <v>0.9</v>
      </c>
      <c r="E29" s="92">
        <f t="shared" si="2"/>
        <v>0.9</v>
      </c>
      <c r="F29" s="92">
        <f t="shared" si="3"/>
        <v>0.9</v>
      </c>
      <c r="G29" s="169">
        <v>0.9</v>
      </c>
      <c r="H29" s="92"/>
      <c r="I29" s="92"/>
      <c r="J29" s="92"/>
      <c r="K29" s="92"/>
      <c r="L29" s="92"/>
      <c r="M29" s="92"/>
      <c r="N29" s="92"/>
      <c r="O29" s="92"/>
      <c r="P29" s="92"/>
      <c r="Q29" s="92"/>
      <c r="R29" s="92"/>
      <c r="S29" s="92"/>
      <c r="T29" s="92"/>
      <c r="U29" s="92"/>
      <c r="V29" s="92"/>
      <c r="W29" s="92"/>
      <c r="X29" s="92"/>
      <c r="Y29" s="92"/>
      <c r="Z29" s="92"/>
    </row>
    <row r="30" spans="1:26" s="93" customFormat="1" ht="24.95" customHeight="1">
      <c r="A30" s="94"/>
      <c r="B30" s="90" t="s">
        <v>100</v>
      </c>
      <c r="C30" s="95" t="s">
        <v>128</v>
      </c>
      <c r="D30" s="85">
        <f t="shared" si="1"/>
        <v>2.2000000000000002</v>
      </c>
      <c r="E30" s="92">
        <f t="shared" si="2"/>
        <v>2.2000000000000002</v>
      </c>
      <c r="F30" s="92">
        <f t="shared" si="3"/>
        <v>2.2000000000000002</v>
      </c>
      <c r="G30" s="169">
        <v>2.2000000000000002</v>
      </c>
      <c r="H30" s="92"/>
      <c r="I30" s="92"/>
      <c r="J30" s="92"/>
      <c r="K30" s="92"/>
      <c r="L30" s="92"/>
      <c r="M30" s="92"/>
      <c r="N30" s="92"/>
      <c r="O30" s="92"/>
      <c r="P30" s="92"/>
      <c r="Q30" s="92"/>
      <c r="R30" s="92"/>
      <c r="S30" s="92"/>
      <c r="T30" s="92"/>
      <c r="U30" s="92"/>
      <c r="V30" s="92"/>
      <c r="W30" s="92"/>
      <c r="X30" s="92"/>
      <c r="Y30" s="92"/>
      <c r="Z30" s="92"/>
    </row>
    <row r="31" spans="1:26" s="93" customFormat="1" ht="24.95" customHeight="1">
      <c r="A31" s="94"/>
      <c r="B31" s="90" t="s">
        <v>102</v>
      </c>
      <c r="C31" s="95" t="s">
        <v>129</v>
      </c>
      <c r="D31" s="85">
        <f t="shared" si="1"/>
        <v>7.8</v>
      </c>
      <c r="E31" s="92">
        <f t="shared" si="2"/>
        <v>7.8</v>
      </c>
      <c r="F31" s="92">
        <f t="shared" si="3"/>
        <v>7.8</v>
      </c>
      <c r="G31" s="169">
        <v>7.8</v>
      </c>
      <c r="H31" s="92"/>
      <c r="I31" s="92"/>
      <c r="J31" s="92"/>
      <c r="K31" s="92"/>
      <c r="L31" s="92"/>
      <c r="M31" s="92"/>
      <c r="N31" s="92"/>
      <c r="O31" s="92"/>
      <c r="P31" s="92"/>
      <c r="Q31" s="92"/>
      <c r="R31" s="92"/>
      <c r="S31" s="92"/>
      <c r="T31" s="92"/>
      <c r="U31" s="92"/>
      <c r="V31" s="92"/>
      <c r="W31" s="92"/>
      <c r="X31" s="92"/>
      <c r="Y31" s="92"/>
      <c r="Z31" s="92"/>
    </row>
    <row r="32" spans="1:26" s="93" customFormat="1" ht="24.95" customHeight="1">
      <c r="A32" s="94"/>
      <c r="B32" s="90" t="s">
        <v>104</v>
      </c>
      <c r="C32" s="95" t="s">
        <v>130</v>
      </c>
      <c r="D32" s="85">
        <f t="shared" si="1"/>
        <v>0</v>
      </c>
      <c r="E32" s="92">
        <f t="shared" si="2"/>
        <v>0</v>
      </c>
      <c r="F32" s="92">
        <f t="shared" si="3"/>
        <v>0</v>
      </c>
      <c r="G32" s="169"/>
      <c r="H32" s="92"/>
      <c r="I32" s="92"/>
      <c r="J32" s="92"/>
      <c r="K32" s="92"/>
      <c r="L32" s="92"/>
      <c r="M32" s="92"/>
      <c r="N32" s="92"/>
      <c r="O32" s="92"/>
      <c r="P32" s="92"/>
      <c r="Q32" s="92"/>
      <c r="R32" s="92"/>
      <c r="S32" s="92"/>
      <c r="T32" s="92"/>
      <c r="U32" s="92"/>
      <c r="V32" s="92"/>
      <c r="W32" s="92"/>
      <c r="X32" s="92"/>
      <c r="Y32" s="92"/>
      <c r="Z32" s="92"/>
    </row>
    <row r="33" spans="1:26" s="93" customFormat="1" ht="24.95" customHeight="1">
      <c r="A33" s="94"/>
      <c r="B33" s="90" t="s">
        <v>106</v>
      </c>
      <c r="C33" s="95" t="s">
        <v>131</v>
      </c>
      <c r="D33" s="85">
        <f t="shared" si="1"/>
        <v>0</v>
      </c>
      <c r="E33" s="92">
        <f t="shared" si="2"/>
        <v>0</v>
      </c>
      <c r="F33" s="92">
        <f t="shared" si="3"/>
        <v>0</v>
      </c>
      <c r="G33" s="169"/>
      <c r="H33" s="92"/>
      <c r="I33" s="92"/>
      <c r="J33" s="92"/>
      <c r="K33" s="92"/>
      <c r="L33" s="92"/>
      <c r="M33" s="92"/>
      <c r="N33" s="92"/>
      <c r="O33" s="92"/>
      <c r="P33" s="92"/>
      <c r="Q33" s="92"/>
      <c r="R33" s="92"/>
      <c r="S33" s="92"/>
      <c r="T33" s="92"/>
      <c r="U33" s="92"/>
      <c r="V33" s="92"/>
      <c r="W33" s="92"/>
      <c r="X33" s="92"/>
      <c r="Y33" s="92"/>
      <c r="Z33" s="92"/>
    </row>
    <row r="34" spans="1:26" s="93" customFormat="1" ht="24.95" customHeight="1">
      <c r="A34" s="94"/>
      <c r="B34" s="90" t="s">
        <v>110</v>
      </c>
      <c r="C34" s="95" t="s">
        <v>132</v>
      </c>
      <c r="D34" s="85">
        <f t="shared" si="1"/>
        <v>25.75</v>
      </c>
      <c r="E34" s="92">
        <f t="shared" si="2"/>
        <v>25.75</v>
      </c>
      <c r="F34" s="92">
        <f t="shared" si="3"/>
        <v>25.75</v>
      </c>
      <c r="G34" s="169">
        <f>23+2.75</f>
        <v>25.75</v>
      </c>
      <c r="H34" s="92"/>
      <c r="I34" s="92"/>
      <c r="J34" s="92"/>
      <c r="K34" s="92"/>
      <c r="L34" s="92"/>
      <c r="M34" s="92"/>
      <c r="N34" s="92"/>
      <c r="O34" s="92"/>
      <c r="P34" s="92"/>
      <c r="Q34" s="92"/>
      <c r="R34" s="92"/>
      <c r="S34" s="92"/>
      <c r="T34" s="92"/>
      <c r="U34" s="92"/>
      <c r="V34" s="92"/>
      <c r="W34" s="92"/>
      <c r="X34" s="92"/>
      <c r="Y34" s="92"/>
      <c r="Z34" s="92"/>
    </row>
    <row r="35" spans="1:26" s="93" customFormat="1" ht="24.95" customHeight="1">
      <c r="A35" s="94"/>
      <c r="B35" s="90" t="s">
        <v>112</v>
      </c>
      <c r="C35" s="95" t="s">
        <v>133</v>
      </c>
      <c r="D35" s="85">
        <f t="shared" si="1"/>
        <v>0</v>
      </c>
      <c r="E35" s="92">
        <f t="shared" si="2"/>
        <v>0</v>
      </c>
      <c r="F35" s="92">
        <f t="shared" si="3"/>
        <v>0</v>
      </c>
      <c r="G35" s="169"/>
      <c r="H35" s="92"/>
      <c r="I35" s="92"/>
      <c r="J35" s="92"/>
      <c r="K35" s="92"/>
      <c r="L35" s="92"/>
      <c r="M35" s="92"/>
      <c r="N35" s="92"/>
      <c r="O35" s="92"/>
      <c r="P35" s="92"/>
      <c r="Q35" s="92"/>
      <c r="R35" s="92"/>
      <c r="S35" s="92"/>
      <c r="T35" s="92"/>
      <c r="U35" s="92"/>
      <c r="V35" s="92"/>
      <c r="W35" s="92"/>
      <c r="X35" s="92"/>
      <c r="Y35" s="92"/>
      <c r="Z35" s="92"/>
    </row>
    <row r="36" spans="1:26" s="93" customFormat="1" ht="24.95" customHeight="1">
      <c r="A36" s="94"/>
      <c r="B36" s="90" t="s">
        <v>114</v>
      </c>
      <c r="C36" s="95" t="s">
        <v>134</v>
      </c>
      <c r="D36" s="85">
        <f t="shared" si="1"/>
        <v>10</v>
      </c>
      <c r="E36" s="92">
        <f t="shared" si="2"/>
        <v>10</v>
      </c>
      <c r="F36" s="92">
        <f t="shared" si="3"/>
        <v>10</v>
      </c>
      <c r="G36" s="169">
        <v>10</v>
      </c>
      <c r="H36" s="92"/>
      <c r="I36" s="92"/>
      <c r="J36" s="92"/>
      <c r="K36" s="92"/>
      <c r="L36" s="92"/>
      <c r="M36" s="92"/>
      <c r="N36" s="92"/>
      <c r="O36" s="92"/>
      <c r="P36" s="92"/>
      <c r="Q36" s="92"/>
      <c r="R36" s="92"/>
      <c r="S36" s="92"/>
      <c r="T36" s="92"/>
      <c r="U36" s="92"/>
      <c r="V36" s="92"/>
      <c r="W36" s="92"/>
      <c r="X36" s="92"/>
      <c r="Y36" s="92"/>
      <c r="Z36" s="92"/>
    </row>
    <row r="37" spans="1:26" s="93" customFormat="1" ht="24.95" customHeight="1">
      <c r="A37" s="94"/>
      <c r="B37" s="90" t="s">
        <v>116</v>
      </c>
      <c r="C37" s="95" t="s">
        <v>135</v>
      </c>
      <c r="D37" s="85">
        <f t="shared" si="1"/>
        <v>0</v>
      </c>
      <c r="E37" s="92">
        <f t="shared" si="2"/>
        <v>0</v>
      </c>
      <c r="F37" s="92">
        <f t="shared" si="3"/>
        <v>0</v>
      </c>
      <c r="G37" s="169"/>
      <c r="H37" s="92"/>
      <c r="I37" s="92"/>
      <c r="J37" s="92"/>
      <c r="K37" s="92"/>
      <c r="L37" s="92"/>
      <c r="M37" s="92"/>
      <c r="N37" s="92"/>
      <c r="O37" s="92"/>
      <c r="P37" s="92"/>
      <c r="Q37" s="92"/>
      <c r="R37" s="92"/>
      <c r="S37" s="92"/>
      <c r="T37" s="92"/>
      <c r="U37" s="92"/>
      <c r="V37" s="92"/>
      <c r="W37" s="92"/>
      <c r="X37" s="92"/>
      <c r="Y37" s="92"/>
      <c r="Z37" s="92"/>
    </row>
    <row r="38" spans="1:26" s="93" customFormat="1" ht="24.95" customHeight="1">
      <c r="A38" s="94"/>
      <c r="B38" s="90" t="s">
        <v>136</v>
      </c>
      <c r="C38" s="95" t="s">
        <v>137</v>
      </c>
      <c r="D38" s="85">
        <f t="shared" si="1"/>
        <v>12.15</v>
      </c>
      <c r="E38" s="92">
        <f t="shared" si="2"/>
        <v>12.15</v>
      </c>
      <c r="F38" s="92">
        <f t="shared" si="3"/>
        <v>12.15</v>
      </c>
      <c r="G38" s="169">
        <v>12.15</v>
      </c>
      <c r="H38" s="92"/>
      <c r="I38" s="92"/>
      <c r="J38" s="92"/>
      <c r="K38" s="92"/>
      <c r="L38" s="92"/>
      <c r="M38" s="92"/>
      <c r="N38" s="92"/>
      <c r="O38" s="92"/>
      <c r="P38" s="92"/>
      <c r="Q38" s="92"/>
      <c r="R38" s="92"/>
      <c r="S38" s="92"/>
      <c r="T38" s="92"/>
      <c r="U38" s="92"/>
      <c r="V38" s="92"/>
      <c r="W38" s="92"/>
      <c r="X38" s="92"/>
      <c r="Y38" s="92"/>
      <c r="Z38" s="92"/>
    </row>
    <row r="39" spans="1:26" s="93" customFormat="1" ht="24.95" customHeight="1">
      <c r="A39" s="94"/>
      <c r="B39" s="90" t="s">
        <v>138</v>
      </c>
      <c r="C39" s="95" t="s">
        <v>139</v>
      </c>
      <c r="D39" s="85">
        <f t="shared" si="1"/>
        <v>1.2</v>
      </c>
      <c r="E39" s="92">
        <f t="shared" si="2"/>
        <v>1.2</v>
      </c>
      <c r="F39" s="92">
        <f t="shared" si="3"/>
        <v>1.2</v>
      </c>
      <c r="G39" s="169">
        <v>1.2</v>
      </c>
      <c r="H39" s="92"/>
      <c r="I39" s="92"/>
      <c r="J39" s="92"/>
      <c r="K39" s="92"/>
      <c r="L39" s="92"/>
      <c r="M39" s="92"/>
      <c r="N39" s="92"/>
      <c r="O39" s="92"/>
      <c r="P39" s="92"/>
      <c r="Q39" s="92"/>
      <c r="R39" s="92"/>
      <c r="S39" s="92"/>
      <c r="T39" s="92"/>
      <c r="U39" s="92"/>
      <c r="V39" s="92"/>
      <c r="W39" s="92"/>
      <c r="X39" s="92"/>
      <c r="Y39" s="92"/>
      <c r="Z39" s="92"/>
    </row>
    <row r="40" spans="1:26" s="93" customFormat="1" ht="24.95" customHeight="1">
      <c r="A40" s="94"/>
      <c r="B40" s="90" t="s">
        <v>140</v>
      </c>
      <c r="C40" s="95" t="s">
        <v>141</v>
      </c>
      <c r="D40" s="85">
        <f t="shared" si="1"/>
        <v>8.23</v>
      </c>
      <c r="E40" s="92">
        <f t="shared" si="2"/>
        <v>8.23</v>
      </c>
      <c r="F40" s="92">
        <f t="shared" si="3"/>
        <v>8.23</v>
      </c>
      <c r="G40" s="169">
        <v>8.23</v>
      </c>
      <c r="H40" s="92"/>
      <c r="I40" s="92"/>
      <c r="J40" s="92"/>
      <c r="K40" s="92"/>
      <c r="L40" s="92"/>
      <c r="M40" s="92"/>
      <c r="N40" s="92"/>
      <c r="O40" s="92"/>
      <c r="P40" s="92"/>
      <c r="Q40" s="92"/>
      <c r="R40" s="92"/>
      <c r="S40" s="92"/>
      <c r="T40" s="92"/>
      <c r="U40" s="92"/>
      <c r="V40" s="92"/>
      <c r="W40" s="92"/>
      <c r="X40" s="92"/>
      <c r="Y40" s="92"/>
      <c r="Z40" s="92"/>
    </row>
    <row r="41" spans="1:26" s="93" customFormat="1" ht="24.95" customHeight="1">
      <c r="A41" s="94"/>
      <c r="B41" s="90" t="s">
        <v>142</v>
      </c>
      <c r="C41" s="95" t="s">
        <v>143</v>
      </c>
      <c r="D41" s="85">
        <f t="shared" si="1"/>
        <v>0</v>
      </c>
      <c r="E41" s="92">
        <f t="shared" si="2"/>
        <v>0</v>
      </c>
      <c r="F41" s="92">
        <f t="shared" si="3"/>
        <v>0</v>
      </c>
      <c r="G41" s="169"/>
      <c r="H41" s="92"/>
      <c r="I41" s="92"/>
      <c r="J41" s="92"/>
      <c r="K41" s="92"/>
      <c r="L41" s="92"/>
      <c r="M41" s="92"/>
      <c r="N41" s="92"/>
      <c r="O41" s="92"/>
      <c r="P41" s="92"/>
      <c r="Q41" s="92"/>
      <c r="R41" s="92"/>
      <c r="S41" s="92"/>
      <c r="T41" s="92"/>
      <c r="U41" s="92"/>
      <c r="V41" s="92"/>
      <c r="W41" s="92"/>
      <c r="X41" s="92"/>
      <c r="Y41" s="92"/>
      <c r="Z41" s="92"/>
    </row>
    <row r="42" spans="1:26" s="93" customFormat="1" ht="24.95" customHeight="1">
      <c r="A42" s="94"/>
      <c r="B42" s="90" t="s">
        <v>144</v>
      </c>
      <c r="C42" s="95" t="s">
        <v>145</v>
      </c>
      <c r="D42" s="85">
        <f t="shared" si="1"/>
        <v>0</v>
      </c>
      <c r="E42" s="92">
        <f t="shared" si="2"/>
        <v>0</v>
      </c>
      <c r="F42" s="92">
        <f t="shared" si="3"/>
        <v>0</v>
      </c>
      <c r="G42" s="169"/>
      <c r="H42" s="92"/>
      <c r="I42" s="92"/>
      <c r="J42" s="92"/>
      <c r="K42" s="92"/>
      <c r="L42" s="92"/>
      <c r="M42" s="92"/>
      <c r="N42" s="92"/>
      <c r="O42" s="92"/>
      <c r="P42" s="92"/>
      <c r="Q42" s="92"/>
      <c r="R42" s="92"/>
      <c r="S42" s="92"/>
      <c r="T42" s="92"/>
      <c r="U42" s="92"/>
      <c r="V42" s="92"/>
      <c r="W42" s="92"/>
      <c r="X42" s="92"/>
      <c r="Y42" s="92"/>
      <c r="Z42" s="92"/>
    </row>
    <row r="43" spans="1:26" s="93" customFormat="1" ht="24.95" customHeight="1">
      <c r="A43" s="94"/>
      <c r="B43" s="90" t="s">
        <v>146</v>
      </c>
      <c r="C43" s="95" t="s">
        <v>147</v>
      </c>
      <c r="D43" s="85">
        <f t="shared" si="1"/>
        <v>0</v>
      </c>
      <c r="E43" s="92">
        <f t="shared" si="2"/>
        <v>0</v>
      </c>
      <c r="F43" s="92">
        <f t="shared" si="3"/>
        <v>0</v>
      </c>
      <c r="G43" s="169"/>
      <c r="H43" s="92"/>
      <c r="I43" s="92"/>
      <c r="J43" s="92"/>
      <c r="K43" s="92"/>
      <c r="L43" s="92"/>
      <c r="M43" s="92"/>
      <c r="N43" s="92"/>
      <c r="O43" s="92"/>
      <c r="P43" s="92"/>
      <c r="Q43" s="92"/>
      <c r="R43" s="92"/>
      <c r="S43" s="92"/>
      <c r="T43" s="92"/>
      <c r="U43" s="92"/>
      <c r="V43" s="92"/>
      <c r="W43" s="92"/>
      <c r="X43" s="92"/>
      <c r="Y43" s="92"/>
      <c r="Z43" s="92"/>
    </row>
    <row r="44" spans="1:26" s="93" customFormat="1" ht="24.95" customHeight="1">
      <c r="A44" s="94"/>
      <c r="B44" s="90" t="s">
        <v>148</v>
      </c>
      <c r="C44" s="95" t="s">
        <v>149</v>
      </c>
      <c r="D44" s="85">
        <f t="shared" si="1"/>
        <v>10.17</v>
      </c>
      <c r="E44" s="92">
        <f t="shared" si="2"/>
        <v>10.17</v>
      </c>
      <c r="F44" s="92">
        <f t="shared" si="3"/>
        <v>10.17</v>
      </c>
      <c r="G44" s="92">
        <v>10.17</v>
      </c>
      <c r="H44" s="92"/>
      <c r="I44" s="92"/>
      <c r="J44" s="92"/>
      <c r="K44" s="92"/>
      <c r="L44" s="92"/>
      <c r="M44" s="92"/>
      <c r="N44" s="92"/>
      <c r="O44" s="92"/>
      <c r="P44" s="92"/>
      <c r="Q44" s="92"/>
      <c r="R44" s="92"/>
      <c r="S44" s="92"/>
      <c r="T44" s="92"/>
      <c r="U44" s="92"/>
      <c r="V44" s="92"/>
      <c r="W44" s="92"/>
      <c r="X44" s="92"/>
      <c r="Y44" s="92"/>
      <c r="Z44" s="92"/>
    </row>
    <row r="45" spans="1:26" s="93" customFormat="1" ht="24.95" customHeight="1">
      <c r="A45" s="94"/>
      <c r="B45" s="90" t="s">
        <v>150</v>
      </c>
      <c r="C45" s="95" t="s">
        <v>151</v>
      </c>
      <c r="D45" s="85">
        <f t="shared" si="1"/>
        <v>0</v>
      </c>
      <c r="E45" s="92">
        <f t="shared" si="2"/>
        <v>0</v>
      </c>
      <c r="F45" s="92">
        <f t="shared" si="3"/>
        <v>0</v>
      </c>
      <c r="G45" s="92"/>
      <c r="H45" s="92"/>
      <c r="I45" s="92"/>
      <c r="J45" s="92"/>
      <c r="K45" s="92"/>
      <c r="L45" s="92"/>
      <c r="M45" s="92"/>
      <c r="N45" s="92"/>
      <c r="O45" s="92"/>
      <c r="P45" s="92"/>
      <c r="Q45" s="92"/>
      <c r="R45" s="92"/>
      <c r="S45" s="92"/>
      <c r="T45" s="92"/>
      <c r="U45" s="92"/>
      <c r="V45" s="92"/>
      <c r="W45" s="92"/>
      <c r="X45" s="92"/>
      <c r="Y45" s="92"/>
      <c r="Z45" s="92"/>
    </row>
    <row r="46" spans="1:26" s="93" customFormat="1" ht="24.95" customHeight="1">
      <c r="A46" s="94"/>
      <c r="B46" s="90" t="s">
        <v>152</v>
      </c>
      <c r="C46" s="95" t="s">
        <v>153</v>
      </c>
      <c r="D46" s="85">
        <f t="shared" si="1"/>
        <v>10.350000000000001</v>
      </c>
      <c r="E46" s="92">
        <f t="shared" si="2"/>
        <v>10.350000000000001</v>
      </c>
      <c r="F46" s="92">
        <f t="shared" si="3"/>
        <v>10.350000000000001</v>
      </c>
      <c r="G46" s="92">
        <f>9.47+0.88</f>
        <v>10.350000000000001</v>
      </c>
      <c r="H46" s="92"/>
      <c r="I46" s="92"/>
      <c r="J46" s="92"/>
      <c r="K46" s="92"/>
      <c r="L46" s="92"/>
      <c r="M46" s="92"/>
      <c r="N46" s="92"/>
      <c r="O46" s="92"/>
      <c r="P46" s="92"/>
      <c r="Q46" s="92"/>
      <c r="R46" s="92"/>
      <c r="S46" s="92"/>
      <c r="T46" s="92"/>
      <c r="U46" s="92"/>
      <c r="V46" s="92"/>
      <c r="W46" s="92"/>
      <c r="X46" s="92"/>
      <c r="Y46" s="92"/>
      <c r="Z46" s="92"/>
    </row>
    <row r="47" spans="1:26" s="93" customFormat="1" ht="24.95" customHeight="1">
      <c r="A47" s="94"/>
      <c r="B47" s="90" t="s">
        <v>154</v>
      </c>
      <c r="C47" s="95" t="s">
        <v>155</v>
      </c>
      <c r="D47" s="85">
        <f t="shared" si="1"/>
        <v>10.350000000000001</v>
      </c>
      <c r="E47" s="92">
        <f t="shared" si="2"/>
        <v>10.350000000000001</v>
      </c>
      <c r="F47" s="92">
        <f t="shared" si="3"/>
        <v>10.350000000000001</v>
      </c>
      <c r="G47" s="92">
        <f>9.47+0.88</f>
        <v>10.350000000000001</v>
      </c>
      <c r="H47" s="92"/>
      <c r="I47" s="92"/>
      <c r="J47" s="92"/>
      <c r="K47" s="92"/>
      <c r="L47" s="92"/>
      <c r="M47" s="92"/>
      <c r="N47" s="92"/>
      <c r="O47" s="92"/>
      <c r="P47" s="92"/>
      <c r="Q47" s="92"/>
      <c r="R47" s="92"/>
      <c r="S47" s="92"/>
      <c r="T47" s="92"/>
      <c r="U47" s="92"/>
      <c r="V47" s="92"/>
      <c r="W47" s="92"/>
      <c r="X47" s="92"/>
      <c r="Y47" s="92"/>
      <c r="Z47" s="92"/>
    </row>
    <row r="48" spans="1:26" s="93" customFormat="1" ht="24.95" customHeight="1">
      <c r="A48" s="94"/>
      <c r="B48" s="90" t="s">
        <v>156</v>
      </c>
      <c r="C48" s="95" t="s">
        <v>157</v>
      </c>
      <c r="D48" s="85">
        <f t="shared" si="1"/>
        <v>14.57</v>
      </c>
      <c r="E48" s="92">
        <f t="shared" si="2"/>
        <v>14.57</v>
      </c>
      <c r="F48" s="92">
        <f t="shared" si="3"/>
        <v>14.57</v>
      </c>
      <c r="G48" s="92">
        <v>14.57</v>
      </c>
      <c r="H48" s="92"/>
      <c r="I48" s="92"/>
      <c r="J48" s="92"/>
      <c r="K48" s="92"/>
      <c r="L48" s="92"/>
      <c r="M48" s="92"/>
      <c r="N48" s="92"/>
      <c r="O48" s="92"/>
      <c r="P48" s="92"/>
      <c r="Q48" s="92"/>
      <c r="R48" s="92"/>
      <c r="S48" s="92"/>
      <c r="T48" s="92"/>
      <c r="U48" s="92"/>
      <c r="V48" s="92"/>
      <c r="W48" s="92"/>
      <c r="X48" s="92"/>
      <c r="Y48" s="92"/>
      <c r="Z48" s="92"/>
    </row>
    <row r="49" spans="1:26" s="93" customFormat="1" ht="24.95" customHeight="1">
      <c r="A49" s="94"/>
      <c r="B49" s="90" t="s">
        <v>158</v>
      </c>
      <c r="C49" s="95" t="s">
        <v>159</v>
      </c>
      <c r="D49" s="85">
        <f t="shared" si="1"/>
        <v>60.25</v>
      </c>
      <c r="E49" s="92">
        <f t="shared" si="2"/>
        <v>60.25</v>
      </c>
      <c r="F49" s="92">
        <f t="shared" si="3"/>
        <v>60.25</v>
      </c>
      <c r="G49" s="92">
        <v>60.25</v>
      </c>
      <c r="H49" s="92"/>
      <c r="I49" s="92"/>
      <c r="J49" s="92"/>
      <c r="K49" s="92"/>
      <c r="L49" s="92"/>
      <c r="M49" s="92"/>
      <c r="N49" s="92"/>
      <c r="O49" s="92"/>
      <c r="P49" s="92"/>
      <c r="Q49" s="92"/>
      <c r="R49" s="92"/>
      <c r="S49" s="92"/>
      <c r="T49" s="92"/>
      <c r="U49" s="92"/>
      <c r="V49" s="92"/>
      <c r="W49" s="92"/>
      <c r="X49" s="92"/>
      <c r="Y49" s="92"/>
      <c r="Z49" s="92"/>
    </row>
    <row r="50" spans="1:26" s="93" customFormat="1" ht="24.95" customHeight="1">
      <c r="A50" s="94"/>
      <c r="B50" s="90" t="s">
        <v>160</v>
      </c>
      <c r="C50" s="95" t="s">
        <v>161</v>
      </c>
      <c r="D50" s="85">
        <f t="shared" si="1"/>
        <v>0</v>
      </c>
      <c r="E50" s="92">
        <f t="shared" si="2"/>
        <v>0</v>
      </c>
      <c r="F50" s="92">
        <f t="shared" si="3"/>
        <v>0</v>
      </c>
      <c r="G50" s="92">
        <f t="shared" si="3"/>
        <v>0</v>
      </c>
      <c r="H50" s="92"/>
      <c r="I50" s="92"/>
      <c r="J50" s="92"/>
      <c r="K50" s="92"/>
      <c r="L50" s="92"/>
      <c r="M50" s="92"/>
      <c r="N50" s="92"/>
      <c r="O50" s="92"/>
      <c r="P50" s="92"/>
      <c r="Q50" s="92"/>
      <c r="R50" s="92"/>
      <c r="S50" s="92"/>
      <c r="T50" s="92"/>
      <c r="U50" s="92"/>
      <c r="V50" s="92"/>
      <c r="W50" s="92"/>
      <c r="X50" s="92"/>
      <c r="Y50" s="92"/>
      <c r="Z50" s="92"/>
    </row>
    <row r="51" spans="1:26" s="93" customFormat="1" ht="24.95" customHeight="1">
      <c r="A51" s="94"/>
      <c r="B51" s="90" t="s">
        <v>118</v>
      </c>
      <c r="C51" s="95" t="s">
        <v>162</v>
      </c>
      <c r="D51" s="85">
        <f t="shared" si="1"/>
        <v>17.57</v>
      </c>
      <c r="E51" s="92">
        <f t="shared" si="2"/>
        <v>17.57</v>
      </c>
      <c r="F51" s="92">
        <f t="shared" si="3"/>
        <v>17.57</v>
      </c>
      <c r="G51" s="92">
        <v>17.57</v>
      </c>
      <c r="H51" s="92"/>
      <c r="I51" s="92"/>
      <c r="J51" s="92"/>
      <c r="K51" s="92"/>
      <c r="L51" s="92"/>
      <c r="M51" s="92"/>
      <c r="N51" s="92"/>
      <c r="O51" s="92"/>
      <c r="P51" s="92"/>
      <c r="Q51" s="92"/>
      <c r="R51" s="92"/>
      <c r="S51" s="92"/>
      <c r="T51" s="92"/>
      <c r="U51" s="92"/>
      <c r="V51" s="92"/>
      <c r="W51" s="92"/>
      <c r="X51" s="92"/>
      <c r="Y51" s="92"/>
      <c r="Z51" s="92"/>
    </row>
    <row r="52" spans="1:26" s="93" customFormat="1" ht="24.95" customHeight="1">
      <c r="A52" s="89">
        <v>303</v>
      </c>
      <c r="B52" s="90"/>
      <c r="C52" s="91" t="s">
        <v>163</v>
      </c>
      <c r="D52" s="85">
        <f t="shared" si="1"/>
        <v>109.3</v>
      </c>
      <c r="E52" s="92">
        <f t="shared" si="2"/>
        <v>109.3</v>
      </c>
      <c r="F52" s="92">
        <f t="shared" si="3"/>
        <v>109.3</v>
      </c>
      <c r="G52" s="171">
        <f>SUM(G53:G63)</f>
        <v>109.3</v>
      </c>
      <c r="H52" s="92"/>
      <c r="I52" s="92"/>
      <c r="J52" s="92"/>
      <c r="K52" s="92"/>
      <c r="L52" s="92"/>
      <c r="M52" s="92"/>
      <c r="N52" s="92"/>
      <c r="O52" s="92"/>
      <c r="P52" s="92"/>
      <c r="Q52" s="92"/>
      <c r="R52" s="92"/>
      <c r="S52" s="92"/>
      <c r="T52" s="92"/>
      <c r="U52" s="92"/>
      <c r="V52" s="92"/>
      <c r="W52" s="92"/>
      <c r="X52" s="92"/>
      <c r="Y52" s="92"/>
      <c r="Z52" s="92"/>
    </row>
    <row r="53" spans="1:26" s="93" customFormat="1" ht="24.95" customHeight="1">
      <c r="A53" s="94"/>
      <c r="B53" s="90" t="s">
        <v>94</v>
      </c>
      <c r="C53" s="95" t="s">
        <v>164</v>
      </c>
      <c r="D53" s="85">
        <f t="shared" si="1"/>
        <v>13.19</v>
      </c>
      <c r="E53" s="92">
        <f t="shared" si="2"/>
        <v>13.19</v>
      </c>
      <c r="F53" s="92">
        <f t="shared" si="3"/>
        <v>13.19</v>
      </c>
      <c r="G53" s="170">
        <v>13.19</v>
      </c>
      <c r="H53" s="92"/>
      <c r="I53" s="92"/>
      <c r="J53" s="92"/>
      <c r="K53" s="92"/>
      <c r="L53" s="92"/>
      <c r="M53" s="92"/>
      <c r="N53" s="92"/>
      <c r="O53" s="92"/>
      <c r="P53" s="92"/>
      <c r="Q53" s="92"/>
      <c r="R53" s="92"/>
      <c r="S53" s="92"/>
      <c r="T53" s="92"/>
      <c r="U53" s="92"/>
      <c r="V53" s="92"/>
      <c r="W53" s="92"/>
      <c r="X53" s="92"/>
      <c r="Y53" s="92"/>
      <c r="Z53" s="92"/>
    </row>
    <row r="54" spans="1:26" s="93" customFormat="1" ht="24.95" customHeight="1">
      <c r="A54" s="94"/>
      <c r="B54" s="90" t="s">
        <v>96</v>
      </c>
      <c r="C54" s="95" t="s">
        <v>165</v>
      </c>
      <c r="D54" s="85">
        <f t="shared" si="1"/>
        <v>96.11</v>
      </c>
      <c r="E54" s="92">
        <f t="shared" si="2"/>
        <v>96.11</v>
      </c>
      <c r="F54" s="92">
        <f t="shared" si="3"/>
        <v>96.11</v>
      </c>
      <c r="G54" s="170">
        <v>96.11</v>
      </c>
      <c r="H54" s="92"/>
      <c r="I54" s="92"/>
      <c r="J54" s="92"/>
      <c r="K54" s="92"/>
      <c r="L54" s="92"/>
      <c r="M54" s="92"/>
      <c r="N54" s="92"/>
      <c r="O54" s="92"/>
      <c r="P54" s="92"/>
      <c r="Q54" s="92"/>
      <c r="R54" s="92"/>
      <c r="S54" s="92"/>
      <c r="T54" s="92"/>
      <c r="U54" s="92"/>
      <c r="V54" s="92"/>
      <c r="W54" s="92"/>
      <c r="X54" s="92"/>
      <c r="Y54" s="92"/>
      <c r="Z54" s="92"/>
    </row>
    <row r="55" spans="1:26" s="93" customFormat="1" ht="24.95" customHeight="1">
      <c r="A55" s="94"/>
      <c r="B55" s="90" t="s">
        <v>98</v>
      </c>
      <c r="C55" s="95" t="s">
        <v>166</v>
      </c>
      <c r="D55" s="85">
        <f t="shared" si="1"/>
        <v>0</v>
      </c>
      <c r="E55" s="92">
        <f t="shared" si="2"/>
        <v>0</v>
      </c>
      <c r="F55" s="92">
        <f t="shared" si="3"/>
        <v>0</v>
      </c>
      <c r="G55" s="92"/>
      <c r="H55" s="92"/>
      <c r="I55" s="92"/>
      <c r="J55" s="92"/>
      <c r="K55" s="92"/>
      <c r="L55" s="92"/>
      <c r="M55" s="92"/>
      <c r="N55" s="92"/>
      <c r="O55" s="92"/>
      <c r="P55" s="92"/>
      <c r="Q55" s="92"/>
      <c r="R55" s="92"/>
      <c r="S55" s="92"/>
      <c r="T55" s="92"/>
      <c r="U55" s="92"/>
      <c r="V55" s="92"/>
      <c r="W55" s="92"/>
      <c r="X55" s="92"/>
      <c r="Y55" s="92"/>
      <c r="Z55" s="92"/>
    </row>
    <row r="56" spans="1:26" s="93" customFormat="1" ht="24.95" customHeight="1">
      <c r="A56" s="94"/>
      <c r="B56" s="90" t="s">
        <v>124</v>
      </c>
      <c r="C56" s="95" t="s">
        <v>167</v>
      </c>
      <c r="D56" s="85">
        <f t="shared" si="1"/>
        <v>0</v>
      </c>
      <c r="E56" s="92">
        <f t="shared" si="2"/>
        <v>0</v>
      </c>
      <c r="F56" s="92">
        <f t="shared" si="3"/>
        <v>0</v>
      </c>
      <c r="G56" s="92"/>
      <c r="H56" s="92"/>
      <c r="I56" s="92"/>
      <c r="J56" s="92"/>
      <c r="K56" s="92"/>
      <c r="L56" s="92"/>
      <c r="M56" s="92"/>
      <c r="N56" s="92"/>
      <c r="O56" s="92"/>
      <c r="P56" s="92"/>
      <c r="Q56" s="92"/>
      <c r="R56" s="92"/>
      <c r="S56" s="92"/>
      <c r="T56" s="92"/>
      <c r="U56" s="92"/>
      <c r="V56" s="92"/>
      <c r="W56" s="92"/>
      <c r="X56" s="92"/>
      <c r="Y56" s="92"/>
      <c r="Z56" s="92"/>
    </row>
    <row r="57" spans="1:26" s="93" customFormat="1" ht="24.95" customHeight="1">
      <c r="A57" s="94"/>
      <c r="B57" s="90" t="s">
        <v>126</v>
      </c>
      <c r="C57" s="95" t="s">
        <v>168</v>
      </c>
      <c r="D57" s="85">
        <f t="shared" si="1"/>
        <v>0</v>
      </c>
      <c r="E57" s="92">
        <f t="shared" si="2"/>
        <v>0</v>
      </c>
      <c r="F57" s="92">
        <f t="shared" si="3"/>
        <v>0</v>
      </c>
      <c r="G57" s="92"/>
      <c r="H57" s="92"/>
      <c r="I57" s="92"/>
      <c r="J57" s="92"/>
      <c r="K57" s="92"/>
      <c r="L57" s="92"/>
      <c r="M57" s="92"/>
      <c r="N57" s="92"/>
      <c r="O57" s="92"/>
      <c r="P57" s="92"/>
      <c r="Q57" s="92"/>
      <c r="R57" s="92"/>
      <c r="S57" s="92"/>
      <c r="T57" s="92"/>
      <c r="U57" s="92"/>
      <c r="V57" s="92"/>
      <c r="W57" s="92"/>
      <c r="X57" s="92"/>
      <c r="Y57" s="92"/>
      <c r="Z57" s="92"/>
    </row>
    <row r="58" spans="1:26" s="93" customFormat="1" ht="24.95" customHeight="1">
      <c r="A58" s="94"/>
      <c r="B58" s="90" t="s">
        <v>100</v>
      </c>
      <c r="C58" s="95" t="s">
        <v>169</v>
      </c>
      <c r="D58" s="85">
        <f t="shared" si="1"/>
        <v>0</v>
      </c>
      <c r="E58" s="92">
        <f t="shared" si="2"/>
        <v>0</v>
      </c>
      <c r="F58" s="92">
        <f t="shared" si="3"/>
        <v>0</v>
      </c>
      <c r="G58" s="92"/>
      <c r="H58" s="92"/>
      <c r="I58" s="92"/>
      <c r="J58" s="92"/>
      <c r="K58" s="92"/>
      <c r="L58" s="92"/>
      <c r="M58" s="92"/>
      <c r="N58" s="92"/>
      <c r="O58" s="92"/>
      <c r="P58" s="92"/>
      <c r="Q58" s="92"/>
      <c r="R58" s="92"/>
      <c r="S58" s="92"/>
      <c r="T58" s="92"/>
      <c r="U58" s="92"/>
      <c r="V58" s="92"/>
      <c r="W58" s="92"/>
      <c r="X58" s="92"/>
      <c r="Y58" s="92"/>
      <c r="Z58" s="92"/>
    </row>
    <row r="59" spans="1:26" s="93" customFormat="1" ht="24.95" customHeight="1">
      <c r="A59" s="174"/>
      <c r="B59" s="175" t="s">
        <v>102</v>
      </c>
      <c r="C59" s="176" t="s">
        <v>170</v>
      </c>
      <c r="D59" s="85">
        <f t="shared" si="1"/>
        <v>0</v>
      </c>
      <c r="E59" s="177">
        <f t="shared" si="2"/>
        <v>0</v>
      </c>
      <c r="F59" s="177">
        <f t="shared" si="3"/>
        <v>0</v>
      </c>
      <c r="G59" s="177"/>
      <c r="H59" s="177"/>
      <c r="I59" s="177"/>
      <c r="J59" s="177"/>
      <c r="K59" s="177"/>
      <c r="L59" s="177"/>
      <c r="M59" s="177"/>
      <c r="N59" s="177"/>
      <c r="O59" s="177"/>
      <c r="P59" s="177"/>
      <c r="Q59" s="177"/>
      <c r="R59" s="177"/>
      <c r="S59" s="177"/>
      <c r="T59" s="177"/>
      <c r="U59" s="177"/>
      <c r="V59" s="177"/>
      <c r="W59" s="177"/>
      <c r="X59" s="177"/>
      <c r="Y59" s="177"/>
      <c r="Z59" s="177"/>
    </row>
    <row r="60" spans="1:26" s="93" customFormat="1" ht="24.95" customHeight="1">
      <c r="A60" s="174"/>
      <c r="B60" s="175" t="s">
        <v>104</v>
      </c>
      <c r="C60" s="176" t="s">
        <v>171</v>
      </c>
      <c r="D60" s="85">
        <f t="shared" si="1"/>
        <v>0</v>
      </c>
      <c r="E60" s="177">
        <f t="shared" si="2"/>
        <v>0</v>
      </c>
      <c r="F60" s="177">
        <f t="shared" si="3"/>
        <v>0</v>
      </c>
      <c r="G60" s="177"/>
      <c r="H60" s="177"/>
      <c r="I60" s="177"/>
      <c r="J60" s="177"/>
      <c r="K60" s="177"/>
      <c r="L60" s="177"/>
      <c r="M60" s="177"/>
      <c r="N60" s="177"/>
      <c r="O60" s="177"/>
      <c r="P60" s="177"/>
      <c r="Q60" s="177"/>
      <c r="R60" s="177"/>
      <c r="S60" s="177"/>
      <c r="T60" s="177"/>
      <c r="U60" s="177"/>
      <c r="V60" s="177"/>
      <c r="W60" s="177"/>
      <c r="X60" s="177"/>
      <c r="Y60" s="177"/>
      <c r="Z60" s="177"/>
    </row>
    <row r="61" spans="1:26" s="93" customFormat="1" ht="24.95" customHeight="1">
      <c r="A61" s="174"/>
      <c r="B61" s="175" t="s">
        <v>106</v>
      </c>
      <c r="C61" s="176" t="s">
        <v>172</v>
      </c>
      <c r="D61" s="85">
        <f t="shared" si="1"/>
        <v>0</v>
      </c>
      <c r="E61" s="177">
        <f t="shared" si="2"/>
        <v>0</v>
      </c>
      <c r="F61" s="177">
        <f t="shared" si="3"/>
        <v>0</v>
      </c>
      <c r="G61" s="177"/>
      <c r="H61" s="177"/>
      <c r="I61" s="177"/>
      <c r="J61" s="177"/>
      <c r="K61" s="177"/>
      <c r="L61" s="177"/>
      <c r="M61" s="177"/>
      <c r="N61" s="177"/>
      <c r="O61" s="177"/>
      <c r="P61" s="177"/>
      <c r="Q61" s="177"/>
      <c r="R61" s="177"/>
      <c r="S61" s="177"/>
      <c r="T61" s="177"/>
      <c r="U61" s="177"/>
      <c r="V61" s="177"/>
      <c r="W61" s="177"/>
      <c r="X61" s="177"/>
      <c r="Y61" s="177"/>
      <c r="Z61" s="177"/>
    </row>
    <row r="62" spans="1:26" s="93" customFormat="1" ht="24.95" customHeight="1">
      <c r="A62" s="174"/>
      <c r="B62" s="175" t="s">
        <v>108</v>
      </c>
      <c r="C62" s="176" t="s">
        <v>173</v>
      </c>
      <c r="D62" s="85">
        <f t="shared" si="1"/>
        <v>0</v>
      </c>
      <c r="E62" s="177">
        <f t="shared" si="2"/>
        <v>0</v>
      </c>
      <c r="F62" s="177">
        <f t="shared" si="3"/>
        <v>0</v>
      </c>
      <c r="G62" s="177"/>
      <c r="H62" s="177"/>
      <c r="I62" s="177"/>
      <c r="J62" s="177"/>
      <c r="K62" s="177"/>
      <c r="L62" s="177"/>
      <c r="M62" s="177"/>
      <c r="N62" s="177"/>
      <c r="O62" s="177"/>
      <c r="P62" s="177"/>
      <c r="Q62" s="177"/>
      <c r="R62" s="177"/>
      <c r="S62" s="177"/>
      <c r="T62" s="177"/>
      <c r="U62" s="177"/>
      <c r="V62" s="177"/>
      <c r="W62" s="177"/>
      <c r="X62" s="177"/>
      <c r="Y62" s="177"/>
      <c r="Z62" s="177"/>
    </row>
    <row r="63" spans="1:26" s="93" customFormat="1" ht="24.95" customHeight="1">
      <c r="A63" s="174"/>
      <c r="B63" s="175" t="s">
        <v>118</v>
      </c>
      <c r="C63" s="176" t="s">
        <v>174</v>
      </c>
      <c r="D63" s="85">
        <f t="shared" si="1"/>
        <v>0</v>
      </c>
      <c r="E63" s="177">
        <f t="shared" si="2"/>
        <v>0</v>
      </c>
      <c r="F63" s="177">
        <f t="shared" si="3"/>
        <v>0</v>
      </c>
      <c r="G63" s="177"/>
      <c r="H63" s="177"/>
      <c r="I63" s="177"/>
      <c r="J63" s="177"/>
      <c r="K63" s="177"/>
      <c r="L63" s="177"/>
      <c r="M63" s="177"/>
      <c r="N63" s="177"/>
      <c r="O63" s="177"/>
      <c r="P63" s="177"/>
      <c r="Q63" s="177"/>
      <c r="R63" s="177"/>
      <c r="S63" s="177"/>
      <c r="T63" s="177"/>
      <c r="U63" s="177"/>
      <c r="V63" s="177"/>
      <c r="W63" s="177"/>
      <c r="X63" s="177"/>
      <c r="Y63" s="177"/>
      <c r="Z63" s="177"/>
    </row>
    <row r="64" spans="1:26" ht="26.25" customHeight="1">
      <c r="A64" s="179" t="s">
        <v>465</v>
      </c>
      <c r="B64" s="179"/>
      <c r="C64" s="180" t="s">
        <v>466</v>
      </c>
      <c r="D64" s="85">
        <f t="shared" si="1"/>
        <v>15</v>
      </c>
      <c r="E64" s="177">
        <f>SUM(E65)</f>
        <v>15</v>
      </c>
      <c r="F64" s="177">
        <f t="shared" ref="F64:G64" si="4">SUM(F65)</f>
        <v>15</v>
      </c>
      <c r="G64" s="177">
        <f t="shared" si="4"/>
        <v>15</v>
      </c>
      <c r="H64" s="181"/>
      <c r="I64" s="181"/>
      <c r="J64" s="181"/>
      <c r="K64" s="181"/>
      <c r="L64" s="181"/>
      <c r="M64" s="181"/>
      <c r="N64" s="181"/>
      <c r="O64" s="181"/>
      <c r="P64" s="181"/>
      <c r="Q64" s="181"/>
      <c r="R64" s="181"/>
      <c r="S64" s="181"/>
      <c r="T64" s="181"/>
      <c r="U64" s="181"/>
      <c r="V64" s="181"/>
      <c r="W64" s="181"/>
      <c r="X64" s="181"/>
      <c r="Y64" s="181"/>
      <c r="Z64" s="181"/>
    </row>
    <row r="65" spans="1:26" ht="25.5" customHeight="1">
      <c r="A65" s="178"/>
      <c r="B65" s="184" t="s">
        <v>467</v>
      </c>
      <c r="C65" s="183" t="s">
        <v>468</v>
      </c>
      <c r="D65" s="85">
        <f t="shared" si="1"/>
        <v>15</v>
      </c>
      <c r="E65" s="177">
        <f t="shared" si="2"/>
        <v>15</v>
      </c>
      <c r="F65" s="177">
        <f t="shared" ref="F65" si="5">SUM(G65:O65)</f>
        <v>15</v>
      </c>
      <c r="G65" s="178">
        <v>15</v>
      </c>
      <c r="H65" s="178"/>
      <c r="I65" s="178"/>
      <c r="J65" s="178"/>
      <c r="K65" s="178"/>
      <c r="L65" s="178"/>
      <c r="M65" s="178"/>
      <c r="N65" s="178"/>
      <c r="O65" s="178"/>
      <c r="P65" s="178"/>
      <c r="Q65" s="178"/>
      <c r="R65" s="178"/>
      <c r="S65" s="178"/>
      <c r="T65" s="178"/>
      <c r="U65" s="178"/>
      <c r="V65" s="178"/>
      <c r="W65" s="178"/>
      <c r="X65" s="178"/>
      <c r="Y65" s="178"/>
      <c r="Z65" s="178"/>
    </row>
  </sheetData>
  <mergeCells count="15">
    <mergeCell ref="A2:S2"/>
    <mergeCell ref="F6:O6"/>
    <mergeCell ref="E6:E7"/>
    <mergeCell ref="A9:C9"/>
    <mergeCell ref="A6:A7"/>
    <mergeCell ref="B6:B7"/>
    <mergeCell ref="C4:C7"/>
    <mergeCell ref="D5:D7"/>
    <mergeCell ref="A4:B5"/>
    <mergeCell ref="D4:Z4"/>
    <mergeCell ref="E5:V5"/>
    <mergeCell ref="W5:Z6"/>
    <mergeCell ref="P6:R6"/>
    <mergeCell ref="S6:U6"/>
    <mergeCell ref="V6:V7"/>
  </mergeCells>
  <phoneticPr fontId="32" type="noConversion"/>
  <printOptions horizontalCentered="1"/>
  <pageMargins left="0.59027777777777801" right="0.59027777777777801" top="0.74791666666666701" bottom="0.74791666666666701" header="0.31388888888888899" footer="0.31388888888888899"/>
  <pageSetup paperSize="9" scale="47" fitToHeight="0" orientation="landscape" r:id="rId1"/>
</worksheet>
</file>

<file path=xl/worksheets/sheet8.xml><?xml version="1.0" encoding="utf-8"?>
<worksheet xmlns="http://schemas.openxmlformats.org/spreadsheetml/2006/main" xmlns:r="http://schemas.openxmlformats.org/officeDocument/2006/relationships">
  <dimension ref="A1:AA23"/>
  <sheetViews>
    <sheetView tabSelected="1" workbookViewId="0">
      <selection activeCell="H23" sqref="H23"/>
    </sheetView>
  </sheetViews>
  <sheetFormatPr defaultColWidth="8.875" defaultRowHeight="13.5"/>
  <cols>
    <col min="1" max="1" width="4.375" style="70" customWidth="1"/>
    <col min="2" max="2" width="4.875" style="70" customWidth="1"/>
    <col min="3" max="3" width="5" style="70" customWidth="1"/>
    <col min="4" max="4" width="24.75" style="70" customWidth="1"/>
    <col min="5" max="5" width="7.5" style="70" customWidth="1"/>
    <col min="6" max="6" width="7.25" style="70" customWidth="1"/>
    <col min="7" max="7" width="7" style="70" customWidth="1"/>
    <col min="8" max="8" width="6.5" style="70" customWidth="1"/>
    <col min="9" max="9" width="6.125" style="70" customWidth="1"/>
    <col min="10" max="11" width="6.625" style="70" customWidth="1"/>
    <col min="12" max="12" width="6.375" style="70" customWidth="1"/>
    <col min="13" max="13" width="8.875" style="70"/>
    <col min="14" max="14" width="7" style="70" customWidth="1"/>
    <col min="15" max="15" width="5.625" style="70" customWidth="1"/>
    <col min="16" max="16" width="5.75" style="70" customWidth="1"/>
    <col min="17" max="17" width="5.375" style="70" customWidth="1"/>
    <col min="18" max="19" width="5.625" style="70" customWidth="1"/>
    <col min="20" max="20" width="4.625" style="70" customWidth="1"/>
    <col min="21" max="21" width="7" style="70" customWidth="1"/>
    <col min="22" max="22" width="5.75" style="70" customWidth="1"/>
    <col min="23" max="23" width="5.375" style="70" customWidth="1"/>
    <col min="24" max="24" width="6" style="70" customWidth="1"/>
    <col min="25" max="25" width="5.75" style="70" customWidth="1"/>
    <col min="26" max="26" width="6.375" style="70" customWidth="1"/>
    <col min="27" max="27" width="5.625" style="70" customWidth="1"/>
    <col min="28" max="16384" width="8.875" style="70"/>
  </cols>
  <sheetData>
    <row r="1" spans="1:27" s="96" customFormat="1" ht="36">
      <c r="AA1" s="97" t="s">
        <v>425</v>
      </c>
    </row>
    <row r="2" spans="1:27" s="96" customFormat="1" ht="33.4" customHeight="1">
      <c r="A2" s="284" t="s">
        <v>430</v>
      </c>
      <c r="B2" s="285"/>
      <c r="C2" s="285"/>
      <c r="D2" s="285"/>
      <c r="E2" s="285"/>
      <c r="F2" s="285"/>
      <c r="G2" s="285"/>
      <c r="H2" s="285"/>
      <c r="I2" s="285"/>
      <c r="J2" s="285"/>
      <c r="K2" s="285"/>
      <c r="L2" s="285"/>
      <c r="M2" s="285"/>
      <c r="N2" s="285"/>
      <c r="O2" s="285"/>
      <c r="P2" s="285"/>
      <c r="Q2" s="285"/>
      <c r="R2" s="285"/>
      <c r="S2" s="285"/>
      <c r="T2" s="285"/>
      <c r="U2" s="285"/>
    </row>
    <row r="3" spans="1:27" s="96" customFormat="1" ht="15">
      <c r="A3" s="286" t="s">
        <v>426</v>
      </c>
      <c r="B3" s="286"/>
      <c r="C3" s="286"/>
      <c r="D3" s="286"/>
      <c r="AA3" s="194" t="s">
        <v>481</v>
      </c>
    </row>
    <row r="4" spans="1:27">
      <c r="A4" s="287" t="s">
        <v>427</v>
      </c>
      <c r="B4" s="287"/>
      <c r="C4" s="287"/>
      <c r="D4" s="288" t="s">
        <v>428</v>
      </c>
      <c r="E4" s="269" t="s">
        <v>72</v>
      </c>
      <c r="F4" s="269"/>
      <c r="G4" s="269"/>
      <c r="H4" s="269"/>
      <c r="I4" s="269"/>
      <c r="J4" s="269"/>
      <c r="K4" s="269"/>
      <c r="L4" s="269"/>
      <c r="M4" s="269"/>
      <c r="N4" s="269"/>
      <c r="O4" s="269"/>
      <c r="P4" s="269"/>
      <c r="Q4" s="269"/>
      <c r="R4" s="269"/>
      <c r="S4" s="269"/>
      <c r="T4" s="269"/>
      <c r="U4" s="269"/>
      <c r="V4" s="269"/>
      <c r="W4" s="269"/>
      <c r="X4" s="269"/>
      <c r="Y4" s="269"/>
      <c r="Z4" s="269"/>
      <c r="AA4" s="269"/>
    </row>
    <row r="5" spans="1:27" ht="18" customHeight="1">
      <c r="A5" s="287"/>
      <c r="B5" s="287"/>
      <c r="C5" s="287"/>
      <c r="D5" s="288"/>
      <c r="E5" s="269" t="s">
        <v>73</v>
      </c>
      <c r="F5" s="270" t="s">
        <v>74</v>
      </c>
      <c r="G5" s="271"/>
      <c r="H5" s="271"/>
      <c r="I5" s="271"/>
      <c r="J5" s="271"/>
      <c r="K5" s="271"/>
      <c r="L5" s="271"/>
      <c r="M5" s="271"/>
      <c r="N5" s="271"/>
      <c r="O5" s="271"/>
      <c r="P5" s="271"/>
      <c r="Q5" s="271"/>
      <c r="R5" s="271"/>
      <c r="S5" s="271"/>
      <c r="T5" s="271"/>
      <c r="U5" s="271"/>
      <c r="V5" s="271"/>
      <c r="W5" s="272"/>
      <c r="X5" s="289" t="s">
        <v>75</v>
      </c>
      <c r="Y5" s="289"/>
      <c r="Z5" s="289"/>
      <c r="AA5" s="289"/>
    </row>
    <row r="6" spans="1:27" ht="18.75" customHeight="1">
      <c r="A6" s="287"/>
      <c r="B6" s="287"/>
      <c r="C6" s="287"/>
      <c r="D6" s="288"/>
      <c r="E6" s="269"/>
      <c r="F6" s="290" t="s">
        <v>35</v>
      </c>
      <c r="G6" s="290" t="s">
        <v>78</v>
      </c>
      <c r="H6" s="290"/>
      <c r="I6" s="290"/>
      <c r="J6" s="290"/>
      <c r="K6" s="290"/>
      <c r="L6" s="290"/>
      <c r="M6" s="290"/>
      <c r="N6" s="290"/>
      <c r="O6" s="290"/>
      <c r="P6" s="290"/>
      <c r="Q6" s="279" t="s">
        <v>79</v>
      </c>
      <c r="R6" s="283"/>
      <c r="S6" s="283"/>
      <c r="T6" s="279" t="s">
        <v>80</v>
      </c>
      <c r="U6" s="283"/>
      <c r="V6" s="283"/>
      <c r="W6" s="254" t="s">
        <v>88</v>
      </c>
      <c r="X6" s="289"/>
      <c r="Y6" s="289"/>
      <c r="Z6" s="289"/>
      <c r="AA6" s="289"/>
    </row>
    <row r="7" spans="1:27" ht="54">
      <c r="A7" s="98" t="s">
        <v>76</v>
      </c>
      <c r="B7" s="98" t="s">
        <v>77</v>
      </c>
      <c r="C7" s="98" t="s">
        <v>370</v>
      </c>
      <c r="D7" s="288"/>
      <c r="E7" s="269"/>
      <c r="F7" s="290"/>
      <c r="G7" s="163" t="s">
        <v>68</v>
      </c>
      <c r="H7" s="163" t="s">
        <v>81</v>
      </c>
      <c r="I7" s="163" t="s">
        <v>82</v>
      </c>
      <c r="J7" s="163" t="s">
        <v>83</v>
      </c>
      <c r="K7" s="163" t="s">
        <v>84</v>
      </c>
      <c r="L7" s="163" t="s">
        <v>85</v>
      </c>
      <c r="M7" s="163" t="s">
        <v>404</v>
      </c>
      <c r="N7" s="163" t="s">
        <v>86</v>
      </c>
      <c r="O7" s="163" t="s">
        <v>87</v>
      </c>
      <c r="P7" s="164" t="s">
        <v>424</v>
      </c>
      <c r="Q7" s="163" t="s">
        <v>68</v>
      </c>
      <c r="R7" s="163" t="s">
        <v>89</v>
      </c>
      <c r="S7" s="163" t="s">
        <v>87</v>
      </c>
      <c r="T7" s="163" t="s">
        <v>68</v>
      </c>
      <c r="U7" s="163" t="s">
        <v>89</v>
      </c>
      <c r="V7" s="163" t="s">
        <v>87</v>
      </c>
      <c r="W7" s="255"/>
      <c r="X7" s="163" t="s">
        <v>68</v>
      </c>
      <c r="Y7" s="163" t="s">
        <v>39</v>
      </c>
      <c r="Z7" s="163" t="s">
        <v>40</v>
      </c>
      <c r="AA7" s="163" t="s">
        <v>90</v>
      </c>
    </row>
    <row r="8" spans="1:27" ht="24.95" customHeight="1">
      <c r="A8" s="99">
        <v>1</v>
      </c>
      <c r="B8" s="99">
        <v>2</v>
      </c>
      <c r="C8" s="99">
        <v>3</v>
      </c>
      <c r="D8" s="99">
        <v>4</v>
      </c>
      <c r="E8" s="99">
        <v>5</v>
      </c>
      <c r="F8" s="196">
        <v>6</v>
      </c>
      <c r="G8" s="196">
        <v>7</v>
      </c>
      <c r="H8" s="196">
        <v>8</v>
      </c>
      <c r="I8" s="196">
        <v>9</v>
      </c>
      <c r="J8" s="196">
        <v>10</v>
      </c>
      <c r="K8" s="196">
        <v>11</v>
      </c>
      <c r="L8" s="196">
        <v>12</v>
      </c>
      <c r="M8" s="196">
        <v>13</v>
      </c>
      <c r="N8" s="197">
        <v>14</v>
      </c>
      <c r="O8" s="197">
        <v>15</v>
      </c>
      <c r="P8" s="197">
        <v>16</v>
      </c>
      <c r="Q8" s="197">
        <v>17</v>
      </c>
      <c r="R8" s="197">
        <v>18</v>
      </c>
      <c r="S8" s="197">
        <v>19</v>
      </c>
      <c r="T8" s="197">
        <v>20</v>
      </c>
      <c r="U8" s="197">
        <v>21</v>
      </c>
      <c r="V8" s="197">
        <v>22</v>
      </c>
      <c r="W8" s="197">
        <v>23</v>
      </c>
      <c r="X8" s="197">
        <v>24</v>
      </c>
      <c r="Y8" s="197">
        <v>25</v>
      </c>
      <c r="Z8" s="197">
        <v>26</v>
      </c>
      <c r="AA8" s="197">
        <v>27</v>
      </c>
    </row>
    <row r="9" spans="1:27" ht="24.95" customHeight="1">
      <c r="A9" s="182"/>
      <c r="B9" s="182"/>
      <c r="C9" s="182"/>
      <c r="D9" s="185" t="s">
        <v>469</v>
      </c>
      <c r="E9" s="182">
        <f>E10+E13+E18</f>
        <v>77.5</v>
      </c>
      <c r="F9" s="182">
        <f t="shared" ref="F9:G9" si="0">F10+F13+F18</f>
        <v>77.5</v>
      </c>
      <c r="G9" s="182">
        <f t="shared" si="0"/>
        <v>77.5</v>
      </c>
      <c r="H9" s="182"/>
      <c r="I9" s="182"/>
      <c r="J9" s="182"/>
      <c r="K9" s="182"/>
      <c r="L9" s="182"/>
      <c r="M9" s="182"/>
      <c r="N9" s="182"/>
      <c r="O9" s="182"/>
      <c r="P9" s="182"/>
      <c r="Q9" s="182">
        <f>SUM(R9:S9)</f>
        <v>0</v>
      </c>
      <c r="R9" s="182"/>
      <c r="S9" s="182"/>
      <c r="T9" s="182">
        <f>SUM(U9:V9)</f>
        <v>0</v>
      </c>
      <c r="U9" s="182"/>
      <c r="V9" s="182"/>
      <c r="W9" s="182"/>
      <c r="X9" s="182">
        <f>SUM(Y9:AA9)</f>
        <v>0</v>
      </c>
      <c r="Y9" s="182"/>
      <c r="Z9" s="182"/>
      <c r="AA9" s="182"/>
    </row>
    <row r="10" spans="1:27" ht="24.95" customHeight="1">
      <c r="A10" s="189">
        <v>201</v>
      </c>
      <c r="B10" s="182">
        <v>38</v>
      </c>
      <c r="C10" s="182">
        <v>99</v>
      </c>
      <c r="D10" s="185" t="s">
        <v>470</v>
      </c>
      <c r="E10" s="182">
        <f>SUM(E12)</f>
        <v>1.5</v>
      </c>
      <c r="F10" s="182">
        <f t="shared" ref="F10:G10" si="1">SUM(F12)</f>
        <v>1.5</v>
      </c>
      <c r="G10" s="182">
        <f t="shared" si="1"/>
        <v>1.5</v>
      </c>
      <c r="H10" s="182"/>
      <c r="I10" s="182"/>
      <c r="J10" s="182"/>
      <c r="K10" s="182"/>
      <c r="L10" s="182"/>
      <c r="M10" s="182"/>
      <c r="N10" s="182"/>
      <c r="O10" s="182"/>
      <c r="P10" s="182"/>
      <c r="Q10" s="182">
        <f t="shared" ref="Q10:Q23" si="2">SUM(R10:S10)</f>
        <v>0</v>
      </c>
      <c r="R10" s="182"/>
      <c r="S10" s="182"/>
      <c r="T10" s="182">
        <f t="shared" ref="T10:T23" si="3">SUM(U10:V10)</f>
        <v>0</v>
      </c>
      <c r="U10" s="182"/>
      <c r="V10" s="182"/>
      <c r="W10" s="182"/>
      <c r="X10" s="182">
        <f t="shared" ref="X10:X23" si="4">SUM(Y10:AA10)</f>
        <v>0</v>
      </c>
      <c r="Y10" s="182"/>
      <c r="Z10" s="182"/>
      <c r="AA10" s="182"/>
    </row>
    <row r="11" spans="1:27" ht="24.95" customHeight="1">
      <c r="A11" s="182"/>
      <c r="B11" s="182"/>
      <c r="C11" s="182"/>
      <c r="D11" s="185" t="s">
        <v>471</v>
      </c>
      <c r="E11" s="182">
        <f>SUM(E12)</f>
        <v>1.5</v>
      </c>
      <c r="F11" s="182">
        <f t="shared" ref="F11:G11" si="5">SUM(F12)</f>
        <v>1.5</v>
      </c>
      <c r="G11" s="182">
        <f t="shared" si="5"/>
        <v>1.5</v>
      </c>
      <c r="H11" s="182"/>
      <c r="I11" s="182"/>
      <c r="J11" s="182"/>
      <c r="K11" s="182"/>
      <c r="L11" s="182"/>
      <c r="M11" s="182"/>
      <c r="N11" s="182"/>
      <c r="O11" s="182"/>
      <c r="P11" s="182"/>
      <c r="Q11" s="182">
        <f t="shared" si="2"/>
        <v>0</v>
      </c>
      <c r="R11" s="182"/>
      <c r="S11" s="182"/>
      <c r="T11" s="182">
        <f t="shared" si="3"/>
        <v>0</v>
      </c>
      <c r="U11" s="182"/>
      <c r="V11" s="182"/>
      <c r="W11" s="182"/>
      <c r="X11" s="182">
        <f t="shared" si="4"/>
        <v>0</v>
      </c>
      <c r="Y11" s="182"/>
      <c r="Z11" s="182"/>
      <c r="AA11" s="182"/>
    </row>
    <row r="12" spans="1:27" ht="24.95" customHeight="1">
      <c r="A12" s="182"/>
      <c r="B12" s="182"/>
      <c r="C12" s="182"/>
      <c r="D12" s="185" t="s">
        <v>472</v>
      </c>
      <c r="E12" s="182">
        <f t="shared" ref="E12:E23" si="6">F12+X12</f>
        <v>1.5</v>
      </c>
      <c r="F12" s="182">
        <f t="shared" ref="F12:F23" si="7">G12+Q12+T12</f>
        <v>1.5</v>
      </c>
      <c r="G12" s="182">
        <f t="shared" ref="G12:G23" si="8">SUM(H12:P12)</f>
        <v>1.5</v>
      </c>
      <c r="H12" s="182"/>
      <c r="I12" s="182"/>
      <c r="J12" s="182"/>
      <c r="K12" s="182"/>
      <c r="L12" s="182"/>
      <c r="M12" s="182">
        <v>1.5</v>
      </c>
      <c r="N12" s="182"/>
      <c r="O12" s="182"/>
      <c r="P12" s="182"/>
      <c r="Q12" s="182">
        <f t="shared" si="2"/>
        <v>0</v>
      </c>
      <c r="R12" s="182"/>
      <c r="S12" s="182"/>
      <c r="T12" s="182">
        <f t="shared" si="3"/>
        <v>0</v>
      </c>
      <c r="U12" s="182"/>
      <c r="V12" s="182"/>
      <c r="W12" s="182"/>
      <c r="X12" s="182">
        <f t="shared" si="4"/>
        <v>0</v>
      </c>
      <c r="Y12" s="182"/>
      <c r="Z12" s="182"/>
      <c r="AA12" s="182"/>
    </row>
    <row r="13" spans="1:27" ht="24.95" customHeight="1">
      <c r="A13" s="182"/>
      <c r="B13" s="182"/>
      <c r="C13" s="182"/>
      <c r="D13" s="185" t="s">
        <v>473</v>
      </c>
      <c r="E13" s="182">
        <f>SUM(E14)</f>
        <v>44</v>
      </c>
      <c r="F13" s="182">
        <f t="shared" ref="F13:G13" si="9">SUM(F14)</f>
        <v>44</v>
      </c>
      <c r="G13" s="182">
        <f t="shared" si="9"/>
        <v>44</v>
      </c>
      <c r="H13" s="182"/>
      <c r="I13" s="182"/>
      <c r="J13" s="182"/>
      <c r="K13" s="182"/>
      <c r="L13" s="182"/>
      <c r="M13" s="182"/>
      <c r="N13" s="182"/>
      <c r="O13" s="182"/>
      <c r="P13" s="182"/>
      <c r="Q13" s="182">
        <f t="shared" si="2"/>
        <v>0</v>
      </c>
      <c r="R13" s="182"/>
      <c r="S13" s="182"/>
      <c r="T13" s="182">
        <f t="shared" si="3"/>
        <v>0</v>
      </c>
      <c r="U13" s="182"/>
      <c r="V13" s="182"/>
      <c r="W13" s="182"/>
      <c r="X13" s="182">
        <f t="shared" si="4"/>
        <v>0</v>
      </c>
      <c r="Y13" s="182"/>
      <c r="Z13" s="182"/>
      <c r="AA13" s="182"/>
    </row>
    <row r="14" spans="1:27" ht="24.95" customHeight="1">
      <c r="A14" s="182">
        <v>201</v>
      </c>
      <c r="B14" s="182">
        <v>38</v>
      </c>
      <c r="C14" s="190" t="s">
        <v>479</v>
      </c>
      <c r="D14" s="185" t="s">
        <v>471</v>
      </c>
      <c r="E14" s="182">
        <f>SUM(E15:E17)</f>
        <v>44</v>
      </c>
      <c r="F14" s="182">
        <f t="shared" ref="F14:G14" si="10">SUM(F15:F17)</f>
        <v>44</v>
      </c>
      <c r="G14" s="182">
        <f t="shared" si="10"/>
        <v>44</v>
      </c>
      <c r="H14" s="182"/>
      <c r="I14" s="182"/>
      <c r="J14" s="182"/>
      <c r="K14" s="182"/>
      <c r="L14" s="182"/>
      <c r="M14" s="182"/>
      <c r="N14" s="182"/>
      <c r="O14" s="182"/>
      <c r="P14" s="182"/>
      <c r="Q14" s="182">
        <f t="shared" si="2"/>
        <v>0</v>
      </c>
      <c r="R14" s="182"/>
      <c r="S14" s="182"/>
      <c r="T14" s="182">
        <f t="shared" si="3"/>
        <v>0</v>
      </c>
      <c r="U14" s="182"/>
      <c r="V14" s="182"/>
      <c r="W14" s="182"/>
      <c r="X14" s="182">
        <f t="shared" si="4"/>
        <v>0</v>
      </c>
      <c r="Y14" s="182"/>
      <c r="Z14" s="182"/>
      <c r="AA14" s="182"/>
    </row>
    <row r="15" spans="1:27" ht="24.95" customHeight="1">
      <c r="A15" s="182"/>
      <c r="B15" s="182"/>
      <c r="C15" s="182"/>
      <c r="D15" s="185" t="s">
        <v>474</v>
      </c>
      <c r="E15" s="182">
        <f t="shared" si="6"/>
        <v>2.7</v>
      </c>
      <c r="F15" s="182">
        <f t="shared" si="7"/>
        <v>2.7</v>
      </c>
      <c r="G15" s="182">
        <f t="shared" si="8"/>
        <v>2.7</v>
      </c>
      <c r="H15" s="182"/>
      <c r="I15" s="182"/>
      <c r="J15" s="182"/>
      <c r="K15" s="182"/>
      <c r="L15" s="182"/>
      <c r="M15" s="182"/>
      <c r="N15" s="195">
        <v>2.7</v>
      </c>
      <c r="O15" s="182"/>
      <c r="P15" s="182"/>
      <c r="Q15" s="182">
        <f t="shared" si="2"/>
        <v>0</v>
      </c>
      <c r="R15" s="182"/>
      <c r="S15" s="182"/>
      <c r="T15" s="182">
        <f t="shared" si="3"/>
        <v>0</v>
      </c>
      <c r="U15" s="182"/>
      <c r="V15" s="182"/>
      <c r="W15" s="182"/>
      <c r="X15" s="182">
        <f t="shared" si="4"/>
        <v>0</v>
      </c>
      <c r="Y15" s="182"/>
      <c r="Z15" s="182"/>
      <c r="AA15" s="182"/>
    </row>
    <row r="16" spans="1:27" ht="24.95" customHeight="1">
      <c r="A16" s="182"/>
      <c r="B16" s="182"/>
      <c r="C16" s="182"/>
      <c r="D16" s="185" t="s">
        <v>475</v>
      </c>
      <c r="E16" s="182">
        <f t="shared" si="6"/>
        <v>28.8</v>
      </c>
      <c r="F16" s="182">
        <f t="shared" si="7"/>
        <v>28.8</v>
      </c>
      <c r="G16" s="182">
        <f t="shared" si="8"/>
        <v>28.8</v>
      </c>
      <c r="H16" s="182"/>
      <c r="I16" s="182"/>
      <c r="J16" s="182"/>
      <c r="K16" s="182"/>
      <c r="L16" s="182"/>
      <c r="M16" s="182"/>
      <c r="N16" s="195">
        <v>28.8</v>
      </c>
      <c r="O16" s="182"/>
      <c r="P16" s="182"/>
      <c r="Q16" s="182">
        <f t="shared" si="2"/>
        <v>0</v>
      </c>
      <c r="R16" s="182"/>
      <c r="S16" s="182"/>
      <c r="T16" s="182">
        <f t="shared" si="3"/>
        <v>0</v>
      </c>
      <c r="U16" s="182"/>
      <c r="V16" s="182"/>
      <c r="W16" s="182"/>
      <c r="X16" s="182">
        <f t="shared" si="4"/>
        <v>0</v>
      </c>
      <c r="Y16" s="182"/>
      <c r="Z16" s="182"/>
      <c r="AA16" s="182"/>
    </row>
    <row r="17" spans="1:27" ht="24.95" customHeight="1">
      <c r="A17" s="182"/>
      <c r="B17" s="182"/>
      <c r="C17" s="182"/>
      <c r="D17" s="185" t="s">
        <v>476</v>
      </c>
      <c r="E17" s="182">
        <f t="shared" si="6"/>
        <v>12.5</v>
      </c>
      <c r="F17" s="182">
        <f t="shared" si="7"/>
        <v>12.5</v>
      </c>
      <c r="G17" s="182">
        <f t="shared" si="8"/>
        <v>12.5</v>
      </c>
      <c r="H17" s="182"/>
      <c r="I17" s="182"/>
      <c r="J17" s="182"/>
      <c r="K17" s="182"/>
      <c r="L17" s="182"/>
      <c r="M17" s="182"/>
      <c r="N17" s="195">
        <v>12.5</v>
      </c>
      <c r="O17" s="182"/>
      <c r="P17" s="182"/>
      <c r="Q17" s="182">
        <f t="shared" si="2"/>
        <v>0</v>
      </c>
      <c r="R17" s="182"/>
      <c r="S17" s="182"/>
      <c r="T17" s="182">
        <f t="shared" si="3"/>
        <v>0</v>
      </c>
      <c r="U17" s="182"/>
      <c r="V17" s="182"/>
      <c r="W17" s="182"/>
      <c r="X17" s="182">
        <f t="shared" si="4"/>
        <v>0</v>
      </c>
      <c r="Y17" s="182"/>
      <c r="Z17" s="182"/>
      <c r="AA17" s="182"/>
    </row>
    <row r="18" spans="1:27" ht="31.5" customHeight="1">
      <c r="A18" s="186">
        <v>201</v>
      </c>
      <c r="B18" s="186">
        <v>38</v>
      </c>
      <c r="C18" s="191" t="s">
        <v>480</v>
      </c>
      <c r="D18" s="187" t="s">
        <v>477</v>
      </c>
      <c r="E18" s="182">
        <f>E19</f>
        <v>32</v>
      </c>
      <c r="F18" s="182">
        <f t="shared" ref="F18:H18" si="11">F19</f>
        <v>32</v>
      </c>
      <c r="G18" s="182">
        <f t="shared" si="11"/>
        <v>32</v>
      </c>
      <c r="H18" s="182">
        <f t="shared" si="11"/>
        <v>32</v>
      </c>
      <c r="I18" s="186"/>
      <c r="J18" s="186"/>
      <c r="K18" s="186"/>
      <c r="L18" s="186"/>
      <c r="M18" s="186"/>
      <c r="N18" s="186"/>
      <c r="O18" s="186"/>
      <c r="P18" s="186"/>
      <c r="Q18" s="182">
        <f t="shared" si="2"/>
        <v>0</v>
      </c>
      <c r="R18" s="186"/>
      <c r="S18" s="186"/>
      <c r="T18" s="182">
        <f t="shared" si="3"/>
        <v>0</v>
      </c>
      <c r="U18" s="186"/>
      <c r="V18" s="186"/>
      <c r="W18" s="186"/>
      <c r="X18" s="182">
        <f t="shared" si="4"/>
        <v>0</v>
      </c>
      <c r="Y18" s="186"/>
      <c r="Z18" s="186"/>
      <c r="AA18" s="186"/>
    </row>
    <row r="19" spans="1:27" ht="24.95" customHeight="1">
      <c r="A19" s="182"/>
      <c r="B19" s="182"/>
      <c r="C19" s="182"/>
      <c r="D19" s="188" t="s">
        <v>471</v>
      </c>
      <c r="E19" s="182">
        <f t="shared" si="6"/>
        <v>32</v>
      </c>
      <c r="F19" s="182">
        <f t="shared" si="7"/>
        <v>32</v>
      </c>
      <c r="G19" s="182">
        <f t="shared" si="8"/>
        <v>32</v>
      </c>
      <c r="H19" s="192">
        <f>SUM(H20:H23)</f>
        <v>32</v>
      </c>
      <c r="I19" s="182"/>
      <c r="J19" s="182"/>
      <c r="K19" s="182"/>
      <c r="L19" s="182"/>
      <c r="M19" s="182"/>
      <c r="N19" s="182"/>
      <c r="O19" s="182"/>
      <c r="P19" s="182"/>
      <c r="Q19" s="182">
        <f t="shared" si="2"/>
        <v>0</v>
      </c>
      <c r="R19" s="182"/>
      <c r="S19" s="182"/>
      <c r="T19" s="182">
        <f t="shared" si="3"/>
        <v>0</v>
      </c>
      <c r="U19" s="182"/>
      <c r="V19" s="182"/>
      <c r="W19" s="182"/>
      <c r="X19" s="182">
        <f t="shared" si="4"/>
        <v>0</v>
      </c>
      <c r="Y19" s="182"/>
      <c r="Z19" s="182"/>
      <c r="AA19" s="182"/>
    </row>
    <row r="20" spans="1:27" ht="24.95" customHeight="1">
      <c r="A20" s="182"/>
      <c r="B20" s="182"/>
      <c r="C20" s="182"/>
      <c r="D20" s="188" t="s">
        <v>478</v>
      </c>
      <c r="E20" s="182">
        <f t="shared" si="6"/>
        <v>1</v>
      </c>
      <c r="F20" s="182">
        <f t="shared" si="7"/>
        <v>1</v>
      </c>
      <c r="G20" s="182">
        <f t="shared" si="8"/>
        <v>1</v>
      </c>
      <c r="H20" s="193">
        <v>1</v>
      </c>
      <c r="I20" s="182"/>
      <c r="J20" s="182"/>
      <c r="K20" s="182"/>
      <c r="L20" s="182"/>
      <c r="M20" s="182"/>
      <c r="N20" s="182"/>
      <c r="O20" s="182"/>
      <c r="P20" s="182"/>
      <c r="Q20" s="182">
        <f t="shared" si="2"/>
        <v>0</v>
      </c>
      <c r="R20" s="182"/>
      <c r="S20" s="182"/>
      <c r="T20" s="182">
        <f t="shared" si="3"/>
        <v>0</v>
      </c>
      <c r="U20" s="182"/>
      <c r="V20" s="182"/>
      <c r="W20" s="182"/>
      <c r="X20" s="182">
        <f t="shared" si="4"/>
        <v>0</v>
      </c>
      <c r="Y20" s="182"/>
      <c r="Z20" s="182"/>
      <c r="AA20" s="182"/>
    </row>
    <row r="21" spans="1:27" ht="24.95" customHeight="1">
      <c r="A21" s="182"/>
      <c r="B21" s="182"/>
      <c r="C21" s="182"/>
      <c r="D21" s="188" t="s">
        <v>474</v>
      </c>
      <c r="E21" s="182">
        <f t="shared" si="6"/>
        <v>4.16</v>
      </c>
      <c r="F21" s="182">
        <f t="shared" si="7"/>
        <v>4.16</v>
      </c>
      <c r="G21" s="182">
        <f t="shared" si="8"/>
        <v>4.16</v>
      </c>
      <c r="H21" s="193">
        <v>4.16</v>
      </c>
      <c r="I21" s="182"/>
      <c r="J21" s="182"/>
      <c r="K21" s="182"/>
      <c r="L21" s="182"/>
      <c r="M21" s="182"/>
      <c r="N21" s="182"/>
      <c r="O21" s="182"/>
      <c r="P21" s="182"/>
      <c r="Q21" s="182">
        <f t="shared" si="2"/>
        <v>0</v>
      </c>
      <c r="R21" s="182"/>
      <c r="S21" s="182"/>
      <c r="T21" s="182">
        <f t="shared" si="3"/>
        <v>0</v>
      </c>
      <c r="U21" s="182"/>
      <c r="V21" s="182"/>
      <c r="W21" s="182"/>
      <c r="X21" s="182">
        <f t="shared" si="4"/>
        <v>0</v>
      </c>
      <c r="Y21" s="182"/>
      <c r="Z21" s="182"/>
      <c r="AA21" s="182"/>
    </row>
    <row r="22" spans="1:27" ht="24.95" customHeight="1">
      <c r="A22" s="182"/>
      <c r="B22" s="182"/>
      <c r="C22" s="182"/>
      <c r="D22" s="188" t="s">
        <v>475</v>
      </c>
      <c r="E22" s="182">
        <f t="shared" si="6"/>
        <v>15.84</v>
      </c>
      <c r="F22" s="182">
        <f t="shared" si="7"/>
        <v>15.84</v>
      </c>
      <c r="G22" s="182">
        <f t="shared" si="8"/>
        <v>15.84</v>
      </c>
      <c r="H22" s="193">
        <v>15.84</v>
      </c>
      <c r="I22" s="182"/>
      <c r="J22" s="182"/>
      <c r="K22" s="182"/>
      <c r="L22" s="182"/>
      <c r="M22" s="182"/>
      <c r="N22" s="182"/>
      <c r="O22" s="182"/>
      <c r="P22" s="182"/>
      <c r="Q22" s="182">
        <f t="shared" si="2"/>
        <v>0</v>
      </c>
      <c r="R22" s="182"/>
      <c r="S22" s="182"/>
      <c r="T22" s="182">
        <f t="shared" si="3"/>
        <v>0</v>
      </c>
      <c r="U22" s="182"/>
      <c r="V22" s="182"/>
      <c r="W22" s="182"/>
      <c r="X22" s="182">
        <f t="shared" si="4"/>
        <v>0</v>
      </c>
      <c r="Y22" s="182"/>
      <c r="Z22" s="182"/>
      <c r="AA22" s="182"/>
    </row>
    <row r="23" spans="1:27" ht="24.95" customHeight="1">
      <c r="A23" s="182"/>
      <c r="B23" s="182"/>
      <c r="C23" s="182"/>
      <c r="D23" s="188" t="s">
        <v>476</v>
      </c>
      <c r="E23" s="182">
        <f t="shared" si="6"/>
        <v>11</v>
      </c>
      <c r="F23" s="182">
        <f t="shared" si="7"/>
        <v>11</v>
      </c>
      <c r="G23" s="182">
        <f t="shared" si="8"/>
        <v>11</v>
      </c>
      <c r="H23" s="193">
        <v>11</v>
      </c>
      <c r="I23" s="182"/>
      <c r="J23" s="182"/>
      <c r="K23" s="182"/>
      <c r="L23" s="182"/>
      <c r="M23" s="182"/>
      <c r="N23" s="182"/>
      <c r="O23" s="182"/>
      <c r="P23" s="182"/>
      <c r="Q23" s="182">
        <f t="shared" si="2"/>
        <v>0</v>
      </c>
      <c r="R23" s="182"/>
      <c r="S23" s="182"/>
      <c r="T23" s="182">
        <f t="shared" si="3"/>
        <v>0</v>
      </c>
      <c r="U23" s="182"/>
      <c r="V23" s="182"/>
      <c r="W23" s="182"/>
      <c r="X23" s="182">
        <f t="shared" si="4"/>
        <v>0</v>
      </c>
      <c r="Y23" s="182"/>
      <c r="Z23" s="182"/>
      <c r="AA23" s="182"/>
    </row>
  </sheetData>
  <mergeCells count="13">
    <mergeCell ref="Q6:S6"/>
    <mergeCell ref="T6:V6"/>
    <mergeCell ref="W6:W7"/>
    <mergeCell ref="A2:U2"/>
    <mergeCell ref="A3:D3"/>
    <mergeCell ref="A4:C6"/>
    <mergeCell ref="D4:D7"/>
    <mergeCell ref="E4:AA4"/>
    <mergeCell ref="E5:E7"/>
    <mergeCell ref="F5:W5"/>
    <mergeCell ref="X5:AA6"/>
    <mergeCell ref="F6:F7"/>
    <mergeCell ref="G6:P6"/>
  </mergeCells>
  <phoneticPr fontId="32" type="noConversion"/>
  <printOptions horizontalCentered="1"/>
  <pageMargins left="0.31496062992125984" right="0.31496062992125984" top="0.74803149606299213" bottom="0.74803149606299213" header="0.31496062992125984" footer="0.31496062992125984"/>
  <pageSetup paperSize="9" scale="60" orientation="landscape" r:id="rId1"/>
</worksheet>
</file>

<file path=xl/worksheets/sheet9.xml><?xml version="1.0" encoding="utf-8"?>
<worksheet xmlns="http://schemas.openxmlformats.org/spreadsheetml/2006/main" xmlns:r="http://schemas.openxmlformats.org/officeDocument/2006/relationships">
  <sheetPr>
    <pageSetUpPr fitToPage="1"/>
  </sheetPr>
  <dimension ref="A1:X115"/>
  <sheetViews>
    <sheetView topLeftCell="A43" workbookViewId="0">
      <selection activeCell="I20" sqref="I20"/>
    </sheetView>
  </sheetViews>
  <sheetFormatPr defaultColWidth="8" defaultRowHeight="14.25" customHeight="1"/>
  <cols>
    <col min="1" max="1" width="5.125" style="100"/>
    <col min="2" max="2" width="6.25" style="100" customWidth="1"/>
    <col min="3" max="3" width="38.5" style="100"/>
    <col min="4" max="4" width="9.875" style="68" customWidth="1"/>
    <col min="5" max="5" width="10.875" style="68" customWidth="1"/>
    <col min="6" max="6" width="9" style="68"/>
    <col min="7" max="7" width="5.25" style="68"/>
    <col min="8" max="12" width="9" style="68"/>
    <col min="13" max="13" width="5.125" style="100"/>
    <col min="14" max="14" width="5.5" style="100"/>
    <col min="15" max="15" width="38.5" style="100"/>
    <col min="16" max="16" width="7" style="68" customWidth="1"/>
    <col min="17" max="18" width="9" style="68"/>
    <col min="19" max="19" width="5.25" style="68"/>
    <col min="20" max="20" width="9" style="68"/>
    <col min="21" max="21" width="10" style="68"/>
    <col min="22" max="16384" width="8" style="76"/>
  </cols>
  <sheetData>
    <row r="1" spans="1:24" ht="12">
      <c r="U1" s="69"/>
    </row>
    <row r="2" spans="1:24" ht="39" customHeight="1">
      <c r="A2" s="292" t="s">
        <v>431</v>
      </c>
      <c r="B2" s="292"/>
      <c r="C2" s="292"/>
      <c r="D2" s="292"/>
      <c r="E2" s="292"/>
      <c r="F2" s="292"/>
      <c r="G2" s="292"/>
      <c r="H2" s="292"/>
      <c r="I2" s="292"/>
      <c r="J2" s="292"/>
      <c r="K2" s="292"/>
      <c r="L2" s="292"/>
      <c r="M2" s="292"/>
      <c r="N2" s="292"/>
      <c r="O2" s="292"/>
      <c r="P2" s="292"/>
      <c r="Q2" s="292"/>
      <c r="R2" s="292"/>
      <c r="S2" s="292"/>
      <c r="T2" s="292"/>
      <c r="U2" s="292"/>
    </row>
    <row r="3" spans="1:24" ht="19.5" customHeight="1">
      <c r="A3" s="77" t="s">
        <v>7</v>
      </c>
      <c r="U3" s="76"/>
      <c r="X3" s="78" t="s">
        <v>8</v>
      </c>
    </row>
    <row r="4" spans="1:24" s="79" customFormat="1" ht="19.5" customHeight="1">
      <c r="A4" s="293" t="s">
        <v>10</v>
      </c>
      <c r="B4" s="294"/>
      <c r="C4" s="294"/>
      <c r="D4" s="294"/>
      <c r="E4" s="294"/>
      <c r="F4" s="294"/>
      <c r="G4" s="294"/>
      <c r="H4" s="294"/>
      <c r="I4" s="294"/>
      <c r="J4" s="294"/>
      <c r="K4" s="294"/>
      <c r="L4" s="295"/>
      <c r="M4" s="296" t="s">
        <v>10</v>
      </c>
      <c r="N4" s="296"/>
      <c r="O4" s="296"/>
      <c r="P4" s="296"/>
      <c r="Q4" s="296"/>
      <c r="R4" s="296"/>
      <c r="S4" s="296"/>
      <c r="T4" s="296"/>
      <c r="U4" s="296"/>
      <c r="V4" s="296"/>
      <c r="W4" s="296"/>
      <c r="X4" s="296"/>
    </row>
    <row r="5" spans="1:24" s="79" customFormat="1" ht="21.75" customHeight="1">
      <c r="A5" s="297" t="s">
        <v>175</v>
      </c>
      <c r="B5" s="297"/>
      <c r="C5" s="297"/>
      <c r="D5" s="293" t="s">
        <v>78</v>
      </c>
      <c r="E5" s="294"/>
      <c r="F5" s="295"/>
      <c r="G5" s="293" t="s">
        <v>423</v>
      </c>
      <c r="H5" s="294"/>
      <c r="I5" s="295"/>
      <c r="J5" s="270" t="s">
        <v>80</v>
      </c>
      <c r="K5" s="271"/>
      <c r="L5" s="272"/>
      <c r="M5" s="298" t="s">
        <v>176</v>
      </c>
      <c r="N5" s="298"/>
      <c r="O5" s="298"/>
      <c r="P5" s="293" t="s">
        <v>78</v>
      </c>
      <c r="Q5" s="294"/>
      <c r="R5" s="295"/>
      <c r="S5" s="293" t="s">
        <v>423</v>
      </c>
      <c r="T5" s="294"/>
      <c r="U5" s="295"/>
      <c r="V5" s="299" t="s">
        <v>80</v>
      </c>
      <c r="W5" s="300"/>
      <c r="X5" s="301"/>
    </row>
    <row r="6" spans="1:24" s="79" customFormat="1" ht="17.25" customHeight="1">
      <c r="A6" s="101" t="s">
        <v>76</v>
      </c>
      <c r="B6" s="101" t="s">
        <v>77</v>
      </c>
      <c r="C6" s="101" t="s">
        <v>43</v>
      </c>
      <c r="D6" s="102" t="s">
        <v>68</v>
      </c>
      <c r="E6" s="102" t="s">
        <v>48</v>
      </c>
      <c r="F6" s="102" t="s">
        <v>49</v>
      </c>
      <c r="G6" s="102" t="s">
        <v>68</v>
      </c>
      <c r="H6" s="102" t="s">
        <v>48</v>
      </c>
      <c r="I6" s="102" t="s">
        <v>49</v>
      </c>
      <c r="J6" s="198" t="s">
        <v>68</v>
      </c>
      <c r="K6" s="198" t="s">
        <v>48</v>
      </c>
      <c r="L6" s="198" t="s">
        <v>49</v>
      </c>
      <c r="M6" s="199" t="s">
        <v>76</v>
      </c>
      <c r="N6" s="199" t="s">
        <v>77</v>
      </c>
      <c r="O6" s="199" t="s">
        <v>43</v>
      </c>
      <c r="P6" s="102" t="s">
        <v>68</v>
      </c>
      <c r="Q6" s="102" t="s">
        <v>48</v>
      </c>
      <c r="R6" s="102" t="s">
        <v>49</v>
      </c>
      <c r="S6" s="102" t="s">
        <v>68</v>
      </c>
      <c r="T6" s="102" t="s">
        <v>48</v>
      </c>
      <c r="U6" s="102" t="s">
        <v>49</v>
      </c>
      <c r="V6" s="73" t="s">
        <v>68</v>
      </c>
      <c r="W6" s="73" t="s">
        <v>48</v>
      </c>
      <c r="X6" s="73" t="s">
        <v>49</v>
      </c>
    </row>
    <row r="7" spans="1:24" s="79" customFormat="1" ht="13.5">
      <c r="A7" s="101" t="s">
        <v>177</v>
      </c>
      <c r="B7" s="101" t="s">
        <v>178</v>
      </c>
      <c r="C7" s="101" t="s">
        <v>179</v>
      </c>
      <c r="D7" s="101" t="s">
        <v>180</v>
      </c>
      <c r="E7" s="101" t="s">
        <v>181</v>
      </c>
      <c r="F7" s="101" t="s">
        <v>182</v>
      </c>
      <c r="G7" s="101" t="s">
        <v>183</v>
      </c>
      <c r="H7" s="101" t="s">
        <v>184</v>
      </c>
      <c r="I7" s="101" t="s">
        <v>185</v>
      </c>
      <c r="J7" s="199" t="s">
        <v>186</v>
      </c>
      <c r="K7" s="199" t="s">
        <v>187</v>
      </c>
      <c r="L7" s="199" t="s">
        <v>188</v>
      </c>
      <c r="M7" s="199" t="s">
        <v>189</v>
      </c>
      <c r="N7" s="199" t="s">
        <v>190</v>
      </c>
      <c r="O7" s="199" t="s">
        <v>191</v>
      </c>
      <c r="P7" s="103" t="s">
        <v>192</v>
      </c>
      <c r="Q7" s="103" t="s">
        <v>193</v>
      </c>
      <c r="R7" s="103" t="s">
        <v>194</v>
      </c>
      <c r="S7" s="103" t="s">
        <v>195</v>
      </c>
      <c r="T7" s="103" t="s">
        <v>196</v>
      </c>
      <c r="U7" s="103" t="s">
        <v>197</v>
      </c>
      <c r="V7" s="103" t="s">
        <v>198</v>
      </c>
      <c r="W7" s="103" t="s">
        <v>199</v>
      </c>
      <c r="X7" s="103" t="s">
        <v>200</v>
      </c>
    </row>
    <row r="8" spans="1:24" s="79" customFormat="1" ht="13.5">
      <c r="A8" s="104" t="s">
        <v>201</v>
      </c>
      <c r="B8" s="105" t="s">
        <v>202</v>
      </c>
      <c r="C8" s="106" t="s">
        <v>203</v>
      </c>
      <c r="D8" s="107">
        <f>SUM(E8:F8)</f>
        <v>636.35</v>
      </c>
      <c r="E8" s="200">
        <f>SUM(E9:E12)</f>
        <v>636.35</v>
      </c>
      <c r="F8" s="107"/>
      <c r="G8" s="107">
        <f>SUM(H8:I8)</f>
        <v>0</v>
      </c>
      <c r="H8" s="107"/>
      <c r="I8" s="107"/>
      <c r="J8" s="107">
        <f>SUM(K8:L8)</f>
        <v>0</v>
      </c>
      <c r="K8" s="107"/>
      <c r="L8" s="107"/>
      <c r="M8" s="104" t="s">
        <v>204</v>
      </c>
      <c r="N8" s="104" t="s">
        <v>202</v>
      </c>
      <c r="O8" s="106" t="s">
        <v>93</v>
      </c>
      <c r="P8" s="107">
        <f>SUM(Q8:R8)</f>
        <v>697.38</v>
      </c>
      <c r="Q8" s="200">
        <f>SUM(Q9:Q21)</f>
        <v>697.38</v>
      </c>
      <c r="R8" s="200">
        <f>SUM(R9:R21)</f>
        <v>0</v>
      </c>
      <c r="S8" s="107"/>
      <c r="T8" s="107"/>
      <c r="U8" s="107"/>
      <c r="V8" s="108"/>
      <c r="W8" s="108"/>
      <c r="X8" s="108"/>
    </row>
    <row r="9" spans="1:24" s="79" customFormat="1" ht="13.5">
      <c r="A9" s="105"/>
      <c r="B9" s="105" t="s">
        <v>94</v>
      </c>
      <c r="C9" s="109" t="s">
        <v>205</v>
      </c>
      <c r="D9" s="107">
        <f t="shared" ref="D9:D72" si="0">SUM(E9:F9)</f>
        <v>636.35</v>
      </c>
      <c r="E9" s="201">
        <v>636.35</v>
      </c>
      <c r="F9" s="107"/>
      <c r="G9" s="107"/>
      <c r="H9" s="107"/>
      <c r="I9" s="107"/>
      <c r="J9" s="107"/>
      <c r="K9" s="107"/>
      <c r="L9" s="107"/>
      <c r="M9" s="105"/>
      <c r="N9" s="105" t="s">
        <v>94</v>
      </c>
      <c r="O9" s="109" t="s">
        <v>206</v>
      </c>
      <c r="P9" s="107">
        <f t="shared" ref="P9:P21" si="1">SUM(Q9:R9)</f>
        <v>231.60999999999999</v>
      </c>
      <c r="Q9" s="202">
        <f>214.64+16.97</f>
        <v>231.60999999999999</v>
      </c>
      <c r="R9" s="107"/>
      <c r="S9" s="107"/>
      <c r="T9" s="107"/>
      <c r="U9" s="107"/>
      <c r="V9" s="108"/>
      <c r="W9" s="108"/>
      <c r="X9" s="108"/>
    </row>
    <row r="10" spans="1:24" s="79" customFormat="1" ht="13.5">
      <c r="A10" s="105"/>
      <c r="B10" s="105" t="s">
        <v>96</v>
      </c>
      <c r="C10" s="109" t="s">
        <v>207</v>
      </c>
      <c r="D10" s="107">
        <f t="shared" si="0"/>
        <v>0</v>
      </c>
      <c r="E10" s="107"/>
      <c r="F10" s="107"/>
      <c r="G10" s="107"/>
      <c r="H10" s="107"/>
      <c r="I10" s="107"/>
      <c r="J10" s="107"/>
      <c r="K10" s="107"/>
      <c r="L10" s="107"/>
      <c r="M10" s="105"/>
      <c r="N10" s="105" t="s">
        <v>96</v>
      </c>
      <c r="O10" s="109" t="s">
        <v>208</v>
      </c>
      <c r="P10" s="107">
        <f t="shared" si="1"/>
        <v>432.74</v>
      </c>
      <c r="Q10" s="202">
        <f>403.82+28.92</f>
        <v>432.74</v>
      </c>
      <c r="R10" s="107"/>
      <c r="S10" s="107"/>
      <c r="T10" s="107"/>
      <c r="U10" s="107"/>
      <c r="V10" s="108"/>
      <c r="W10" s="108"/>
      <c r="X10" s="108"/>
    </row>
    <row r="11" spans="1:24" s="79" customFormat="1" ht="13.5">
      <c r="A11" s="105"/>
      <c r="B11" s="105" t="s">
        <v>98</v>
      </c>
      <c r="C11" s="109" t="s">
        <v>209</v>
      </c>
      <c r="D11" s="107">
        <f t="shared" si="0"/>
        <v>0</v>
      </c>
      <c r="E11" s="107"/>
      <c r="F11" s="107"/>
      <c r="G11" s="107"/>
      <c r="H11" s="107"/>
      <c r="I11" s="107"/>
      <c r="J11" s="107"/>
      <c r="K11" s="107"/>
      <c r="L11" s="107"/>
      <c r="M11" s="105"/>
      <c r="N11" s="105" t="s">
        <v>98</v>
      </c>
      <c r="O11" s="109" t="s">
        <v>210</v>
      </c>
      <c r="P11" s="107">
        <f t="shared" si="1"/>
        <v>19.3</v>
      </c>
      <c r="Q11" s="202">
        <f>17.89+1.41</f>
        <v>19.3</v>
      </c>
      <c r="R11" s="107"/>
      <c r="S11" s="107"/>
      <c r="T11" s="107"/>
      <c r="U11" s="107"/>
      <c r="V11" s="108"/>
      <c r="W11" s="108"/>
      <c r="X11" s="108"/>
    </row>
    <row r="12" spans="1:24" s="79" customFormat="1" ht="13.5">
      <c r="A12" s="105"/>
      <c r="B12" s="105" t="s">
        <v>118</v>
      </c>
      <c r="C12" s="109" t="s">
        <v>211</v>
      </c>
      <c r="D12" s="107">
        <f t="shared" si="0"/>
        <v>0</v>
      </c>
      <c r="E12" s="107"/>
      <c r="F12" s="107"/>
      <c r="G12" s="107"/>
      <c r="H12" s="107"/>
      <c r="I12" s="107"/>
      <c r="J12" s="107"/>
      <c r="K12" s="107"/>
      <c r="L12" s="107"/>
      <c r="M12" s="105"/>
      <c r="N12" s="105" t="s">
        <v>100</v>
      </c>
      <c r="O12" s="109" t="s">
        <v>212</v>
      </c>
      <c r="P12" s="107">
        <f t="shared" si="1"/>
        <v>0</v>
      </c>
      <c r="Q12" s="107"/>
      <c r="R12" s="107"/>
      <c r="S12" s="107"/>
      <c r="T12" s="107"/>
      <c r="U12" s="107"/>
      <c r="V12" s="108"/>
      <c r="W12" s="108"/>
      <c r="X12" s="108"/>
    </row>
    <row r="13" spans="1:24" s="79" customFormat="1" ht="13.5">
      <c r="A13" s="104" t="s">
        <v>213</v>
      </c>
      <c r="B13" s="104" t="s">
        <v>202</v>
      </c>
      <c r="C13" s="106" t="s">
        <v>214</v>
      </c>
      <c r="D13" s="107">
        <f t="shared" si="0"/>
        <v>275.41999999999996</v>
      </c>
      <c r="E13" s="200">
        <f>SUM(E14:E23)</f>
        <v>197.91999999999996</v>
      </c>
      <c r="F13" s="200">
        <f>SUM(F14:F23)</f>
        <v>77.5</v>
      </c>
      <c r="G13" s="107"/>
      <c r="H13" s="107"/>
      <c r="I13" s="107"/>
      <c r="J13" s="107"/>
      <c r="K13" s="107"/>
      <c r="L13" s="107"/>
      <c r="M13" s="105"/>
      <c r="N13" s="105" t="s">
        <v>102</v>
      </c>
      <c r="O13" s="109" t="s">
        <v>215</v>
      </c>
      <c r="P13" s="107">
        <f t="shared" si="1"/>
        <v>13.73</v>
      </c>
      <c r="Q13" s="107">
        <v>13.73</v>
      </c>
      <c r="R13" s="107"/>
      <c r="S13" s="107"/>
      <c r="T13" s="107"/>
      <c r="U13" s="107"/>
      <c r="V13" s="108"/>
      <c r="W13" s="108"/>
      <c r="X13" s="108"/>
    </row>
    <row r="14" spans="1:24" s="79" customFormat="1" ht="13.5">
      <c r="A14" s="105"/>
      <c r="B14" s="105" t="s">
        <v>94</v>
      </c>
      <c r="C14" s="109" t="s">
        <v>216</v>
      </c>
      <c r="D14" s="107">
        <f t="shared" si="0"/>
        <v>178.03</v>
      </c>
      <c r="E14" s="203">
        <v>124.03</v>
      </c>
      <c r="F14" s="107">
        <v>54</v>
      </c>
      <c r="G14" s="107"/>
      <c r="H14" s="107"/>
      <c r="I14" s="107"/>
      <c r="J14" s="107"/>
      <c r="K14" s="107"/>
      <c r="L14" s="107"/>
      <c r="M14" s="105"/>
      <c r="N14" s="105" t="s">
        <v>104</v>
      </c>
      <c r="O14" s="109" t="s">
        <v>217</v>
      </c>
      <c r="P14" s="107">
        <f t="shared" si="1"/>
        <v>0</v>
      </c>
      <c r="Q14" s="107"/>
      <c r="R14" s="107"/>
      <c r="S14" s="107"/>
      <c r="T14" s="107"/>
      <c r="U14" s="107"/>
      <c r="V14" s="108"/>
      <c r="W14" s="108"/>
      <c r="X14" s="108"/>
    </row>
    <row r="15" spans="1:24" s="79" customFormat="1" ht="13.5">
      <c r="A15" s="105"/>
      <c r="B15" s="105" t="s">
        <v>96</v>
      </c>
      <c r="C15" s="109" t="s">
        <v>218</v>
      </c>
      <c r="D15" s="107">
        <f t="shared" si="0"/>
        <v>12.15</v>
      </c>
      <c r="E15" s="203">
        <v>12.15</v>
      </c>
      <c r="F15" s="107"/>
      <c r="G15" s="107"/>
      <c r="H15" s="107"/>
      <c r="I15" s="107"/>
      <c r="J15" s="107"/>
      <c r="K15" s="107"/>
      <c r="L15" s="107"/>
      <c r="M15" s="105"/>
      <c r="N15" s="105" t="s">
        <v>106</v>
      </c>
      <c r="O15" s="109" t="s">
        <v>219</v>
      </c>
      <c r="P15" s="107">
        <f t="shared" si="1"/>
        <v>0</v>
      </c>
      <c r="Q15" s="107"/>
      <c r="R15" s="107"/>
      <c r="S15" s="107"/>
      <c r="T15" s="107"/>
      <c r="U15" s="107"/>
      <c r="V15" s="108"/>
      <c r="W15" s="108"/>
      <c r="X15" s="108"/>
    </row>
    <row r="16" spans="1:24" s="79" customFormat="1" ht="13.5">
      <c r="A16" s="105"/>
      <c r="B16" s="105" t="s">
        <v>98</v>
      </c>
      <c r="C16" s="109" t="s">
        <v>220</v>
      </c>
      <c r="D16" s="107">
        <f t="shared" si="0"/>
        <v>1.2</v>
      </c>
      <c r="E16" s="203">
        <v>1.2</v>
      </c>
      <c r="F16" s="107"/>
      <c r="G16" s="107"/>
      <c r="H16" s="107"/>
      <c r="I16" s="107"/>
      <c r="J16" s="107"/>
      <c r="K16" s="107"/>
      <c r="L16" s="107"/>
      <c r="M16" s="105"/>
      <c r="N16" s="105" t="s">
        <v>108</v>
      </c>
      <c r="O16" s="109" t="s">
        <v>221</v>
      </c>
      <c r="P16" s="107">
        <f t="shared" si="1"/>
        <v>0</v>
      </c>
      <c r="Q16" s="107"/>
      <c r="R16" s="107"/>
      <c r="S16" s="107"/>
      <c r="T16" s="107"/>
      <c r="U16" s="107"/>
      <c r="V16" s="108"/>
      <c r="W16" s="108"/>
      <c r="X16" s="108"/>
    </row>
    <row r="17" spans="1:24" s="79" customFormat="1" ht="13.5">
      <c r="A17" s="105"/>
      <c r="B17" s="105" t="s">
        <v>124</v>
      </c>
      <c r="C17" s="109" t="s">
        <v>222</v>
      </c>
      <c r="D17" s="107">
        <f t="shared" si="0"/>
        <v>0</v>
      </c>
      <c r="E17" s="107"/>
      <c r="F17" s="107"/>
      <c r="G17" s="107"/>
      <c r="H17" s="107"/>
      <c r="I17" s="107"/>
      <c r="J17" s="107"/>
      <c r="K17" s="107"/>
      <c r="L17" s="107"/>
      <c r="M17" s="105"/>
      <c r="N17" s="105" t="s">
        <v>110</v>
      </c>
      <c r="O17" s="109" t="s">
        <v>223</v>
      </c>
      <c r="P17" s="107">
        <f t="shared" si="1"/>
        <v>0</v>
      </c>
      <c r="Q17" s="107"/>
      <c r="R17" s="107"/>
      <c r="S17" s="107"/>
      <c r="T17" s="107"/>
      <c r="U17" s="107"/>
      <c r="V17" s="108"/>
      <c r="W17" s="108"/>
      <c r="X17" s="108"/>
    </row>
    <row r="18" spans="1:24" s="79" customFormat="1" ht="13.5">
      <c r="A18" s="105"/>
      <c r="B18" s="105" t="s">
        <v>126</v>
      </c>
      <c r="C18" s="109" t="s">
        <v>224</v>
      </c>
      <c r="D18" s="107">
        <f t="shared" si="0"/>
        <v>10.17</v>
      </c>
      <c r="E18" s="107">
        <v>10.17</v>
      </c>
      <c r="F18" s="107"/>
      <c r="G18" s="107"/>
      <c r="H18" s="107"/>
      <c r="I18" s="107"/>
      <c r="J18" s="107"/>
      <c r="K18" s="107"/>
      <c r="L18" s="107"/>
      <c r="M18" s="105"/>
      <c r="N18" s="105" t="s">
        <v>112</v>
      </c>
      <c r="O18" s="109" t="s">
        <v>225</v>
      </c>
      <c r="P18" s="107">
        <f t="shared" si="1"/>
        <v>0</v>
      </c>
      <c r="Q18" s="107"/>
      <c r="R18" s="107"/>
      <c r="S18" s="107"/>
      <c r="T18" s="107"/>
      <c r="U18" s="107"/>
      <c r="V18" s="108"/>
      <c r="W18" s="108"/>
      <c r="X18" s="108"/>
    </row>
    <row r="19" spans="1:24" s="79" customFormat="1" ht="13.5">
      <c r="A19" s="105"/>
      <c r="B19" s="105" t="s">
        <v>100</v>
      </c>
      <c r="C19" s="109" t="s">
        <v>226</v>
      </c>
      <c r="D19" s="107">
        <f t="shared" si="0"/>
        <v>8.23</v>
      </c>
      <c r="E19" s="107">
        <v>8.23</v>
      </c>
      <c r="F19" s="107"/>
      <c r="G19" s="107"/>
      <c r="H19" s="107"/>
      <c r="I19" s="107"/>
      <c r="J19" s="107"/>
      <c r="K19" s="107"/>
      <c r="L19" s="107"/>
      <c r="M19" s="105"/>
      <c r="N19" s="105" t="s">
        <v>114</v>
      </c>
      <c r="O19" s="109" t="s">
        <v>209</v>
      </c>
      <c r="P19" s="107">
        <f t="shared" si="1"/>
        <v>0</v>
      </c>
      <c r="Q19" s="107"/>
      <c r="R19" s="107"/>
      <c r="S19" s="107"/>
      <c r="T19" s="107"/>
      <c r="U19" s="107"/>
      <c r="V19" s="108"/>
      <c r="W19" s="108"/>
      <c r="X19" s="108"/>
    </row>
    <row r="20" spans="1:24" s="79" customFormat="1" ht="13.5">
      <c r="A20" s="105"/>
      <c r="B20" s="105" t="s">
        <v>102</v>
      </c>
      <c r="C20" s="109" t="s">
        <v>227</v>
      </c>
      <c r="D20" s="107">
        <f t="shared" si="0"/>
        <v>0</v>
      </c>
      <c r="E20" s="107"/>
      <c r="F20" s="107"/>
      <c r="G20" s="107"/>
      <c r="H20" s="107"/>
      <c r="I20" s="107"/>
      <c r="J20" s="107"/>
      <c r="K20" s="107"/>
      <c r="L20" s="107"/>
      <c r="M20" s="105"/>
      <c r="N20" s="105" t="s">
        <v>116</v>
      </c>
      <c r="O20" s="109" t="s">
        <v>228</v>
      </c>
      <c r="P20" s="107">
        <f t="shared" si="1"/>
        <v>0</v>
      </c>
      <c r="Q20" s="107"/>
      <c r="R20" s="107"/>
      <c r="S20" s="107"/>
      <c r="T20" s="107"/>
      <c r="U20" s="107"/>
      <c r="V20" s="108"/>
      <c r="W20" s="108"/>
      <c r="X20" s="108"/>
    </row>
    <row r="21" spans="1:24" s="79" customFormat="1" ht="13.5">
      <c r="A21" s="105"/>
      <c r="B21" s="105" t="s">
        <v>104</v>
      </c>
      <c r="C21" s="109" t="s">
        <v>229</v>
      </c>
      <c r="D21" s="107">
        <f t="shared" si="0"/>
        <v>14.57</v>
      </c>
      <c r="E21" s="107">
        <v>14.57</v>
      </c>
      <c r="F21" s="107"/>
      <c r="G21" s="107"/>
      <c r="H21" s="107"/>
      <c r="I21" s="107"/>
      <c r="J21" s="107"/>
      <c r="K21" s="107"/>
      <c r="L21" s="107"/>
      <c r="M21" s="105"/>
      <c r="N21" s="105" t="s">
        <v>118</v>
      </c>
      <c r="O21" s="109" t="s">
        <v>211</v>
      </c>
      <c r="P21" s="107">
        <f t="shared" si="1"/>
        <v>0</v>
      </c>
      <c r="Q21" s="107"/>
      <c r="R21" s="107"/>
      <c r="S21" s="107"/>
      <c r="T21" s="107"/>
      <c r="U21" s="107"/>
      <c r="V21" s="108"/>
      <c r="W21" s="108"/>
      <c r="X21" s="108"/>
    </row>
    <row r="22" spans="1:24" s="79" customFormat="1" ht="13.5">
      <c r="A22" s="105"/>
      <c r="B22" s="105" t="s">
        <v>106</v>
      </c>
      <c r="C22" s="109" t="s">
        <v>230</v>
      </c>
      <c r="D22" s="107">
        <f t="shared" si="0"/>
        <v>10</v>
      </c>
      <c r="E22" s="107">
        <v>10</v>
      </c>
      <c r="F22" s="107"/>
      <c r="G22" s="107"/>
      <c r="H22" s="107"/>
      <c r="I22" s="107"/>
      <c r="J22" s="107"/>
      <c r="K22" s="107"/>
      <c r="L22" s="107"/>
      <c r="M22" s="104" t="s">
        <v>231</v>
      </c>
      <c r="N22" s="104" t="s">
        <v>202</v>
      </c>
      <c r="O22" s="106" t="s">
        <v>120</v>
      </c>
      <c r="P22" s="107">
        <f>SUM(Q22:R22)</f>
        <v>285.24</v>
      </c>
      <c r="Q22" s="107">
        <f>SUM(Q23:Q49)</f>
        <v>207.73999999999998</v>
      </c>
      <c r="R22" s="107">
        <f>SUM(R23:R49)</f>
        <v>77.5</v>
      </c>
      <c r="S22" s="107"/>
      <c r="T22" s="107"/>
      <c r="U22" s="107"/>
      <c r="V22" s="108"/>
      <c r="W22" s="108"/>
      <c r="X22" s="108"/>
    </row>
    <row r="23" spans="1:24" s="79" customFormat="1" ht="13.5">
      <c r="A23" s="105"/>
      <c r="B23" s="105" t="s">
        <v>118</v>
      </c>
      <c r="C23" s="109" t="s">
        <v>232</v>
      </c>
      <c r="D23" s="107">
        <f t="shared" si="0"/>
        <v>41.07</v>
      </c>
      <c r="E23" s="107">
        <v>17.57</v>
      </c>
      <c r="F23" s="107">
        <v>23.5</v>
      </c>
      <c r="G23" s="107"/>
      <c r="H23" s="107"/>
      <c r="I23" s="107"/>
      <c r="J23" s="107"/>
      <c r="K23" s="107"/>
      <c r="L23" s="107"/>
      <c r="M23" s="105"/>
      <c r="N23" s="105" t="s">
        <v>94</v>
      </c>
      <c r="O23" s="109" t="s">
        <v>233</v>
      </c>
      <c r="P23" s="107">
        <f t="shared" ref="P23:P86" si="2">SUM(Q23:R23)</f>
        <v>10.85</v>
      </c>
      <c r="Q23" s="204">
        <f>5.85+4</f>
        <v>9.85</v>
      </c>
      <c r="R23" s="107">
        <v>1</v>
      </c>
      <c r="S23" s="107"/>
      <c r="T23" s="107"/>
      <c r="U23" s="107"/>
      <c r="V23" s="108"/>
      <c r="W23" s="108"/>
      <c r="X23" s="108"/>
    </row>
    <row r="24" spans="1:24" s="79" customFormat="1" ht="13.5">
      <c r="A24" s="104" t="s">
        <v>234</v>
      </c>
      <c r="B24" s="104" t="s">
        <v>202</v>
      </c>
      <c r="C24" s="106" t="s">
        <v>235</v>
      </c>
      <c r="D24" s="107">
        <f t="shared" si="0"/>
        <v>0</v>
      </c>
      <c r="E24" s="107">
        <f>SUM(E25:E31)</f>
        <v>0</v>
      </c>
      <c r="F24" s="107"/>
      <c r="G24" s="107"/>
      <c r="H24" s="107"/>
      <c r="I24" s="107"/>
      <c r="J24" s="107"/>
      <c r="K24" s="107"/>
      <c r="L24" s="107"/>
      <c r="M24" s="105"/>
      <c r="N24" s="105" t="s">
        <v>96</v>
      </c>
      <c r="O24" s="109" t="s">
        <v>236</v>
      </c>
      <c r="P24" s="107">
        <f t="shared" si="2"/>
        <v>13.16</v>
      </c>
      <c r="Q24" s="205">
        <f>5+1.3</f>
        <v>6.3</v>
      </c>
      <c r="R24" s="107">
        <v>6.86</v>
      </c>
      <c r="S24" s="107"/>
      <c r="T24" s="107"/>
      <c r="U24" s="107"/>
      <c r="V24" s="108"/>
      <c r="W24" s="108"/>
      <c r="X24" s="108"/>
    </row>
    <row r="25" spans="1:24" s="79" customFormat="1" ht="13.5">
      <c r="A25" s="105"/>
      <c r="B25" s="105" t="s">
        <v>94</v>
      </c>
      <c r="C25" s="109" t="s">
        <v>237</v>
      </c>
      <c r="D25" s="107">
        <f t="shared" si="0"/>
        <v>0</v>
      </c>
      <c r="E25" s="107"/>
      <c r="F25" s="107"/>
      <c r="G25" s="107"/>
      <c r="H25" s="107"/>
      <c r="I25" s="107"/>
      <c r="J25" s="107"/>
      <c r="K25" s="107"/>
      <c r="L25" s="107"/>
      <c r="M25" s="105"/>
      <c r="N25" s="105" t="s">
        <v>98</v>
      </c>
      <c r="O25" s="109" t="s">
        <v>238</v>
      </c>
      <c r="P25" s="107">
        <f t="shared" si="2"/>
        <v>0</v>
      </c>
      <c r="Q25" s="204"/>
      <c r="R25" s="107"/>
      <c r="S25" s="107"/>
      <c r="T25" s="107"/>
      <c r="U25" s="107"/>
      <c r="V25" s="108"/>
      <c r="W25" s="108"/>
      <c r="X25" s="108"/>
    </row>
    <row r="26" spans="1:24" s="79" customFormat="1" ht="13.5">
      <c r="A26" s="105"/>
      <c r="B26" s="105" t="s">
        <v>96</v>
      </c>
      <c r="C26" s="109" t="s">
        <v>239</v>
      </c>
      <c r="D26" s="107">
        <f t="shared" si="0"/>
        <v>0</v>
      </c>
      <c r="E26" s="107"/>
      <c r="F26" s="107"/>
      <c r="G26" s="107"/>
      <c r="H26" s="107"/>
      <c r="I26" s="107"/>
      <c r="J26" s="107"/>
      <c r="K26" s="107"/>
      <c r="L26" s="107"/>
      <c r="M26" s="105"/>
      <c r="N26" s="105" t="s">
        <v>124</v>
      </c>
      <c r="O26" s="109" t="s">
        <v>240</v>
      </c>
      <c r="P26" s="107">
        <f t="shared" si="2"/>
        <v>0.1</v>
      </c>
      <c r="Q26" s="204">
        <v>0.1</v>
      </c>
      <c r="R26" s="107"/>
      <c r="S26" s="107"/>
      <c r="T26" s="107"/>
      <c r="U26" s="107"/>
      <c r="V26" s="108"/>
      <c r="W26" s="108"/>
      <c r="X26" s="108"/>
    </row>
    <row r="27" spans="1:24" s="79" customFormat="1" ht="13.5">
      <c r="A27" s="105"/>
      <c r="B27" s="105" t="s">
        <v>98</v>
      </c>
      <c r="C27" s="109" t="s">
        <v>241</v>
      </c>
      <c r="D27" s="107">
        <f t="shared" si="0"/>
        <v>0</v>
      </c>
      <c r="E27" s="107"/>
      <c r="F27" s="107"/>
      <c r="G27" s="107"/>
      <c r="H27" s="107"/>
      <c r="I27" s="107"/>
      <c r="J27" s="107"/>
      <c r="K27" s="107"/>
      <c r="L27" s="107"/>
      <c r="M27" s="105"/>
      <c r="N27" s="105" t="s">
        <v>126</v>
      </c>
      <c r="O27" s="109" t="s">
        <v>242</v>
      </c>
      <c r="P27" s="107">
        <f t="shared" si="2"/>
        <v>0.9</v>
      </c>
      <c r="Q27" s="204">
        <v>0.9</v>
      </c>
      <c r="R27" s="107"/>
      <c r="S27" s="107"/>
      <c r="T27" s="107"/>
      <c r="U27" s="107"/>
      <c r="V27" s="108"/>
      <c r="W27" s="108"/>
      <c r="X27" s="108"/>
    </row>
    <row r="28" spans="1:24" s="79" customFormat="1" ht="13.5">
      <c r="A28" s="105"/>
      <c r="B28" s="105" t="s">
        <v>126</v>
      </c>
      <c r="C28" s="109" t="s">
        <v>243</v>
      </c>
      <c r="D28" s="107">
        <f t="shared" si="0"/>
        <v>0</v>
      </c>
      <c r="E28" s="107"/>
      <c r="F28" s="107"/>
      <c r="G28" s="107"/>
      <c r="H28" s="107"/>
      <c r="I28" s="107"/>
      <c r="J28" s="107"/>
      <c r="K28" s="107"/>
      <c r="L28" s="107"/>
      <c r="M28" s="105"/>
      <c r="N28" s="105" t="s">
        <v>100</v>
      </c>
      <c r="O28" s="109" t="s">
        <v>244</v>
      </c>
      <c r="P28" s="107">
        <f t="shared" si="2"/>
        <v>2.2000000000000002</v>
      </c>
      <c r="Q28" s="204">
        <v>2.2000000000000002</v>
      </c>
      <c r="R28" s="107"/>
      <c r="S28" s="107"/>
      <c r="T28" s="107"/>
      <c r="U28" s="107"/>
      <c r="V28" s="108"/>
      <c r="W28" s="108"/>
      <c r="X28" s="108"/>
    </row>
    <row r="29" spans="1:24" s="79" customFormat="1" ht="13.5">
      <c r="A29" s="105"/>
      <c r="B29" s="105" t="s">
        <v>100</v>
      </c>
      <c r="C29" s="109" t="s">
        <v>245</v>
      </c>
      <c r="D29" s="107">
        <f t="shared" si="0"/>
        <v>0</v>
      </c>
      <c r="F29" s="107"/>
      <c r="G29" s="107"/>
      <c r="H29" s="107"/>
      <c r="I29" s="107"/>
      <c r="J29" s="107"/>
      <c r="K29" s="107"/>
      <c r="L29" s="107"/>
      <c r="M29" s="105"/>
      <c r="N29" s="105" t="s">
        <v>102</v>
      </c>
      <c r="O29" s="109" t="s">
        <v>246</v>
      </c>
      <c r="P29" s="107">
        <f t="shared" si="2"/>
        <v>7.8</v>
      </c>
      <c r="Q29" s="204">
        <v>7.8</v>
      </c>
      <c r="R29" s="107"/>
      <c r="S29" s="107"/>
      <c r="T29" s="107"/>
      <c r="U29" s="107"/>
      <c r="V29" s="108"/>
      <c r="W29" s="108"/>
      <c r="X29" s="108"/>
    </row>
    <row r="30" spans="1:24" s="79" customFormat="1" ht="13.5">
      <c r="A30" s="105"/>
      <c r="B30" s="105" t="s">
        <v>102</v>
      </c>
      <c r="C30" s="109" t="s">
        <v>247</v>
      </c>
      <c r="D30" s="107">
        <f t="shared" si="0"/>
        <v>0</v>
      </c>
      <c r="E30" s="107"/>
      <c r="F30" s="107"/>
      <c r="G30" s="107"/>
      <c r="H30" s="107"/>
      <c r="I30" s="107"/>
      <c r="J30" s="107"/>
      <c r="K30" s="107"/>
      <c r="L30" s="107"/>
      <c r="M30" s="105"/>
      <c r="N30" s="105" t="s">
        <v>104</v>
      </c>
      <c r="O30" s="109" t="s">
        <v>248</v>
      </c>
      <c r="P30" s="107">
        <f t="shared" si="2"/>
        <v>0</v>
      </c>
      <c r="Q30" s="204"/>
      <c r="R30" s="107"/>
      <c r="S30" s="107"/>
      <c r="T30" s="107"/>
      <c r="U30" s="107"/>
      <c r="V30" s="108"/>
      <c r="W30" s="108"/>
      <c r="X30" s="108"/>
    </row>
    <row r="31" spans="1:24" s="79" customFormat="1" ht="13.5">
      <c r="A31" s="105"/>
      <c r="B31" s="105" t="s">
        <v>118</v>
      </c>
      <c r="C31" s="109" t="s">
        <v>249</v>
      </c>
      <c r="D31" s="107">
        <f t="shared" si="0"/>
        <v>0</v>
      </c>
      <c r="E31" s="107"/>
      <c r="F31" s="107"/>
      <c r="G31" s="107"/>
      <c r="H31" s="107"/>
      <c r="I31" s="107"/>
      <c r="J31" s="107"/>
      <c r="K31" s="107"/>
      <c r="L31" s="107"/>
      <c r="M31" s="105"/>
      <c r="N31" s="105" t="s">
        <v>106</v>
      </c>
      <c r="O31" s="109" t="s">
        <v>250</v>
      </c>
      <c r="P31" s="107">
        <f t="shared" si="2"/>
        <v>1.5</v>
      </c>
      <c r="Q31" s="204"/>
      <c r="R31" s="107">
        <v>1.5</v>
      </c>
      <c r="S31" s="107"/>
      <c r="T31" s="107"/>
      <c r="U31" s="107"/>
      <c r="V31" s="108"/>
      <c r="W31" s="108"/>
      <c r="X31" s="108"/>
    </row>
    <row r="32" spans="1:24" s="79" customFormat="1" ht="13.5">
      <c r="A32" s="104" t="s">
        <v>251</v>
      </c>
      <c r="B32" s="104" t="s">
        <v>202</v>
      </c>
      <c r="C32" s="106" t="s">
        <v>252</v>
      </c>
      <c r="D32" s="107">
        <f t="shared" si="0"/>
        <v>15</v>
      </c>
      <c r="E32" s="107">
        <f>SUM(E33:E38)</f>
        <v>15</v>
      </c>
      <c r="F32" s="107"/>
      <c r="G32" s="107"/>
      <c r="H32" s="107"/>
      <c r="I32" s="107"/>
      <c r="J32" s="107"/>
      <c r="K32" s="107"/>
      <c r="L32" s="107"/>
      <c r="M32" s="105"/>
      <c r="N32" s="105" t="s">
        <v>110</v>
      </c>
      <c r="O32" s="109" t="s">
        <v>253</v>
      </c>
      <c r="P32" s="107">
        <f t="shared" si="2"/>
        <v>70.39</v>
      </c>
      <c r="Q32" s="204">
        <f>23+2.75</f>
        <v>25.75</v>
      </c>
      <c r="R32" s="107">
        <v>44.64</v>
      </c>
      <c r="S32" s="107"/>
      <c r="T32" s="107"/>
      <c r="U32" s="107"/>
      <c r="V32" s="108"/>
      <c r="W32" s="108"/>
      <c r="X32" s="108"/>
    </row>
    <row r="33" spans="1:24" s="79" customFormat="1" ht="13.5">
      <c r="A33" s="105"/>
      <c r="B33" s="105" t="s">
        <v>94</v>
      </c>
      <c r="C33" s="109" t="s">
        <v>237</v>
      </c>
      <c r="D33" s="107">
        <f t="shared" si="0"/>
        <v>0</v>
      </c>
      <c r="E33" s="107"/>
      <c r="F33" s="107"/>
      <c r="G33" s="107"/>
      <c r="H33" s="107"/>
      <c r="I33" s="107"/>
      <c r="J33" s="107"/>
      <c r="K33" s="107"/>
      <c r="L33" s="107"/>
      <c r="M33" s="105"/>
      <c r="N33" s="105" t="s">
        <v>112</v>
      </c>
      <c r="O33" s="109" t="s">
        <v>227</v>
      </c>
      <c r="P33" s="107">
        <f t="shared" si="2"/>
        <v>0</v>
      </c>
      <c r="Q33" s="204"/>
      <c r="R33" s="107"/>
      <c r="S33" s="107"/>
      <c r="T33" s="107"/>
      <c r="U33" s="107"/>
      <c r="V33" s="108"/>
      <c r="W33" s="108"/>
      <c r="X33" s="108"/>
    </row>
    <row r="34" spans="1:24" s="79" customFormat="1" ht="13.5">
      <c r="A34" s="105"/>
      <c r="B34" s="105" t="s">
        <v>96</v>
      </c>
      <c r="C34" s="109" t="s">
        <v>239</v>
      </c>
      <c r="D34" s="107">
        <f t="shared" si="0"/>
        <v>0</v>
      </c>
      <c r="E34" s="107"/>
      <c r="F34" s="107"/>
      <c r="G34" s="107"/>
      <c r="H34" s="107"/>
      <c r="I34" s="107"/>
      <c r="J34" s="107"/>
      <c r="K34" s="107"/>
      <c r="L34" s="107"/>
      <c r="M34" s="105"/>
      <c r="N34" s="105" t="s">
        <v>114</v>
      </c>
      <c r="O34" s="109" t="s">
        <v>230</v>
      </c>
      <c r="P34" s="107">
        <f t="shared" si="2"/>
        <v>10</v>
      </c>
      <c r="Q34" s="204">
        <v>10</v>
      </c>
      <c r="R34" s="107"/>
      <c r="S34" s="107"/>
      <c r="T34" s="107"/>
      <c r="U34" s="107"/>
      <c r="V34" s="108"/>
      <c r="W34" s="108"/>
      <c r="X34" s="108"/>
    </row>
    <row r="35" spans="1:24" s="79" customFormat="1" ht="13.5">
      <c r="A35" s="105"/>
      <c r="B35" s="105" t="s">
        <v>98</v>
      </c>
      <c r="C35" s="109" t="s">
        <v>241</v>
      </c>
      <c r="D35" s="107">
        <f t="shared" si="0"/>
        <v>0</v>
      </c>
      <c r="E35" s="107"/>
      <c r="F35" s="107"/>
      <c r="G35" s="107"/>
      <c r="H35" s="107"/>
      <c r="I35" s="107"/>
      <c r="J35" s="107"/>
      <c r="K35" s="107"/>
      <c r="L35" s="107"/>
      <c r="M35" s="105"/>
      <c r="N35" s="105" t="s">
        <v>116</v>
      </c>
      <c r="O35" s="109" t="s">
        <v>254</v>
      </c>
      <c r="P35" s="107">
        <f t="shared" si="2"/>
        <v>0</v>
      </c>
      <c r="Q35" s="204"/>
      <c r="R35" s="107"/>
      <c r="S35" s="107"/>
      <c r="T35" s="107"/>
      <c r="U35" s="107"/>
      <c r="V35" s="108"/>
      <c r="W35" s="108"/>
      <c r="X35" s="108"/>
    </row>
    <row r="36" spans="1:24" s="79" customFormat="1" ht="13.5">
      <c r="A36" s="105"/>
      <c r="B36" s="105" t="s">
        <v>124</v>
      </c>
      <c r="C36" s="109" t="s">
        <v>245</v>
      </c>
      <c r="D36" s="107">
        <f>SUM(E36:F36)</f>
        <v>15</v>
      </c>
      <c r="E36" s="107">
        <v>15</v>
      </c>
      <c r="F36" s="107"/>
      <c r="G36" s="107"/>
      <c r="H36" s="107"/>
      <c r="I36" s="107"/>
      <c r="J36" s="107"/>
      <c r="K36" s="107"/>
      <c r="L36" s="107"/>
      <c r="M36" s="105"/>
      <c r="N36" s="105" t="s">
        <v>136</v>
      </c>
      <c r="O36" s="109" t="s">
        <v>218</v>
      </c>
      <c r="P36" s="107">
        <f t="shared" si="2"/>
        <v>12.15</v>
      </c>
      <c r="Q36" s="204">
        <v>12.15</v>
      </c>
      <c r="R36" s="107"/>
      <c r="S36" s="107"/>
      <c r="T36" s="107"/>
      <c r="U36" s="107"/>
      <c r="V36" s="108"/>
      <c r="W36" s="108"/>
      <c r="X36" s="108"/>
    </row>
    <row r="37" spans="1:24" s="79" customFormat="1" ht="13.5">
      <c r="A37" s="105"/>
      <c r="B37" s="105" t="s">
        <v>126</v>
      </c>
      <c r="C37" s="109" t="s">
        <v>247</v>
      </c>
      <c r="D37" s="107">
        <f t="shared" si="0"/>
        <v>0</v>
      </c>
      <c r="E37" s="107"/>
      <c r="F37" s="107"/>
      <c r="G37" s="107"/>
      <c r="H37" s="107"/>
      <c r="I37" s="107"/>
      <c r="J37" s="107"/>
      <c r="K37" s="107"/>
      <c r="L37" s="107"/>
      <c r="M37" s="105"/>
      <c r="N37" s="105" t="s">
        <v>138</v>
      </c>
      <c r="O37" s="109" t="s">
        <v>220</v>
      </c>
      <c r="P37" s="107">
        <f t="shared" si="2"/>
        <v>1.2</v>
      </c>
      <c r="Q37" s="204">
        <v>1.2</v>
      </c>
      <c r="R37" s="107"/>
      <c r="S37" s="107"/>
      <c r="T37" s="107"/>
      <c r="U37" s="107"/>
      <c r="V37" s="108"/>
      <c r="W37" s="108"/>
      <c r="X37" s="108"/>
    </row>
    <row r="38" spans="1:24" s="79" customFormat="1" ht="13.5">
      <c r="A38" s="105"/>
      <c r="B38" s="105" t="s">
        <v>118</v>
      </c>
      <c r="C38" s="109" t="s">
        <v>249</v>
      </c>
      <c r="D38" s="107">
        <f t="shared" si="0"/>
        <v>0</v>
      </c>
      <c r="E38" s="107"/>
      <c r="F38" s="107"/>
      <c r="G38" s="107"/>
      <c r="H38" s="107"/>
      <c r="I38" s="107"/>
      <c r="J38" s="107"/>
      <c r="K38" s="107"/>
      <c r="L38" s="107"/>
      <c r="M38" s="105"/>
      <c r="N38" s="105" t="s">
        <v>140</v>
      </c>
      <c r="O38" s="109" t="s">
        <v>226</v>
      </c>
      <c r="P38" s="107">
        <f t="shared" si="2"/>
        <v>8.23</v>
      </c>
      <c r="Q38" s="204">
        <v>8.23</v>
      </c>
      <c r="R38" s="107"/>
      <c r="S38" s="107"/>
      <c r="T38" s="107"/>
      <c r="U38" s="107"/>
      <c r="V38" s="108"/>
      <c r="W38" s="108"/>
      <c r="X38" s="108"/>
    </row>
    <row r="39" spans="1:24" s="79" customFormat="1" ht="13.5">
      <c r="A39" s="104" t="s">
        <v>255</v>
      </c>
      <c r="B39" s="104" t="s">
        <v>202</v>
      </c>
      <c r="C39" s="106" t="s">
        <v>256</v>
      </c>
      <c r="D39" s="107">
        <f t="shared" si="0"/>
        <v>70.849999999999994</v>
      </c>
      <c r="E39" s="107">
        <f>SUM(E40:E42)</f>
        <v>70.849999999999994</v>
      </c>
      <c r="F39" s="107"/>
      <c r="G39" s="107"/>
      <c r="H39" s="107"/>
      <c r="I39" s="107"/>
      <c r="J39" s="107"/>
      <c r="K39" s="107"/>
      <c r="L39" s="107"/>
      <c r="M39" s="105"/>
      <c r="N39" s="105" t="s">
        <v>142</v>
      </c>
      <c r="O39" s="109" t="s">
        <v>257</v>
      </c>
      <c r="P39" s="107">
        <f t="shared" si="2"/>
        <v>0</v>
      </c>
      <c r="Q39" s="204"/>
      <c r="R39" s="107"/>
      <c r="S39" s="107"/>
      <c r="T39" s="107"/>
      <c r="U39" s="107"/>
      <c r="V39" s="108"/>
      <c r="W39" s="108"/>
      <c r="X39" s="108"/>
    </row>
    <row r="40" spans="1:24" s="79" customFormat="1" ht="13.5">
      <c r="A40" s="105"/>
      <c r="B40" s="105" t="s">
        <v>94</v>
      </c>
      <c r="C40" s="109" t="s">
        <v>93</v>
      </c>
      <c r="D40" s="107">
        <f t="shared" si="0"/>
        <v>61.03</v>
      </c>
      <c r="E40" s="107">
        <v>61.03</v>
      </c>
      <c r="F40" s="107"/>
      <c r="G40" s="107"/>
      <c r="H40" s="107"/>
      <c r="I40" s="107"/>
      <c r="J40" s="107"/>
      <c r="K40" s="107"/>
      <c r="L40" s="107"/>
      <c r="M40" s="105"/>
      <c r="N40" s="105" t="s">
        <v>144</v>
      </c>
      <c r="O40" s="109" t="s">
        <v>258</v>
      </c>
      <c r="P40" s="107">
        <f t="shared" si="2"/>
        <v>0</v>
      </c>
      <c r="Q40" s="204"/>
      <c r="R40" s="107"/>
      <c r="S40" s="107"/>
      <c r="T40" s="107"/>
      <c r="U40" s="107"/>
      <c r="V40" s="108"/>
      <c r="W40" s="108"/>
      <c r="X40" s="108"/>
    </row>
    <row r="41" spans="1:24" s="79" customFormat="1" ht="13.5">
      <c r="A41" s="105"/>
      <c r="B41" s="105" t="s">
        <v>96</v>
      </c>
      <c r="C41" s="109" t="s">
        <v>120</v>
      </c>
      <c r="D41" s="107">
        <f t="shared" si="0"/>
        <v>9.82</v>
      </c>
      <c r="E41" s="107">
        <v>9.82</v>
      </c>
      <c r="F41" s="107"/>
      <c r="G41" s="107"/>
      <c r="H41" s="107"/>
      <c r="I41" s="107"/>
      <c r="J41" s="107"/>
      <c r="K41" s="107"/>
      <c r="L41" s="107"/>
      <c r="M41" s="105"/>
      <c r="N41" s="105" t="s">
        <v>146</v>
      </c>
      <c r="O41" s="109" t="s">
        <v>259</v>
      </c>
      <c r="P41" s="107">
        <f t="shared" si="2"/>
        <v>0</v>
      </c>
      <c r="Q41" s="204"/>
      <c r="R41" s="107"/>
      <c r="S41" s="107"/>
      <c r="T41" s="107"/>
      <c r="U41" s="107"/>
      <c r="V41" s="108"/>
      <c r="W41" s="108"/>
      <c r="X41" s="108"/>
    </row>
    <row r="42" spans="1:24" s="79" customFormat="1">
      <c r="A42" s="105"/>
      <c r="B42" s="105" t="s">
        <v>118</v>
      </c>
      <c r="C42" s="109" t="s">
        <v>260</v>
      </c>
      <c r="D42" s="107">
        <f t="shared" si="0"/>
        <v>0</v>
      </c>
      <c r="E42" s="107"/>
      <c r="F42" s="107"/>
      <c r="G42" s="107"/>
      <c r="H42" s="107"/>
      <c r="I42" s="107"/>
      <c r="J42" s="107"/>
      <c r="K42" s="107"/>
      <c r="L42" s="107"/>
      <c r="M42" s="105"/>
      <c r="N42" s="105" t="s">
        <v>148</v>
      </c>
      <c r="O42" s="109" t="s">
        <v>261</v>
      </c>
      <c r="P42" s="107">
        <f t="shared" si="2"/>
        <v>10.17</v>
      </c>
      <c r="Q42" s="206">
        <v>10.17</v>
      </c>
      <c r="R42" s="107"/>
      <c r="S42" s="107"/>
      <c r="T42" s="107"/>
      <c r="U42" s="107"/>
      <c r="V42" s="108"/>
      <c r="W42" s="108"/>
      <c r="X42" s="108"/>
    </row>
    <row r="43" spans="1:24" s="79" customFormat="1">
      <c r="A43" s="104" t="s">
        <v>262</v>
      </c>
      <c r="B43" s="104" t="s">
        <v>202</v>
      </c>
      <c r="C43" s="106" t="s">
        <v>263</v>
      </c>
      <c r="D43" s="107">
        <f t="shared" si="0"/>
        <v>0</v>
      </c>
      <c r="E43" s="107"/>
      <c r="F43" s="107"/>
      <c r="G43" s="107"/>
      <c r="H43" s="107"/>
      <c r="I43" s="107"/>
      <c r="J43" s="107"/>
      <c r="K43" s="107"/>
      <c r="L43" s="107"/>
      <c r="M43" s="105"/>
      <c r="N43" s="105" t="s">
        <v>150</v>
      </c>
      <c r="O43" s="109" t="s">
        <v>224</v>
      </c>
      <c r="P43" s="107">
        <f t="shared" si="2"/>
        <v>0</v>
      </c>
      <c r="Q43" s="206"/>
      <c r="R43" s="107"/>
      <c r="S43" s="107"/>
      <c r="T43" s="107"/>
      <c r="U43" s="107"/>
      <c r="V43" s="108"/>
      <c r="W43" s="108"/>
      <c r="X43" s="108"/>
    </row>
    <row r="44" spans="1:24" s="79" customFormat="1">
      <c r="A44" s="105"/>
      <c r="B44" s="105" t="s">
        <v>94</v>
      </c>
      <c r="C44" s="109" t="s">
        <v>264</v>
      </c>
      <c r="D44" s="107">
        <f t="shared" si="0"/>
        <v>0</v>
      </c>
      <c r="E44" s="107"/>
      <c r="F44" s="107"/>
      <c r="G44" s="107"/>
      <c r="H44" s="107"/>
      <c r="I44" s="107"/>
      <c r="J44" s="107"/>
      <c r="K44" s="107"/>
      <c r="L44" s="107"/>
      <c r="M44" s="105"/>
      <c r="N44" s="105" t="s">
        <v>152</v>
      </c>
      <c r="O44" s="109" t="s">
        <v>265</v>
      </c>
      <c r="P44" s="107">
        <f t="shared" si="2"/>
        <v>10.350000000000001</v>
      </c>
      <c r="Q44" s="206">
        <f>9.47+0.88</f>
        <v>10.350000000000001</v>
      </c>
      <c r="R44" s="107"/>
      <c r="S44" s="107"/>
      <c r="T44" s="107"/>
      <c r="U44" s="107"/>
      <c r="V44" s="108"/>
      <c r="W44" s="108"/>
      <c r="X44" s="108"/>
    </row>
    <row r="45" spans="1:24" s="79" customFormat="1">
      <c r="A45" s="105"/>
      <c r="B45" s="105" t="s">
        <v>96</v>
      </c>
      <c r="C45" s="109" t="s">
        <v>266</v>
      </c>
      <c r="D45" s="107">
        <f t="shared" si="0"/>
        <v>0</v>
      </c>
      <c r="E45" s="107"/>
      <c r="F45" s="107"/>
      <c r="G45" s="107"/>
      <c r="H45" s="107"/>
      <c r="I45" s="107"/>
      <c r="J45" s="107"/>
      <c r="K45" s="107"/>
      <c r="L45" s="107"/>
      <c r="M45" s="105"/>
      <c r="N45" s="105" t="s">
        <v>154</v>
      </c>
      <c r="O45" s="109" t="s">
        <v>267</v>
      </c>
      <c r="P45" s="107">
        <f t="shared" si="2"/>
        <v>10.350000000000001</v>
      </c>
      <c r="Q45" s="206">
        <f>9.47+0.88</f>
        <v>10.350000000000001</v>
      </c>
      <c r="R45" s="107"/>
      <c r="S45" s="107"/>
      <c r="T45" s="107"/>
      <c r="U45" s="107"/>
      <c r="V45" s="108"/>
      <c r="W45" s="108"/>
      <c r="X45" s="108"/>
    </row>
    <row r="46" spans="1:24" s="79" customFormat="1">
      <c r="A46" s="104" t="s">
        <v>268</v>
      </c>
      <c r="B46" s="104" t="s">
        <v>202</v>
      </c>
      <c r="C46" s="106" t="s">
        <v>269</v>
      </c>
      <c r="D46" s="107">
        <f t="shared" si="0"/>
        <v>0</v>
      </c>
      <c r="E46" s="107"/>
      <c r="F46" s="107"/>
      <c r="G46" s="107"/>
      <c r="H46" s="107"/>
      <c r="I46" s="107"/>
      <c r="J46" s="107"/>
      <c r="K46" s="107"/>
      <c r="L46" s="107"/>
      <c r="M46" s="105"/>
      <c r="N46" s="105" t="s">
        <v>156</v>
      </c>
      <c r="O46" s="109" t="s">
        <v>229</v>
      </c>
      <c r="P46" s="107">
        <f t="shared" si="2"/>
        <v>14.57</v>
      </c>
      <c r="Q46" s="206">
        <v>14.57</v>
      </c>
      <c r="R46" s="107"/>
      <c r="S46" s="107"/>
      <c r="T46" s="107"/>
      <c r="U46" s="107"/>
      <c r="V46" s="108"/>
      <c r="W46" s="108"/>
      <c r="X46" s="108"/>
    </row>
    <row r="47" spans="1:24" s="79" customFormat="1">
      <c r="A47" s="105"/>
      <c r="B47" s="105" t="s">
        <v>94</v>
      </c>
      <c r="C47" s="109" t="s">
        <v>270</v>
      </c>
      <c r="D47" s="107">
        <f t="shared" si="0"/>
        <v>0</v>
      </c>
      <c r="E47" s="107"/>
      <c r="F47" s="107"/>
      <c r="G47" s="107"/>
      <c r="H47" s="107"/>
      <c r="I47" s="107"/>
      <c r="J47" s="107"/>
      <c r="K47" s="107"/>
      <c r="L47" s="107"/>
      <c r="M47" s="105"/>
      <c r="N47" s="105" t="s">
        <v>158</v>
      </c>
      <c r="O47" s="109" t="s">
        <v>271</v>
      </c>
      <c r="P47" s="107">
        <f t="shared" si="2"/>
        <v>60.25</v>
      </c>
      <c r="Q47" s="206">
        <v>60.25</v>
      </c>
      <c r="R47" s="107"/>
      <c r="S47" s="107"/>
      <c r="T47" s="107"/>
      <c r="U47" s="107"/>
      <c r="V47" s="108"/>
      <c r="W47" s="108"/>
      <c r="X47" s="108"/>
    </row>
    <row r="48" spans="1:24" s="79" customFormat="1">
      <c r="A48" s="105"/>
      <c r="B48" s="105" t="s">
        <v>96</v>
      </c>
      <c r="C48" s="109" t="s">
        <v>272</v>
      </c>
      <c r="D48" s="107">
        <f t="shared" si="0"/>
        <v>0</v>
      </c>
      <c r="E48" s="107"/>
      <c r="F48" s="107"/>
      <c r="G48" s="107"/>
      <c r="H48" s="107"/>
      <c r="I48" s="107"/>
      <c r="J48" s="107"/>
      <c r="K48" s="107"/>
      <c r="L48" s="107"/>
      <c r="M48" s="105"/>
      <c r="N48" s="105" t="s">
        <v>160</v>
      </c>
      <c r="O48" s="109" t="s">
        <v>273</v>
      </c>
      <c r="P48" s="107">
        <f t="shared" si="2"/>
        <v>0</v>
      </c>
      <c r="Q48" s="206">
        <f t="shared" ref="Q48" si="3">SUM(R48:Z48)</f>
        <v>0</v>
      </c>
      <c r="R48" s="107"/>
      <c r="S48" s="107"/>
      <c r="T48" s="107"/>
      <c r="U48" s="107"/>
      <c r="V48" s="108"/>
      <c r="W48" s="108"/>
      <c r="X48" s="108"/>
    </row>
    <row r="49" spans="1:24" s="79" customFormat="1">
      <c r="A49" s="105"/>
      <c r="B49" s="105" t="s">
        <v>118</v>
      </c>
      <c r="C49" s="109" t="s">
        <v>274</v>
      </c>
      <c r="D49" s="107">
        <f t="shared" si="0"/>
        <v>0</v>
      </c>
      <c r="E49" s="107"/>
      <c r="F49" s="107"/>
      <c r="G49" s="107"/>
      <c r="H49" s="107"/>
      <c r="I49" s="107"/>
      <c r="J49" s="107"/>
      <c r="K49" s="107"/>
      <c r="L49" s="107"/>
      <c r="M49" s="105"/>
      <c r="N49" s="105" t="s">
        <v>118</v>
      </c>
      <c r="O49" s="109" t="s">
        <v>232</v>
      </c>
      <c r="P49" s="107">
        <f t="shared" si="2"/>
        <v>41.07</v>
      </c>
      <c r="Q49" s="206">
        <v>17.57</v>
      </c>
      <c r="R49" s="107">
        <v>23.5</v>
      </c>
      <c r="S49" s="107"/>
      <c r="T49" s="107"/>
      <c r="U49" s="107"/>
      <c r="V49" s="108"/>
      <c r="W49" s="108"/>
      <c r="X49" s="108"/>
    </row>
    <row r="50" spans="1:24" s="79" customFormat="1" ht="13.5">
      <c r="A50" s="104" t="s">
        <v>275</v>
      </c>
      <c r="B50" s="105" t="s">
        <v>202</v>
      </c>
      <c r="C50" s="106" t="s">
        <v>276</v>
      </c>
      <c r="D50" s="107">
        <f t="shared" si="0"/>
        <v>0</v>
      </c>
      <c r="E50" s="107"/>
      <c r="F50" s="107"/>
      <c r="G50" s="107"/>
      <c r="H50" s="107"/>
      <c r="I50" s="107"/>
      <c r="J50" s="107"/>
      <c r="K50" s="107"/>
      <c r="L50" s="107"/>
      <c r="M50" s="104" t="s">
        <v>277</v>
      </c>
      <c r="N50" s="104" t="s">
        <v>202</v>
      </c>
      <c r="O50" s="106" t="s">
        <v>163</v>
      </c>
      <c r="P50" s="107">
        <f t="shared" si="2"/>
        <v>109.3</v>
      </c>
      <c r="Q50" s="107">
        <f>SUM(Q51:Q61)</f>
        <v>109.3</v>
      </c>
      <c r="R50" s="107">
        <f>SUM(R51:R61)</f>
        <v>0</v>
      </c>
      <c r="S50" s="107"/>
      <c r="T50" s="107"/>
      <c r="U50" s="107"/>
      <c r="V50" s="108"/>
      <c r="W50" s="108"/>
      <c r="X50" s="108"/>
    </row>
    <row r="51" spans="1:24" s="79" customFormat="1" ht="13.5">
      <c r="A51" s="105"/>
      <c r="B51" s="105" t="s">
        <v>94</v>
      </c>
      <c r="C51" s="109" t="s">
        <v>278</v>
      </c>
      <c r="D51" s="107">
        <f t="shared" si="0"/>
        <v>0</v>
      </c>
      <c r="E51" s="107"/>
      <c r="F51" s="107"/>
      <c r="G51" s="107"/>
      <c r="H51" s="107"/>
      <c r="I51" s="107"/>
      <c r="J51" s="107"/>
      <c r="K51" s="107"/>
      <c r="L51" s="107"/>
      <c r="M51" s="105"/>
      <c r="N51" s="105" t="s">
        <v>94</v>
      </c>
      <c r="O51" s="109" t="s">
        <v>279</v>
      </c>
      <c r="P51" s="107">
        <f t="shared" si="2"/>
        <v>13.19</v>
      </c>
      <c r="Q51" s="202">
        <v>13.19</v>
      </c>
      <c r="R51" s="107"/>
      <c r="S51" s="107"/>
      <c r="T51" s="107"/>
      <c r="U51" s="107"/>
      <c r="V51" s="108"/>
      <c r="W51" s="108"/>
      <c r="X51" s="108"/>
    </row>
    <row r="52" spans="1:24" s="79" customFormat="1" ht="13.5">
      <c r="A52" s="105"/>
      <c r="B52" s="105" t="s">
        <v>96</v>
      </c>
      <c r="C52" s="109" t="s">
        <v>280</v>
      </c>
      <c r="D52" s="107">
        <f t="shared" si="0"/>
        <v>0</v>
      </c>
      <c r="E52" s="107"/>
      <c r="F52" s="107"/>
      <c r="G52" s="107"/>
      <c r="H52" s="107"/>
      <c r="I52" s="107"/>
      <c r="J52" s="107"/>
      <c r="K52" s="107"/>
      <c r="L52" s="107"/>
      <c r="M52" s="105"/>
      <c r="N52" s="105" t="s">
        <v>96</v>
      </c>
      <c r="O52" s="109" t="s">
        <v>281</v>
      </c>
      <c r="P52" s="107">
        <f t="shared" si="2"/>
        <v>96.11</v>
      </c>
      <c r="Q52" s="202">
        <v>96.11</v>
      </c>
      <c r="R52" s="107"/>
      <c r="S52" s="107"/>
      <c r="T52" s="107"/>
      <c r="U52" s="107"/>
      <c r="V52" s="108"/>
      <c r="W52" s="108"/>
      <c r="X52" s="108"/>
    </row>
    <row r="53" spans="1:24" s="79" customFormat="1" ht="13.5">
      <c r="A53" s="104" t="s">
        <v>282</v>
      </c>
      <c r="B53" s="104" t="s">
        <v>202</v>
      </c>
      <c r="C53" s="106" t="s">
        <v>163</v>
      </c>
      <c r="D53" s="107">
        <f t="shared" si="0"/>
        <v>109.3</v>
      </c>
      <c r="E53" s="107">
        <f>SUM(E54:E58)</f>
        <v>109.3</v>
      </c>
      <c r="F53" s="107"/>
      <c r="G53" s="107"/>
      <c r="H53" s="107"/>
      <c r="I53" s="107"/>
      <c r="J53" s="107"/>
      <c r="K53" s="107"/>
      <c r="L53" s="107"/>
      <c r="M53" s="105"/>
      <c r="N53" s="105" t="s">
        <v>98</v>
      </c>
      <c r="O53" s="109" t="s">
        <v>283</v>
      </c>
      <c r="P53" s="107">
        <f t="shared" si="2"/>
        <v>0</v>
      </c>
      <c r="Q53" s="107"/>
      <c r="R53" s="107"/>
      <c r="S53" s="107"/>
      <c r="T53" s="107"/>
      <c r="U53" s="107"/>
      <c r="V53" s="108"/>
      <c r="W53" s="108"/>
      <c r="X53" s="108"/>
    </row>
    <row r="54" spans="1:24" s="111" customFormat="1" ht="13.5">
      <c r="A54" s="105"/>
      <c r="B54" s="105" t="s">
        <v>94</v>
      </c>
      <c r="C54" s="109" t="s">
        <v>284</v>
      </c>
      <c r="D54" s="107">
        <f t="shared" si="0"/>
        <v>0</v>
      </c>
      <c r="E54" s="107"/>
      <c r="F54" s="107"/>
      <c r="G54" s="107"/>
      <c r="H54" s="107"/>
      <c r="I54" s="107"/>
      <c r="J54" s="107"/>
      <c r="K54" s="107"/>
      <c r="L54" s="107"/>
      <c r="M54" s="105"/>
      <c r="N54" s="105" t="s">
        <v>124</v>
      </c>
      <c r="O54" s="109" t="s">
        <v>285</v>
      </c>
      <c r="P54" s="107">
        <f t="shared" si="2"/>
        <v>0</v>
      </c>
      <c r="Q54" s="107"/>
      <c r="R54" s="107"/>
      <c r="S54" s="107"/>
      <c r="T54" s="107"/>
      <c r="U54" s="107"/>
      <c r="V54" s="110"/>
      <c r="W54" s="110"/>
      <c r="X54" s="110"/>
    </row>
    <row r="55" spans="1:24" s="79" customFormat="1" ht="13.5">
      <c r="A55" s="105"/>
      <c r="B55" s="105" t="s">
        <v>96</v>
      </c>
      <c r="C55" s="109" t="s">
        <v>286</v>
      </c>
      <c r="D55" s="107">
        <f t="shared" si="0"/>
        <v>0</v>
      </c>
      <c r="E55" s="107"/>
      <c r="F55" s="107"/>
      <c r="G55" s="107"/>
      <c r="H55" s="107"/>
      <c r="I55" s="107"/>
      <c r="J55" s="107"/>
      <c r="K55" s="107"/>
      <c r="L55" s="107"/>
      <c r="M55" s="105"/>
      <c r="N55" s="105" t="s">
        <v>126</v>
      </c>
      <c r="O55" s="109" t="s">
        <v>287</v>
      </c>
      <c r="P55" s="107">
        <f t="shared" si="2"/>
        <v>0</v>
      </c>
      <c r="Q55" s="107"/>
      <c r="R55" s="107"/>
      <c r="S55" s="107"/>
      <c r="T55" s="107"/>
      <c r="U55" s="107"/>
      <c r="V55" s="108"/>
      <c r="W55" s="108"/>
      <c r="X55" s="108"/>
    </row>
    <row r="56" spans="1:24" s="79" customFormat="1" ht="13.5">
      <c r="A56" s="105"/>
      <c r="B56" s="105" t="s">
        <v>98</v>
      </c>
      <c r="C56" s="109" t="s">
        <v>288</v>
      </c>
      <c r="D56" s="107">
        <f t="shared" si="0"/>
        <v>0</v>
      </c>
      <c r="E56" s="107"/>
      <c r="F56" s="107"/>
      <c r="G56" s="107"/>
      <c r="H56" s="107"/>
      <c r="I56" s="107"/>
      <c r="J56" s="107"/>
      <c r="K56" s="107"/>
      <c r="L56" s="107"/>
      <c r="M56" s="105"/>
      <c r="N56" s="105" t="s">
        <v>100</v>
      </c>
      <c r="O56" s="109" t="s">
        <v>289</v>
      </c>
      <c r="P56" s="107">
        <f t="shared" si="2"/>
        <v>0</v>
      </c>
      <c r="Q56" s="107"/>
      <c r="R56" s="107"/>
      <c r="S56" s="107"/>
      <c r="T56" s="107"/>
      <c r="U56" s="107"/>
      <c r="V56" s="108"/>
      <c r="W56" s="108"/>
      <c r="X56" s="108"/>
    </row>
    <row r="57" spans="1:24" s="79" customFormat="1" ht="13.5">
      <c r="A57" s="105"/>
      <c r="B57" s="105" t="s">
        <v>126</v>
      </c>
      <c r="C57" s="109" t="s">
        <v>290</v>
      </c>
      <c r="D57" s="107">
        <f t="shared" si="0"/>
        <v>109.3</v>
      </c>
      <c r="E57" s="107">
        <v>109.3</v>
      </c>
      <c r="F57" s="107"/>
      <c r="G57" s="107"/>
      <c r="H57" s="107"/>
      <c r="I57" s="107"/>
      <c r="J57" s="107"/>
      <c r="K57" s="107"/>
      <c r="L57" s="107"/>
      <c r="M57" s="105"/>
      <c r="N57" s="105" t="s">
        <v>102</v>
      </c>
      <c r="O57" s="109" t="s">
        <v>291</v>
      </c>
      <c r="P57" s="107">
        <f t="shared" si="2"/>
        <v>0</v>
      </c>
      <c r="Q57" s="107"/>
      <c r="R57" s="107"/>
      <c r="S57" s="107"/>
      <c r="T57" s="107"/>
      <c r="U57" s="107"/>
      <c r="V57" s="108"/>
      <c r="W57" s="108"/>
      <c r="X57" s="108"/>
    </row>
    <row r="58" spans="1:24" s="79" customFormat="1" ht="13.5">
      <c r="A58" s="105"/>
      <c r="B58" s="105" t="s">
        <v>118</v>
      </c>
      <c r="C58" s="109" t="s">
        <v>292</v>
      </c>
      <c r="D58" s="107">
        <f t="shared" si="0"/>
        <v>0</v>
      </c>
      <c r="E58" s="107"/>
      <c r="F58" s="107"/>
      <c r="G58" s="107"/>
      <c r="H58" s="107"/>
      <c r="I58" s="107"/>
      <c r="J58" s="107"/>
      <c r="K58" s="107"/>
      <c r="L58" s="107"/>
      <c r="M58" s="105"/>
      <c r="N58" s="105" t="s">
        <v>104</v>
      </c>
      <c r="O58" s="109" t="s">
        <v>286</v>
      </c>
      <c r="P58" s="107">
        <f t="shared" si="2"/>
        <v>0</v>
      </c>
      <c r="Q58" s="107"/>
      <c r="R58" s="107"/>
      <c r="S58" s="107"/>
      <c r="T58" s="107"/>
      <c r="U58" s="107"/>
      <c r="V58" s="108"/>
      <c r="W58" s="108"/>
      <c r="X58" s="108"/>
    </row>
    <row r="59" spans="1:24" s="79" customFormat="1" ht="13.5">
      <c r="A59" s="104" t="s">
        <v>293</v>
      </c>
      <c r="B59" s="104" t="s">
        <v>202</v>
      </c>
      <c r="C59" s="106" t="s">
        <v>294</v>
      </c>
      <c r="D59" s="107">
        <f t="shared" si="0"/>
        <v>0</v>
      </c>
      <c r="E59" s="107"/>
      <c r="F59" s="107"/>
      <c r="G59" s="107"/>
      <c r="H59" s="107"/>
      <c r="I59" s="107"/>
      <c r="J59" s="107"/>
      <c r="K59" s="107"/>
      <c r="L59" s="107"/>
      <c r="M59" s="105"/>
      <c r="N59" s="105" t="s">
        <v>106</v>
      </c>
      <c r="O59" s="109" t="s">
        <v>295</v>
      </c>
      <c r="P59" s="107">
        <f t="shared" si="2"/>
        <v>0</v>
      </c>
      <c r="Q59" s="107"/>
      <c r="R59" s="107"/>
      <c r="S59" s="107"/>
      <c r="T59" s="107"/>
      <c r="U59" s="107"/>
      <c r="V59" s="108"/>
      <c r="W59" s="108"/>
      <c r="X59" s="108"/>
    </row>
    <row r="60" spans="1:24" s="79" customFormat="1" ht="13.5">
      <c r="A60" s="105"/>
      <c r="B60" s="105" t="s">
        <v>96</v>
      </c>
      <c r="C60" s="109" t="s">
        <v>296</v>
      </c>
      <c r="D60" s="107">
        <f t="shared" si="0"/>
        <v>0</v>
      </c>
      <c r="E60" s="107"/>
      <c r="F60" s="107"/>
      <c r="G60" s="107"/>
      <c r="H60" s="107"/>
      <c r="I60" s="107"/>
      <c r="J60" s="107"/>
      <c r="K60" s="107"/>
      <c r="L60" s="107"/>
      <c r="M60" s="105"/>
      <c r="N60" s="105" t="s">
        <v>108</v>
      </c>
      <c r="O60" s="109" t="s">
        <v>288</v>
      </c>
      <c r="P60" s="107">
        <f t="shared" si="2"/>
        <v>0</v>
      </c>
      <c r="Q60" s="107"/>
      <c r="R60" s="107"/>
      <c r="S60" s="107"/>
      <c r="T60" s="107"/>
      <c r="U60" s="107"/>
      <c r="V60" s="108"/>
      <c r="W60" s="108"/>
      <c r="X60" s="108"/>
    </row>
    <row r="61" spans="1:24" s="79" customFormat="1" ht="13.5">
      <c r="A61" s="105"/>
      <c r="B61" s="105" t="s">
        <v>98</v>
      </c>
      <c r="C61" s="109" t="s">
        <v>297</v>
      </c>
      <c r="D61" s="107">
        <f t="shared" si="0"/>
        <v>0</v>
      </c>
      <c r="E61" s="107"/>
      <c r="F61" s="107"/>
      <c r="G61" s="107"/>
      <c r="H61" s="107"/>
      <c r="I61" s="107"/>
      <c r="J61" s="107"/>
      <c r="K61" s="107"/>
      <c r="L61" s="107"/>
      <c r="M61" s="105"/>
      <c r="N61" s="105" t="s">
        <v>118</v>
      </c>
      <c r="O61" s="109" t="s">
        <v>298</v>
      </c>
      <c r="P61" s="107">
        <f t="shared" si="2"/>
        <v>0</v>
      </c>
      <c r="Q61" s="107"/>
      <c r="R61" s="107"/>
      <c r="S61" s="107"/>
      <c r="T61" s="107"/>
      <c r="U61" s="107"/>
      <c r="V61" s="108"/>
      <c r="W61" s="108"/>
      <c r="X61" s="108"/>
    </row>
    <row r="62" spans="1:24" s="79" customFormat="1" ht="13.5">
      <c r="A62" s="104" t="s">
        <v>299</v>
      </c>
      <c r="B62" s="104" t="s">
        <v>202</v>
      </c>
      <c r="C62" s="106" t="s">
        <v>300</v>
      </c>
      <c r="D62" s="107">
        <f t="shared" si="0"/>
        <v>0</v>
      </c>
      <c r="E62" s="107"/>
      <c r="F62" s="107"/>
      <c r="G62" s="107"/>
      <c r="H62" s="107"/>
      <c r="I62" s="107"/>
      <c r="J62" s="107"/>
      <c r="K62" s="107"/>
      <c r="L62" s="107"/>
      <c r="M62" s="104" t="s">
        <v>301</v>
      </c>
      <c r="N62" s="104" t="s">
        <v>202</v>
      </c>
      <c r="O62" s="106" t="s">
        <v>300</v>
      </c>
      <c r="P62" s="107">
        <f t="shared" si="2"/>
        <v>0</v>
      </c>
      <c r="Q62" s="107"/>
      <c r="R62" s="107"/>
      <c r="S62" s="107"/>
      <c r="T62" s="107"/>
      <c r="U62" s="107"/>
      <c r="V62" s="108"/>
      <c r="W62" s="108"/>
      <c r="X62" s="108"/>
    </row>
    <row r="63" spans="1:24" s="79" customFormat="1" ht="13.5">
      <c r="A63" s="105"/>
      <c r="B63" s="105" t="s">
        <v>94</v>
      </c>
      <c r="C63" s="109" t="s">
        <v>302</v>
      </c>
      <c r="D63" s="107">
        <f t="shared" si="0"/>
        <v>0</v>
      </c>
      <c r="E63" s="107"/>
      <c r="F63" s="107"/>
      <c r="G63" s="107"/>
      <c r="H63" s="107"/>
      <c r="I63" s="107"/>
      <c r="J63" s="107"/>
      <c r="K63" s="107"/>
      <c r="L63" s="107"/>
      <c r="M63" s="105"/>
      <c r="N63" s="105" t="s">
        <v>94</v>
      </c>
      <c r="O63" s="109" t="s">
        <v>302</v>
      </c>
      <c r="P63" s="107">
        <f t="shared" si="2"/>
        <v>0</v>
      </c>
      <c r="Q63" s="107"/>
      <c r="R63" s="107"/>
      <c r="S63" s="107"/>
      <c r="T63" s="107"/>
      <c r="U63" s="107"/>
      <c r="V63" s="108"/>
      <c r="W63" s="108"/>
      <c r="X63" s="108"/>
    </row>
    <row r="64" spans="1:24" s="79" customFormat="1" ht="13.5">
      <c r="A64" s="105"/>
      <c r="B64" s="105" t="s">
        <v>96</v>
      </c>
      <c r="C64" s="109" t="s">
        <v>303</v>
      </c>
      <c r="D64" s="107">
        <f t="shared" si="0"/>
        <v>0</v>
      </c>
      <c r="E64" s="107"/>
      <c r="F64" s="107"/>
      <c r="G64" s="107"/>
      <c r="H64" s="107"/>
      <c r="I64" s="107"/>
      <c r="J64" s="107"/>
      <c r="K64" s="107"/>
      <c r="L64" s="107"/>
      <c r="M64" s="105"/>
      <c r="N64" s="105" t="s">
        <v>96</v>
      </c>
      <c r="O64" s="109" t="s">
        <v>303</v>
      </c>
      <c r="P64" s="107">
        <f t="shared" si="2"/>
        <v>0</v>
      </c>
      <c r="Q64" s="107"/>
      <c r="R64" s="107"/>
      <c r="S64" s="107"/>
      <c r="T64" s="107"/>
      <c r="U64" s="107"/>
      <c r="V64" s="108"/>
      <c r="W64" s="108"/>
      <c r="X64" s="108"/>
    </row>
    <row r="65" spans="1:24" s="79" customFormat="1" ht="13.5">
      <c r="A65" s="105"/>
      <c r="B65" s="105" t="s">
        <v>98</v>
      </c>
      <c r="C65" s="109" t="s">
        <v>304</v>
      </c>
      <c r="D65" s="107">
        <f t="shared" si="0"/>
        <v>0</v>
      </c>
      <c r="E65" s="107"/>
      <c r="F65" s="107"/>
      <c r="G65" s="107"/>
      <c r="H65" s="107"/>
      <c r="I65" s="107"/>
      <c r="J65" s="107"/>
      <c r="K65" s="107"/>
      <c r="L65" s="107"/>
      <c r="M65" s="105"/>
      <c r="N65" s="105" t="s">
        <v>98</v>
      </c>
      <c r="O65" s="109" t="s">
        <v>304</v>
      </c>
      <c r="P65" s="107">
        <f t="shared" si="2"/>
        <v>0</v>
      </c>
      <c r="Q65" s="107"/>
      <c r="R65" s="107"/>
      <c r="S65" s="107"/>
      <c r="T65" s="107"/>
      <c r="U65" s="107"/>
      <c r="V65" s="108"/>
      <c r="W65" s="108"/>
      <c r="X65" s="108"/>
    </row>
    <row r="66" spans="1:24" s="79" customFormat="1" ht="13.5">
      <c r="A66" s="105"/>
      <c r="B66" s="105" t="s">
        <v>124</v>
      </c>
      <c r="C66" s="109" t="s">
        <v>305</v>
      </c>
      <c r="D66" s="107">
        <f t="shared" si="0"/>
        <v>0</v>
      </c>
      <c r="E66" s="107"/>
      <c r="F66" s="107"/>
      <c r="G66" s="107"/>
      <c r="H66" s="107"/>
      <c r="I66" s="107"/>
      <c r="J66" s="107"/>
      <c r="K66" s="107"/>
      <c r="L66" s="107"/>
      <c r="M66" s="105"/>
      <c r="N66" s="105" t="s">
        <v>124</v>
      </c>
      <c r="O66" s="109" t="s">
        <v>305</v>
      </c>
      <c r="P66" s="107">
        <f t="shared" si="2"/>
        <v>0</v>
      </c>
      <c r="Q66" s="107"/>
      <c r="R66" s="107"/>
      <c r="S66" s="107"/>
      <c r="T66" s="107"/>
      <c r="U66" s="107"/>
      <c r="V66" s="108"/>
      <c r="W66" s="108"/>
      <c r="X66" s="108"/>
    </row>
    <row r="67" spans="1:24" s="79" customFormat="1" ht="13.5">
      <c r="A67" s="104" t="s">
        <v>306</v>
      </c>
      <c r="B67" s="104" t="s">
        <v>202</v>
      </c>
      <c r="C67" s="106" t="s">
        <v>307</v>
      </c>
      <c r="D67" s="107">
        <f t="shared" si="0"/>
        <v>0</v>
      </c>
      <c r="E67" s="107"/>
      <c r="F67" s="107"/>
      <c r="G67" s="107"/>
      <c r="H67" s="107"/>
      <c r="I67" s="107"/>
      <c r="J67" s="107"/>
      <c r="K67" s="107"/>
      <c r="L67" s="107"/>
      <c r="M67" s="104" t="s">
        <v>308</v>
      </c>
      <c r="N67" s="104" t="s">
        <v>202</v>
      </c>
      <c r="O67" s="106" t="s">
        <v>309</v>
      </c>
      <c r="P67" s="107">
        <f t="shared" si="2"/>
        <v>0</v>
      </c>
      <c r="Q67" s="107"/>
      <c r="R67" s="107"/>
      <c r="S67" s="107"/>
      <c r="T67" s="107"/>
      <c r="U67" s="107"/>
      <c r="V67" s="108"/>
      <c r="W67" s="108"/>
      <c r="X67" s="108"/>
    </row>
    <row r="68" spans="1:24" s="79" customFormat="1" ht="13.5">
      <c r="A68" s="105"/>
      <c r="B68" s="105" t="s">
        <v>94</v>
      </c>
      <c r="C68" s="109" t="s">
        <v>310</v>
      </c>
      <c r="D68" s="107">
        <f t="shared" si="0"/>
        <v>0</v>
      </c>
      <c r="E68" s="107"/>
      <c r="F68" s="107"/>
      <c r="G68" s="107"/>
      <c r="H68" s="107"/>
      <c r="I68" s="107"/>
      <c r="J68" s="107"/>
      <c r="K68" s="107"/>
      <c r="L68" s="107"/>
      <c r="M68" s="105"/>
      <c r="N68" s="105" t="s">
        <v>94</v>
      </c>
      <c r="O68" s="109" t="s">
        <v>311</v>
      </c>
      <c r="P68" s="107">
        <f t="shared" si="2"/>
        <v>0</v>
      </c>
      <c r="Q68" s="107"/>
      <c r="R68" s="107"/>
      <c r="S68" s="107"/>
      <c r="T68" s="107"/>
      <c r="U68" s="107"/>
      <c r="V68" s="108"/>
      <c r="W68" s="108"/>
      <c r="X68" s="108"/>
    </row>
    <row r="69" spans="1:24" s="79" customFormat="1" ht="13.5">
      <c r="A69" s="105"/>
      <c r="B69" s="105" t="s">
        <v>96</v>
      </c>
      <c r="C69" s="109" t="s">
        <v>312</v>
      </c>
      <c r="D69" s="107">
        <f t="shared" si="0"/>
        <v>0</v>
      </c>
      <c r="E69" s="107"/>
      <c r="F69" s="107"/>
      <c r="G69" s="107"/>
      <c r="H69" s="107"/>
      <c r="I69" s="107"/>
      <c r="J69" s="107"/>
      <c r="K69" s="107"/>
      <c r="L69" s="107"/>
      <c r="M69" s="105"/>
      <c r="N69" s="105" t="s">
        <v>96</v>
      </c>
      <c r="O69" s="109" t="s">
        <v>313</v>
      </c>
      <c r="P69" s="107">
        <f t="shared" si="2"/>
        <v>0</v>
      </c>
      <c r="Q69" s="107"/>
      <c r="R69" s="107"/>
      <c r="S69" s="107"/>
      <c r="T69" s="107"/>
      <c r="U69" s="107"/>
      <c r="V69" s="108"/>
      <c r="W69" s="108"/>
      <c r="X69" s="108"/>
    </row>
    <row r="70" spans="1:24" s="79" customFormat="1" ht="13.5">
      <c r="A70" s="104" t="s">
        <v>314</v>
      </c>
      <c r="B70" s="104" t="s">
        <v>202</v>
      </c>
      <c r="C70" s="106" t="s">
        <v>315</v>
      </c>
      <c r="D70" s="107">
        <f t="shared" si="0"/>
        <v>0</v>
      </c>
      <c r="E70" s="107"/>
      <c r="F70" s="107"/>
      <c r="G70" s="107"/>
      <c r="H70" s="107"/>
      <c r="I70" s="107"/>
      <c r="J70" s="107"/>
      <c r="K70" s="107"/>
      <c r="L70" s="107"/>
      <c r="M70" s="105"/>
      <c r="N70" s="105" t="s">
        <v>98</v>
      </c>
      <c r="O70" s="109" t="s">
        <v>316</v>
      </c>
      <c r="P70" s="107">
        <f t="shared" si="2"/>
        <v>0</v>
      </c>
      <c r="Q70" s="107"/>
      <c r="R70" s="107"/>
      <c r="S70" s="107"/>
      <c r="T70" s="107"/>
      <c r="U70" s="107"/>
      <c r="V70" s="108"/>
      <c r="W70" s="108"/>
      <c r="X70" s="108"/>
    </row>
    <row r="71" spans="1:24" s="79" customFormat="1" ht="13.5">
      <c r="A71" s="105"/>
      <c r="B71" s="105" t="s">
        <v>94</v>
      </c>
      <c r="C71" s="109" t="s">
        <v>317</v>
      </c>
      <c r="D71" s="107">
        <f t="shared" si="0"/>
        <v>0</v>
      </c>
      <c r="E71" s="107"/>
      <c r="F71" s="107"/>
      <c r="G71" s="107"/>
      <c r="H71" s="107"/>
      <c r="I71" s="107"/>
      <c r="J71" s="107"/>
      <c r="K71" s="107"/>
      <c r="L71" s="107"/>
      <c r="M71" s="105"/>
      <c r="N71" s="105" t="s">
        <v>126</v>
      </c>
      <c r="O71" s="109" t="s">
        <v>239</v>
      </c>
      <c r="P71" s="107">
        <f t="shared" si="2"/>
        <v>0</v>
      </c>
      <c r="Q71" s="107"/>
      <c r="R71" s="107"/>
      <c r="S71" s="107"/>
      <c r="T71" s="107"/>
      <c r="U71" s="107"/>
      <c r="V71" s="108"/>
      <c r="W71" s="108"/>
      <c r="X71" s="108"/>
    </row>
    <row r="72" spans="1:24" s="79" customFormat="1" ht="13.5">
      <c r="A72" s="105"/>
      <c r="B72" s="105" t="s">
        <v>96</v>
      </c>
      <c r="C72" s="109" t="s">
        <v>318</v>
      </c>
      <c r="D72" s="107">
        <f t="shared" si="0"/>
        <v>0</v>
      </c>
      <c r="E72" s="107"/>
      <c r="F72" s="107"/>
      <c r="G72" s="107"/>
      <c r="H72" s="107"/>
      <c r="I72" s="107"/>
      <c r="J72" s="107"/>
      <c r="K72" s="107"/>
      <c r="L72" s="107"/>
      <c r="M72" s="105"/>
      <c r="N72" s="105" t="s">
        <v>100</v>
      </c>
      <c r="O72" s="109" t="s">
        <v>247</v>
      </c>
      <c r="P72" s="107">
        <f t="shared" si="2"/>
        <v>0</v>
      </c>
      <c r="Q72" s="107"/>
      <c r="R72" s="107"/>
      <c r="S72" s="107"/>
      <c r="T72" s="107"/>
      <c r="U72" s="107"/>
      <c r="V72" s="108"/>
      <c r="W72" s="108"/>
      <c r="X72" s="108"/>
    </row>
    <row r="73" spans="1:24" s="79" customFormat="1" ht="13.5">
      <c r="A73" s="105"/>
      <c r="B73" s="105" t="s">
        <v>98</v>
      </c>
      <c r="C73" s="109" t="s">
        <v>319</v>
      </c>
      <c r="D73" s="107">
        <f t="shared" ref="D73:D82" si="4">SUM(E73:F73)</f>
        <v>0</v>
      </c>
      <c r="E73" s="107"/>
      <c r="F73" s="107"/>
      <c r="G73" s="107"/>
      <c r="H73" s="107"/>
      <c r="I73" s="107"/>
      <c r="J73" s="107"/>
      <c r="K73" s="107"/>
      <c r="L73" s="107"/>
      <c r="M73" s="105"/>
      <c r="N73" s="105" t="s">
        <v>102</v>
      </c>
      <c r="O73" s="109" t="s">
        <v>320</v>
      </c>
      <c r="P73" s="107">
        <f t="shared" si="2"/>
        <v>0</v>
      </c>
      <c r="Q73" s="107"/>
      <c r="R73" s="107"/>
      <c r="S73" s="107"/>
      <c r="T73" s="107"/>
      <c r="U73" s="107"/>
      <c r="V73" s="108"/>
      <c r="W73" s="108"/>
      <c r="X73" s="108"/>
    </row>
    <row r="74" spans="1:24" s="79" customFormat="1" ht="13.5">
      <c r="A74" s="105"/>
      <c r="B74" s="105" t="s">
        <v>124</v>
      </c>
      <c r="C74" s="109" t="s">
        <v>321</v>
      </c>
      <c r="D74" s="107">
        <f t="shared" si="4"/>
        <v>0</v>
      </c>
      <c r="E74" s="107"/>
      <c r="F74" s="107"/>
      <c r="G74" s="107"/>
      <c r="H74" s="107"/>
      <c r="I74" s="107"/>
      <c r="J74" s="107"/>
      <c r="K74" s="107"/>
      <c r="L74" s="107"/>
      <c r="M74" s="105"/>
      <c r="N74" s="105" t="s">
        <v>104</v>
      </c>
      <c r="O74" s="109" t="s">
        <v>322</v>
      </c>
      <c r="P74" s="107">
        <f t="shared" si="2"/>
        <v>0</v>
      </c>
      <c r="Q74" s="107"/>
      <c r="R74" s="107"/>
      <c r="S74" s="107"/>
      <c r="T74" s="107"/>
      <c r="U74" s="107"/>
      <c r="V74" s="108"/>
      <c r="W74" s="108"/>
      <c r="X74" s="108"/>
    </row>
    <row r="75" spans="1:24" s="79" customFormat="1" ht="13.5">
      <c r="A75" s="104" t="s">
        <v>323</v>
      </c>
      <c r="B75" s="104" t="s">
        <v>202</v>
      </c>
      <c r="C75" s="106" t="s">
        <v>324</v>
      </c>
      <c r="D75" s="107">
        <f t="shared" si="4"/>
        <v>0</v>
      </c>
      <c r="E75" s="107"/>
      <c r="F75" s="107"/>
      <c r="G75" s="107"/>
      <c r="H75" s="107"/>
      <c r="I75" s="107"/>
      <c r="J75" s="107"/>
      <c r="K75" s="107"/>
      <c r="L75" s="107"/>
      <c r="M75" s="105"/>
      <c r="N75" s="105" t="s">
        <v>114</v>
      </c>
      <c r="O75" s="109" t="s">
        <v>241</v>
      </c>
      <c r="P75" s="107">
        <f t="shared" si="2"/>
        <v>0</v>
      </c>
      <c r="Q75" s="107"/>
      <c r="R75" s="107"/>
      <c r="S75" s="107"/>
      <c r="T75" s="107"/>
      <c r="U75" s="107"/>
      <c r="V75" s="108"/>
      <c r="W75" s="108"/>
      <c r="X75" s="108"/>
    </row>
    <row r="76" spans="1:24" s="79" customFormat="1" ht="13.5">
      <c r="A76" s="105"/>
      <c r="B76" s="105" t="s">
        <v>94</v>
      </c>
      <c r="C76" s="109" t="s">
        <v>325</v>
      </c>
      <c r="D76" s="107">
        <f t="shared" si="4"/>
        <v>0</v>
      </c>
      <c r="E76" s="107"/>
      <c r="F76" s="107"/>
      <c r="G76" s="107"/>
      <c r="H76" s="107"/>
      <c r="I76" s="107"/>
      <c r="J76" s="107"/>
      <c r="K76" s="107"/>
      <c r="L76" s="107"/>
      <c r="M76" s="105"/>
      <c r="N76" s="105" t="s">
        <v>326</v>
      </c>
      <c r="O76" s="109" t="s">
        <v>327</v>
      </c>
      <c r="P76" s="107">
        <f t="shared" si="2"/>
        <v>0</v>
      </c>
      <c r="Q76" s="107"/>
      <c r="R76" s="107"/>
      <c r="S76" s="107"/>
      <c r="T76" s="107"/>
      <c r="U76" s="107"/>
      <c r="V76" s="108"/>
      <c r="W76" s="108"/>
      <c r="X76" s="108"/>
    </row>
    <row r="77" spans="1:24" s="79" customFormat="1" ht="13.5">
      <c r="A77" s="105"/>
      <c r="B77" s="105" t="s">
        <v>96</v>
      </c>
      <c r="C77" s="109" t="s">
        <v>328</v>
      </c>
      <c r="D77" s="107">
        <f t="shared" si="4"/>
        <v>0</v>
      </c>
      <c r="E77" s="107"/>
      <c r="F77" s="107"/>
      <c r="G77" s="107"/>
      <c r="H77" s="107"/>
      <c r="I77" s="107"/>
      <c r="J77" s="107"/>
      <c r="K77" s="107"/>
      <c r="L77" s="107"/>
      <c r="M77" s="105"/>
      <c r="N77" s="105" t="s">
        <v>329</v>
      </c>
      <c r="O77" s="109" t="s">
        <v>330</v>
      </c>
      <c r="P77" s="107">
        <f t="shared" si="2"/>
        <v>0</v>
      </c>
      <c r="Q77" s="107"/>
      <c r="R77" s="107"/>
      <c r="S77" s="107"/>
      <c r="T77" s="107"/>
      <c r="U77" s="107"/>
      <c r="V77" s="108"/>
      <c r="W77" s="108"/>
      <c r="X77" s="108"/>
    </row>
    <row r="78" spans="1:24" s="79" customFormat="1" ht="13.5">
      <c r="A78" s="104" t="s">
        <v>331</v>
      </c>
      <c r="B78" s="104" t="s">
        <v>202</v>
      </c>
      <c r="C78" s="106" t="s">
        <v>332</v>
      </c>
      <c r="D78" s="107">
        <f t="shared" si="4"/>
        <v>0</v>
      </c>
      <c r="E78" s="107"/>
      <c r="F78" s="107"/>
      <c r="G78" s="107"/>
      <c r="H78" s="107"/>
      <c r="I78" s="107"/>
      <c r="J78" s="107"/>
      <c r="K78" s="107"/>
      <c r="L78" s="107"/>
      <c r="M78" s="105"/>
      <c r="N78" s="105" t="s">
        <v>333</v>
      </c>
      <c r="O78" s="109" t="s">
        <v>334</v>
      </c>
      <c r="P78" s="107">
        <f t="shared" si="2"/>
        <v>0</v>
      </c>
      <c r="Q78" s="107"/>
      <c r="R78" s="107"/>
      <c r="S78" s="107"/>
      <c r="T78" s="107"/>
      <c r="U78" s="107"/>
      <c r="V78" s="108"/>
      <c r="W78" s="108"/>
      <c r="X78" s="108"/>
    </row>
    <row r="79" spans="1:24" s="79" customFormat="1" ht="13.5">
      <c r="A79" s="105"/>
      <c r="B79" s="105" t="s">
        <v>100</v>
      </c>
      <c r="C79" s="109" t="s">
        <v>335</v>
      </c>
      <c r="D79" s="107">
        <f t="shared" si="4"/>
        <v>0</v>
      </c>
      <c r="E79" s="107"/>
      <c r="F79" s="107"/>
      <c r="G79" s="107"/>
      <c r="H79" s="107"/>
      <c r="I79" s="107"/>
      <c r="J79" s="107"/>
      <c r="K79" s="107"/>
      <c r="L79" s="107"/>
      <c r="M79" s="105"/>
      <c r="N79" s="105" t="s">
        <v>118</v>
      </c>
      <c r="O79" s="109" t="s">
        <v>336</v>
      </c>
      <c r="P79" s="107">
        <f t="shared" si="2"/>
        <v>0</v>
      </c>
      <c r="Q79" s="107"/>
      <c r="R79" s="107"/>
      <c r="S79" s="107"/>
      <c r="T79" s="107"/>
      <c r="U79" s="107"/>
      <c r="V79" s="108"/>
      <c r="W79" s="108"/>
      <c r="X79" s="108"/>
    </row>
    <row r="80" spans="1:24" s="79" customFormat="1" ht="13.5">
      <c r="A80" s="105"/>
      <c r="B80" s="105" t="s">
        <v>102</v>
      </c>
      <c r="C80" s="109" t="s">
        <v>337</v>
      </c>
      <c r="D80" s="107">
        <f t="shared" si="4"/>
        <v>0</v>
      </c>
      <c r="E80" s="107"/>
      <c r="F80" s="107"/>
      <c r="G80" s="107"/>
      <c r="H80" s="107"/>
      <c r="I80" s="107"/>
      <c r="J80" s="107"/>
      <c r="K80" s="107"/>
      <c r="L80" s="107"/>
      <c r="M80" s="104" t="s">
        <v>338</v>
      </c>
      <c r="N80" s="104" t="s">
        <v>202</v>
      </c>
      <c r="O80" s="106" t="s">
        <v>339</v>
      </c>
      <c r="P80" s="107">
        <f t="shared" si="2"/>
        <v>15</v>
      </c>
      <c r="Q80" s="107">
        <f>SUM(Q81:Q96)</f>
        <v>15</v>
      </c>
      <c r="R80" s="107">
        <f>SUM(R81:R96)</f>
        <v>0</v>
      </c>
      <c r="S80" s="107"/>
      <c r="T80" s="107"/>
      <c r="U80" s="107"/>
      <c r="V80" s="108"/>
      <c r="W80" s="108"/>
      <c r="X80" s="108"/>
    </row>
    <row r="81" spans="1:24" s="79" customFormat="1" ht="13.5">
      <c r="A81" s="105"/>
      <c r="B81" s="105" t="s">
        <v>104</v>
      </c>
      <c r="C81" s="109" t="s">
        <v>340</v>
      </c>
      <c r="D81" s="107">
        <f t="shared" si="4"/>
        <v>0</v>
      </c>
      <c r="E81" s="107"/>
      <c r="F81" s="107"/>
      <c r="G81" s="107"/>
      <c r="H81" s="107"/>
      <c r="I81" s="107"/>
      <c r="J81" s="107"/>
      <c r="K81" s="107"/>
      <c r="L81" s="107"/>
      <c r="M81" s="105"/>
      <c r="N81" s="105" t="s">
        <v>94</v>
      </c>
      <c r="O81" s="109" t="s">
        <v>311</v>
      </c>
      <c r="P81" s="107">
        <f t="shared" si="2"/>
        <v>0</v>
      </c>
      <c r="Q81" s="107"/>
      <c r="R81" s="107"/>
      <c r="S81" s="107"/>
      <c r="T81" s="107"/>
      <c r="U81" s="107"/>
      <c r="V81" s="108"/>
      <c r="W81" s="108"/>
      <c r="X81" s="108"/>
    </row>
    <row r="82" spans="1:24" s="79" customFormat="1" ht="13.5">
      <c r="A82" s="105"/>
      <c r="B82" s="105" t="s">
        <v>118</v>
      </c>
      <c r="C82" s="109" t="s">
        <v>332</v>
      </c>
      <c r="D82" s="107">
        <f t="shared" si="4"/>
        <v>0</v>
      </c>
      <c r="E82" s="107"/>
      <c r="F82" s="107"/>
      <c r="G82" s="107"/>
      <c r="H82" s="107"/>
      <c r="I82" s="107"/>
      <c r="J82" s="107"/>
      <c r="K82" s="107"/>
      <c r="L82" s="107"/>
      <c r="M82" s="105"/>
      <c r="N82" s="105" t="s">
        <v>96</v>
      </c>
      <c r="O82" s="109" t="s">
        <v>313</v>
      </c>
      <c r="P82" s="107">
        <f t="shared" si="2"/>
        <v>15</v>
      </c>
      <c r="Q82" s="107">
        <v>15</v>
      </c>
      <c r="R82" s="107"/>
      <c r="S82" s="107"/>
      <c r="T82" s="107"/>
      <c r="U82" s="107"/>
      <c r="V82" s="108"/>
      <c r="W82" s="108"/>
      <c r="X82" s="108"/>
    </row>
    <row r="83" spans="1:24" s="79" customFormat="1" ht="13.5">
      <c r="A83" s="112"/>
      <c r="B83" s="113"/>
      <c r="C83" s="112"/>
      <c r="D83" s="107"/>
      <c r="E83" s="107"/>
      <c r="F83" s="107"/>
      <c r="G83" s="107"/>
      <c r="H83" s="107"/>
      <c r="I83" s="107"/>
      <c r="J83" s="107"/>
      <c r="K83" s="107"/>
      <c r="L83" s="107"/>
      <c r="M83" s="112"/>
      <c r="N83" s="113" t="s">
        <v>98</v>
      </c>
      <c r="O83" s="112" t="s">
        <v>316</v>
      </c>
      <c r="P83" s="107">
        <f t="shared" si="2"/>
        <v>0</v>
      </c>
      <c r="Q83" s="107"/>
      <c r="R83" s="107"/>
      <c r="S83" s="107"/>
      <c r="T83" s="107"/>
      <c r="U83" s="107"/>
      <c r="V83" s="108"/>
      <c r="W83" s="108"/>
      <c r="X83" s="108"/>
    </row>
    <row r="84" spans="1:24" s="79" customFormat="1" ht="13.5">
      <c r="A84" s="112"/>
      <c r="B84" s="113"/>
      <c r="C84" s="112"/>
      <c r="D84" s="107"/>
      <c r="E84" s="107"/>
      <c r="F84" s="107"/>
      <c r="G84" s="107"/>
      <c r="H84" s="107"/>
      <c r="I84" s="107"/>
      <c r="J84" s="107"/>
      <c r="K84" s="107"/>
      <c r="L84" s="107"/>
      <c r="M84" s="112"/>
      <c r="N84" s="113" t="s">
        <v>126</v>
      </c>
      <c r="O84" s="112" t="s">
        <v>239</v>
      </c>
      <c r="P84" s="107">
        <f t="shared" si="2"/>
        <v>0</v>
      </c>
      <c r="Q84" s="107"/>
      <c r="R84" s="107"/>
      <c r="S84" s="107"/>
      <c r="T84" s="107"/>
      <c r="U84" s="107"/>
      <c r="V84" s="108"/>
      <c r="W84" s="108"/>
      <c r="X84" s="108"/>
    </row>
    <row r="85" spans="1:24" s="79" customFormat="1" ht="13.5">
      <c r="A85" s="112"/>
      <c r="B85" s="113"/>
      <c r="C85" s="112"/>
      <c r="D85" s="107"/>
      <c r="E85" s="107"/>
      <c r="F85" s="107"/>
      <c r="G85" s="107"/>
      <c r="H85" s="107"/>
      <c r="I85" s="107"/>
      <c r="J85" s="107"/>
      <c r="K85" s="107"/>
      <c r="L85" s="107"/>
      <c r="M85" s="112"/>
      <c r="N85" s="113" t="s">
        <v>100</v>
      </c>
      <c r="O85" s="112" t="s">
        <v>247</v>
      </c>
      <c r="P85" s="107">
        <f t="shared" si="2"/>
        <v>0</v>
      </c>
      <c r="Q85" s="107"/>
      <c r="R85" s="107"/>
      <c r="S85" s="107"/>
      <c r="T85" s="107"/>
      <c r="U85" s="107"/>
      <c r="V85" s="108"/>
      <c r="W85" s="108"/>
      <c r="X85" s="108"/>
    </row>
    <row r="86" spans="1:24" s="79" customFormat="1" ht="13.5">
      <c r="A86" s="112"/>
      <c r="B86" s="113"/>
      <c r="C86" s="112"/>
      <c r="D86" s="107"/>
      <c r="E86" s="107"/>
      <c r="F86" s="107"/>
      <c r="G86" s="107"/>
      <c r="H86" s="107"/>
      <c r="I86" s="107"/>
      <c r="J86" s="107"/>
      <c r="K86" s="107"/>
      <c r="L86" s="107"/>
      <c r="M86" s="112"/>
      <c r="N86" s="113" t="s">
        <v>102</v>
      </c>
      <c r="O86" s="112" t="s">
        <v>320</v>
      </c>
      <c r="P86" s="107">
        <f t="shared" si="2"/>
        <v>0</v>
      </c>
      <c r="Q86" s="107"/>
      <c r="R86" s="107"/>
      <c r="S86" s="107"/>
      <c r="T86" s="107"/>
      <c r="U86" s="107"/>
      <c r="V86" s="108"/>
      <c r="W86" s="108"/>
      <c r="X86" s="108"/>
    </row>
    <row r="87" spans="1:24" s="79" customFormat="1" ht="13.5">
      <c r="A87" s="112"/>
      <c r="B87" s="113"/>
      <c r="C87" s="112"/>
      <c r="D87" s="107"/>
      <c r="E87" s="107"/>
      <c r="F87" s="107"/>
      <c r="G87" s="107"/>
      <c r="H87" s="107"/>
      <c r="I87" s="107"/>
      <c r="J87" s="107"/>
      <c r="K87" s="107"/>
      <c r="L87" s="107"/>
      <c r="M87" s="112"/>
      <c r="N87" s="113" t="s">
        <v>104</v>
      </c>
      <c r="O87" s="112" t="s">
        <v>322</v>
      </c>
      <c r="P87" s="107">
        <f t="shared" ref="P87:P113" si="5">SUM(Q87:R87)</f>
        <v>0</v>
      </c>
      <c r="Q87" s="107"/>
      <c r="R87" s="107"/>
      <c r="S87" s="107"/>
      <c r="T87" s="107"/>
      <c r="U87" s="107"/>
      <c r="V87" s="108"/>
      <c r="W87" s="108"/>
      <c r="X87" s="108"/>
    </row>
    <row r="88" spans="1:24" s="79" customFormat="1" ht="13.5">
      <c r="A88" s="112"/>
      <c r="B88" s="113"/>
      <c r="C88" s="112"/>
      <c r="D88" s="107"/>
      <c r="E88" s="107"/>
      <c r="F88" s="107"/>
      <c r="G88" s="107"/>
      <c r="H88" s="107"/>
      <c r="I88" s="107"/>
      <c r="J88" s="107"/>
      <c r="K88" s="107"/>
      <c r="L88" s="107"/>
      <c r="M88" s="112"/>
      <c r="N88" s="113" t="s">
        <v>106</v>
      </c>
      <c r="O88" s="112" t="s">
        <v>341</v>
      </c>
      <c r="P88" s="107">
        <f t="shared" si="5"/>
        <v>0</v>
      </c>
      <c r="Q88" s="107"/>
      <c r="R88" s="107"/>
      <c r="S88" s="107"/>
      <c r="T88" s="107"/>
      <c r="U88" s="107"/>
      <c r="V88" s="108"/>
      <c r="W88" s="108"/>
      <c r="X88" s="108"/>
    </row>
    <row r="89" spans="1:24" s="79" customFormat="1" ht="13.5">
      <c r="A89" s="112"/>
      <c r="B89" s="113"/>
      <c r="C89" s="112"/>
      <c r="D89" s="107"/>
      <c r="E89" s="107"/>
      <c r="F89" s="107"/>
      <c r="G89" s="107"/>
      <c r="H89" s="107"/>
      <c r="I89" s="107"/>
      <c r="J89" s="107"/>
      <c r="K89" s="107"/>
      <c r="L89" s="107"/>
      <c r="M89" s="112"/>
      <c r="N89" s="113" t="s">
        <v>108</v>
      </c>
      <c r="O89" s="112" t="s">
        <v>342</v>
      </c>
      <c r="P89" s="107">
        <f t="shared" si="5"/>
        <v>0</v>
      </c>
      <c r="Q89" s="107"/>
      <c r="R89" s="107"/>
      <c r="S89" s="107"/>
      <c r="T89" s="107"/>
      <c r="U89" s="107"/>
      <c r="V89" s="108"/>
      <c r="W89" s="108"/>
      <c r="X89" s="108"/>
    </row>
    <row r="90" spans="1:24" s="79" customFormat="1" ht="13.5">
      <c r="A90" s="112"/>
      <c r="B90" s="113"/>
      <c r="C90" s="112"/>
      <c r="D90" s="107"/>
      <c r="E90" s="107"/>
      <c r="F90" s="107"/>
      <c r="G90" s="107"/>
      <c r="H90" s="107"/>
      <c r="I90" s="107"/>
      <c r="J90" s="107"/>
      <c r="K90" s="107"/>
      <c r="L90" s="107"/>
      <c r="M90" s="112"/>
      <c r="N90" s="113" t="s">
        <v>110</v>
      </c>
      <c r="O90" s="112" t="s">
        <v>343</v>
      </c>
      <c r="P90" s="107">
        <f t="shared" si="5"/>
        <v>0</v>
      </c>
      <c r="Q90" s="107"/>
      <c r="R90" s="107"/>
      <c r="S90" s="107"/>
      <c r="T90" s="107"/>
      <c r="U90" s="107"/>
      <c r="V90" s="108"/>
      <c r="W90" s="108"/>
      <c r="X90" s="108"/>
    </row>
    <row r="91" spans="1:24" s="79" customFormat="1" ht="13.5">
      <c r="A91" s="112"/>
      <c r="B91" s="113"/>
      <c r="C91" s="112"/>
      <c r="D91" s="107"/>
      <c r="E91" s="107"/>
      <c r="F91" s="107"/>
      <c r="G91" s="107"/>
      <c r="H91" s="107"/>
      <c r="I91" s="107"/>
      <c r="J91" s="107"/>
      <c r="K91" s="107"/>
      <c r="L91" s="107"/>
      <c r="M91" s="112"/>
      <c r="N91" s="113" t="s">
        <v>112</v>
      </c>
      <c r="O91" s="112" t="s">
        <v>344</v>
      </c>
      <c r="P91" s="107">
        <f t="shared" si="5"/>
        <v>0</v>
      </c>
      <c r="Q91" s="107"/>
      <c r="R91" s="107"/>
      <c r="S91" s="107"/>
      <c r="T91" s="107"/>
      <c r="U91" s="107"/>
      <c r="V91" s="108"/>
      <c r="W91" s="108"/>
      <c r="X91" s="108"/>
    </row>
    <row r="92" spans="1:24" s="79" customFormat="1" ht="13.5">
      <c r="A92" s="112"/>
      <c r="B92" s="113"/>
      <c r="C92" s="112"/>
      <c r="D92" s="107"/>
      <c r="E92" s="107"/>
      <c r="F92" s="107"/>
      <c r="G92" s="107"/>
      <c r="H92" s="107"/>
      <c r="I92" s="107"/>
      <c r="J92" s="107"/>
      <c r="K92" s="107"/>
      <c r="L92" s="107"/>
      <c r="M92" s="112"/>
      <c r="N92" s="113" t="s">
        <v>114</v>
      </c>
      <c r="O92" s="112" t="s">
        <v>241</v>
      </c>
      <c r="P92" s="107">
        <f t="shared" si="5"/>
        <v>0</v>
      </c>
      <c r="Q92" s="107"/>
      <c r="R92" s="107"/>
      <c r="S92" s="107"/>
      <c r="T92" s="107"/>
      <c r="U92" s="107"/>
      <c r="V92" s="108"/>
      <c r="W92" s="108"/>
      <c r="X92" s="108"/>
    </row>
    <row r="93" spans="1:24" s="79" customFormat="1" ht="13.5">
      <c r="A93" s="112"/>
      <c r="B93" s="113"/>
      <c r="C93" s="112"/>
      <c r="D93" s="107"/>
      <c r="E93" s="107"/>
      <c r="F93" s="107"/>
      <c r="G93" s="107"/>
      <c r="H93" s="107"/>
      <c r="I93" s="107"/>
      <c r="J93" s="107"/>
      <c r="K93" s="107"/>
      <c r="L93" s="107"/>
      <c r="M93" s="112"/>
      <c r="N93" s="113" t="s">
        <v>326</v>
      </c>
      <c r="O93" s="112" t="s">
        <v>327</v>
      </c>
      <c r="P93" s="107">
        <f t="shared" si="5"/>
        <v>0</v>
      </c>
      <c r="Q93" s="107"/>
      <c r="R93" s="107"/>
      <c r="S93" s="107"/>
      <c r="T93" s="107"/>
      <c r="U93" s="107"/>
      <c r="V93" s="108"/>
      <c r="W93" s="108"/>
      <c r="X93" s="108"/>
    </row>
    <row r="94" spans="1:24" s="79" customFormat="1" ht="13.5">
      <c r="A94" s="112"/>
      <c r="B94" s="113"/>
      <c r="C94" s="112"/>
      <c r="D94" s="107"/>
      <c r="E94" s="107"/>
      <c r="F94" s="107"/>
      <c r="G94" s="107"/>
      <c r="H94" s="107"/>
      <c r="I94" s="107"/>
      <c r="J94" s="107"/>
      <c r="K94" s="107"/>
      <c r="L94" s="107"/>
      <c r="M94" s="112"/>
      <c r="N94" s="113" t="s">
        <v>329</v>
      </c>
      <c r="O94" s="112" t="s">
        <v>330</v>
      </c>
      <c r="P94" s="107">
        <f t="shared" si="5"/>
        <v>0</v>
      </c>
      <c r="Q94" s="107"/>
      <c r="R94" s="107"/>
      <c r="S94" s="107"/>
      <c r="T94" s="107"/>
      <c r="U94" s="107"/>
      <c r="V94" s="108"/>
      <c r="W94" s="108"/>
      <c r="X94" s="108"/>
    </row>
    <row r="95" spans="1:24" s="79" customFormat="1" ht="13.5">
      <c r="A95" s="112"/>
      <c r="B95" s="113"/>
      <c r="C95" s="112"/>
      <c r="D95" s="107"/>
      <c r="E95" s="107"/>
      <c r="F95" s="107"/>
      <c r="G95" s="107"/>
      <c r="H95" s="107"/>
      <c r="I95" s="107"/>
      <c r="J95" s="107"/>
      <c r="K95" s="107"/>
      <c r="L95" s="107"/>
      <c r="M95" s="112"/>
      <c r="N95" s="113" t="s">
        <v>333</v>
      </c>
      <c r="O95" s="112" t="s">
        <v>334</v>
      </c>
      <c r="P95" s="107">
        <f t="shared" si="5"/>
        <v>0</v>
      </c>
      <c r="Q95" s="107"/>
      <c r="R95" s="107"/>
      <c r="S95" s="107"/>
      <c r="T95" s="107"/>
      <c r="U95" s="107"/>
      <c r="V95" s="108"/>
      <c r="W95" s="108"/>
      <c r="X95" s="108"/>
    </row>
    <row r="96" spans="1:24" s="79" customFormat="1" ht="13.5">
      <c r="A96" s="112"/>
      <c r="B96" s="113"/>
      <c r="C96" s="112"/>
      <c r="D96" s="107"/>
      <c r="E96" s="107"/>
      <c r="F96" s="107"/>
      <c r="G96" s="107"/>
      <c r="H96" s="107"/>
      <c r="I96" s="107"/>
      <c r="J96" s="107"/>
      <c r="K96" s="107"/>
      <c r="L96" s="107"/>
      <c r="M96" s="112"/>
      <c r="N96" s="113" t="s">
        <v>118</v>
      </c>
      <c r="O96" s="112" t="s">
        <v>249</v>
      </c>
      <c r="P96" s="107">
        <f t="shared" si="5"/>
        <v>0</v>
      </c>
      <c r="Q96" s="107"/>
      <c r="R96" s="107"/>
      <c r="S96" s="107"/>
      <c r="T96" s="107"/>
      <c r="U96" s="107"/>
      <c r="V96" s="108"/>
      <c r="W96" s="108"/>
      <c r="X96" s="108"/>
    </row>
    <row r="97" spans="1:24" s="79" customFormat="1" ht="13.5">
      <c r="A97" s="112"/>
      <c r="B97" s="113"/>
      <c r="C97" s="112"/>
      <c r="D97" s="107"/>
      <c r="E97" s="107"/>
      <c r="F97" s="107"/>
      <c r="G97" s="107"/>
      <c r="H97" s="107"/>
      <c r="I97" s="107"/>
      <c r="J97" s="107"/>
      <c r="K97" s="107"/>
      <c r="L97" s="107"/>
      <c r="M97" s="114" t="s">
        <v>345</v>
      </c>
      <c r="N97" s="115" t="s">
        <v>202</v>
      </c>
      <c r="O97" s="114" t="s">
        <v>346</v>
      </c>
      <c r="P97" s="107">
        <f t="shared" si="5"/>
        <v>0</v>
      </c>
      <c r="Q97" s="107"/>
      <c r="R97" s="107"/>
      <c r="S97" s="107"/>
      <c r="T97" s="107"/>
      <c r="U97" s="107"/>
      <c r="V97" s="108"/>
      <c r="W97" s="108"/>
      <c r="X97" s="108"/>
    </row>
    <row r="98" spans="1:24" s="79" customFormat="1" ht="13.5">
      <c r="A98" s="112"/>
      <c r="B98" s="113"/>
      <c r="C98" s="112"/>
      <c r="D98" s="107"/>
      <c r="E98" s="107"/>
      <c r="F98" s="107"/>
      <c r="G98" s="107"/>
      <c r="H98" s="107"/>
      <c r="I98" s="107"/>
      <c r="J98" s="107"/>
      <c r="K98" s="107"/>
      <c r="L98" s="107"/>
      <c r="M98" s="112"/>
      <c r="N98" s="113" t="s">
        <v>94</v>
      </c>
      <c r="O98" s="112" t="s">
        <v>347</v>
      </c>
      <c r="P98" s="107">
        <f t="shared" si="5"/>
        <v>0</v>
      </c>
      <c r="Q98" s="107"/>
      <c r="R98" s="107"/>
      <c r="S98" s="107"/>
      <c r="T98" s="107"/>
      <c r="U98" s="107"/>
      <c r="V98" s="108"/>
      <c r="W98" s="108"/>
      <c r="X98" s="108"/>
    </row>
    <row r="99" spans="1:24" s="79" customFormat="1" ht="13.5">
      <c r="A99" s="112"/>
      <c r="B99" s="113"/>
      <c r="C99" s="112"/>
      <c r="D99" s="107"/>
      <c r="E99" s="107"/>
      <c r="F99" s="107"/>
      <c r="G99" s="107"/>
      <c r="H99" s="107"/>
      <c r="I99" s="107"/>
      <c r="J99" s="107"/>
      <c r="K99" s="107"/>
      <c r="L99" s="107"/>
      <c r="M99" s="112"/>
      <c r="N99" s="113" t="s">
        <v>118</v>
      </c>
      <c r="O99" s="112" t="s">
        <v>274</v>
      </c>
      <c r="P99" s="107">
        <f t="shared" si="5"/>
        <v>0</v>
      </c>
      <c r="Q99" s="107"/>
      <c r="R99" s="107"/>
      <c r="S99" s="107"/>
      <c r="T99" s="107"/>
      <c r="U99" s="107"/>
      <c r="V99" s="108"/>
      <c r="W99" s="108"/>
      <c r="X99" s="108"/>
    </row>
    <row r="100" spans="1:24" s="79" customFormat="1" ht="13.5">
      <c r="A100" s="112"/>
      <c r="B100" s="113"/>
      <c r="C100" s="112"/>
      <c r="D100" s="107"/>
      <c r="E100" s="107"/>
      <c r="F100" s="107"/>
      <c r="G100" s="107"/>
      <c r="H100" s="107"/>
      <c r="I100" s="107"/>
      <c r="J100" s="107"/>
      <c r="K100" s="107"/>
      <c r="L100" s="107"/>
      <c r="M100" s="114" t="s">
        <v>348</v>
      </c>
      <c r="N100" s="115" t="s">
        <v>202</v>
      </c>
      <c r="O100" s="114" t="s">
        <v>269</v>
      </c>
      <c r="P100" s="107">
        <f t="shared" si="5"/>
        <v>0</v>
      </c>
      <c r="Q100" s="107"/>
      <c r="R100" s="107"/>
      <c r="S100" s="107"/>
      <c r="T100" s="107"/>
      <c r="U100" s="107"/>
      <c r="V100" s="108"/>
      <c r="W100" s="108"/>
      <c r="X100" s="108"/>
    </row>
    <row r="101" spans="1:24" s="79" customFormat="1" ht="13.5">
      <c r="A101" s="112"/>
      <c r="B101" s="113"/>
      <c r="C101" s="112"/>
      <c r="D101" s="107"/>
      <c r="E101" s="107"/>
      <c r="F101" s="107"/>
      <c r="G101" s="107"/>
      <c r="H101" s="107"/>
      <c r="I101" s="107"/>
      <c r="J101" s="107"/>
      <c r="K101" s="107"/>
      <c r="L101" s="107"/>
      <c r="M101" s="112"/>
      <c r="N101" s="113" t="s">
        <v>94</v>
      </c>
      <c r="O101" s="112" t="s">
        <v>347</v>
      </c>
      <c r="P101" s="107">
        <f t="shared" si="5"/>
        <v>0</v>
      </c>
      <c r="Q101" s="107"/>
      <c r="R101" s="107"/>
      <c r="S101" s="107"/>
      <c r="T101" s="107"/>
      <c r="U101" s="107"/>
      <c r="V101" s="108"/>
      <c r="W101" s="108"/>
      <c r="X101" s="108"/>
    </row>
    <row r="102" spans="1:24" s="79" customFormat="1" ht="13.5">
      <c r="A102" s="112"/>
      <c r="B102" s="113"/>
      <c r="C102" s="112"/>
      <c r="D102" s="107"/>
      <c r="E102" s="107"/>
      <c r="F102" s="107"/>
      <c r="G102" s="107"/>
      <c r="H102" s="107"/>
      <c r="I102" s="107"/>
      <c r="J102" s="107"/>
      <c r="K102" s="107"/>
      <c r="L102" s="107"/>
      <c r="M102" s="112"/>
      <c r="N102" s="113" t="s">
        <v>98</v>
      </c>
      <c r="O102" s="112" t="s">
        <v>349</v>
      </c>
      <c r="P102" s="107">
        <f t="shared" si="5"/>
        <v>0</v>
      </c>
      <c r="Q102" s="107"/>
      <c r="R102" s="107"/>
      <c r="S102" s="107"/>
      <c r="T102" s="107"/>
      <c r="U102" s="107"/>
      <c r="V102" s="108"/>
      <c r="W102" s="108"/>
      <c r="X102" s="108"/>
    </row>
    <row r="103" spans="1:24" s="79" customFormat="1" ht="13.5">
      <c r="A103" s="112"/>
      <c r="B103" s="113"/>
      <c r="C103" s="112"/>
      <c r="D103" s="107"/>
      <c r="E103" s="107"/>
      <c r="F103" s="107"/>
      <c r="G103" s="107"/>
      <c r="H103" s="107"/>
      <c r="I103" s="107"/>
      <c r="J103" s="107"/>
      <c r="K103" s="107"/>
      <c r="L103" s="107"/>
      <c r="M103" s="112"/>
      <c r="N103" s="113" t="s">
        <v>124</v>
      </c>
      <c r="O103" s="112" t="s">
        <v>270</v>
      </c>
      <c r="P103" s="107">
        <f t="shared" si="5"/>
        <v>0</v>
      </c>
      <c r="Q103" s="107"/>
      <c r="R103" s="107"/>
      <c r="S103" s="107"/>
      <c r="T103" s="107"/>
      <c r="U103" s="107"/>
      <c r="V103" s="108"/>
      <c r="W103" s="108"/>
      <c r="X103" s="108"/>
    </row>
    <row r="104" spans="1:24" s="79" customFormat="1" ht="13.5">
      <c r="A104" s="112"/>
      <c r="B104" s="113"/>
      <c r="C104" s="112"/>
      <c r="D104" s="107"/>
      <c r="E104" s="107"/>
      <c r="F104" s="107"/>
      <c r="G104" s="107"/>
      <c r="H104" s="107"/>
      <c r="I104" s="107"/>
      <c r="J104" s="107"/>
      <c r="K104" s="107"/>
      <c r="L104" s="107"/>
      <c r="M104" s="112"/>
      <c r="N104" s="113" t="s">
        <v>126</v>
      </c>
      <c r="O104" s="112" t="s">
        <v>272</v>
      </c>
      <c r="P104" s="107">
        <f t="shared" si="5"/>
        <v>0</v>
      </c>
      <c r="Q104" s="107"/>
      <c r="R104" s="107"/>
      <c r="S104" s="107"/>
      <c r="T104" s="107"/>
      <c r="U104" s="107"/>
      <c r="V104" s="108"/>
      <c r="W104" s="108"/>
      <c r="X104" s="108"/>
    </row>
    <row r="105" spans="1:24" s="79" customFormat="1" ht="13.5">
      <c r="A105" s="112"/>
      <c r="B105" s="113"/>
      <c r="C105" s="112"/>
      <c r="D105" s="107"/>
      <c r="E105" s="107"/>
      <c r="F105" s="107"/>
      <c r="G105" s="107"/>
      <c r="H105" s="107"/>
      <c r="I105" s="107"/>
      <c r="J105" s="107"/>
      <c r="K105" s="107"/>
      <c r="L105" s="107"/>
      <c r="M105" s="112"/>
      <c r="N105" s="113" t="s">
        <v>118</v>
      </c>
      <c r="O105" s="112" t="s">
        <v>274</v>
      </c>
      <c r="P105" s="107">
        <f t="shared" si="5"/>
        <v>0</v>
      </c>
      <c r="Q105" s="107"/>
      <c r="R105" s="107"/>
      <c r="S105" s="107"/>
      <c r="T105" s="107"/>
      <c r="U105" s="107"/>
      <c r="V105" s="108"/>
      <c r="W105" s="108"/>
      <c r="X105" s="108"/>
    </row>
    <row r="106" spans="1:24" s="79" customFormat="1" ht="13.5">
      <c r="A106" s="112"/>
      <c r="B106" s="113"/>
      <c r="C106" s="112"/>
      <c r="D106" s="107"/>
      <c r="E106" s="107"/>
      <c r="F106" s="107"/>
      <c r="G106" s="107"/>
      <c r="H106" s="107"/>
      <c r="I106" s="107"/>
      <c r="J106" s="107"/>
      <c r="K106" s="107"/>
      <c r="L106" s="107"/>
      <c r="M106" s="114" t="s">
        <v>350</v>
      </c>
      <c r="N106" s="115" t="s">
        <v>202</v>
      </c>
      <c r="O106" s="114" t="s">
        <v>294</v>
      </c>
      <c r="P106" s="107">
        <f t="shared" si="5"/>
        <v>0</v>
      </c>
      <c r="Q106" s="107"/>
      <c r="R106" s="107"/>
      <c r="S106" s="107"/>
      <c r="T106" s="107"/>
      <c r="U106" s="107"/>
      <c r="V106" s="108"/>
      <c r="W106" s="108"/>
      <c r="X106" s="108"/>
    </row>
    <row r="107" spans="1:24" s="79" customFormat="1" ht="13.5">
      <c r="A107" s="112"/>
      <c r="B107" s="113"/>
      <c r="C107" s="112"/>
      <c r="D107" s="107"/>
      <c r="E107" s="107"/>
      <c r="F107" s="107"/>
      <c r="G107" s="107"/>
      <c r="H107" s="107"/>
      <c r="I107" s="107"/>
      <c r="J107" s="107"/>
      <c r="K107" s="107"/>
      <c r="L107" s="107"/>
      <c r="M107" s="112"/>
      <c r="N107" s="113" t="s">
        <v>96</v>
      </c>
      <c r="O107" s="112" t="s">
        <v>296</v>
      </c>
      <c r="P107" s="107">
        <f t="shared" si="5"/>
        <v>0</v>
      </c>
      <c r="Q107" s="107"/>
      <c r="R107" s="107"/>
      <c r="S107" s="107"/>
      <c r="T107" s="107"/>
      <c r="U107" s="107"/>
      <c r="V107" s="108"/>
      <c r="W107" s="108"/>
      <c r="X107" s="108"/>
    </row>
    <row r="108" spans="1:24" s="79" customFormat="1" ht="13.5">
      <c r="A108" s="112"/>
      <c r="B108" s="113"/>
      <c r="C108" s="112"/>
      <c r="D108" s="107"/>
      <c r="E108" s="107"/>
      <c r="F108" s="107"/>
      <c r="G108" s="107"/>
      <c r="H108" s="107"/>
      <c r="I108" s="107"/>
      <c r="J108" s="107"/>
      <c r="K108" s="107"/>
      <c r="L108" s="107"/>
      <c r="M108" s="112"/>
      <c r="N108" s="113" t="s">
        <v>98</v>
      </c>
      <c r="O108" s="112" t="s">
        <v>297</v>
      </c>
      <c r="P108" s="107">
        <f t="shared" si="5"/>
        <v>0</v>
      </c>
      <c r="Q108" s="107"/>
      <c r="R108" s="107"/>
      <c r="S108" s="107"/>
      <c r="T108" s="107"/>
      <c r="U108" s="107"/>
      <c r="V108" s="108"/>
      <c r="W108" s="108"/>
      <c r="X108" s="108"/>
    </row>
    <row r="109" spans="1:24" s="79" customFormat="1" ht="13.5">
      <c r="A109" s="112"/>
      <c r="B109" s="113"/>
      <c r="C109" s="112"/>
      <c r="D109" s="107"/>
      <c r="E109" s="107"/>
      <c r="F109" s="107"/>
      <c r="G109" s="107"/>
      <c r="H109" s="107"/>
      <c r="I109" s="107"/>
      <c r="J109" s="107"/>
      <c r="K109" s="107"/>
      <c r="L109" s="107"/>
      <c r="M109" s="114" t="s">
        <v>351</v>
      </c>
      <c r="N109" s="115" t="s">
        <v>202</v>
      </c>
      <c r="O109" s="114" t="s">
        <v>332</v>
      </c>
      <c r="P109" s="107">
        <f t="shared" si="5"/>
        <v>0</v>
      </c>
      <c r="Q109" s="107"/>
      <c r="R109" s="107"/>
      <c r="S109" s="107"/>
      <c r="T109" s="107"/>
      <c r="U109" s="107"/>
      <c r="V109" s="108"/>
      <c r="W109" s="108"/>
      <c r="X109" s="108"/>
    </row>
    <row r="110" spans="1:24" s="79" customFormat="1" ht="13.5">
      <c r="A110" s="112"/>
      <c r="B110" s="113"/>
      <c r="C110" s="112"/>
      <c r="D110" s="107"/>
      <c r="E110" s="107"/>
      <c r="F110" s="107"/>
      <c r="G110" s="107"/>
      <c r="H110" s="107"/>
      <c r="I110" s="107"/>
      <c r="J110" s="107"/>
      <c r="K110" s="107"/>
      <c r="L110" s="107"/>
      <c r="M110" s="112"/>
      <c r="N110" s="113" t="s">
        <v>100</v>
      </c>
      <c r="O110" s="112" t="s">
        <v>335</v>
      </c>
      <c r="P110" s="107">
        <f t="shared" si="5"/>
        <v>0</v>
      </c>
      <c r="Q110" s="107"/>
      <c r="R110" s="107"/>
      <c r="S110" s="107"/>
      <c r="T110" s="107"/>
      <c r="U110" s="107"/>
      <c r="V110" s="108"/>
      <c r="W110" s="108"/>
      <c r="X110" s="108"/>
    </row>
    <row r="111" spans="1:24" s="79" customFormat="1" ht="13.5">
      <c r="A111" s="112"/>
      <c r="B111" s="113"/>
      <c r="C111" s="112"/>
      <c r="D111" s="107"/>
      <c r="E111" s="107"/>
      <c r="F111" s="107"/>
      <c r="G111" s="107"/>
      <c r="H111" s="107"/>
      <c r="I111" s="107"/>
      <c r="J111" s="107"/>
      <c r="K111" s="107"/>
      <c r="L111" s="107"/>
      <c r="M111" s="112"/>
      <c r="N111" s="113" t="s">
        <v>102</v>
      </c>
      <c r="O111" s="112" t="s">
        <v>337</v>
      </c>
      <c r="P111" s="107">
        <f t="shared" si="5"/>
        <v>0</v>
      </c>
      <c r="Q111" s="107"/>
      <c r="R111" s="107"/>
      <c r="S111" s="107"/>
      <c r="T111" s="107"/>
      <c r="U111" s="107"/>
      <c r="V111" s="108"/>
      <c r="W111" s="108"/>
      <c r="X111" s="108"/>
    </row>
    <row r="112" spans="1:24" s="79" customFormat="1" ht="13.5">
      <c r="A112" s="112"/>
      <c r="B112" s="113"/>
      <c r="C112" s="112"/>
      <c r="D112" s="107"/>
      <c r="E112" s="107"/>
      <c r="F112" s="107"/>
      <c r="G112" s="107"/>
      <c r="H112" s="107"/>
      <c r="I112" s="107"/>
      <c r="J112" s="107"/>
      <c r="K112" s="107"/>
      <c r="L112" s="107"/>
      <c r="M112" s="112"/>
      <c r="N112" s="113" t="s">
        <v>104</v>
      </c>
      <c r="O112" s="112" t="s">
        <v>340</v>
      </c>
      <c r="P112" s="107">
        <f t="shared" si="5"/>
        <v>0</v>
      </c>
      <c r="Q112" s="107"/>
      <c r="R112" s="107"/>
      <c r="S112" s="107"/>
      <c r="T112" s="107"/>
      <c r="U112" s="107"/>
      <c r="V112" s="108"/>
      <c r="W112" s="108"/>
      <c r="X112" s="108"/>
    </row>
    <row r="113" spans="1:24" s="79" customFormat="1" ht="13.5">
      <c r="A113" s="112"/>
      <c r="B113" s="113"/>
      <c r="C113" s="112"/>
      <c r="D113" s="107"/>
      <c r="E113" s="107"/>
      <c r="F113" s="107"/>
      <c r="G113" s="107"/>
      <c r="H113" s="107"/>
      <c r="I113" s="107"/>
      <c r="J113" s="107"/>
      <c r="K113" s="107"/>
      <c r="L113" s="107"/>
      <c r="M113" s="112"/>
      <c r="N113" s="113" t="s">
        <v>118</v>
      </c>
      <c r="O113" s="112" t="s">
        <v>332</v>
      </c>
      <c r="P113" s="107">
        <f t="shared" si="5"/>
        <v>0</v>
      </c>
      <c r="Q113" s="107"/>
      <c r="R113" s="107"/>
      <c r="S113" s="107"/>
      <c r="T113" s="107"/>
      <c r="U113" s="107"/>
      <c r="V113" s="108"/>
      <c r="W113" s="108"/>
      <c r="X113" s="108"/>
    </row>
    <row r="114" spans="1:24" s="79" customFormat="1" ht="14.25" customHeight="1">
      <c r="A114" s="291" t="s">
        <v>31</v>
      </c>
      <c r="B114" s="291"/>
      <c r="C114" s="291"/>
      <c r="D114" s="74">
        <f>D8+D13+D24+D32+D39+D43+D46+D50+D53+D59+D62+D67+D70+D75+D78</f>
        <v>1106.92</v>
      </c>
      <c r="E114" s="74">
        <f t="shared" ref="E114:F114" si="6">E8+E13+E24+E32+E39+E43+E46+E50+E53+E59+E62+E67+E70+E75+E78</f>
        <v>1029.42</v>
      </c>
      <c r="F114" s="74">
        <f t="shared" si="6"/>
        <v>77.5</v>
      </c>
      <c r="G114" s="74"/>
      <c r="H114" s="74"/>
      <c r="I114" s="74"/>
      <c r="J114" s="74"/>
      <c r="K114" s="74"/>
      <c r="L114" s="74"/>
      <c r="M114" s="291" t="s">
        <v>31</v>
      </c>
      <c r="N114" s="291"/>
      <c r="O114" s="291"/>
      <c r="P114" s="74">
        <f>P8+P22+P50+P62+P67+P80+P97+P100+P106+P109</f>
        <v>1106.92</v>
      </c>
      <c r="Q114" s="74">
        <f t="shared" ref="Q114:R114" si="7">Q8+Q22+Q50+Q62+Q67+Q80+Q97+Q100+Q106+Q109</f>
        <v>1029.42</v>
      </c>
      <c r="R114" s="74">
        <f t="shared" si="7"/>
        <v>77.5</v>
      </c>
      <c r="S114" s="74"/>
      <c r="T114" s="74"/>
      <c r="U114" s="74"/>
      <c r="V114" s="108"/>
      <c r="W114" s="108"/>
      <c r="X114" s="108"/>
    </row>
    <row r="115" spans="1:24" ht="31.5" customHeight="1">
      <c r="A115" s="302" t="s">
        <v>558</v>
      </c>
      <c r="B115" s="302"/>
      <c r="C115" s="302"/>
      <c r="D115" s="302"/>
      <c r="E115" s="302"/>
      <c r="F115" s="302"/>
      <c r="G115" s="302"/>
      <c r="H115" s="302"/>
      <c r="I115" s="302"/>
      <c r="J115" s="302"/>
      <c r="K115" s="302"/>
      <c r="L115" s="302"/>
      <c r="M115" s="302"/>
      <c r="N115" s="302"/>
      <c r="O115" s="302"/>
      <c r="P115" s="302"/>
      <c r="Q115" s="302"/>
      <c r="R115" s="302"/>
      <c r="S115" s="302"/>
      <c r="T115" s="302"/>
      <c r="U115" s="302"/>
      <c r="V115" s="302"/>
      <c r="W115" s="302"/>
      <c r="X115" s="302"/>
    </row>
  </sheetData>
  <mergeCells count="14">
    <mergeCell ref="A115:X115"/>
    <mergeCell ref="A114:C114"/>
    <mergeCell ref="M114:O114"/>
    <mergeCell ref="A2:U2"/>
    <mergeCell ref="A4:L4"/>
    <mergeCell ref="M4:X4"/>
    <mergeCell ref="A5:C5"/>
    <mergeCell ref="D5:F5"/>
    <mergeCell ref="G5:I5"/>
    <mergeCell ref="J5:L5"/>
    <mergeCell ref="M5:O5"/>
    <mergeCell ref="P5:R5"/>
    <mergeCell ref="S5:U5"/>
    <mergeCell ref="V5:X5"/>
  </mergeCells>
  <phoneticPr fontId="32" type="noConversion"/>
  <printOptions horizontalCentered="1"/>
  <pageMargins left="0.35433070866141736" right="0.35433070866141736" top="0.39370078740157483" bottom="0.39370078740157483" header="0.51181102362204722" footer="0.51181102362204722"/>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2</vt:i4>
      </vt:variant>
    </vt:vector>
  </HeadingPairs>
  <TitlesOfParts>
    <vt:vector size="21" baseType="lpstr">
      <vt:lpstr>目录</vt:lpstr>
      <vt:lpstr>附件6-1部门收支总表</vt:lpstr>
      <vt:lpstr>附件6-2部门收入总表</vt:lpstr>
      <vt:lpstr>附件6-3部门支出总表</vt:lpstr>
      <vt:lpstr>附件6-4财政拨款收支预算总表</vt:lpstr>
      <vt:lpstr>附件6-5一般公共预算支出表</vt:lpstr>
      <vt:lpstr>附件6-6基本支出预算表</vt:lpstr>
      <vt:lpstr>附件6-7项目支出预算表</vt:lpstr>
      <vt:lpstr>附件6-8财政拨款支出明细表</vt:lpstr>
      <vt:lpstr>附件6-9“三公”经费公共预算财政拨款情况表</vt:lpstr>
      <vt:lpstr>附件6-10“三公”经费公共预算财政拨款支出情况表</vt:lpstr>
      <vt:lpstr>附件6-11政府性基金预算收入表</vt:lpstr>
      <vt:lpstr>附件6-12政府性基金预算支出情况表</vt:lpstr>
      <vt:lpstr>附件6-13国有资本经营预算收入表</vt:lpstr>
      <vt:lpstr>附件6-14国有资本经营预算支出表</vt:lpstr>
      <vt:lpstr>附件6-15市本级项目支出绩效目标表</vt:lpstr>
      <vt:lpstr>附件6-16市对下绩效目标表</vt:lpstr>
      <vt:lpstr>附件6-17省对下转移支付绩效目标表</vt:lpstr>
      <vt:lpstr>附件6-18政府采购表</vt:lpstr>
      <vt:lpstr>'附件6-6基本支出预算表'!Print_Titles</vt:lpstr>
      <vt:lpstr>'附件6-8财政拨款支出明细表'!Print_Titles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2019-03-22T03:12:44Z</cp:lastPrinted>
  <dcterms:created xsi:type="dcterms:W3CDTF">2006-09-16T00:00:00Z</dcterms:created>
  <dcterms:modified xsi:type="dcterms:W3CDTF">2019-03-28T07:43:29Z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2052-10.8.0.5950</vt:lpwstr>
  </property>
</Properties>
</file>