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20" windowWidth="9060" windowHeight="3465"/>
  </bookViews>
  <sheets>
    <sheet name="S2 &amp; L1 " sheetId="22" r:id="rId1"/>
  </sheets>
  <calcPr calcId="145621"/>
</workbook>
</file>

<file path=xl/calcChain.xml><?xml version="1.0" encoding="utf-8"?>
<calcChain xmlns="http://schemas.openxmlformats.org/spreadsheetml/2006/main">
  <c r="R27" i="22" l="1"/>
  <c r="Q27" i="22"/>
  <c r="P27" i="22"/>
  <c r="R24" i="22"/>
  <c r="Q24" i="22"/>
  <c r="P24" i="22"/>
  <c r="R21" i="22"/>
  <c r="Q21" i="22"/>
  <c r="P21" i="22"/>
  <c r="S19" i="22"/>
  <c r="R19" i="22"/>
  <c r="Q19" i="22"/>
  <c r="P19" i="22"/>
  <c r="N14" i="22"/>
  <c r="N13" i="22"/>
  <c r="N12" i="22"/>
  <c r="N11" i="22"/>
  <c r="N10" i="22"/>
  <c r="N9" i="22"/>
  <c r="N8" i="22"/>
  <c r="H41" i="22"/>
  <c r="G41" i="22"/>
  <c r="F41" i="22"/>
  <c r="H38" i="22"/>
  <c r="G38" i="22"/>
  <c r="F38" i="22"/>
  <c r="I33" i="22"/>
  <c r="H33" i="22"/>
  <c r="G33" i="22"/>
  <c r="F33" i="22"/>
  <c r="I32" i="22"/>
  <c r="H32" i="22"/>
  <c r="G32" i="22"/>
  <c r="F32" i="22"/>
  <c r="I30" i="22"/>
  <c r="H30" i="22"/>
  <c r="G30" i="22"/>
  <c r="F30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E2" i="22" l="1"/>
  <c r="L5" i="22"/>
  <c r="B4" i="22"/>
  <c r="B5" i="22"/>
  <c r="L4" i="22"/>
  <c r="E3" i="22"/>
  <c r="P29" i="22" l="1"/>
  <c r="P31" i="22" s="1"/>
  <c r="R29" i="22"/>
  <c r="R31" i="22" s="1"/>
  <c r="Q29" i="22"/>
  <c r="Q31" i="22" s="1"/>
  <c r="I43" i="22"/>
  <c r="I45" i="22" s="1"/>
  <c r="G43" i="22"/>
  <c r="G45" i="22" s="1"/>
  <c r="H43" i="22"/>
  <c r="H45" i="22" s="1"/>
  <c r="F43" i="22"/>
  <c r="F45" i="22" s="1"/>
</calcChain>
</file>

<file path=xl/sharedStrings.xml><?xml version="1.0" encoding="utf-8"?>
<sst xmlns="http://schemas.openxmlformats.org/spreadsheetml/2006/main" count="85" uniqueCount="57">
  <si>
    <t>Utilization</t>
  </si>
  <si>
    <t>Core0-util</t>
  </si>
  <si>
    <t>Task /Core</t>
  </si>
  <si>
    <t>Delay(ms)</t>
  </si>
  <si>
    <t xml:space="preserve"> Period(ms)</t>
  </si>
  <si>
    <t>0,0</t>
  </si>
  <si>
    <t>1,0</t>
  </si>
  <si>
    <t>2,0</t>
  </si>
  <si>
    <t>Task#</t>
  </si>
  <si>
    <t>[0.1,0.4]</t>
  </si>
  <si>
    <t>task util</t>
  </si>
  <si>
    <t>core util</t>
  </si>
  <si>
    <t>0,1</t>
  </si>
  <si>
    <t>1,1</t>
  </si>
  <si>
    <t>2,1</t>
  </si>
  <si>
    <t>3,1</t>
  </si>
  <si>
    <t>Core1-util</t>
  </si>
  <si>
    <t>intr0</t>
  </si>
  <si>
    <t>intr1</t>
  </si>
  <si>
    <t>Intr.High</t>
  </si>
  <si>
    <t>Intr.Low</t>
  </si>
  <si>
    <t>Intr.Med</t>
  </si>
  <si>
    <t>w/o Intr.</t>
  </si>
  <si>
    <t>intrs</t>
  </si>
  <si>
    <t>simulated time [ms]</t>
  </si>
  <si>
    <t>simulation time [s]</t>
  </si>
  <si>
    <t>MIPS</t>
  </si>
  <si>
    <t>handler 1</t>
  </si>
  <si>
    <t>handler 2</t>
  </si>
  <si>
    <t>signal1</t>
  </si>
  <si>
    <t>signal2</t>
  </si>
  <si>
    <t>error %</t>
  </si>
  <si>
    <t>error%</t>
  </si>
  <si>
    <t>[0.001,0.1]</t>
  </si>
  <si>
    <t>3,0</t>
  </si>
  <si>
    <t>4,0</t>
  </si>
  <si>
    <t>5,0</t>
  </si>
  <si>
    <t>6,0</t>
  </si>
  <si>
    <t>4,1</t>
  </si>
  <si>
    <t>5,1</t>
  </si>
  <si>
    <t>processor util</t>
  </si>
  <si>
    <t>Core1-Util</t>
  </si>
  <si>
    <t>7,0</t>
  </si>
  <si>
    <t>8,0</t>
  </si>
  <si>
    <t>6,1</t>
  </si>
  <si>
    <t>7,1</t>
  </si>
  <si>
    <t>8,1</t>
  </si>
  <si>
    <t>all cores</t>
  </si>
  <si>
    <t>core 1</t>
  </si>
  <si>
    <t>handler1</t>
  </si>
  <si>
    <t>handler2</t>
  </si>
  <si>
    <t>simulation time</t>
  </si>
  <si>
    <t>L1</t>
  </si>
  <si>
    <t>S2</t>
  </si>
  <si>
    <t xml:space="preserve">core 0 </t>
  </si>
  <si>
    <t>avg. error</t>
  </si>
  <si>
    <t>Avg.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</si>
</sst>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4" borderId="0" applyNumberFormat="0" applyBorder="0" applyAlignment="0" applyProtection="0"/>
  </cellStyleXfs>
  <cellXfs count="8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0" xfId="0" applyFill="1" applyBorder="1" applyAlignment="1">
      <alignment horizontal="left"/>
    </xf>
    <xf numFmtId="43" fontId="0" fillId="0" borderId="0" xfId="1" applyNumberFormat="1" applyFont="1" applyFill="1" applyBorder="1"/>
    <xf numFmtId="43" fontId="0" fillId="0" borderId="0" xfId="0" applyNumberFormat="1" applyFill="1" applyBorder="1"/>
    <xf numFmtId="0" fontId="0" fillId="0" borderId="0" xfId="0" applyAlignment="1"/>
    <xf numFmtId="0" fontId="0" fillId="0" borderId="0" xfId="0" applyFill="1" applyBorder="1" applyAlignment="1"/>
    <xf numFmtId="0" fontId="4" fillId="0" borderId="1" xfId="4"/>
    <xf numFmtId="43" fontId="0" fillId="0" borderId="0" xfId="0" applyNumberFormat="1"/>
    <xf numFmtId="43" fontId="0" fillId="0" borderId="0" xfId="0" applyNumberFormat="1" applyFill="1" applyBorder="1" applyAlignment="1"/>
    <xf numFmtId="0" fontId="4" fillId="0" borderId="1" xfId="4" applyAlignment="1">
      <alignment horizontal="center"/>
    </xf>
    <xf numFmtId="43" fontId="4" fillId="0" borderId="1" xfId="4" applyNumberFormat="1" applyFill="1"/>
    <xf numFmtId="164" fontId="0" fillId="0" borderId="0" xfId="0" applyNumberFormat="1" applyFill="1" applyBorder="1"/>
    <xf numFmtId="0" fontId="3" fillId="3" borderId="0" xfId="3" applyBorder="1"/>
    <xf numFmtId="0" fontId="3" fillId="3" borderId="0" xfId="3" applyBorder="1" applyAlignment="1">
      <alignment horizontal="center"/>
    </xf>
    <xf numFmtId="43" fontId="3" fillId="3" borderId="0" xfId="3" applyNumberFormat="1" applyBorder="1"/>
    <xf numFmtId="0" fontId="3" fillId="3" borderId="0" xfId="3"/>
    <xf numFmtId="164" fontId="3" fillId="3" borderId="0" xfId="3" applyNumberFormat="1" applyBorder="1"/>
    <xf numFmtId="166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2" fontId="3" fillId="3" borderId="0" xfId="3" applyNumberFormat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left"/>
    </xf>
    <xf numFmtId="166" fontId="4" fillId="0" borderId="1" xfId="4" applyNumberFormat="1" applyAlignment="1">
      <alignment horizontal="left"/>
    </xf>
    <xf numFmtId="164" fontId="4" fillId="0" borderId="1" xfId="4" applyNumberFormat="1" applyFill="1"/>
    <xf numFmtId="2" fontId="0" fillId="0" borderId="0" xfId="0" applyNumberFormat="1" applyAlignment="1">
      <alignment horizontal="left"/>
    </xf>
    <xf numFmtId="0" fontId="3" fillId="3" borderId="2" xfId="3" applyBorder="1" applyAlignment="1">
      <alignment horizontal="center"/>
    </xf>
    <xf numFmtId="166" fontId="3" fillId="3" borderId="2" xfId="3" applyNumberFormat="1" applyBorder="1" applyAlignment="1">
      <alignment horizontal="left"/>
    </xf>
    <xf numFmtId="164" fontId="3" fillId="3" borderId="2" xfId="3" applyNumberFormat="1" applyBorder="1"/>
    <xf numFmtId="43" fontId="3" fillId="3" borderId="2" xfId="3" applyNumberFormat="1" applyBorder="1"/>
    <xf numFmtId="166" fontId="3" fillId="3" borderId="0" xfId="3" applyNumberFormat="1" applyBorder="1" applyAlignment="1">
      <alignment horizontal="left"/>
    </xf>
    <xf numFmtId="164" fontId="0" fillId="0" borderId="0" xfId="1" applyNumberFormat="1" applyFont="1" applyAlignment="1">
      <alignment horizontal="center"/>
    </xf>
    <xf numFmtId="43" fontId="3" fillId="3" borderId="0" xfId="3" applyNumberFormat="1"/>
    <xf numFmtId="0" fontId="3" fillId="3" borderId="3" xfId="3" applyBorder="1"/>
    <xf numFmtId="43" fontId="3" fillId="3" borderId="4" xfId="3" applyNumberFormat="1" applyBorder="1"/>
    <xf numFmtId="2" fontId="3" fillId="3" borderId="0" xfId="3" applyNumberFormat="1" applyBorder="1"/>
    <xf numFmtId="0" fontId="3" fillId="3" borderId="4" xfId="3" applyBorder="1" applyAlignment="1"/>
    <xf numFmtId="0" fontId="3" fillId="3" borderId="5" xfId="3" applyBorder="1"/>
    <xf numFmtId="2" fontId="3" fillId="3" borderId="6" xfId="3" applyNumberFormat="1" applyBorder="1"/>
    <xf numFmtId="0" fontId="3" fillId="3" borderId="6" xfId="3" applyBorder="1" applyAlignment="1">
      <alignment horizontal="center"/>
    </xf>
    <xf numFmtId="164" fontId="3" fillId="3" borderId="7" xfId="3" applyNumberFormat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5" fillId="0" borderId="0" xfId="5" applyFill="1" applyBorder="1" applyAlignment="1"/>
    <xf numFmtId="0" fontId="0" fillId="0" borderId="3" xfId="0" applyFill="1" applyBorder="1" applyAlignment="1"/>
    <xf numFmtId="0" fontId="0" fillId="0" borderId="11" xfId="0" applyBorder="1" applyAlignment="1">
      <alignment horizontal="center"/>
    </xf>
    <xf numFmtId="164" fontId="0" fillId="0" borderId="11" xfId="1" applyNumberFormat="1" applyFont="1" applyFill="1" applyBorder="1"/>
    <xf numFmtId="164" fontId="0" fillId="0" borderId="11" xfId="1" applyNumberFormat="1" applyFont="1" applyBorder="1"/>
    <xf numFmtId="166" fontId="0" fillId="0" borderId="11" xfId="0" applyNumberFormat="1" applyBorder="1" applyAlignment="1">
      <alignment horizontal="center"/>
    </xf>
    <xf numFmtId="43" fontId="0" fillId="0" borderId="11" xfId="1" applyNumberFormat="1" applyFont="1" applyFill="1" applyBorder="1"/>
    <xf numFmtId="43" fontId="0" fillId="0" borderId="11" xfId="0" applyNumberFormat="1" applyFill="1" applyBorder="1"/>
    <xf numFmtId="43" fontId="0" fillId="0" borderId="11" xfId="0" applyNumberFormat="1" applyBorder="1"/>
    <xf numFmtId="0" fontId="2" fillId="2" borderId="11" xfId="2" applyBorder="1" applyAlignment="1">
      <alignment horizontal="center"/>
    </xf>
    <xf numFmtId="166" fontId="2" fillId="2" borderId="11" xfId="2" applyNumberFormat="1" applyBorder="1" applyAlignment="1">
      <alignment horizontal="center"/>
    </xf>
    <xf numFmtId="43" fontId="2" fillId="2" borderId="11" xfId="2" applyNumberFormat="1" applyBorder="1"/>
    <xf numFmtId="43" fontId="2" fillId="2" borderId="11" xfId="2" applyNumberFormat="1" applyBorder="1" applyAlignment="1"/>
    <xf numFmtId="164" fontId="2" fillId="2" borderId="11" xfId="2" applyNumberFormat="1" applyBorder="1"/>
    <xf numFmtId="43" fontId="2" fillId="2" borderId="11" xfId="2" applyNumberFormat="1" applyBorder="1" applyAlignment="1">
      <alignment horizontal="center"/>
    </xf>
    <xf numFmtId="0" fontId="0" fillId="0" borderId="11" xfId="0" applyFill="1" applyBorder="1"/>
    <xf numFmtId="166" fontId="0" fillId="0" borderId="11" xfId="0" applyNumberFormat="1" applyBorder="1" applyAlignment="1">
      <alignment horizontal="left"/>
    </xf>
    <xf numFmtId="2" fontId="0" fillId="0" borderId="11" xfId="0" applyNumberFormat="1" applyFill="1" applyBorder="1" applyAlignment="1">
      <alignment horizontal="left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3" fontId="0" fillId="6" borderId="11" xfId="0" applyNumberFormat="1" applyFill="1" applyBorder="1"/>
    <xf numFmtId="0" fontId="0" fillId="6" borderId="11" xfId="0" applyFill="1" applyBorder="1"/>
    <xf numFmtId="164" fontId="0" fillId="6" borderId="11" xfId="1" applyNumberFormat="1" applyFont="1" applyFill="1" applyBorder="1"/>
    <xf numFmtId="0" fontId="0" fillId="0" borderId="11" xfId="0" applyBorder="1"/>
    <xf numFmtId="2" fontId="0" fillId="0" borderId="11" xfId="1" applyNumberFormat="1" applyFont="1" applyFill="1" applyBorder="1"/>
    <xf numFmtId="2" fontId="0" fillId="0" borderId="11" xfId="0" applyNumberFormat="1" applyFill="1" applyBorder="1"/>
    <xf numFmtId="2" fontId="0" fillId="0" borderId="11" xfId="0" applyNumberFormat="1" applyBorder="1"/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7" borderId="11" xfId="1" applyNumberFormat="1" applyFont="1" applyFill="1" applyBorder="1"/>
    <xf numFmtId="43" fontId="0" fillId="7" borderId="11" xfId="1" applyNumberFormat="1" applyFont="1" applyFill="1" applyBorder="1"/>
    <xf numFmtId="43" fontId="0" fillId="7" borderId="11" xfId="0" applyNumberFormat="1" applyFill="1" applyBorder="1"/>
    <xf numFmtId="2" fontId="0" fillId="0" borderId="0" xfId="0" applyNumberFormat="1" applyFill="1"/>
    <xf numFmtId="0" fontId="0" fillId="0" borderId="0" xfId="0" applyFill="1"/>
    <xf numFmtId="2" fontId="3" fillId="0" borderId="0" xfId="3" applyNumberFormat="1" applyFill="1"/>
  </cellXfs>
  <cellStyles count="6">
    <cellStyle name="Bad" xfId="2" builtinId="27"/>
    <cellStyle name="Comma" xfId="1" builtinId="3"/>
    <cellStyle name="Good" xfId="3" builtinId="26"/>
    <cellStyle name="Linked Cell" xfId="4" builtinId="24"/>
    <cellStyle name="Neutral" xfId="5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workbookViewId="0">
      <selection activeCell="N25" sqref="N25"/>
    </sheetView>
  </sheetViews>
  <sheetFormatPr defaultRowHeight="15" x14ac:dyDescent="0.25"/>
  <cols>
    <col min="4" max="4" width="13.140625" bestFit="1" customWidth="1"/>
    <col min="6" max="6" width="9.5703125" bestFit="1" customWidth="1"/>
    <col min="7" max="7" width="9.7109375" bestFit="1" customWidth="1"/>
    <col min="8" max="9" width="10.140625" bestFit="1" customWidth="1"/>
    <col min="11" max="11" width="19.140625" bestFit="1" customWidth="1"/>
    <col min="12" max="12" width="10" bestFit="1" customWidth="1"/>
    <col min="13" max="13" width="11.28515625" bestFit="1" customWidth="1"/>
    <col min="14" max="14" width="10.140625" bestFit="1" customWidth="1"/>
    <col min="16" max="16" width="9.42578125" bestFit="1" customWidth="1"/>
    <col min="17" max="18" width="10.5703125" bestFit="1" customWidth="1"/>
  </cols>
  <sheetData>
    <row r="1" spans="1:19" ht="15.75" thickBot="1" x14ac:dyDescent="0.3">
      <c r="A1" s="45" t="s">
        <v>53</v>
      </c>
      <c r="B1" s="46"/>
      <c r="C1" s="46"/>
      <c r="D1" s="46"/>
      <c r="E1" s="46"/>
      <c r="F1" s="46"/>
      <c r="G1" s="46"/>
      <c r="H1" s="46"/>
      <c r="I1" s="47"/>
      <c r="K1" s="45" t="s">
        <v>52</v>
      </c>
      <c r="L1" s="46"/>
      <c r="M1" s="46"/>
      <c r="N1" s="46"/>
      <c r="O1" s="46"/>
      <c r="P1" s="46"/>
      <c r="Q1" s="46"/>
      <c r="R1" s="46"/>
      <c r="S1" s="47"/>
    </row>
    <row r="2" spans="1:19" x14ac:dyDescent="0.25">
      <c r="A2" s="37" t="s">
        <v>0</v>
      </c>
      <c r="B2" s="16" t="s">
        <v>33</v>
      </c>
      <c r="C2" s="16"/>
      <c r="D2" s="16" t="s">
        <v>10</v>
      </c>
      <c r="E2" s="38">
        <f>AVERAGE(D8:D16)</f>
        <v>5.876502174416165E-2</v>
      </c>
      <c r="K2" t="s">
        <v>0</v>
      </c>
      <c r="L2" t="s">
        <v>9</v>
      </c>
      <c r="N2" s="23" t="s">
        <v>10</v>
      </c>
    </row>
    <row r="3" spans="1:19" x14ac:dyDescent="0.25">
      <c r="A3" s="37" t="s">
        <v>8</v>
      </c>
      <c r="B3" s="16">
        <v>18</v>
      </c>
      <c r="C3" s="16"/>
      <c r="D3" s="16" t="s">
        <v>40</v>
      </c>
      <c r="E3" s="38">
        <f>SUM(D8:D25)</f>
        <v>1.0262021055811745</v>
      </c>
      <c r="F3" s="3"/>
      <c r="G3" s="3"/>
      <c r="H3" s="3"/>
      <c r="I3" s="3"/>
      <c r="K3" t="s">
        <v>8</v>
      </c>
      <c r="L3">
        <v>7</v>
      </c>
      <c r="N3" s="23" t="s">
        <v>11</v>
      </c>
      <c r="O3" s="3"/>
      <c r="P3" s="3"/>
      <c r="Q3" s="3"/>
      <c r="R3" s="3"/>
      <c r="S3" s="3"/>
    </row>
    <row r="4" spans="1:19" x14ac:dyDescent="0.25">
      <c r="A4" s="37" t="s">
        <v>1</v>
      </c>
      <c r="B4" s="39">
        <f>SUM(D8:D16)</f>
        <v>0.52888519569745485</v>
      </c>
      <c r="C4" s="17"/>
      <c r="D4" s="17"/>
      <c r="E4" s="40"/>
      <c r="F4" s="3"/>
      <c r="G4" s="3"/>
      <c r="H4" s="3"/>
      <c r="I4" s="3"/>
      <c r="K4" t="s">
        <v>1</v>
      </c>
      <c r="L4" s="22">
        <f>SUM(N8:N10)</f>
        <v>0.6489795918367347</v>
      </c>
      <c r="M4" s="23"/>
      <c r="N4" s="23"/>
      <c r="O4" s="3"/>
      <c r="P4" s="3"/>
      <c r="Q4" s="3"/>
      <c r="R4" s="3"/>
      <c r="S4" s="3"/>
    </row>
    <row r="5" spans="1:19" ht="15.75" thickBot="1" x14ac:dyDescent="0.3">
      <c r="A5" s="41" t="s">
        <v>41</v>
      </c>
      <c r="B5" s="42">
        <f>SUM(D17:D25)</f>
        <v>0.49731690988371979</v>
      </c>
      <c r="C5" s="43"/>
      <c r="D5" s="43"/>
      <c r="E5" s="44"/>
      <c r="F5" s="49"/>
      <c r="G5" s="9"/>
      <c r="H5" s="9"/>
      <c r="I5" s="9"/>
      <c r="K5" t="s">
        <v>16</v>
      </c>
      <c r="L5" s="22">
        <f>SUM(N11:N14)</f>
        <v>0.67175351530190242</v>
      </c>
      <c r="M5" s="23"/>
      <c r="N5" s="23"/>
      <c r="O5" s="3"/>
      <c r="P5" s="3"/>
      <c r="Q5" s="3"/>
      <c r="R5" s="3"/>
      <c r="S5" s="3"/>
    </row>
    <row r="6" spans="1:19" x14ac:dyDescent="0.25">
      <c r="C6" s="23"/>
      <c r="D6" s="23"/>
      <c r="E6" s="4"/>
      <c r="F6" s="48"/>
      <c r="G6" s="48"/>
      <c r="H6" s="48"/>
      <c r="I6" s="48"/>
      <c r="P6" s="8"/>
      <c r="Q6" s="8"/>
      <c r="R6" s="8"/>
      <c r="S6" s="8"/>
    </row>
    <row r="7" spans="1:19" x14ac:dyDescent="0.25">
      <c r="A7" s="50" t="s">
        <v>2</v>
      </c>
      <c r="B7" s="50" t="s">
        <v>3</v>
      </c>
      <c r="C7" s="50" t="s">
        <v>4</v>
      </c>
      <c r="D7" s="50" t="s">
        <v>0</v>
      </c>
      <c r="E7" s="51"/>
      <c r="F7" s="50" t="s">
        <v>19</v>
      </c>
      <c r="G7" s="52" t="s">
        <v>20</v>
      </c>
      <c r="H7" s="52" t="s">
        <v>21</v>
      </c>
      <c r="I7" s="52" t="s">
        <v>22</v>
      </c>
      <c r="J7" s="76"/>
      <c r="K7" s="50" t="s">
        <v>2</v>
      </c>
      <c r="L7" s="50" t="s">
        <v>3</v>
      </c>
      <c r="M7" s="50" t="s">
        <v>4</v>
      </c>
      <c r="N7" s="50" t="s">
        <v>0</v>
      </c>
      <c r="O7" s="71"/>
      <c r="P7" s="71" t="s">
        <v>19</v>
      </c>
      <c r="Q7" s="71" t="s">
        <v>20</v>
      </c>
      <c r="R7" s="71" t="s">
        <v>21</v>
      </c>
      <c r="S7" s="71" t="s">
        <v>22</v>
      </c>
    </row>
    <row r="8" spans="1:19" x14ac:dyDescent="0.25">
      <c r="A8" s="50" t="s">
        <v>5</v>
      </c>
      <c r="B8" s="50">
        <v>1</v>
      </c>
      <c r="C8" s="50">
        <v>98</v>
      </c>
      <c r="D8" s="53">
        <f>B8/C8</f>
        <v>1.020408163265306E-2</v>
      </c>
      <c r="E8" s="54"/>
      <c r="F8" s="54">
        <v>0.47290494989870602</v>
      </c>
      <c r="G8" s="55">
        <v>0.202782500539095</v>
      </c>
      <c r="H8" s="54">
        <v>0.194216785607711</v>
      </c>
      <c r="I8" s="55">
        <v>0.196784979816234</v>
      </c>
      <c r="K8" s="50" t="s">
        <v>5</v>
      </c>
      <c r="L8" s="50">
        <v>8</v>
      </c>
      <c r="M8" s="50">
        <v>49</v>
      </c>
      <c r="N8" s="53">
        <f>L8/M8</f>
        <v>0.16326530612244897</v>
      </c>
      <c r="O8" s="56"/>
      <c r="P8" s="72">
        <v>2.27758764237352E-2</v>
      </c>
      <c r="Q8" s="73">
        <v>1.94440194968141E-2</v>
      </c>
      <c r="R8" s="73">
        <v>2.06699577841103E-2</v>
      </c>
      <c r="S8" s="56">
        <v>1.90522151496689E-2</v>
      </c>
    </row>
    <row r="9" spans="1:19" x14ac:dyDescent="0.25">
      <c r="A9" s="50" t="s">
        <v>6</v>
      </c>
      <c r="B9" s="50">
        <v>8</v>
      </c>
      <c r="C9" s="50">
        <v>85</v>
      </c>
      <c r="D9" s="53">
        <f t="shared" ref="D9:D25" si="0">B9/C9</f>
        <v>9.4117647058823528E-2</v>
      </c>
      <c r="E9" s="54"/>
      <c r="F9" s="56">
        <v>1.8397887779773699E-2</v>
      </c>
      <c r="G9" s="56">
        <v>2.59572933674709E-2</v>
      </c>
      <c r="H9" s="56">
        <v>2.42235542173928E-2</v>
      </c>
      <c r="I9" s="56">
        <v>2.61317813548929E-2</v>
      </c>
      <c r="K9" s="50" t="s">
        <v>6</v>
      </c>
      <c r="L9" s="50">
        <v>6</v>
      </c>
      <c r="M9" s="50">
        <v>30</v>
      </c>
      <c r="N9" s="53">
        <f t="shared" ref="N9:N14" si="1">L9/M9</f>
        <v>0.2</v>
      </c>
      <c r="O9" s="56"/>
      <c r="P9" s="72">
        <v>2.0448601455552901E-2</v>
      </c>
      <c r="Q9" s="73">
        <v>1.84454828929944E-2</v>
      </c>
      <c r="R9" s="73">
        <v>1.70312616173935E-2</v>
      </c>
      <c r="S9" s="56">
        <v>1.61280393978196E-2</v>
      </c>
    </row>
    <row r="10" spans="1:19" x14ac:dyDescent="0.25">
      <c r="A10" s="50" t="s">
        <v>7</v>
      </c>
      <c r="B10" s="50">
        <v>3</v>
      </c>
      <c r="C10" s="50">
        <v>89</v>
      </c>
      <c r="D10" s="53">
        <f t="shared" si="0"/>
        <v>3.3707865168539325E-2</v>
      </c>
      <c r="E10" s="54"/>
      <c r="F10" s="54">
        <v>0.284970401928616</v>
      </c>
      <c r="G10" s="55">
        <v>7.6570791426250395E-2</v>
      </c>
      <c r="H10" s="54">
        <v>7.7637211765946595E-2</v>
      </c>
      <c r="I10" s="55">
        <v>8.0174173499222304E-2</v>
      </c>
      <c r="K10" s="50" t="s">
        <v>7</v>
      </c>
      <c r="L10" s="50">
        <v>20</v>
      </c>
      <c r="M10" s="50">
        <v>70</v>
      </c>
      <c r="N10" s="53">
        <f t="shared" si="1"/>
        <v>0.2857142857142857</v>
      </c>
      <c r="O10" s="56"/>
      <c r="P10" s="72">
        <v>8.6846834595342808E-3</v>
      </c>
      <c r="Q10" s="73">
        <v>7.1040024535373404E-3</v>
      </c>
      <c r="R10" s="73">
        <v>6.6449914624430303E-3</v>
      </c>
      <c r="S10" s="56">
        <v>6.9651004130553296E-3</v>
      </c>
    </row>
    <row r="11" spans="1:19" x14ac:dyDescent="0.25">
      <c r="A11" s="50" t="s">
        <v>34</v>
      </c>
      <c r="B11" s="50">
        <v>8</v>
      </c>
      <c r="C11" s="50">
        <v>75</v>
      </c>
      <c r="D11" s="53">
        <f t="shared" si="0"/>
        <v>0.10666666666666667</v>
      </c>
      <c r="E11" s="54"/>
      <c r="F11" s="54">
        <v>1.9060104616377301E-2</v>
      </c>
      <c r="G11" s="55">
        <v>2.31023595452957E-2</v>
      </c>
      <c r="H11" s="54">
        <v>2.23205149039034E-2</v>
      </c>
      <c r="I11" s="55">
        <v>2.35366951604093E-2</v>
      </c>
      <c r="K11" s="57" t="s">
        <v>12</v>
      </c>
      <c r="L11" s="57">
        <v>13</v>
      </c>
      <c r="M11" s="57">
        <v>65</v>
      </c>
      <c r="N11" s="58">
        <f t="shared" si="1"/>
        <v>0.2</v>
      </c>
      <c r="O11" s="56"/>
      <c r="P11" s="74">
        <v>1.4025773934903601E-2</v>
      </c>
      <c r="Q11" s="74">
        <v>2.2360359190543501E-2</v>
      </c>
      <c r="R11" s="74">
        <v>1.9368779981783799E-2</v>
      </c>
      <c r="S11" s="74">
        <v>2.2222263476504699E-2</v>
      </c>
    </row>
    <row r="12" spans="1:19" x14ac:dyDescent="0.25">
      <c r="A12" s="50" t="s">
        <v>35</v>
      </c>
      <c r="B12" s="50">
        <v>1</v>
      </c>
      <c r="C12" s="50">
        <v>17</v>
      </c>
      <c r="D12" s="53">
        <f t="shared" si="0"/>
        <v>5.8823529411764705E-2</v>
      </c>
      <c r="E12" s="54"/>
      <c r="F12" s="54">
        <v>1.14306201013106</v>
      </c>
      <c r="G12" s="55">
        <v>0.17213743487239899</v>
      </c>
      <c r="H12" s="54">
        <v>0.175479967116518</v>
      </c>
      <c r="I12" s="55">
        <v>0.17359002145102001</v>
      </c>
      <c r="K12" s="57" t="s">
        <v>13</v>
      </c>
      <c r="L12" s="57">
        <v>6</v>
      </c>
      <c r="M12" s="57">
        <v>31</v>
      </c>
      <c r="N12" s="58">
        <f t="shared" si="1"/>
        <v>0.19354838709677419</v>
      </c>
      <c r="O12" s="56"/>
      <c r="P12" s="74">
        <v>3.2571504933588201E-2</v>
      </c>
      <c r="Q12" s="74">
        <v>3.3592692591793302E-2</v>
      </c>
      <c r="R12" s="74">
        <v>3.2359166383840801E-2</v>
      </c>
      <c r="S12" s="74">
        <v>3.1516254312097397E-2</v>
      </c>
    </row>
    <row r="13" spans="1:19" x14ac:dyDescent="0.25">
      <c r="A13" s="50" t="s">
        <v>36</v>
      </c>
      <c r="B13" s="50">
        <v>2</v>
      </c>
      <c r="C13" s="50">
        <v>33</v>
      </c>
      <c r="D13" s="53">
        <f t="shared" si="0"/>
        <v>6.0606060606060608E-2</v>
      </c>
      <c r="E13" s="54"/>
      <c r="F13" s="54">
        <v>0.53962442254269505</v>
      </c>
      <c r="G13" s="55">
        <v>0.147300828719829</v>
      </c>
      <c r="H13" s="54">
        <v>0.14379927960137701</v>
      </c>
      <c r="I13" s="55">
        <v>0.145440856030226</v>
      </c>
      <c r="K13" s="57" t="s">
        <v>14</v>
      </c>
      <c r="L13" s="57">
        <v>5</v>
      </c>
      <c r="M13" s="57">
        <v>39</v>
      </c>
      <c r="N13" s="58">
        <f t="shared" si="1"/>
        <v>0.12820512820512819</v>
      </c>
      <c r="O13" s="56"/>
      <c r="P13" s="74">
        <v>3.8452990121811102E-2</v>
      </c>
      <c r="Q13" s="74">
        <v>4.1069945557907599E-2</v>
      </c>
      <c r="R13" s="74">
        <v>0.14515162557915601</v>
      </c>
      <c r="S13" s="74">
        <v>4.1631794070963998E-2</v>
      </c>
    </row>
    <row r="14" spans="1:19" x14ac:dyDescent="0.25">
      <c r="A14" s="50" t="s">
        <v>37</v>
      </c>
      <c r="B14" s="50">
        <v>2</v>
      </c>
      <c r="C14" s="50">
        <v>59</v>
      </c>
      <c r="D14" s="53">
        <f t="shared" si="0"/>
        <v>3.3898305084745763E-2</v>
      </c>
      <c r="E14" s="54"/>
      <c r="F14" s="54">
        <v>0.46397504213256402</v>
      </c>
      <c r="G14" s="55">
        <v>0.15098957281952499</v>
      </c>
      <c r="H14" s="54">
        <v>0.15259038982282599</v>
      </c>
      <c r="I14" s="55">
        <v>0.14629130504152801</v>
      </c>
      <c r="K14" s="57" t="s">
        <v>15</v>
      </c>
      <c r="L14" s="57">
        <v>6</v>
      </c>
      <c r="M14" s="57">
        <v>40</v>
      </c>
      <c r="N14" s="58">
        <f t="shared" si="1"/>
        <v>0.15</v>
      </c>
      <c r="O14" s="56"/>
      <c r="P14" s="74">
        <v>2.1404500206541301E-2</v>
      </c>
      <c r="Q14" s="74">
        <v>2.7638772446898399E-2</v>
      </c>
      <c r="R14" s="74">
        <v>0.20592408286931299</v>
      </c>
      <c r="S14" s="74">
        <v>2.7721549263802801E-2</v>
      </c>
    </row>
    <row r="15" spans="1:19" x14ac:dyDescent="0.25">
      <c r="A15" s="50" t="s">
        <v>42</v>
      </c>
      <c r="B15" s="50">
        <v>7</v>
      </c>
      <c r="C15" s="50">
        <v>69</v>
      </c>
      <c r="D15" s="53">
        <f t="shared" si="0"/>
        <v>0.10144927536231885</v>
      </c>
      <c r="E15" s="54"/>
      <c r="F15" s="54">
        <v>0.18478594137749199</v>
      </c>
      <c r="G15" s="55">
        <v>2.98299927962325E-2</v>
      </c>
      <c r="H15" s="54">
        <v>2.7262011015346699E-2</v>
      </c>
      <c r="I15" s="55">
        <v>2.7132261233887501E-2</v>
      </c>
      <c r="K15" s="50" t="s">
        <v>17</v>
      </c>
      <c r="L15" s="50"/>
      <c r="M15" s="50"/>
      <c r="N15" s="50"/>
      <c r="O15" s="56"/>
      <c r="P15" s="72">
        <v>0.93577066153600297</v>
      </c>
      <c r="Q15" s="73">
        <v>4.9145444081840198E-2</v>
      </c>
      <c r="R15" s="73">
        <v>0.239803513594465</v>
      </c>
      <c r="S15" s="56"/>
    </row>
    <row r="16" spans="1:19" x14ac:dyDescent="0.25">
      <c r="A16" s="50" t="s">
        <v>43</v>
      </c>
      <c r="B16" s="50">
        <v>1</v>
      </c>
      <c r="C16" s="50">
        <v>34</v>
      </c>
      <c r="D16" s="53">
        <f t="shared" si="0"/>
        <v>2.9411764705882353E-2</v>
      </c>
      <c r="E16" s="54"/>
      <c r="F16" s="54">
        <v>0.13092373695204201</v>
      </c>
      <c r="G16" s="55">
        <v>0.12683170061850499</v>
      </c>
      <c r="H16" s="54">
        <v>0.128655026735358</v>
      </c>
      <c r="I16" s="55">
        <v>0.126103987523769</v>
      </c>
      <c r="K16" s="50" t="s">
        <v>18</v>
      </c>
      <c r="L16" s="50"/>
      <c r="M16" s="50"/>
      <c r="N16" s="75"/>
      <c r="O16" s="55"/>
      <c r="P16" s="72">
        <v>0.90080269764980603</v>
      </c>
      <c r="Q16" s="73">
        <v>0.125283036285673</v>
      </c>
      <c r="R16" s="72">
        <v>0.21243367785245801</v>
      </c>
      <c r="S16" s="55"/>
    </row>
    <row r="17" spans="1:20" x14ac:dyDescent="0.25">
      <c r="A17" s="57" t="s">
        <v>12</v>
      </c>
      <c r="B17" s="57">
        <v>3</v>
      </c>
      <c r="C17" s="57">
        <v>33</v>
      </c>
      <c r="D17" s="58">
        <f t="shared" si="0"/>
        <v>9.0909090909090912E-2</v>
      </c>
      <c r="E17" s="59"/>
      <c r="F17" s="59">
        <v>8.4171584261528098E-2</v>
      </c>
      <c r="G17" s="59">
        <v>8.8793239993445405E-2</v>
      </c>
      <c r="H17" s="59">
        <v>8.75951987901403E-2</v>
      </c>
      <c r="I17" s="59">
        <v>8.4832538150725695E-2</v>
      </c>
      <c r="K17" s="23"/>
      <c r="L17" s="23"/>
      <c r="M17" s="23"/>
      <c r="N17" s="2"/>
      <c r="O17" s="7"/>
      <c r="P17" s="6"/>
      <c r="Q17" s="7"/>
      <c r="R17" s="6"/>
      <c r="S17" s="7"/>
    </row>
    <row r="18" spans="1:20" x14ac:dyDescent="0.25">
      <c r="A18" s="57" t="s">
        <v>13</v>
      </c>
      <c r="B18" s="57">
        <v>1</v>
      </c>
      <c r="C18" s="57">
        <v>68</v>
      </c>
      <c r="D18" s="58">
        <f t="shared" si="0"/>
        <v>1.4705882352941176E-2</v>
      </c>
      <c r="E18" s="59"/>
      <c r="F18" s="59">
        <v>0.17360546505549801</v>
      </c>
      <c r="G18" s="59">
        <v>0.18798566506841599</v>
      </c>
      <c r="H18" s="59">
        <v>0.172052178380418</v>
      </c>
      <c r="I18" s="59">
        <v>0.17360381807405401</v>
      </c>
      <c r="K18" s="23"/>
      <c r="L18" s="23"/>
      <c r="M18" s="23"/>
      <c r="N18" s="2"/>
      <c r="O18" s="7"/>
      <c r="P18" s="6"/>
      <c r="Q18" s="7"/>
      <c r="R18" s="6"/>
      <c r="S18" s="7"/>
    </row>
    <row r="19" spans="1:20" ht="15.75" thickBot="1" x14ac:dyDescent="0.3">
      <c r="A19" s="57" t="s">
        <v>14</v>
      </c>
      <c r="B19" s="57">
        <v>5</v>
      </c>
      <c r="C19" s="57">
        <v>77</v>
      </c>
      <c r="D19" s="58">
        <f t="shared" si="0"/>
        <v>6.4935064935064929E-2</v>
      </c>
      <c r="E19" s="59"/>
      <c r="F19" s="59">
        <v>8.28287322146425E-2</v>
      </c>
      <c r="G19" s="59">
        <v>5.9481483418276297E-2</v>
      </c>
      <c r="H19" s="59">
        <v>5.7510102683740599E-2</v>
      </c>
      <c r="I19" s="59">
        <v>5.8509548921842201E-2</v>
      </c>
      <c r="K19" s="10" t="s">
        <v>56</v>
      </c>
      <c r="L19" s="10"/>
      <c r="M19" s="13"/>
      <c r="N19" s="13"/>
      <c r="O19" s="14"/>
      <c r="P19" s="14">
        <f>AVERAGE(P8:P14)</f>
        <v>2.2623418647952372E-2</v>
      </c>
      <c r="Q19" s="14">
        <f t="shared" ref="Q19:S19" si="2">AVERAGE(Q8:Q14)</f>
        <v>2.4236467804355517E-2</v>
      </c>
      <c r="R19" s="14">
        <f>AVERAGE(R8:R14)</f>
        <v>6.3878552239720054E-2</v>
      </c>
      <c r="S19" s="14">
        <f t="shared" si="2"/>
        <v>2.3605316583416101E-2</v>
      </c>
    </row>
    <row r="20" spans="1:20" ht="15.75" thickTop="1" x14ac:dyDescent="0.25">
      <c r="A20" s="57" t="s">
        <v>15</v>
      </c>
      <c r="B20" s="57">
        <v>4</v>
      </c>
      <c r="C20" s="57">
        <v>75</v>
      </c>
      <c r="D20" s="58">
        <f t="shared" si="0"/>
        <v>5.3333333333333337E-2</v>
      </c>
      <c r="E20" s="60"/>
      <c r="F20" s="60">
        <v>0.28240410479406602</v>
      </c>
      <c r="G20" s="60">
        <v>6.3260713094434096E-2</v>
      </c>
      <c r="H20" s="60">
        <v>6.1556811644826501E-2</v>
      </c>
      <c r="I20" s="60">
        <v>6.2909495354842596E-2</v>
      </c>
      <c r="K20" s="3"/>
      <c r="L20" s="3"/>
      <c r="M20" s="25"/>
      <c r="N20" s="25"/>
      <c r="O20" s="7"/>
      <c r="P20" s="12"/>
      <c r="Q20" s="12"/>
      <c r="R20" s="12"/>
      <c r="S20" s="12"/>
    </row>
    <row r="21" spans="1:20" x14ac:dyDescent="0.25">
      <c r="A21" s="57" t="s">
        <v>38</v>
      </c>
      <c r="B21" s="57">
        <v>1</v>
      </c>
      <c r="C21" s="57">
        <v>54</v>
      </c>
      <c r="D21" s="58">
        <f t="shared" si="0"/>
        <v>1.8518518518518517E-2</v>
      </c>
      <c r="E21" s="61"/>
      <c r="F21" s="59">
        <v>0.21550069232312499</v>
      </c>
      <c r="G21" s="59">
        <v>0.20602400016451999</v>
      </c>
      <c r="H21" s="59">
        <v>0.19003268695137501</v>
      </c>
      <c r="I21" s="59">
        <v>0.19776443727961601</v>
      </c>
      <c r="K21" s="16" t="s">
        <v>23</v>
      </c>
      <c r="L21" s="16"/>
      <c r="M21" s="17"/>
      <c r="N21" s="17"/>
      <c r="O21" s="18"/>
      <c r="P21" s="18">
        <f>AVERAGE(P15:P16)</f>
        <v>0.91828667959290455</v>
      </c>
      <c r="Q21" s="18">
        <f t="shared" ref="Q21:R21" si="3">AVERAGE(Q15:Q16)</f>
        <v>8.7214240183756592E-2</v>
      </c>
      <c r="R21" s="18">
        <f t="shared" si="3"/>
        <v>0.22611859572346149</v>
      </c>
      <c r="S21" s="18"/>
    </row>
    <row r="22" spans="1:20" x14ac:dyDescent="0.25">
      <c r="A22" s="57" t="s">
        <v>39</v>
      </c>
      <c r="B22" s="57">
        <v>5</v>
      </c>
      <c r="C22" s="57">
        <v>45</v>
      </c>
      <c r="D22" s="58">
        <f t="shared" si="0"/>
        <v>0.1111111111111111</v>
      </c>
      <c r="E22" s="61"/>
      <c r="F22" s="62">
        <v>8.9227657224593596E-2</v>
      </c>
      <c r="G22" s="59">
        <v>4.3168498430741498E-2</v>
      </c>
      <c r="H22" s="60">
        <v>4.2905414532126103E-2</v>
      </c>
      <c r="I22" s="60">
        <v>4.19960001119647E-2</v>
      </c>
      <c r="K22" t="s">
        <v>27</v>
      </c>
      <c r="L22" t="s">
        <v>31</v>
      </c>
      <c r="P22" s="11">
        <v>1.9606246464654</v>
      </c>
      <c r="Q22" s="11">
        <v>33152.444126381997</v>
      </c>
      <c r="R22" s="11">
        <v>30763.4110890292</v>
      </c>
    </row>
    <row r="23" spans="1:20" x14ac:dyDescent="0.25">
      <c r="A23" s="57" t="s">
        <v>44</v>
      </c>
      <c r="B23" s="57">
        <v>1</v>
      </c>
      <c r="C23" s="57">
        <v>15</v>
      </c>
      <c r="D23" s="58">
        <f t="shared" si="0"/>
        <v>6.6666666666666666E-2</v>
      </c>
      <c r="E23" s="61"/>
      <c r="F23" s="59">
        <v>0.17691432026888501</v>
      </c>
      <c r="G23" s="59">
        <v>0.15145102422890699</v>
      </c>
      <c r="H23" s="59">
        <v>0.14662824640906</v>
      </c>
      <c r="I23" s="59">
        <v>0.15263843021381299</v>
      </c>
      <c r="K23" t="s">
        <v>28</v>
      </c>
      <c r="P23" s="11">
        <v>2.4219086094105999</v>
      </c>
      <c r="Q23" s="11">
        <v>95889.861307007406</v>
      </c>
      <c r="R23" s="11">
        <v>28151.9345786862</v>
      </c>
    </row>
    <row r="24" spans="1:20" x14ac:dyDescent="0.25">
      <c r="A24" s="57" t="s">
        <v>45</v>
      </c>
      <c r="B24" s="57">
        <v>3</v>
      </c>
      <c r="C24" s="57">
        <v>71</v>
      </c>
      <c r="D24" s="58">
        <f t="shared" si="0"/>
        <v>4.2253521126760563E-2</v>
      </c>
      <c r="E24" s="61"/>
      <c r="F24" s="59">
        <v>0.19234467156229301</v>
      </c>
      <c r="G24" s="59">
        <v>0.10697829741420101</v>
      </c>
      <c r="H24" s="59">
        <v>0.101311155302839</v>
      </c>
      <c r="I24" s="59">
        <v>0.106789614855772</v>
      </c>
      <c r="K24" s="19"/>
      <c r="L24" s="19"/>
      <c r="M24" s="19"/>
      <c r="N24" s="19"/>
      <c r="O24" s="19"/>
      <c r="P24" s="36">
        <f>AVERAGE(P22:P23)</f>
        <v>2.191266627938</v>
      </c>
      <c r="Q24" s="36">
        <f>AVERAGE(Q22:Q23)</f>
        <v>64521.152716694705</v>
      </c>
      <c r="R24" s="36">
        <f>AVERAGE(R22:R23)</f>
        <v>29457.672833857701</v>
      </c>
      <c r="S24" s="19"/>
    </row>
    <row r="25" spans="1:20" x14ac:dyDescent="0.25">
      <c r="A25" s="57" t="s">
        <v>46</v>
      </c>
      <c r="B25" s="57">
        <v>3</v>
      </c>
      <c r="C25" s="57">
        <v>86</v>
      </c>
      <c r="D25" s="58">
        <f t="shared" si="0"/>
        <v>3.4883720930232558E-2</v>
      </c>
      <c r="E25" s="61"/>
      <c r="F25" s="59">
        <v>0.184880597493669</v>
      </c>
      <c r="G25" s="59">
        <v>0.100073492859944</v>
      </c>
      <c r="H25" s="59">
        <v>9.6775143929083804E-2</v>
      </c>
      <c r="I25" s="59">
        <v>9.93932935348769E-2</v>
      </c>
      <c r="K25" t="s">
        <v>29</v>
      </c>
      <c r="L25" t="s">
        <v>32</v>
      </c>
      <c r="P25" s="11">
        <v>12.2668286801136</v>
      </c>
      <c r="Q25" s="11">
        <v>3.0956364181166598</v>
      </c>
      <c r="R25" s="11">
        <v>9.5963283157618005</v>
      </c>
      <c r="S25" s="22"/>
    </row>
    <row r="26" spans="1:20" x14ac:dyDescent="0.25">
      <c r="A26" s="50" t="s">
        <v>17</v>
      </c>
      <c r="B26" s="50"/>
      <c r="C26" s="50"/>
      <c r="D26" s="50"/>
      <c r="E26" s="50"/>
      <c r="F26" s="54">
        <v>0.85352561158010198</v>
      </c>
      <c r="G26" s="54">
        <v>0.18938186918774899</v>
      </c>
      <c r="H26" s="54">
        <v>0.141181005967838</v>
      </c>
      <c r="I26" s="63"/>
      <c r="K26" t="s">
        <v>30</v>
      </c>
      <c r="P26" s="11">
        <v>10.1417567091348</v>
      </c>
      <c r="Q26" s="11">
        <v>6.3544052499588801</v>
      </c>
      <c r="R26" s="11">
        <v>3.3875623337484</v>
      </c>
      <c r="S26" s="22"/>
    </row>
    <row r="27" spans="1:20" x14ac:dyDescent="0.25">
      <c r="A27" s="50" t="s">
        <v>18</v>
      </c>
      <c r="B27" s="50"/>
      <c r="C27" s="50"/>
      <c r="D27" s="64"/>
      <c r="E27" s="51"/>
      <c r="F27" s="54">
        <v>0.42550680127964602</v>
      </c>
      <c r="G27" s="54">
        <v>0.186665796488759</v>
      </c>
      <c r="H27" s="54">
        <v>0.15325969542451501</v>
      </c>
      <c r="I27" s="65"/>
      <c r="K27" s="19"/>
      <c r="L27" s="19"/>
      <c r="M27" s="19"/>
      <c r="N27" s="19"/>
      <c r="O27" s="19"/>
      <c r="P27" s="36">
        <f>AVERAGE(P25:P26)</f>
        <v>11.204292694624201</v>
      </c>
      <c r="Q27" s="36">
        <f>AVERAGE(Q25:Q26)</f>
        <v>4.7250208340377702</v>
      </c>
      <c r="R27" s="36">
        <f>AVERAGE(R25:R26)</f>
        <v>6.4919453247551004</v>
      </c>
      <c r="S27" s="24"/>
    </row>
    <row r="28" spans="1:20" x14ac:dyDescent="0.25">
      <c r="A28" s="23"/>
      <c r="B28" s="23"/>
      <c r="C28" s="23"/>
      <c r="D28" s="21"/>
      <c r="E28" s="4"/>
      <c r="F28" s="4"/>
      <c r="G28" s="4"/>
      <c r="H28" s="4"/>
      <c r="I28" s="26"/>
      <c r="K28" s="25"/>
      <c r="L28" s="25"/>
      <c r="M28" s="25"/>
      <c r="N28" s="25"/>
      <c r="O28" s="7"/>
      <c r="P28" s="6"/>
      <c r="Q28" s="7"/>
      <c r="R28" s="6"/>
      <c r="S28" s="22"/>
    </row>
    <row r="29" spans="1:20" x14ac:dyDescent="0.25">
      <c r="A29" s="23" t="s">
        <v>55</v>
      </c>
      <c r="B29" s="23"/>
      <c r="C29" s="23"/>
      <c r="D29" s="21"/>
      <c r="E29" s="4"/>
      <c r="F29" s="4"/>
      <c r="G29" s="4"/>
      <c r="H29" s="4"/>
      <c r="I29" s="26"/>
      <c r="K29" s="25" t="s">
        <v>24</v>
      </c>
      <c r="L29" s="25"/>
      <c r="M29" s="25"/>
      <c r="N29" s="5"/>
      <c r="O29" s="7"/>
      <c r="P29" s="77">
        <f>5000*$E$3</f>
        <v>5131.0105279058726</v>
      </c>
      <c r="Q29" s="77">
        <f t="shared" ref="Q29:R29" si="4">5000*$E$3</f>
        <v>5131.0105279058726</v>
      </c>
      <c r="R29" s="77">
        <f t="shared" si="4"/>
        <v>5131.0105279058726</v>
      </c>
      <c r="S29" s="80"/>
      <c r="T29" s="81"/>
    </row>
    <row r="30" spans="1:20" ht="15.75" thickBot="1" x14ac:dyDescent="0.3">
      <c r="A30" s="13" t="s">
        <v>47</v>
      </c>
      <c r="B30" s="13"/>
      <c r="C30" s="13"/>
      <c r="D30" s="27"/>
      <c r="E30" s="28"/>
      <c r="F30" s="14">
        <f>AVERAGE(F8:F25)</f>
        <v>0.26331012903097928</v>
      </c>
      <c r="G30" s="14">
        <f t="shared" ref="G30:I30" si="5">AVERAGE(G8:G25)</f>
        <v>0.10903993829874931</v>
      </c>
      <c r="H30" s="14">
        <f t="shared" si="5"/>
        <v>0.10569731552277717</v>
      </c>
      <c r="I30" s="14">
        <f t="shared" si="5"/>
        <v>0.10686795764492757</v>
      </c>
      <c r="K30" s="25" t="s">
        <v>25</v>
      </c>
      <c r="L30" s="25"/>
      <c r="M30" s="25"/>
      <c r="N30" s="5"/>
      <c r="O30" s="7"/>
      <c r="P30" s="78">
        <v>0.04</v>
      </c>
      <c r="Q30" s="79">
        <v>0.01</v>
      </c>
      <c r="R30" s="78">
        <v>0.02</v>
      </c>
      <c r="S30" s="82"/>
      <c r="T30" s="81"/>
    </row>
    <row r="31" spans="1:20" ht="15.75" thickTop="1" x14ac:dyDescent="0.25">
      <c r="A31" s="23"/>
      <c r="B31" s="23"/>
      <c r="C31" s="23"/>
      <c r="D31" s="21"/>
      <c r="E31" s="4"/>
      <c r="F31" s="4"/>
      <c r="G31" s="4"/>
      <c r="H31" s="4"/>
      <c r="I31" s="26"/>
      <c r="K31" s="25" t="s">
        <v>26</v>
      </c>
      <c r="L31" s="25"/>
      <c r="M31" s="25"/>
      <c r="N31" s="5"/>
      <c r="O31" s="15"/>
      <c r="P31" s="77">
        <f>P29/P30</f>
        <v>128275.26319764681</v>
      </c>
      <c r="Q31" s="77">
        <f>Q29/Q30</f>
        <v>513101.05279058724</v>
      </c>
      <c r="R31" s="77">
        <f>R29/R30</f>
        <v>256550.52639529362</v>
      </c>
      <c r="S31" s="80"/>
      <c r="T31" s="81"/>
    </row>
    <row r="32" spans="1:20" x14ac:dyDescent="0.25">
      <c r="A32" s="23" t="s">
        <v>54</v>
      </c>
      <c r="B32" s="23"/>
      <c r="C32" s="23"/>
      <c r="D32" s="21"/>
      <c r="E32" s="4"/>
      <c r="F32" s="6">
        <f>AVERAGE(F8:F16)</f>
        <v>0.36196716637325849</v>
      </c>
      <c r="G32" s="6">
        <f>AVERAGE(G8:G16)</f>
        <v>0.10616694163384471</v>
      </c>
      <c r="H32" s="6">
        <f>AVERAGE(H8:H16)</f>
        <v>0.10513163786515328</v>
      </c>
      <c r="I32" s="6">
        <f>AVERAGE(I8:I16)</f>
        <v>0.10502067345679876</v>
      </c>
      <c r="K32" s="25"/>
      <c r="L32" s="25"/>
      <c r="M32" s="25"/>
      <c r="N32" s="5"/>
      <c r="O32" s="7"/>
      <c r="P32" s="3"/>
      <c r="S32" s="80"/>
      <c r="T32" s="81"/>
    </row>
    <row r="33" spans="1:20" x14ac:dyDescent="0.25">
      <c r="A33" s="23" t="s">
        <v>48</v>
      </c>
      <c r="B33" s="23"/>
      <c r="C33" s="23"/>
      <c r="D33" s="21"/>
      <c r="E33" s="1"/>
      <c r="F33" s="6">
        <f>AVERAGE(F17:F25)</f>
        <v>0.16465309168870002</v>
      </c>
      <c r="G33" s="6">
        <f>AVERAGE(G17:G25)</f>
        <v>0.11191293496365391</v>
      </c>
      <c r="H33" s="6">
        <f>AVERAGE(H17:H25)</f>
        <v>0.10626299318040104</v>
      </c>
      <c r="I33" s="6">
        <f>AVERAGE(I17:I25)</f>
        <v>0.10871524183305632</v>
      </c>
      <c r="K33" s="25"/>
      <c r="L33" s="25"/>
      <c r="M33" s="25"/>
      <c r="N33" s="5"/>
      <c r="O33" s="7"/>
      <c r="P33" s="3"/>
      <c r="S33" s="82"/>
      <c r="T33" s="81"/>
    </row>
    <row r="34" spans="1:20" x14ac:dyDescent="0.25">
      <c r="A34" s="23"/>
      <c r="B34" s="23"/>
      <c r="C34" s="23"/>
      <c r="D34" s="21"/>
      <c r="E34" s="4"/>
      <c r="F34" s="4"/>
      <c r="G34" s="4"/>
      <c r="H34" s="4"/>
      <c r="I34" s="29"/>
      <c r="S34" s="81"/>
      <c r="T34" s="81"/>
    </row>
    <row r="35" spans="1:20" x14ac:dyDescent="0.25">
      <c r="A35" s="30"/>
      <c r="B35" s="30"/>
      <c r="C35" s="30"/>
      <c r="D35" s="31"/>
      <c r="E35" s="32"/>
      <c r="F35" s="33"/>
      <c r="G35" s="33"/>
      <c r="H35" s="33"/>
      <c r="I35" s="33"/>
    </row>
    <row r="36" spans="1:20" x14ac:dyDescent="0.25">
      <c r="A36" s="25" t="s">
        <v>49</v>
      </c>
      <c r="B36" s="66" t="s">
        <v>32</v>
      </c>
      <c r="F36" s="22">
        <v>2.49405690245155</v>
      </c>
      <c r="G36" s="22">
        <v>68236.878462454799</v>
      </c>
      <c r="H36" s="22">
        <v>11293.328732731899</v>
      </c>
      <c r="I36" s="22"/>
    </row>
    <row r="37" spans="1:20" x14ac:dyDescent="0.25">
      <c r="A37" s="25" t="s">
        <v>50</v>
      </c>
      <c r="B37" s="67"/>
      <c r="F37" s="22">
        <v>13.3206648842887</v>
      </c>
      <c r="G37" s="22">
        <v>57266.666728710697</v>
      </c>
      <c r="H37" s="22">
        <v>6989.5944468348798</v>
      </c>
      <c r="I37" s="22"/>
    </row>
    <row r="38" spans="1:20" x14ac:dyDescent="0.25">
      <c r="A38" s="17"/>
      <c r="B38" s="17"/>
      <c r="C38" s="17"/>
      <c r="D38" s="34"/>
      <c r="E38" s="20"/>
      <c r="F38" s="39">
        <f>AVERAGE(F36:F37)</f>
        <v>7.9073608933701252</v>
      </c>
      <c r="G38" s="39">
        <f>AVERAGE(G36:G37)</f>
        <v>62751.772595582748</v>
      </c>
      <c r="H38" s="39">
        <f>AVERAGE(H36:H37)</f>
        <v>9141.4615897833901</v>
      </c>
      <c r="I38" s="39"/>
    </row>
    <row r="39" spans="1:20" x14ac:dyDescent="0.25">
      <c r="A39" s="25" t="s">
        <v>29</v>
      </c>
      <c r="B39" s="67" t="s">
        <v>32</v>
      </c>
      <c r="F39" s="22">
        <v>3.85427897162677</v>
      </c>
      <c r="G39" s="22">
        <v>3.0124603903035099</v>
      </c>
      <c r="H39" s="22">
        <v>0.53205243144790004</v>
      </c>
    </row>
    <row r="40" spans="1:20" x14ac:dyDescent="0.25">
      <c r="A40" s="25" t="s">
        <v>30</v>
      </c>
      <c r="B40" s="67"/>
      <c r="F40" s="22">
        <v>4.2837808092925096</v>
      </c>
      <c r="G40" s="22">
        <v>2.81361238545938</v>
      </c>
      <c r="H40" s="22">
        <v>4.4919533581984004</v>
      </c>
    </row>
    <row r="41" spans="1:20" x14ac:dyDescent="0.25">
      <c r="A41" s="17"/>
      <c r="B41" s="17"/>
      <c r="C41" s="17"/>
      <c r="D41" s="34"/>
      <c r="E41" s="20"/>
      <c r="F41" s="39">
        <f>AVERAGE(F39:F40)</f>
        <v>4.0690298904596398</v>
      </c>
      <c r="G41" s="39">
        <f>AVERAGE(G39:G40)</f>
        <v>2.9130363878814451</v>
      </c>
      <c r="H41" s="39">
        <f>AVERAGE(H39:H40)</f>
        <v>2.5120028948231501</v>
      </c>
      <c r="I41" s="18"/>
    </row>
    <row r="42" spans="1:20" x14ac:dyDescent="0.25">
      <c r="A42" s="3"/>
      <c r="B42" s="3"/>
      <c r="C42" s="3"/>
      <c r="D42" s="3"/>
      <c r="E42" s="3"/>
      <c r="F42" s="3"/>
      <c r="G42" s="3"/>
      <c r="H42" s="3"/>
      <c r="I42" s="26"/>
    </row>
    <row r="43" spans="1:20" x14ac:dyDescent="0.25">
      <c r="A43" s="23" t="s">
        <v>24</v>
      </c>
      <c r="F43" s="68">
        <f>5000*$E$3</f>
        <v>5131.0105279058726</v>
      </c>
      <c r="G43" s="68">
        <f>5000*$E$3</f>
        <v>5131.0105279058726</v>
      </c>
      <c r="H43" s="68">
        <f>5000*$E$3</f>
        <v>5131.0105279058726</v>
      </c>
      <c r="I43" s="68">
        <f>5000*$E$3</f>
        <v>5131.0105279058726</v>
      </c>
    </row>
    <row r="44" spans="1:20" x14ac:dyDescent="0.25">
      <c r="A44" s="23" t="s">
        <v>51</v>
      </c>
      <c r="F44" s="69">
        <v>0.02</v>
      </c>
      <c r="G44" s="69">
        <v>0.01</v>
      </c>
      <c r="H44" s="69">
        <v>0.01</v>
      </c>
      <c r="I44" s="69">
        <v>0.01</v>
      </c>
    </row>
    <row r="45" spans="1:20" x14ac:dyDescent="0.25">
      <c r="A45" s="35" t="s">
        <v>26</v>
      </c>
      <c r="B45" s="1"/>
      <c r="C45" s="1"/>
      <c r="D45" s="1"/>
      <c r="E45" s="1"/>
      <c r="F45" s="70">
        <f>F43/F44</f>
        <v>256550.52639529362</v>
      </c>
      <c r="G45" s="70">
        <f t="shared" ref="G45:I45" si="6">G43/G44</f>
        <v>513101.05279058724</v>
      </c>
      <c r="H45" s="70">
        <f t="shared" si="6"/>
        <v>513101.05279058724</v>
      </c>
      <c r="I45" s="70">
        <f t="shared" si="6"/>
        <v>513101.05279058724</v>
      </c>
    </row>
  </sheetData>
  <mergeCells count="4">
    <mergeCell ref="A1:I1"/>
    <mergeCell ref="B36:B37"/>
    <mergeCell ref="B39:B40"/>
    <mergeCell ref="K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 &amp; L1 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</dc:creator>
  <cp:lastModifiedBy>Parisa</cp:lastModifiedBy>
  <dcterms:created xsi:type="dcterms:W3CDTF">2010-07-17T12:19:31Z</dcterms:created>
  <dcterms:modified xsi:type="dcterms:W3CDTF">2013-08-10T04:08:34Z</dcterms:modified>
</cp:coreProperties>
</file>