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trlProps/ctrlProp8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trlProps/ctrlProp9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trlProps/ctrlProp10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trlProps/ctrlProp12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trlProps/ctrlProp13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trlProps/ctrlProp15.xml" ContentType="application/vnd.ms-excel.controlproperti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trlProps/ctrlProp16.xml" ContentType="application/vnd.ms-excel.controlproperti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trlProps/ctrlProp17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trlProps/ctrlProp18.xml" ContentType="application/vnd.ms-excel.controlproperti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trlProps/ctrlProp19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ctrlProps/ctrlProp20.xml" ContentType="application/vnd.ms-excel.controlproperti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ctrlProps/ctrlProp21.xml" ContentType="application/vnd.ms-excel.controlproperti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ctrlProps/ctrlProp22.xml" ContentType="application/vnd.ms-excel.controlproperti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ctrlProps/ctrlProp23.xml" ContentType="application/vnd.ms-excel.controlproperti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ctrlProps/ctrlProp24.xml" ContentType="application/vnd.ms-excel.controlproperti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ctrlProps/ctrlProp25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ctrlProps/ctrlProp26.xml" ContentType="application/vnd.ms-excel.controlproperti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ctrlProps/ctrlProp27.xml" ContentType="application/vnd.ms-excel.controlproperti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ctrlProps/ctrlProp28.xml" ContentType="application/vnd.ms-excel.controlproperti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trlProps/ctrlProp29.xml" ContentType="application/vnd.ms-excel.controlproperti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ctrlProps/ctrlProp30.xml" ContentType="application/vnd.ms-excel.controlproperti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ctrlProps/ctrlProp31.xml" ContentType="application/vnd.ms-excel.controlproperti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+xml"/>
  <Override PartName="/xl/ctrlProps/ctrlProp32.xml" ContentType="application/vnd.ms-excel.controlproperti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ctrlProps/ctrlProp33.xml" ContentType="application/vnd.ms-excel.controlproperti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+xml"/>
  <Override PartName="/xl/ctrlProps/ctrlProp34.xml" ContentType="application/vnd.ms-excel.controlproperti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+xml"/>
  <Override PartName="/xl/ctrlProps/ctrlProp35.xml" ContentType="application/vnd.ms-excel.controlproperti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ctrlProps/ctrlProp36.xml" ContentType="application/vnd.ms-excel.controlproperti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7.xml" ContentType="application/vnd.openxmlformats-officedocument.drawing+xml"/>
  <Override PartName="/xl/ctrlProps/ctrlProp37.xml" ContentType="application/vnd.ms-excel.controlproperti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8.xml" ContentType="application/vnd.openxmlformats-officedocument.drawing+xml"/>
  <Override PartName="/xl/ctrlProps/ctrlProp38.xml" ContentType="application/vnd.ms-excel.controlproperti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9.xml" ContentType="application/vnd.openxmlformats-officedocument.drawing+xml"/>
  <Override PartName="/xl/ctrlProps/ctrlProp39.xml" ContentType="application/vnd.ms-excel.controlproperti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0.xml" ContentType="application/vnd.openxmlformats-officedocument.drawing+xml"/>
  <Override PartName="/xl/ctrlProps/ctrlProp40.xml" ContentType="application/vnd.ms-excel.controlproperti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1.xml" ContentType="application/vnd.openxmlformats-officedocument.drawing+xml"/>
  <Override PartName="/xl/ctrlProps/ctrlProp41.xml" ContentType="application/vnd.ms-excel.controlproperti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2.xml" ContentType="application/vnd.openxmlformats-officedocument.drawing+xml"/>
  <Override PartName="/xl/ctrlProps/ctrlProp42.xml" ContentType="application/vnd.ms-excel.controlproperti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3.xml" ContentType="application/vnd.openxmlformats-officedocument.drawing+xml"/>
  <Override PartName="/xl/ctrlProps/ctrlProp43.xml" ContentType="application/vnd.ms-excel.controlproperti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4.xml" ContentType="application/vnd.openxmlformats-officedocument.drawing+xml"/>
  <Override PartName="/xl/ctrlProps/ctrlProp44.xml" ContentType="application/vnd.ms-excel.controlproperti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5.xml" ContentType="application/vnd.openxmlformats-officedocument.drawing+xml"/>
  <Override PartName="/xl/ctrlProps/ctrlProp45.xml" ContentType="application/vnd.ms-excel.controlproperti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6.xml" ContentType="application/vnd.openxmlformats-officedocument.drawing+xml"/>
  <Override PartName="/xl/ctrlProps/ctrlProp46.xml" ContentType="application/vnd.ms-excel.controlproperti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7.xml" ContentType="application/vnd.openxmlformats-officedocument.drawing+xml"/>
  <Override PartName="/xl/ctrlProps/ctrlProp47.xml" ContentType="application/vnd.ms-excel.controlproperti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8.xml" ContentType="application/vnd.openxmlformats-officedocument.drawing+xml"/>
  <Override PartName="/xl/ctrlProps/ctrlProp48.xml" ContentType="application/vnd.ms-excel.controlproperti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9.xml" ContentType="application/vnd.openxmlformats-officedocument.drawing+xml"/>
  <Override PartName="/xl/ctrlProps/ctrlProp49.xml" ContentType="application/vnd.ms-excel.controlproperti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0.xml" ContentType="application/vnd.openxmlformats-officedocument.drawing+xml"/>
  <Override PartName="/xl/ctrlProps/ctrlProp50.xml" ContentType="application/vnd.ms-excel.controlproperti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1.xml" ContentType="application/vnd.openxmlformats-officedocument.drawing+xml"/>
  <Override PartName="/xl/ctrlProps/ctrlProp51.xml" ContentType="application/vnd.ms-excel.controlproperti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2.xml" ContentType="application/vnd.openxmlformats-officedocument.drawing+xml"/>
  <Override PartName="/xl/ctrlProps/ctrlProp52.xml" ContentType="application/vnd.ms-excel.controlproperti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oric\OneDrive\Desktop\"/>
    </mc:Choice>
  </mc:AlternateContent>
  <xr:revisionPtr revIDLastSave="0" documentId="13_ncr:1_{9ABD2576-5CDB-4F49-B990-DA4BA3E34919}" xr6:coauthVersionLast="47" xr6:coauthVersionMax="47" xr10:uidLastSave="{00000000-0000-0000-0000-000000000000}"/>
  <bookViews>
    <workbookView xWindow="-108" yWindow="-108" windowWidth="41496" windowHeight="16776" firstSheet="36" activeTab="54" xr2:uid="{00000000-000D-0000-FFFF-FFFF00000000}"/>
  </bookViews>
  <sheets>
    <sheet name="START" sheetId="12" state="hidden" r:id="rId1"/>
    <sheet name="Week 1" sheetId="1" r:id="rId2"/>
    <sheet name="Week 2" sheetId="17" r:id="rId3"/>
    <sheet name="Week 3" sheetId="18" r:id="rId4"/>
    <sheet name="Week 4" sheetId="20" r:id="rId5"/>
    <sheet name="Week 5" sheetId="21" r:id="rId6"/>
    <sheet name="Week 6" sheetId="22" r:id="rId7"/>
    <sheet name="Week 7" sheetId="23" r:id="rId8"/>
    <sheet name="Week 8" sheetId="24" r:id="rId9"/>
    <sheet name="Week 9" sheetId="25" r:id="rId10"/>
    <sheet name="Week 10" sheetId="26" r:id="rId11"/>
    <sheet name="Week 11" sheetId="27" r:id="rId12"/>
    <sheet name="Week 12" sheetId="28" r:id="rId13"/>
    <sheet name="Week 13" sheetId="29" r:id="rId14"/>
    <sheet name="Week 14" sheetId="30" r:id="rId15"/>
    <sheet name="Week 15" sheetId="31" r:id="rId16"/>
    <sheet name="Week 16" sheetId="32" r:id="rId17"/>
    <sheet name="Week 17" sheetId="33" r:id="rId18"/>
    <sheet name="Week 18" sheetId="34" r:id="rId19"/>
    <sheet name="Week 19" sheetId="35" r:id="rId20"/>
    <sheet name="Week 20" sheetId="36" r:id="rId21"/>
    <sheet name="Week 21" sheetId="37" r:id="rId22"/>
    <sheet name="Week 22" sheetId="38" r:id="rId23"/>
    <sheet name="Week 23" sheetId="39" r:id="rId24"/>
    <sheet name="Week 24" sheetId="40" r:id="rId25"/>
    <sheet name="Week 25" sheetId="41" r:id="rId26"/>
    <sheet name="Week 26" sheetId="42" r:id="rId27"/>
    <sheet name="Week 27" sheetId="43" r:id="rId28"/>
    <sheet name="Week 28" sheetId="44" r:id="rId29"/>
    <sheet name="Week 29" sheetId="45" r:id="rId30"/>
    <sheet name="Week 30" sheetId="46" r:id="rId31"/>
    <sheet name="Week 31" sheetId="47" r:id="rId32"/>
    <sheet name="Week 32" sheetId="48" r:id="rId33"/>
    <sheet name="Week 33" sheetId="49" r:id="rId34"/>
    <sheet name="Week 34" sheetId="50" r:id="rId35"/>
    <sheet name="Week 35" sheetId="51" r:id="rId36"/>
    <sheet name="Week 36" sheetId="52" r:id="rId37"/>
    <sheet name="Week 37" sheetId="53" r:id="rId38"/>
    <sheet name="Week 38" sheetId="54" r:id="rId39"/>
    <sheet name="Week 39" sheetId="55" r:id="rId40"/>
    <sheet name="Week 40" sheetId="56" r:id="rId41"/>
    <sheet name="Week 41" sheetId="57" r:id="rId42"/>
    <sheet name="Week 42" sheetId="58" r:id="rId43"/>
    <sheet name="Week 43" sheetId="59" r:id="rId44"/>
    <sheet name="Week 44" sheetId="60" r:id="rId45"/>
    <sheet name="Week 45" sheetId="61" r:id="rId46"/>
    <sheet name="Week 46" sheetId="62" r:id="rId47"/>
    <sheet name="Week 47" sheetId="63" r:id="rId48"/>
    <sheet name="Week 48" sheetId="64" r:id="rId49"/>
    <sheet name="Week 49" sheetId="65" r:id="rId50"/>
    <sheet name="Week 50" sheetId="66" r:id="rId51"/>
    <sheet name="Week 51" sheetId="67" r:id="rId52"/>
    <sheet name="Week 52" sheetId="68" r:id="rId53"/>
    <sheet name="END" sheetId="13" state="hidden" r:id="rId54"/>
    <sheet name="SUM" sheetId="14" r:id="rId55"/>
    <sheet name="DATA MAIN" sheetId="2" r:id="rId56"/>
  </sheets>
  <definedNames>
    <definedName name="Aktivnost" localSheetId="54">SUM!#REF!</definedName>
    <definedName name="Aktivnost" localSheetId="10">'Week 10'!$C$9:$C$23</definedName>
    <definedName name="Aktivnost" localSheetId="11">'Week 11'!$C$9:$C$23</definedName>
    <definedName name="Aktivnost" localSheetId="12">'Week 12'!$C$9:$C$23</definedName>
    <definedName name="Aktivnost" localSheetId="13">'Week 13'!$C$9:$C$23</definedName>
    <definedName name="Aktivnost" localSheetId="14">'Week 14'!$C$9:$C$23</definedName>
    <definedName name="Aktivnost" localSheetId="15">'Week 15'!$C$9:$C$23</definedName>
    <definedName name="Aktivnost" localSheetId="16">'Week 16'!$C$9:$C$23</definedName>
    <definedName name="Aktivnost" localSheetId="17">'Week 17'!$C$9:$C$23</definedName>
    <definedName name="Aktivnost" localSheetId="18">'Week 18'!$C$9:$C$23</definedName>
    <definedName name="Aktivnost" localSheetId="19">'Week 19'!$C$9:$C$23</definedName>
    <definedName name="Aktivnost" localSheetId="2">'Week 2'!$C$9:$C$23</definedName>
    <definedName name="Aktivnost" localSheetId="20">'Week 20'!$C$9:$C$23</definedName>
    <definedName name="Aktivnost" localSheetId="21">'Week 21'!$C$9:$C$23</definedName>
    <definedName name="Aktivnost" localSheetId="22">'Week 22'!$C$9:$C$23</definedName>
    <definedName name="Aktivnost" localSheetId="23">'Week 23'!$C$9:$C$23</definedName>
    <definedName name="Aktivnost" localSheetId="24">'Week 24'!$C$9:$C$23</definedName>
    <definedName name="Aktivnost" localSheetId="25">'Week 25'!$C$9:$C$23</definedName>
    <definedName name="Aktivnost" localSheetId="26">'Week 26'!$C$9:$C$23</definedName>
    <definedName name="Aktivnost" localSheetId="27">'Week 27'!$C$9:$C$23</definedName>
    <definedName name="Aktivnost" localSheetId="28">'Week 28'!$C$9:$C$23</definedName>
    <definedName name="Aktivnost" localSheetId="29">'Week 29'!$C$9:$C$23</definedName>
    <definedName name="Aktivnost" localSheetId="3">'Week 3'!$C$9:$C$23</definedName>
    <definedName name="Aktivnost" localSheetId="30">'Week 30'!$C$9:$C$23</definedName>
    <definedName name="Aktivnost" localSheetId="31">'Week 31'!$C$9:$C$23</definedName>
    <definedName name="Aktivnost" localSheetId="32">'Week 32'!$C$9:$C$23</definedName>
    <definedName name="Aktivnost" localSheetId="33">'Week 33'!$C$9:$C$23</definedName>
    <definedName name="Aktivnost" localSheetId="34">'Week 34'!$C$9:$C$23</definedName>
    <definedName name="Aktivnost" localSheetId="35">'Week 35'!$C$9:$C$23</definedName>
    <definedName name="Aktivnost" localSheetId="36">'Week 36'!$C$9:$C$23</definedName>
    <definedName name="Aktivnost" localSheetId="37">'Week 37'!$C$9:$C$23</definedName>
    <definedName name="Aktivnost" localSheetId="38">'Week 38'!$C$9:$C$23</definedName>
    <definedName name="Aktivnost" localSheetId="39">'Week 39'!$C$9:$C$23</definedName>
    <definedName name="Aktivnost" localSheetId="4">'Week 4'!$C$9:$C$23</definedName>
    <definedName name="Aktivnost" localSheetId="40">'Week 40'!$C$9:$C$23</definedName>
    <definedName name="Aktivnost" localSheetId="41">'Week 41'!$C$9:$C$23</definedName>
    <definedName name="Aktivnost" localSheetId="42">'Week 42'!$C$9:$C$23</definedName>
    <definedName name="Aktivnost" localSheetId="43">'Week 43'!$C$9:$C$23</definedName>
    <definedName name="Aktivnost" localSheetId="44">'Week 44'!$C$9:$C$23</definedName>
    <definedName name="Aktivnost" localSheetId="45">'Week 45'!$C$9:$C$23</definedName>
    <definedName name="Aktivnost" localSheetId="46">'Week 46'!$C$9:$C$23</definedName>
    <definedName name="Aktivnost" localSheetId="47">'Week 47'!$C$9:$C$23</definedName>
    <definedName name="Aktivnost" localSheetId="48">'Week 48'!$C$9:$C$23</definedName>
    <definedName name="Aktivnost" localSheetId="49">'Week 49'!$C$9:$C$23</definedName>
    <definedName name="Aktivnost" localSheetId="5">'Week 5'!$C$9:$C$23</definedName>
    <definedName name="Aktivnost" localSheetId="50">'Week 50'!$C$9:$C$23</definedName>
    <definedName name="Aktivnost" localSheetId="51">'Week 51'!$C$9:$C$23</definedName>
    <definedName name="Aktivnost" localSheetId="52">'Week 52'!$C$9:$C$23</definedName>
    <definedName name="Aktivnost" localSheetId="6">'Week 6'!$C$9:$C$23</definedName>
    <definedName name="Aktivnost" localSheetId="7">'Week 7'!$C$9:$C$23</definedName>
    <definedName name="Aktivnost" localSheetId="8">'Week 8'!$C$9:$C$23</definedName>
    <definedName name="Aktivnost" localSheetId="9">'Week 9'!$C$9:$C$23</definedName>
    <definedName name="Aktivnost">'Week 1'!$C$9:$C$23</definedName>
    <definedName name="AKTIVNOST_1" localSheetId="54">SUM!$D$11</definedName>
    <definedName name="AKTIVNOST_1" localSheetId="10">'Week 10'!$D$26</definedName>
    <definedName name="AKTIVNOST_1" localSheetId="11">'Week 11'!$D$26</definedName>
    <definedName name="AKTIVNOST_1" localSheetId="12">'Week 12'!$D$26</definedName>
    <definedName name="AKTIVNOST_1" localSheetId="13">'Week 13'!$D$26</definedName>
    <definedName name="AKTIVNOST_1" localSheetId="14">'Week 14'!$D$26</definedName>
    <definedName name="AKTIVNOST_1" localSheetId="15">'Week 15'!$D$26</definedName>
    <definedName name="AKTIVNOST_1" localSheetId="16">'Week 16'!$D$26</definedName>
    <definedName name="AKTIVNOST_1" localSheetId="17">'Week 17'!$D$26</definedName>
    <definedName name="AKTIVNOST_1" localSheetId="18">'Week 18'!$D$26</definedName>
    <definedName name="AKTIVNOST_1" localSheetId="19">'Week 19'!$D$26</definedName>
    <definedName name="AKTIVNOST_1" localSheetId="2">'Week 2'!$D$26</definedName>
    <definedName name="AKTIVNOST_1" localSheetId="20">'Week 20'!$D$26</definedName>
    <definedName name="AKTIVNOST_1" localSheetId="21">'Week 21'!$D$26</definedName>
    <definedName name="AKTIVNOST_1" localSheetId="22">'Week 22'!$D$26</definedName>
    <definedName name="AKTIVNOST_1" localSheetId="23">'Week 23'!$D$26</definedName>
    <definedName name="AKTIVNOST_1" localSheetId="24">'Week 24'!$D$26</definedName>
    <definedName name="AKTIVNOST_1" localSheetId="25">'Week 25'!$D$26</definedName>
    <definedName name="AKTIVNOST_1" localSheetId="26">'Week 26'!$D$26</definedName>
    <definedName name="AKTIVNOST_1" localSheetId="27">'Week 27'!$D$26</definedName>
    <definedName name="AKTIVNOST_1" localSheetId="28">'Week 28'!$D$26</definedName>
    <definedName name="AKTIVNOST_1" localSheetId="29">'Week 29'!$D$26</definedName>
    <definedName name="AKTIVNOST_1" localSheetId="3">'Week 3'!$D$26</definedName>
    <definedName name="AKTIVNOST_1" localSheetId="30">'Week 30'!$D$26</definedName>
    <definedName name="AKTIVNOST_1" localSheetId="31">'Week 31'!$D$26</definedName>
    <definedName name="AKTIVNOST_1" localSheetId="32">'Week 32'!$D$26</definedName>
    <definedName name="AKTIVNOST_1" localSheetId="33">'Week 33'!$D$26</definedName>
    <definedName name="AKTIVNOST_1" localSheetId="34">'Week 34'!$D$26</definedName>
    <definedName name="AKTIVNOST_1" localSheetId="35">'Week 35'!$D$26</definedName>
    <definedName name="AKTIVNOST_1" localSheetId="36">'Week 36'!$D$26</definedName>
    <definedName name="AKTIVNOST_1" localSheetId="37">'Week 37'!$D$26</definedName>
    <definedName name="AKTIVNOST_1" localSheetId="38">'Week 38'!$D$26</definedName>
    <definedName name="AKTIVNOST_1" localSheetId="39">'Week 39'!$D$26</definedName>
    <definedName name="AKTIVNOST_1" localSheetId="4">'Week 4'!$D$26</definedName>
    <definedName name="AKTIVNOST_1" localSheetId="40">'Week 40'!$D$26</definedName>
    <definedName name="AKTIVNOST_1" localSheetId="41">'Week 41'!$D$26</definedName>
    <definedName name="AKTIVNOST_1" localSheetId="42">'Week 42'!$D$26</definedName>
    <definedName name="AKTIVNOST_1" localSheetId="43">'Week 43'!$D$26</definedName>
    <definedName name="AKTIVNOST_1" localSheetId="44">'Week 44'!$D$26</definedName>
    <definedName name="AKTIVNOST_1" localSheetId="45">'Week 45'!$D$26</definedName>
    <definedName name="AKTIVNOST_1" localSheetId="46">'Week 46'!$D$26</definedName>
    <definedName name="AKTIVNOST_1" localSheetId="47">'Week 47'!$D$26</definedName>
    <definedName name="AKTIVNOST_1" localSheetId="48">'Week 48'!$D$26</definedName>
    <definedName name="AKTIVNOST_1" localSheetId="49">'Week 49'!$D$26</definedName>
    <definedName name="AKTIVNOST_1" localSheetId="5">'Week 5'!$D$26</definedName>
    <definedName name="AKTIVNOST_1" localSheetId="50">'Week 50'!$D$26</definedName>
    <definedName name="AKTIVNOST_1" localSheetId="51">'Week 51'!$D$26</definedName>
    <definedName name="AKTIVNOST_1" localSheetId="52">'Week 52'!$D$26</definedName>
    <definedName name="AKTIVNOST_1" localSheetId="6">'Week 6'!$D$26</definedName>
    <definedName name="AKTIVNOST_1" localSheetId="7">'Week 7'!$D$26</definedName>
    <definedName name="AKTIVNOST_1" localSheetId="8">'Week 8'!$D$26</definedName>
    <definedName name="AKTIVNOST_1" localSheetId="9">'Week 9'!$D$26</definedName>
    <definedName name="AKTIVNOST_1">'Week 1'!$D$26</definedName>
    <definedName name="AKTIVNOST_10" localSheetId="54">SUM!$M$11</definedName>
    <definedName name="AKTIVNOST_10" localSheetId="10">'Week 10'!$M$26</definedName>
    <definedName name="AKTIVNOST_10" localSheetId="11">'Week 11'!$M$26</definedName>
    <definedName name="AKTIVNOST_10" localSheetId="12">'Week 12'!$M$26</definedName>
    <definedName name="AKTIVNOST_10" localSheetId="13">'Week 13'!$M$26</definedName>
    <definedName name="AKTIVNOST_10" localSheetId="14">'Week 14'!$M$26</definedName>
    <definedName name="AKTIVNOST_10" localSheetId="15">'Week 15'!$M$26</definedName>
    <definedName name="AKTIVNOST_10" localSheetId="16">'Week 16'!$M$26</definedName>
    <definedName name="AKTIVNOST_10" localSheetId="17">'Week 17'!$M$26</definedName>
    <definedName name="AKTIVNOST_10" localSheetId="18">'Week 18'!$M$26</definedName>
    <definedName name="AKTIVNOST_10" localSheetId="19">'Week 19'!$M$26</definedName>
    <definedName name="AKTIVNOST_10" localSheetId="2">'Week 2'!$M$26</definedName>
    <definedName name="AKTIVNOST_10" localSheetId="20">'Week 20'!$M$26</definedName>
    <definedName name="AKTIVNOST_10" localSheetId="21">'Week 21'!$M$26</definedName>
    <definedName name="AKTIVNOST_10" localSheetId="22">'Week 22'!$M$26</definedName>
    <definedName name="AKTIVNOST_10" localSheetId="23">'Week 23'!$M$26</definedName>
    <definedName name="AKTIVNOST_10" localSheetId="24">'Week 24'!$M$26</definedName>
    <definedName name="AKTIVNOST_10" localSheetId="25">'Week 25'!$M$26</definedName>
    <definedName name="AKTIVNOST_10" localSheetId="26">'Week 26'!$M$26</definedName>
    <definedName name="AKTIVNOST_10" localSheetId="27">'Week 27'!$M$26</definedName>
    <definedName name="AKTIVNOST_10" localSheetId="28">'Week 28'!$M$26</definedName>
    <definedName name="AKTIVNOST_10" localSheetId="29">'Week 29'!$M$26</definedName>
    <definedName name="AKTIVNOST_10" localSheetId="3">'Week 3'!$M$26</definedName>
    <definedName name="AKTIVNOST_10" localSheetId="30">'Week 30'!$M$26</definedName>
    <definedName name="AKTIVNOST_10" localSheetId="31">'Week 31'!$M$26</definedName>
    <definedName name="AKTIVNOST_10" localSheetId="32">'Week 32'!$M$26</definedName>
    <definedName name="AKTIVNOST_10" localSheetId="33">'Week 33'!$M$26</definedName>
    <definedName name="AKTIVNOST_10" localSheetId="34">'Week 34'!$M$26</definedName>
    <definedName name="AKTIVNOST_10" localSheetId="35">'Week 35'!$M$26</definedName>
    <definedName name="AKTIVNOST_10" localSheetId="36">'Week 36'!$M$26</definedName>
    <definedName name="AKTIVNOST_10" localSheetId="37">'Week 37'!$M$26</definedName>
    <definedName name="AKTIVNOST_10" localSheetId="38">'Week 38'!$M$26</definedName>
    <definedName name="AKTIVNOST_10" localSheetId="39">'Week 39'!$M$26</definedName>
    <definedName name="AKTIVNOST_10" localSheetId="4">'Week 4'!$M$26</definedName>
    <definedName name="AKTIVNOST_10" localSheetId="40">'Week 40'!$M$26</definedName>
    <definedName name="AKTIVNOST_10" localSheetId="41">'Week 41'!$M$26</definedName>
    <definedName name="AKTIVNOST_10" localSheetId="42">'Week 42'!$M$26</definedName>
    <definedName name="AKTIVNOST_10" localSheetId="43">'Week 43'!$M$26</definedName>
    <definedName name="AKTIVNOST_10" localSheetId="44">'Week 44'!$M$26</definedName>
    <definedName name="AKTIVNOST_10" localSheetId="45">'Week 45'!$M$26</definedName>
    <definedName name="AKTIVNOST_10" localSheetId="46">'Week 46'!$M$26</definedName>
    <definedName name="AKTIVNOST_10" localSheetId="47">'Week 47'!$M$26</definedName>
    <definedName name="AKTIVNOST_10" localSheetId="48">'Week 48'!$M$26</definedName>
    <definedName name="AKTIVNOST_10" localSheetId="49">'Week 49'!$M$26</definedName>
    <definedName name="AKTIVNOST_10" localSheetId="5">'Week 5'!$M$26</definedName>
    <definedName name="AKTIVNOST_10" localSheetId="50">'Week 50'!$M$26</definedName>
    <definedName name="AKTIVNOST_10" localSheetId="51">'Week 51'!$M$26</definedName>
    <definedName name="AKTIVNOST_10" localSheetId="52">'Week 52'!$M$26</definedName>
    <definedName name="AKTIVNOST_10" localSheetId="6">'Week 6'!$M$26</definedName>
    <definedName name="AKTIVNOST_10" localSheetId="7">'Week 7'!$M$26</definedName>
    <definedName name="AKTIVNOST_10" localSheetId="8">'Week 8'!$M$26</definedName>
    <definedName name="AKTIVNOST_10" localSheetId="9">'Week 9'!$M$26</definedName>
    <definedName name="AKTIVNOST_10">'Week 1'!$M$26</definedName>
    <definedName name="AKTIVNOST_2" localSheetId="54">SUM!$E$11</definedName>
    <definedName name="AKTIVNOST_2" localSheetId="10">'Week 10'!$E$26</definedName>
    <definedName name="AKTIVNOST_2" localSheetId="11">'Week 11'!$E$26</definedName>
    <definedName name="AKTIVNOST_2" localSheetId="12">'Week 12'!$E$26</definedName>
    <definedName name="AKTIVNOST_2" localSheetId="13">'Week 13'!$E$26</definedName>
    <definedName name="AKTIVNOST_2" localSheetId="14">'Week 14'!$E$26</definedName>
    <definedName name="AKTIVNOST_2" localSheetId="15">'Week 15'!$E$26</definedName>
    <definedName name="AKTIVNOST_2" localSheetId="16">'Week 16'!$E$26</definedName>
    <definedName name="AKTIVNOST_2" localSheetId="17">'Week 17'!$E$26</definedName>
    <definedName name="AKTIVNOST_2" localSheetId="18">'Week 18'!$E$26</definedName>
    <definedName name="AKTIVNOST_2" localSheetId="19">'Week 19'!$E$26</definedName>
    <definedName name="AKTIVNOST_2" localSheetId="2">'Week 2'!$E$26</definedName>
    <definedName name="AKTIVNOST_2" localSheetId="20">'Week 20'!$E$26</definedName>
    <definedName name="AKTIVNOST_2" localSheetId="21">'Week 21'!$E$26</definedName>
    <definedName name="AKTIVNOST_2" localSheetId="22">'Week 22'!$E$26</definedName>
    <definedName name="AKTIVNOST_2" localSheetId="23">'Week 23'!$E$26</definedName>
    <definedName name="AKTIVNOST_2" localSheetId="24">'Week 24'!$E$26</definedName>
    <definedName name="AKTIVNOST_2" localSheetId="25">'Week 25'!$E$26</definedName>
    <definedName name="AKTIVNOST_2" localSheetId="26">'Week 26'!$E$26</definedName>
    <definedName name="AKTIVNOST_2" localSheetId="27">'Week 27'!$E$26</definedName>
    <definedName name="AKTIVNOST_2" localSheetId="28">'Week 28'!$E$26</definedName>
    <definedName name="AKTIVNOST_2" localSheetId="29">'Week 29'!$E$26</definedName>
    <definedName name="AKTIVNOST_2" localSheetId="3">'Week 3'!$E$26</definedName>
    <definedName name="AKTIVNOST_2" localSheetId="30">'Week 30'!$E$26</definedName>
    <definedName name="AKTIVNOST_2" localSheetId="31">'Week 31'!$E$26</definedName>
    <definedName name="AKTIVNOST_2" localSheetId="32">'Week 32'!$E$26</definedName>
    <definedName name="AKTIVNOST_2" localSheetId="33">'Week 33'!$E$26</definedName>
    <definedName name="AKTIVNOST_2" localSheetId="34">'Week 34'!$E$26</definedName>
    <definedName name="AKTIVNOST_2" localSheetId="35">'Week 35'!$E$26</definedName>
    <definedName name="AKTIVNOST_2" localSheetId="36">'Week 36'!$E$26</definedName>
    <definedName name="AKTIVNOST_2" localSheetId="37">'Week 37'!$E$26</definedName>
    <definedName name="AKTIVNOST_2" localSheetId="38">'Week 38'!$E$26</definedName>
    <definedName name="AKTIVNOST_2" localSheetId="39">'Week 39'!$E$26</definedName>
    <definedName name="AKTIVNOST_2" localSheetId="4">'Week 4'!$E$26</definedName>
    <definedName name="AKTIVNOST_2" localSheetId="40">'Week 40'!$E$26</definedName>
    <definedName name="AKTIVNOST_2" localSheetId="41">'Week 41'!$E$26</definedName>
    <definedName name="AKTIVNOST_2" localSheetId="42">'Week 42'!$E$26</definedName>
    <definedName name="AKTIVNOST_2" localSheetId="43">'Week 43'!$E$26</definedName>
    <definedName name="AKTIVNOST_2" localSheetId="44">'Week 44'!$E$26</definedName>
    <definedName name="AKTIVNOST_2" localSheetId="45">'Week 45'!$E$26</definedName>
    <definedName name="AKTIVNOST_2" localSheetId="46">'Week 46'!$E$26</definedName>
    <definedName name="AKTIVNOST_2" localSheetId="47">'Week 47'!$E$26</definedName>
    <definedName name="AKTIVNOST_2" localSheetId="48">'Week 48'!$E$26</definedName>
    <definedName name="AKTIVNOST_2" localSheetId="49">'Week 49'!$E$26</definedName>
    <definedName name="AKTIVNOST_2" localSheetId="5">'Week 5'!$E$26</definedName>
    <definedName name="AKTIVNOST_2" localSheetId="50">'Week 50'!$E$26</definedName>
    <definedName name="AKTIVNOST_2" localSheetId="51">'Week 51'!$E$26</definedName>
    <definedName name="AKTIVNOST_2" localSheetId="52">'Week 52'!$E$26</definedName>
    <definedName name="AKTIVNOST_2" localSheetId="6">'Week 6'!$E$26</definedName>
    <definedName name="AKTIVNOST_2" localSheetId="7">'Week 7'!$E$26</definedName>
    <definedName name="AKTIVNOST_2" localSheetId="8">'Week 8'!$E$26</definedName>
    <definedName name="AKTIVNOST_2" localSheetId="9">'Week 9'!$E$26</definedName>
    <definedName name="AKTIVNOST_2">'Week 1'!$E$26</definedName>
    <definedName name="AKTIVNOST_3" localSheetId="54">SUM!$F$11</definedName>
    <definedName name="AKTIVNOST_3" localSheetId="10">'Week 10'!$F$26</definedName>
    <definedName name="AKTIVNOST_3" localSheetId="11">'Week 11'!$F$26</definedName>
    <definedName name="AKTIVNOST_3" localSheetId="12">'Week 12'!$F$26</definedName>
    <definedName name="AKTIVNOST_3" localSheetId="13">'Week 13'!$F$26</definedName>
    <definedName name="AKTIVNOST_3" localSheetId="14">'Week 14'!$F$26</definedName>
    <definedName name="AKTIVNOST_3" localSheetId="15">'Week 15'!$F$26</definedName>
    <definedName name="AKTIVNOST_3" localSheetId="16">'Week 16'!$F$26</definedName>
    <definedName name="AKTIVNOST_3" localSheetId="17">'Week 17'!$F$26</definedName>
    <definedName name="AKTIVNOST_3" localSheetId="18">'Week 18'!$F$26</definedName>
    <definedName name="AKTIVNOST_3" localSheetId="19">'Week 19'!$F$26</definedName>
    <definedName name="AKTIVNOST_3" localSheetId="2">'Week 2'!$F$26</definedName>
    <definedName name="AKTIVNOST_3" localSheetId="20">'Week 20'!$F$26</definedName>
    <definedName name="AKTIVNOST_3" localSheetId="21">'Week 21'!$F$26</definedName>
    <definedName name="AKTIVNOST_3" localSheetId="22">'Week 22'!$F$26</definedName>
    <definedName name="AKTIVNOST_3" localSheetId="23">'Week 23'!$F$26</definedName>
    <definedName name="AKTIVNOST_3" localSheetId="24">'Week 24'!$F$26</definedName>
    <definedName name="AKTIVNOST_3" localSheetId="25">'Week 25'!$F$26</definedName>
    <definedName name="AKTIVNOST_3" localSheetId="26">'Week 26'!$F$26</definedName>
    <definedName name="AKTIVNOST_3" localSheetId="27">'Week 27'!$F$26</definedName>
    <definedName name="AKTIVNOST_3" localSheetId="28">'Week 28'!$F$26</definedName>
    <definedName name="AKTIVNOST_3" localSheetId="29">'Week 29'!$F$26</definedName>
    <definedName name="AKTIVNOST_3" localSheetId="3">'Week 3'!$F$26</definedName>
    <definedName name="AKTIVNOST_3" localSheetId="30">'Week 30'!$F$26</definedName>
    <definedName name="AKTIVNOST_3" localSheetId="31">'Week 31'!$F$26</definedName>
    <definedName name="AKTIVNOST_3" localSheetId="32">'Week 32'!$F$26</definedName>
    <definedName name="AKTIVNOST_3" localSheetId="33">'Week 33'!$F$26</definedName>
    <definedName name="AKTIVNOST_3" localSheetId="34">'Week 34'!$F$26</definedName>
    <definedName name="AKTIVNOST_3" localSheetId="35">'Week 35'!$F$26</definedName>
    <definedName name="AKTIVNOST_3" localSheetId="36">'Week 36'!$F$26</definedName>
    <definedName name="AKTIVNOST_3" localSheetId="37">'Week 37'!$F$26</definedName>
    <definedName name="AKTIVNOST_3" localSheetId="38">'Week 38'!$F$26</definedName>
    <definedName name="AKTIVNOST_3" localSheetId="39">'Week 39'!$F$26</definedName>
    <definedName name="AKTIVNOST_3" localSheetId="4">'Week 4'!$F$26</definedName>
    <definedName name="AKTIVNOST_3" localSheetId="40">'Week 40'!$F$26</definedName>
    <definedName name="AKTIVNOST_3" localSheetId="41">'Week 41'!$F$26</definedName>
    <definedName name="AKTIVNOST_3" localSheetId="42">'Week 42'!$F$26</definedName>
    <definedName name="AKTIVNOST_3" localSheetId="43">'Week 43'!$F$26</definedName>
    <definedName name="AKTIVNOST_3" localSheetId="44">'Week 44'!$F$26</definedName>
    <definedName name="AKTIVNOST_3" localSheetId="45">'Week 45'!$F$26</definedName>
    <definedName name="AKTIVNOST_3" localSheetId="46">'Week 46'!$F$26</definedName>
    <definedName name="AKTIVNOST_3" localSheetId="47">'Week 47'!$F$26</definedName>
    <definedName name="AKTIVNOST_3" localSheetId="48">'Week 48'!$F$26</definedName>
    <definedName name="AKTIVNOST_3" localSheetId="49">'Week 49'!$F$26</definedName>
    <definedName name="AKTIVNOST_3" localSheetId="5">'Week 5'!$F$26</definedName>
    <definedName name="AKTIVNOST_3" localSheetId="50">'Week 50'!$F$26</definedName>
    <definedName name="AKTIVNOST_3" localSheetId="51">'Week 51'!$F$26</definedName>
    <definedName name="AKTIVNOST_3" localSheetId="52">'Week 52'!$F$26</definedName>
    <definedName name="AKTIVNOST_3" localSheetId="6">'Week 6'!$F$26</definedName>
    <definedName name="AKTIVNOST_3" localSheetId="7">'Week 7'!$F$26</definedName>
    <definedName name="AKTIVNOST_3" localSheetId="8">'Week 8'!$F$26</definedName>
    <definedName name="AKTIVNOST_3" localSheetId="9">'Week 9'!$F$26</definedName>
    <definedName name="AKTIVNOST_3">'Week 1'!$F$26</definedName>
    <definedName name="AKTIVNOST_4" localSheetId="54">SUM!$G$11</definedName>
    <definedName name="AKTIVNOST_4" localSheetId="10">'Week 10'!$G$26</definedName>
    <definedName name="AKTIVNOST_4" localSheetId="11">'Week 11'!$G$26</definedName>
    <definedName name="AKTIVNOST_4" localSheetId="12">'Week 12'!$G$26</definedName>
    <definedName name="AKTIVNOST_4" localSheetId="13">'Week 13'!$G$26</definedName>
    <definedName name="AKTIVNOST_4" localSheetId="14">'Week 14'!$G$26</definedName>
    <definedName name="AKTIVNOST_4" localSheetId="15">'Week 15'!$G$26</definedName>
    <definedName name="AKTIVNOST_4" localSheetId="16">'Week 16'!$G$26</definedName>
    <definedName name="AKTIVNOST_4" localSheetId="17">'Week 17'!$G$26</definedName>
    <definedName name="AKTIVNOST_4" localSheetId="18">'Week 18'!$G$26</definedName>
    <definedName name="AKTIVNOST_4" localSheetId="19">'Week 19'!$G$26</definedName>
    <definedName name="AKTIVNOST_4" localSheetId="2">'Week 2'!$G$26</definedName>
    <definedName name="AKTIVNOST_4" localSheetId="20">'Week 20'!$G$26</definedName>
    <definedName name="AKTIVNOST_4" localSheetId="21">'Week 21'!$G$26</definedName>
    <definedName name="AKTIVNOST_4" localSheetId="22">'Week 22'!$G$26</definedName>
    <definedName name="AKTIVNOST_4" localSheetId="23">'Week 23'!$G$26</definedName>
    <definedName name="AKTIVNOST_4" localSheetId="24">'Week 24'!$G$26</definedName>
    <definedName name="AKTIVNOST_4" localSheetId="25">'Week 25'!$G$26</definedName>
    <definedName name="AKTIVNOST_4" localSheetId="26">'Week 26'!$G$26</definedName>
    <definedName name="AKTIVNOST_4" localSheetId="27">'Week 27'!$G$26</definedName>
    <definedName name="AKTIVNOST_4" localSheetId="28">'Week 28'!$G$26</definedName>
    <definedName name="AKTIVNOST_4" localSheetId="29">'Week 29'!$G$26</definedName>
    <definedName name="AKTIVNOST_4" localSheetId="3">'Week 3'!$G$26</definedName>
    <definedName name="AKTIVNOST_4" localSheetId="30">'Week 30'!$G$26</definedName>
    <definedName name="AKTIVNOST_4" localSheetId="31">'Week 31'!$G$26</definedName>
    <definedName name="AKTIVNOST_4" localSheetId="32">'Week 32'!$G$26</definedName>
    <definedName name="AKTIVNOST_4" localSheetId="33">'Week 33'!$G$26</definedName>
    <definedName name="AKTIVNOST_4" localSheetId="34">'Week 34'!$G$26</definedName>
    <definedName name="AKTIVNOST_4" localSheetId="35">'Week 35'!$G$26</definedName>
    <definedName name="AKTIVNOST_4" localSheetId="36">'Week 36'!$G$26</definedName>
    <definedName name="AKTIVNOST_4" localSheetId="37">'Week 37'!$G$26</definedName>
    <definedName name="AKTIVNOST_4" localSheetId="38">'Week 38'!$G$26</definedName>
    <definedName name="AKTIVNOST_4" localSheetId="39">'Week 39'!$G$26</definedName>
    <definedName name="AKTIVNOST_4" localSheetId="4">'Week 4'!$G$26</definedName>
    <definedName name="AKTIVNOST_4" localSheetId="40">'Week 40'!$G$26</definedName>
    <definedName name="AKTIVNOST_4" localSheetId="41">'Week 41'!$G$26</definedName>
    <definedName name="AKTIVNOST_4" localSheetId="42">'Week 42'!$G$26</definedName>
    <definedName name="AKTIVNOST_4" localSheetId="43">'Week 43'!$G$26</definedName>
    <definedName name="AKTIVNOST_4" localSheetId="44">'Week 44'!$G$26</definedName>
    <definedName name="AKTIVNOST_4" localSheetId="45">'Week 45'!$G$26</definedName>
    <definedName name="AKTIVNOST_4" localSheetId="46">'Week 46'!$G$26</definedName>
    <definedName name="AKTIVNOST_4" localSheetId="47">'Week 47'!$G$26</definedName>
    <definedName name="AKTIVNOST_4" localSheetId="48">'Week 48'!$G$26</definedName>
    <definedName name="AKTIVNOST_4" localSheetId="49">'Week 49'!$G$26</definedName>
    <definedName name="AKTIVNOST_4" localSheetId="5">'Week 5'!$G$26</definedName>
    <definedName name="AKTIVNOST_4" localSheetId="50">'Week 50'!$G$26</definedName>
    <definedName name="AKTIVNOST_4" localSheetId="51">'Week 51'!$G$26</definedName>
    <definedName name="AKTIVNOST_4" localSheetId="52">'Week 52'!$G$26</definedName>
    <definedName name="AKTIVNOST_4" localSheetId="6">'Week 6'!$G$26</definedName>
    <definedName name="AKTIVNOST_4" localSheetId="7">'Week 7'!$G$26</definedName>
    <definedName name="AKTIVNOST_4" localSheetId="8">'Week 8'!$G$26</definedName>
    <definedName name="AKTIVNOST_4" localSheetId="9">'Week 9'!$G$26</definedName>
    <definedName name="AKTIVNOST_4">'Week 1'!$G$26</definedName>
    <definedName name="AKTIVNOST_5" localSheetId="54">SUM!$H$11</definedName>
    <definedName name="AKTIVNOST_5" localSheetId="10">'Week 10'!$H$26</definedName>
    <definedName name="AKTIVNOST_5" localSheetId="11">'Week 11'!$H$26</definedName>
    <definedName name="AKTIVNOST_5" localSheetId="12">'Week 12'!$H$26</definedName>
    <definedName name="AKTIVNOST_5" localSheetId="13">'Week 13'!$H$26</definedName>
    <definedName name="AKTIVNOST_5" localSheetId="14">'Week 14'!$H$26</definedName>
    <definedName name="AKTIVNOST_5" localSheetId="15">'Week 15'!$H$26</definedName>
    <definedName name="AKTIVNOST_5" localSheetId="16">'Week 16'!$H$26</definedName>
    <definedName name="AKTIVNOST_5" localSheetId="17">'Week 17'!$H$26</definedName>
    <definedName name="AKTIVNOST_5" localSheetId="18">'Week 18'!$H$26</definedName>
    <definedName name="AKTIVNOST_5" localSheetId="19">'Week 19'!$H$26</definedName>
    <definedName name="AKTIVNOST_5" localSheetId="2">'Week 2'!$H$26</definedName>
    <definedName name="AKTIVNOST_5" localSheetId="20">'Week 20'!$H$26</definedName>
    <definedName name="AKTIVNOST_5" localSheetId="21">'Week 21'!$H$26</definedName>
    <definedName name="AKTIVNOST_5" localSheetId="22">'Week 22'!$H$26</definedName>
    <definedName name="AKTIVNOST_5" localSheetId="23">'Week 23'!$H$26</definedName>
    <definedName name="AKTIVNOST_5" localSheetId="24">'Week 24'!$H$26</definedName>
    <definedName name="AKTIVNOST_5" localSheetId="25">'Week 25'!$H$26</definedName>
    <definedName name="AKTIVNOST_5" localSheetId="26">'Week 26'!$H$26</definedName>
    <definedName name="AKTIVNOST_5" localSheetId="27">'Week 27'!$H$26</definedName>
    <definedName name="AKTIVNOST_5" localSheetId="28">'Week 28'!$H$26</definedName>
    <definedName name="AKTIVNOST_5" localSheetId="29">'Week 29'!$H$26</definedName>
    <definedName name="AKTIVNOST_5" localSheetId="3">'Week 3'!$H$26</definedName>
    <definedName name="AKTIVNOST_5" localSheetId="30">'Week 30'!$H$26</definedName>
    <definedName name="AKTIVNOST_5" localSheetId="31">'Week 31'!$H$26</definedName>
    <definedName name="AKTIVNOST_5" localSheetId="32">'Week 32'!$H$26</definedName>
    <definedName name="AKTIVNOST_5" localSheetId="33">'Week 33'!$H$26</definedName>
    <definedName name="AKTIVNOST_5" localSheetId="34">'Week 34'!$H$26</definedName>
    <definedName name="AKTIVNOST_5" localSheetId="35">'Week 35'!$H$26</definedName>
    <definedName name="AKTIVNOST_5" localSheetId="36">'Week 36'!$H$26</definedName>
    <definedName name="AKTIVNOST_5" localSheetId="37">'Week 37'!$H$26</definedName>
    <definedName name="AKTIVNOST_5" localSheetId="38">'Week 38'!$H$26</definedName>
    <definedName name="AKTIVNOST_5" localSheetId="39">'Week 39'!$H$26</definedName>
    <definedName name="AKTIVNOST_5" localSheetId="4">'Week 4'!$H$26</definedName>
    <definedName name="AKTIVNOST_5" localSheetId="40">'Week 40'!$H$26</definedName>
    <definedName name="AKTIVNOST_5" localSheetId="41">'Week 41'!$H$26</definedName>
    <definedName name="AKTIVNOST_5" localSheetId="42">'Week 42'!$H$26</definedName>
    <definedName name="AKTIVNOST_5" localSheetId="43">'Week 43'!$H$26</definedName>
    <definedName name="AKTIVNOST_5" localSheetId="44">'Week 44'!$H$26</definedName>
    <definedName name="AKTIVNOST_5" localSheetId="45">'Week 45'!$H$26</definedName>
    <definedName name="AKTIVNOST_5" localSheetId="46">'Week 46'!$H$26</definedName>
    <definedName name="AKTIVNOST_5" localSheetId="47">'Week 47'!$H$26</definedName>
    <definedName name="AKTIVNOST_5" localSheetId="48">'Week 48'!$H$26</definedName>
    <definedName name="AKTIVNOST_5" localSheetId="49">'Week 49'!$H$26</definedName>
    <definedName name="AKTIVNOST_5" localSheetId="5">'Week 5'!$H$26</definedName>
    <definedName name="AKTIVNOST_5" localSheetId="50">'Week 50'!$H$26</definedName>
    <definedName name="AKTIVNOST_5" localSheetId="51">'Week 51'!$H$26</definedName>
    <definedName name="AKTIVNOST_5" localSheetId="52">'Week 52'!$H$26</definedName>
    <definedName name="AKTIVNOST_5" localSheetId="6">'Week 6'!$H$26</definedName>
    <definedName name="AKTIVNOST_5" localSheetId="7">'Week 7'!$H$26</definedName>
    <definedName name="AKTIVNOST_5" localSheetId="8">'Week 8'!$H$26</definedName>
    <definedName name="AKTIVNOST_5" localSheetId="9">'Week 9'!$H$26</definedName>
    <definedName name="AKTIVNOST_5">'Week 1'!$H$26</definedName>
    <definedName name="AKTIVNOST_6" localSheetId="54">SUM!$I$11</definedName>
    <definedName name="AKTIVNOST_6" localSheetId="10">'Week 10'!$I$26</definedName>
    <definedName name="AKTIVNOST_6" localSheetId="11">'Week 11'!$I$26</definedName>
    <definedName name="AKTIVNOST_6" localSheetId="12">'Week 12'!$I$26</definedName>
    <definedName name="AKTIVNOST_6" localSheetId="13">'Week 13'!$I$26</definedName>
    <definedName name="AKTIVNOST_6" localSheetId="14">'Week 14'!$I$26</definedName>
    <definedName name="AKTIVNOST_6" localSheetId="15">'Week 15'!$I$26</definedName>
    <definedName name="AKTIVNOST_6" localSheetId="16">'Week 16'!$I$26</definedName>
    <definedName name="AKTIVNOST_6" localSheetId="17">'Week 17'!$I$26</definedName>
    <definedName name="AKTIVNOST_6" localSheetId="18">'Week 18'!$I$26</definedName>
    <definedName name="AKTIVNOST_6" localSheetId="19">'Week 19'!$I$26</definedName>
    <definedName name="AKTIVNOST_6" localSheetId="2">'Week 2'!$I$26</definedName>
    <definedName name="AKTIVNOST_6" localSheetId="20">'Week 20'!$I$26</definedName>
    <definedName name="AKTIVNOST_6" localSheetId="21">'Week 21'!$I$26</definedName>
    <definedName name="AKTIVNOST_6" localSheetId="22">'Week 22'!$I$26</definedName>
    <definedName name="AKTIVNOST_6" localSheetId="23">'Week 23'!$I$26</definedName>
    <definedName name="AKTIVNOST_6" localSheetId="24">'Week 24'!$I$26</definedName>
    <definedName name="AKTIVNOST_6" localSheetId="25">'Week 25'!$I$26</definedName>
    <definedName name="AKTIVNOST_6" localSheetId="26">'Week 26'!$I$26</definedName>
    <definedName name="AKTIVNOST_6" localSheetId="27">'Week 27'!$I$26</definedName>
    <definedName name="AKTIVNOST_6" localSheetId="28">'Week 28'!$I$26</definedName>
    <definedName name="AKTIVNOST_6" localSheetId="29">'Week 29'!$I$26</definedName>
    <definedName name="AKTIVNOST_6" localSheetId="3">'Week 3'!$I$26</definedName>
    <definedName name="AKTIVNOST_6" localSheetId="30">'Week 30'!$I$26</definedName>
    <definedName name="AKTIVNOST_6" localSheetId="31">'Week 31'!$I$26</definedName>
    <definedName name="AKTIVNOST_6" localSheetId="32">'Week 32'!$I$26</definedName>
    <definedName name="AKTIVNOST_6" localSheetId="33">'Week 33'!$I$26</definedName>
    <definedName name="AKTIVNOST_6" localSheetId="34">'Week 34'!$I$26</definedName>
    <definedName name="AKTIVNOST_6" localSheetId="35">'Week 35'!$I$26</definedName>
    <definedName name="AKTIVNOST_6" localSheetId="36">'Week 36'!$I$26</definedName>
    <definedName name="AKTIVNOST_6" localSheetId="37">'Week 37'!$I$26</definedName>
    <definedName name="AKTIVNOST_6" localSheetId="38">'Week 38'!$I$26</definedName>
    <definedName name="AKTIVNOST_6" localSheetId="39">'Week 39'!$I$26</definedName>
    <definedName name="AKTIVNOST_6" localSheetId="4">'Week 4'!$I$26</definedName>
    <definedName name="AKTIVNOST_6" localSheetId="40">'Week 40'!$I$26</definedName>
    <definedName name="AKTIVNOST_6" localSheetId="41">'Week 41'!$I$26</definedName>
    <definedName name="AKTIVNOST_6" localSheetId="42">'Week 42'!$I$26</definedName>
    <definedName name="AKTIVNOST_6" localSheetId="43">'Week 43'!$I$26</definedName>
    <definedName name="AKTIVNOST_6" localSheetId="44">'Week 44'!$I$26</definedName>
    <definedName name="AKTIVNOST_6" localSheetId="45">'Week 45'!$I$26</definedName>
    <definedName name="AKTIVNOST_6" localSheetId="46">'Week 46'!$I$26</definedName>
    <definedName name="AKTIVNOST_6" localSheetId="47">'Week 47'!$I$26</definedName>
    <definedName name="AKTIVNOST_6" localSheetId="48">'Week 48'!$I$26</definedName>
    <definedName name="AKTIVNOST_6" localSheetId="49">'Week 49'!$I$26</definedName>
    <definedName name="AKTIVNOST_6" localSheetId="5">'Week 5'!$I$26</definedName>
    <definedName name="AKTIVNOST_6" localSheetId="50">'Week 50'!$I$26</definedName>
    <definedName name="AKTIVNOST_6" localSheetId="51">'Week 51'!$I$26</definedName>
    <definedName name="AKTIVNOST_6" localSheetId="52">'Week 52'!$I$26</definedName>
    <definedName name="AKTIVNOST_6" localSheetId="6">'Week 6'!$I$26</definedName>
    <definedName name="AKTIVNOST_6" localSheetId="7">'Week 7'!$I$26</definedName>
    <definedName name="AKTIVNOST_6" localSheetId="8">'Week 8'!$I$26</definedName>
    <definedName name="AKTIVNOST_6" localSheetId="9">'Week 9'!$I$26</definedName>
    <definedName name="AKTIVNOST_6">'Week 1'!$I$26</definedName>
    <definedName name="AKTIVNOST_7" localSheetId="54">SUM!$J$11</definedName>
    <definedName name="AKTIVNOST_7" localSheetId="10">'Week 10'!$J$26</definedName>
    <definedName name="AKTIVNOST_7" localSheetId="11">'Week 11'!$J$26</definedName>
    <definedName name="AKTIVNOST_7" localSheetId="12">'Week 12'!$J$26</definedName>
    <definedName name="AKTIVNOST_7" localSheetId="13">'Week 13'!$J$26</definedName>
    <definedName name="AKTIVNOST_7" localSheetId="14">'Week 14'!$J$26</definedName>
    <definedName name="AKTIVNOST_7" localSheetId="15">'Week 15'!$J$26</definedName>
    <definedName name="AKTIVNOST_7" localSheetId="16">'Week 16'!$J$26</definedName>
    <definedName name="AKTIVNOST_7" localSheetId="17">'Week 17'!$J$26</definedName>
    <definedName name="AKTIVNOST_7" localSheetId="18">'Week 18'!$J$26</definedName>
    <definedName name="AKTIVNOST_7" localSheetId="19">'Week 19'!$J$26</definedName>
    <definedName name="AKTIVNOST_7" localSheetId="2">'Week 2'!$J$26</definedName>
    <definedName name="AKTIVNOST_7" localSheetId="20">'Week 20'!$J$26</definedName>
    <definedName name="AKTIVNOST_7" localSheetId="21">'Week 21'!$J$26</definedName>
    <definedName name="AKTIVNOST_7" localSheetId="22">'Week 22'!$J$26</definedName>
    <definedName name="AKTIVNOST_7" localSheetId="23">'Week 23'!$J$26</definedName>
    <definedName name="AKTIVNOST_7" localSheetId="24">'Week 24'!$J$26</definedName>
    <definedName name="AKTIVNOST_7" localSheetId="25">'Week 25'!$J$26</definedName>
    <definedName name="AKTIVNOST_7" localSheetId="26">'Week 26'!$J$26</definedName>
    <definedName name="AKTIVNOST_7" localSheetId="27">'Week 27'!$J$26</definedName>
    <definedName name="AKTIVNOST_7" localSheetId="28">'Week 28'!$J$26</definedName>
    <definedName name="AKTIVNOST_7" localSheetId="29">'Week 29'!$J$26</definedName>
    <definedName name="AKTIVNOST_7" localSheetId="3">'Week 3'!$J$26</definedName>
    <definedName name="AKTIVNOST_7" localSheetId="30">'Week 30'!$J$26</definedName>
    <definedName name="AKTIVNOST_7" localSheetId="31">'Week 31'!$J$26</definedName>
    <definedName name="AKTIVNOST_7" localSheetId="32">'Week 32'!$J$26</definedName>
    <definedName name="AKTIVNOST_7" localSheetId="33">'Week 33'!$J$26</definedName>
    <definedName name="AKTIVNOST_7" localSheetId="34">'Week 34'!$J$26</definedName>
    <definedName name="AKTIVNOST_7" localSheetId="35">'Week 35'!$J$26</definedName>
    <definedName name="AKTIVNOST_7" localSheetId="36">'Week 36'!$J$26</definedName>
    <definedName name="AKTIVNOST_7" localSheetId="37">'Week 37'!$J$26</definedName>
    <definedName name="AKTIVNOST_7" localSheetId="38">'Week 38'!$J$26</definedName>
    <definedName name="AKTIVNOST_7" localSheetId="39">'Week 39'!$J$26</definedName>
    <definedName name="AKTIVNOST_7" localSheetId="4">'Week 4'!$J$26</definedName>
    <definedName name="AKTIVNOST_7" localSheetId="40">'Week 40'!$J$26</definedName>
    <definedName name="AKTIVNOST_7" localSheetId="41">'Week 41'!$J$26</definedName>
    <definedName name="AKTIVNOST_7" localSheetId="42">'Week 42'!$J$26</definedName>
    <definedName name="AKTIVNOST_7" localSheetId="43">'Week 43'!$J$26</definedName>
    <definedName name="AKTIVNOST_7" localSheetId="44">'Week 44'!$J$26</definedName>
    <definedName name="AKTIVNOST_7" localSheetId="45">'Week 45'!$J$26</definedName>
    <definedName name="AKTIVNOST_7" localSheetId="46">'Week 46'!$J$26</definedName>
    <definedName name="AKTIVNOST_7" localSheetId="47">'Week 47'!$J$26</definedName>
    <definedName name="AKTIVNOST_7" localSheetId="48">'Week 48'!$J$26</definedName>
    <definedName name="AKTIVNOST_7" localSheetId="49">'Week 49'!$J$26</definedName>
    <definedName name="AKTIVNOST_7" localSheetId="5">'Week 5'!$J$26</definedName>
    <definedName name="AKTIVNOST_7" localSheetId="50">'Week 50'!$J$26</definedName>
    <definedName name="AKTIVNOST_7" localSheetId="51">'Week 51'!$J$26</definedName>
    <definedName name="AKTIVNOST_7" localSheetId="52">'Week 52'!$J$26</definedName>
    <definedName name="AKTIVNOST_7" localSheetId="6">'Week 6'!$J$26</definedName>
    <definedName name="AKTIVNOST_7" localSheetId="7">'Week 7'!$J$26</definedName>
    <definedName name="AKTIVNOST_7" localSheetId="8">'Week 8'!$J$26</definedName>
    <definedName name="AKTIVNOST_7" localSheetId="9">'Week 9'!$J$26</definedName>
    <definedName name="AKTIVNOST_7">'Week 1'!$J$26</definedName>
    <definedName name="AKTIVNOST_8" localSheetId="54">SUM!$K$11</definedName>
    <definedName name="AKTIVNOST_8" localSheetId="10">'Week 10'!$K$26</definedName>
    <definedName name="AKTIVNOST_8" localSheetId="11">'Week 11'!$K$26</definedName>
    <definedName name="AKTIVNOST_8" localSheetId="12">'Week 12'!$K$26</definedName>
    <definedName name="AKTIVNOST_8" localSheetId="13">'Week 13'!$K$26</definedName>
    <definedName name="AKTIVNOST_8" localSheetId="14">'Week 14'!$K$26</definedName>
    <definedName name="AKTIVNOST_8" localSheetId="15">'Week 15'!$K$26</definedName>
    <definedName name="AKTIVNOST_8" localSheetId="16">'Week 16'!$K$26</definedName>
    <definedName name="AKTIVNOST_8" localSheetId="17">'Week 17'!$K$26</definedName>
    <definedName name="AKTIVNOST_8" localSheetId="18">'Week 18'!$K$26</definedName>
    <definedName name="AKTIVNOST_8" localSheetId="19">'Week 19'!$K$26</definedName>
    <definedName name="AKTIVNOST_8" localSheetId="2">'Week 2'!$K$26</definedName>
    <definedName name="AKTIVNOST_8" localSheetId="20">'Week 20'!$K$26</definedName>
    <definedName name="AKTIVNOST_8" localSheetId="21">'Week 21'!$K$26</definedName>
    <definedName name="AKTIVNOST_8" localSheetId="22">'Week 22'!$K$26</definedName>
    <definedName name="AKTIVNOST_8" localSheetId="23">'Week 23'!$K$26</definedName>
    <definedName name="AKTIVNOST_8" localSheetId="24">'Week 24'!$K$26</definedName>
    <definedName name="AKTIVNOST_8" localSheetId="25">'Week 25'!$K$26</definedName>
    <definedName name="AKTIVNOST_8" localSheetId="26">'Week 26'!$K$26</definedName>
    <definedName name="AKTIVNOST_8" localSheetId="27">'Week 27'!$K$26</definedName>
    <definedName name="AKTIVNOST_8" localSheetId="28">'Week 28'!$K$26</definedName>
    <definedName name="AKTIVNOST_8" localSheetId="29">'Week 29'!$K$26</definedName>
    <definedName name="AKTIVNOST_8" localSheetId="3">'Week 3'!$K$26</definedName>
    <definedName name="AKTIVNOST_8" localSheetId="30">'Week 30'!$K$26</definedName>
    <definedName name="AKTIVNOST_8" localSheetId="31">'Week 31'!$K$26</definedName>
    <definedName name="AKTIVNOST_8" localSheetId="32">'Week 32'!$K$26</definedName>
    <definedName name="AKTIVNOST_8" localSheetId="33">'Week 33'!$K$26</definedName>
    <definedName name="AKTIVNOST_8" localSheetId="34">'Week 34'!$K$26</definedName>
    <definedName name="AKTIVNOST_8" localSheetId="35">'Week 35'!$K$26</definedName>
    <definedName name="AKTIVNOST_8" localSheetId="36">'Week 36'!$K$26</definedName>
    <definedName name="AKTIVNOST_8" localSheetId="37">'Week 37'!$K$26</definedName>
    <definedName name="AKTIVNOST_8" localSheetId="38">'Week 38'!$K$26</definedName>
    <definedName name="AKTIVNOST_8" localSheetId="39">'Week 39'!$K$26</definedName>
    <definedName name="AKTIVNOST_8" localSheetId="4">'Week 4'!$K$26</definedName>
    <definedName name="AKTIVNOST_8" localSheetId="40">'Week 40'!$K$26</definedName>
    <definedName name="AKTIVNOST_8" localSheetId="41">'Week 41'!$K$26</definedName>
    <definedName name="AKTIVNOST_8" localSheetId="42">'Week 42'!$K$26</definedName>
    <definedName name="AKTIVNOST_8" localSheetId="43">'Week 43'!$K$26</definedName>
    <definedName name="AKTIVNOST_8" localSheetId="44">'Week 44'!$K$26</definedName>
    <definedName name="AKTIVNOST_8" localSheetId="45">'Week 45'!$K$26</definedName>
    <definedName name="AKTIVNOST_8" localSheetId="46">'Week 46'!$K$26</definedName>
    <definedName name="AKTIVNOST_8" localSheetId="47">'Week 47'!$K$26</definedName>
    <definedName name="AKTIVNOST_8" localSheetId="48">'Week 48'!$K$26</definedName>
    <definedName name="AKTIVNOST_8" localSheetId="49">'Week 49'!$K$26</definedName>
    <definedName name="AKTIVNOST_8" localSheetId="5">'Week 5'!$K$26</definedName>
    <definedName name="AKTIVNOST_8" localSheetId="50">'Week 50'!$K$26</definedName>
    <definedName name="AKTIVNOST_8" localSheetId="51">'Week 51'!$K$26</definedName>
    <definedName name="AKTIVNOST_8" localSheetId="52">'Week 52'!$K$26</definedName>
    <definedName name="AKTIVNOST_8" localSheetId="6">'Week 6'!$K$26</definedName>
    <definedName name="AKTIVNOST_8" localSheetId="7">'Week 7'!$K$26</definedName>
    <definedName name="AKTIVNOST_8" localSheetId="8">'Week 8'!$K$26</definedName>
    <definedName name="AKTIVNOST_8" localSheetId="9">'Week 9'!$K$26</definedName>
    <definedName name="AKTIVNOST_8">'Week 1'!$K$26</definedName>
    <definedName name="AKTIVNOST_9" localSheetId="54">SUM!$L$11</definedName>
    <definedName name="AKTIVNOST_9" localSheetId="10">'Week 10'!$L$26</definedName>
    <definedName name="AKTIVNOST_9" localSheetId="11">'Week 11'!$L$26</definedName>
    <definedName name="AKTIVNOST_9" localSheetId="12">'Week 12'!$L$26</definedName>
    <definedName name="AKTIVNOST_9" localSheetId="13">'Week 13'!$L$26</definedName>
    <definedName name="AKTIVNOST_9" localSheetId="14">'Week 14'!$L$26</definedName>
    <definedName name="AKTIVNOST_9" localSheetId="15">'Week 15'!$L$26</definedName>
    <definedName name="AKTIVNOST_9" localSheetId="16">'Week 16'!$L$26</definedName>
    <definedName name="AKTIVNOST_9" localSheetId="17">'Week 17'!$L$26</definedName>
    <definedName name="AKTIVNOST_9" localSheetId="18">'Week 18'!$L$26</definedName>
    <definedName name="AKTIVNOST_9" localSheetId="19">'Week 19'!$L$26</definedName>
    <definedName name="AKTIVNOST_9" localSheetId="2">'Week 2'!$L$26</definedName>
    <definedName name="AKTIVNOST_9" localSheetId="20">'Week 20'!$L$26</definedName>
    <definedName name="AKTIVNOST_9" localSheetId="21">'Week 21'!$L$26</definedName>
    <definedName name="AKTIVNOST_9" localSheetId="22">'Week 22'!$L$26</definedName>
    <definedName name="AKTIVNOST_9" localSheetId="23">'Week 23'!$L$26</definedName>
    <definedName name="AKTIVNOST_9" localSheetId="24">'Week 24'!$L$26</definedName>
    <definedName name="AKTIVNOST_9" localSheetId="25">'Week 25'!$L$26</definedName>
    <definedName name="AKTIVNOST_9" localSheetId="26">'Week 26'!$L$26</definedName>
    <definedName name="AKTIVNOST_9" localSheetId="27">'Week 27'!$L$26</definedName>
    <definedName name="AKTIVNOST_9" localSheetId="28">'Week 28'!$L$26</definedName>
    <definedName name="AKTIVNOST_9" localSheetId="29">'Week 29'!$L$26</definedName>
    <definedName name="AKTIVNOST_9" localSheetId="3">'Week 3'!$L$26</definedName>
    <definedName name="AKTIVNOST_9" localSheetId="30">'Week 30'!$L$26</definedName>
    <definedName name="AKTIVNOST_9" localSheetId="31">'Week 31'!$L$26</definedName>
    <definedName name="AKTIVNOST_9" localSheetId="32">'Week 32'!$L$26</definedName>
    <definedName name="AKTIVNOST_9" localSheetId="33">'Week 33'!$L$26</definedName>
    <definedName name="AKTIVNOST_9" localSheetId="34">'Week 34'!$L$26</definedName>
    <definedName name="AKTIVNOST_9" localSheetId="35">'Week 35'!$L$26</definedName>
    <definedName name="AKTIVNOST_9" localSheetId="36">'Week 36'!$L$26</definedName>
    <definedName name="AKTIVNOST_9" localSheetId="37">'Week 37'!$L$26</definedName>
    <definedName name="AKTIVNOST_9" localSheetId="38">'Week 38'!$L$26</definedName>
    <definedName name="AKTIVNOST_9" localSheetId="39">'Week 39'!$L$26</definedName>
    <definedName name="AKTIVNOST_9" localSheetId="4">'Week 4'!$L$26</definedName>
    <definedName name="AKTIVNOST_9" localSheetId="40">'Week 40'!$L$26</definedName>
    <definedName name="AKTIVNOST_9" localSheetId="41">'Week 41'!$L$26</definedName>
    <definedName name="AKTIVNOST_9" localSheetId="42">'Week 42'!$L$26</definedName>
    <definedName name="AKTIVNOST_9" localSheetId="43">'Week 43'!$L$26</definedName>
    <definedName name="AKTIVNOST_9" localSheetId="44">'Week 44'!$L$26</definedName>
    <definedName name="AKTIVNOST_9" localSheetId="45">'Week 45'!$L$26</definedName>
    <definedName name="AKTIVNOST_9" localSheetId="46">'Week 46'!$L$26</definedName>
    <definedName name="AKTIVNOST_9" localSheetId="47">'Week 47'!$L$26</definedName>
    <definedName name="AKTIVNOST_9" localSheetId="48">'Week 48'!$L$26</definedName>
    <definedName name="AKTIVNOST_9" localSheetId="49">'Week 49'!$L$26</definedName>
    <definedName name="AKTIVNOST_9" localSheetId="5">'Week 5'!$L$26</definedName>
    <definedName name="AKTIVNOST_9" localSheetId="50">'Week 50'!$L$26</definedName>
    <definedName name="AKTIVNOST_9" localSheetId="51">'Week 51'!$L$26</definedName>
    <definedName name="AKTIVNOST_9" localSheetId="52">'Week 52'!$L$26</definedName>
    <definedName name="AKTIVNOST_9" localSheetId="6">'Week 6'!$L$26</definedName>
    <definedName name="AKTIVNOST_9" localSheetId="7">'Week 7'!$L$26</definedName>
    <definedName name="AKTIVNOST_9" localSheetId="8">'Week 8'!$L$26</definedName>
    <definedName name="AKTIVNOST_9" localSheetId="9">'Week 9'!$L$26</definedName>
    <definedName name="AKTIVNOST_9">'Week 1'!$L$26</definedName>
    <definedName name="day_1" localSheetId="54">SUM!#REF!</definedName>
    <definedName name="day_1" localSheetId="10">'Week 10'!$D$9:$D$23</definedName>
    <definedName name="day_1" localSheetId="11">'Week 11'!$D$9:$D$23</definedName>
    <definedName name="day_1" localSheetId="12">'Week 12'!$D$9:$D$23</definedName>
    <definedName name="day_1" localSheetId="13">'Week 13'!$D$9:$D$23</definedName>
    <definedName name="day_1" localSheetId="14">'Week 14'!$D$9:$D$23</definedName>
    <definedName name="day_1" localSheetId="15">'Week 15'!$D$9:$D$23</definedName>
    <definedName name="day_1" localSheetId="16">'Week 16'!$D$9:$D$23</definedName>
    <definedName name="day_1" localSheetId="17">'Week 17'!$D$9:$D$23</definedName>
    <definedName name="day_1" localSheetId="18">'Week 18'!$D$9:$D$23</definedName>
    <definedName name="day_1" localSheetId="19">'Week 19'!$D$9:$D$23</definedName>
    <definedName name="day_1" localSheetId="2">'Week 2'!$D$9:$D$23</definedName>
    <definedName name="day_1" localSheetId="20">'Week 20'!$D$9:$D$23</definedName>
    <definedName name="day_1" localSheetId="21">'Week 21'!$D$9:$D$23</definedName>
    <definedName name="day_1" localSheetId="22">'Week 22'!$D$9:$D$23</definedName>
    <definedName name="day_1" localSheetId="23">'Week 23'!$D$9:$D$23</definedName>
    <definedName name="day_1" localSheetId="24">'Week 24'!$D$9:$D$23</definedName>
    <definedName name="day_1" localSheetId="25">'Week 25'!$D$9:$D$23</definedName>
    <definedName name="day_1" localSheetId="26">'Week 26'!$D$9:$D$23</definedName>
    <definedName name="day_1" localSheetId="27">'Week 27'!$D$9:$D$23</definedName>
    <definedName name="day_1" localSheetId="28">'Week 28'!$D$9:$D$23</definedName>
    <definedName name="day_1" localSheetId="29">'Week 29'!$D$9:$D$23</definedName>
    <definedName name="day_1" localSheetId="3">'Week 3'!$D$9:$D$23</definedName>
    <definedName name="day_1" localSheetId="30">'Week 30'!$D$9:$D$23</definedName>
    <definedName name="day_1" localSheetId="31">'Week 31'!$D$9:$D$23</definedName>
    <definedName name="day_1" localSheetId="32">'Week 32'!$D$9:$D$23</definedName>
    <definedName name="day_1" localSheetId="33">'Week 33'!$D$9:$D$23</definedName>
    <definedName name="day_1" localSheetId="34">'Week 34'!$D$9:$D$23</definedName>
    <definedName name="day_1" localSheetId="35">'Week 35'!$D$9:$D$23</definedName>
    <definedName name="day_1" localSheetId="36">'Week 36'!$D$9:$D$23</definedName>
    <definedName name="day_1" localSheetId="37">'Week 37'!$D$9:$D$23</definedName>
    <definedName name="day_1" localSheetId="38">'Week 38'!$D$9:$D$23</definedName>
    <definedName name="day_1" localSheetId="39">'Week 39'!$D$9:$D$23</definedName>
    <definedName name="day_1" localSheetId="4">'Week 4'!$D$9:$D$23</definedName>
    <definedName name="day_1" localSheetId="40">'Week 40'!$D$9:$D$23</definedName>
    <definedName name="day_1" localSheetId="41">'Week 41'!$D$9:$D$23</definedName>
    <definedName name="day_1" localSheetId="42">'Week 42'!$D$9:$D$23</definedName>
    <definedName name="day_1" localSheetId="43">'Week 43'!$D$9:$D$23</definedName>
    <definedName name="day_1" localSheetId="44">'Week 44'!$D$9:$D$23</definedName>
    <definedName name="day_1" localSheetId="45">'Week 45'!$D$9:$D$23</definedName>
    <definedName name="day_1" localSheetId="46">'Week 46'!$D$9:$D$23</definedName>
    <definedName name="day_1" localSheetId="47">'Week 47'!$D$9:$D$23</definedName>
    <definedName name="day_1" localSheetId="48">'Week 48'!$D$9:$D$23</definedName>
    <definedName name="day_1" localSheetId="49">'Week 49'!$D$9:$D$23</definedName>
    <definedName name="day_1" localSheetId="5">'Week 5'!$D$9:$D$23</definedName>
    <definedName name="day_1" localSheetId="50">'Week 50'!$D$9:$D$23</definedName>
    <definedName name="day_1" localSheetId="51">'Week 51'!$D$9:$D$23</definedName>
    <definedName name="day_1" localSheetId="52">'Week 52'!$D$9:$D$23</definedName>
    <definedName name="day_1" localSheetId="6">'Week 6'!$D$9:$D$23</definedName>
    <definedName name="day_1" localSheetId="7">'Week 7'!$D$9:$D$23</definedName>
    <definedName name="day_1" localSheetId="8">'Week 8'!$D$9:$D$23</definedName>
    <definedName name="day_1" localSheetId="9">'Week 9'!$D$9:$D$23</definedName>
    <definedName name="day_1">'Week 1'!$D$9:$D$23</definedName>
    <definedName name="day_2" localSheetId="54">SUM!#REF!</definedName>
    <definedName name="day_2" localSheetId="10">'Week 10'!$E$9:$E$23</definedName>
    <definedName name="day_2" localSheetId="11">'Week 11'!$E$9:$E$23</definedName>
    <definedName name="day_2" localSheetId="12">'Week 12'!$E$9:$E$23</definedName>
    <definedName name="day_2" localSheetId="13">'Week 13'!$E$9:$E$23</definedName>
    <definedName name="day_2" localSheetId="14">'Week 14'!$E$9:$E$23</definedName>
    <definedName name="day_2" localSheetId="15">'Week 15'!$E$9:$E$23</definedName>
    <definedName name="day_2" localSheetId="16">'Week 16'!$E$9:$E$23</definedName>
    <definedName name="day_2" localSheetId="17">'Week 17'!$E$9:$E$23</definedName>
    <definedName name="day_2" localSheetId="18">'Week 18'!$E$9:$E$23</definedName>
    <definedName name="day_2" localSheetId="19">'Week 19'!$E$9:$E$23</definedName>
    <definedName name="day_2" localSheetId="2">'Week 2'!$E$9:$E$23</definedName>
    <definedName name="day_2" localSheetId="20">'Week 20'!$E$9:$E$23</definedName>
    <definedName name="day_2" localSheetId="21">'Week 21'!$E$9:$E$23</definedName>
    <definedName name="day_2" localSheetId="22">'Week 22'!$E$9:$E$23</definedName>
    <definedName name="day_2" localSheetId="23">'Week 23'!$E$9:$E$23</definedName>
    <definedName name="day_2" localSheetId="24">'Week 24'!$E$9:$E$23</definedName>
    <definedName name="day_2" localSheetId="25">'Week 25'!$E$9:$E$23</definedName>
    <definedName name="day_2" localSheetId="26">'Week 26'!$E$9:$E$23</definedName>
    <definedName name="day_2" localSheetId="27">'Week 27'!$E$9:$E$23</definedName>
    <definedName name="day_2" localSheetId="28">'Week 28'!$E$9:$E$23</definedName>
    <definedName name="day_2" localSheetId="29">'Week 29'!$E$9:$E$23</definedName>
    <definedName name="day_2" localSheetId="3">'Week 3'!$E$9:$E$23</definedName>
    <definedName name="day_2" localSheetId="30">'Week 30'!$E$9:$E$23</definedName>
    <definedName name="day_2" localSheetId="31">'Week 31'!$E$9:$E$23</definedName>
    <definedName name="day_2" localSheetId="32">'Week 32'!$E$9:$E$23</definedName>
    <definedName name="day_2" localSheetId="33">'Week 33'!$E$9:$E$23</definedName>
    <definedName name="day_2" localSheetId="34">'Week 34'!$E$9:$E$23</definedName>
    <definedName name="day_2" localSheetId="35">'Week 35'!$E$9:$E$23</definedName>
    <definedName name="day_2" localSheetId="36">'Week 36'!$E$9:$E$23</definedName>
    <definedName name="day_2" localSheetId="37">'Week 37'!$E$9:$E$23</definedName>
    <definedName name="day_2" localSheetId="38">'Week 38'!$E$9:$E$23</definedName>
    <definedName name="day_2" localSheetId="39">'Week 39'!$E$9:$E$23</definedName>
    <definedName name="day_2" localSheetId="4">'Week 4'!$E$9:$E$23</definedName>
    <definedName name="day_2" localSheetId="40">'Week 40'!$E$9:$E$23</definedName>
    <definedName name="day_2" localSheetId="41">'Week 41'!$E$9:$E$23</definedName>
    <definedName name="day_2" localSheetId="42">'Week 42'!$E$9:$E$23</definedName>
    <definedName name="day_2" localSheetId="43">'Week 43'!$E$9:$E$23</definedName>
    <definedName name="day_2" localSheetId="44">'Week 44'!$E$9:$E$23</definedName>
    <definedName name="day_2" localSheetId="45">'Week 45'!$E$9:$E$23</definedName>
    <definedName name="day_2" localSheetId="46">'Week 46'!$E$9:$E$23</definedName>
    <definedName name="day_2" localSheetId="47">'Week 47'!$E$9:$E$23</definedName>
    <definedName name="day_2" localSheetId="48">'Week 48'!$E$9:$E$23</definedName>
    <definedName name="day_2" localSheetId="49">'Week 49'!$E$9:$E$23</definedName>
    <definedName name="day_2" localSheetId="5">'Week 5'!$E$9:$E$23</definedName>
    <definedName name="day_2" localSheetId="50">'Week 50'!$E$9:$E$23</definedName>
    <definedName name="day_2" localSheetId="51">'Week 51'!$E$9:$E$23</definedName>
    <definedName name="day_2" localSheetId="52">'Week 52'!$E$9:$E$23</definedName>
    <definedName name="day_2" localSheetId="6">'Week 6'!$E$9:$E$23</definedName>
    <definedName name="day_2" localSheetId="7">'Week 7'!$E$9:$E$23</definedName>
    <definedName name="day_2" localSheetId="8">'Week 8'!$E$9:$E$23</definedName>
    <definedName name="day_2" localSheetId="9">'Week 9'!$E$9:$E$23</definedName>
    <definedName name="day_2">'Week 1'!$E$9:$E$23</definedName>
    <definedName name="day_3" localSheetId="54">SUM!#REF!</definedName>
    <definedName name="day_3" localSheetId="10">'Week 10'!$F$9:$F$23</definedName>
    <definedName name="day_3" localSheetId="11">'Week 11'!$F$9:$F$23</definedName>
    <definedName name="day_3" localSheetId="12">'Week 12'!$F$9:$F$23</definedName>
    <definedName name="day_3" localSheetId="13">'Week 13'!$F$9:$F$23</definedName>
    <definedName name="day_3" localSheetId="14">'Week 14'!$F$9:$F$23</definedName>
    <definedName name="day_3" localSheetId="15">'Week 15'!$F$9:$F$23</definedName>
    <definedName name="day_3" localSheetId="16">'Week 16'!$F$9:$F$23</definedName>
    <definedName name="day_3" localSheetId="17">'Week 17'!$F$9:$F$23</definedName>
    <definedName name="day_3" localSheetId="18">'Week 18'!$F$9:$F$23</definedName>
    <definedName name="day_3" localSheetId="19">'Week 19'!$F$9:$F$23</definedName>
    <definedName name="day_3" localSheetId="2">'Week 2'!$F$9:$F$23</definedName>
    <definedName name="day_3" localSheetId="20">'Week 20'!$F$9:$F$23</definedName>
    <definedName name="day_3" localSheetId="21">'Week 21'!$F$9:$F$23</definedName>
    <definedName name="day_3" localSheetId="22">'Week 22'!$F$9:$F$23</definedName>
    <definedName name="day_3" localSheetId="23">'Week 23'!$F$9:$F$23</definedName>
    <definedName name="day_3" localSheetId="24">'Week 24'!$F$9:$F$23</definedName>
    <definedName name="day_3" localSheetId="25">'Week 25'!$F$9:$F$23</definedName>
    <definedName name="day_3" localSheetId="26">'Week 26'!$F$9:$F$23</definedName>
    <definedName name="day_3" localSheetId="27">'Week 27'!$F$9:$F$23</definedName>
    <definedName name="day_3" localSheetId="28">'Week 28'!$F$9:$F$23</definedName>
    <definedName name="day_3" localSheetId="29">'Week 29'!$F$9:$F$23</definedName>
    <definedName name="day_3" localSheetId="3">'Week 3'!$F$9:$F$23</definedName>
    <definedName name="day_3" localSheetId="30">'Week 30'!$F$9:$F$23</definedName>
    <definedName name="day_3" localSheetId="31">'Week 31'!$F$9:$F$23</definedName>
    <definedName name="day_3" localSheetId="32">'Week 32'!$F$9:$F$23</definedName>
    <definedName name="day_3" localSheetId="33">'Week 33'!$F$9:$F$23</definedName>
    <definedName name="day_3" localSheetId="34">'Week 34'!$F$9:$F$23</definedName>
    <definedName name="day_3" localSheetId="35">'Week 35'!$F$9:$F$23</definedName>
    <definedName name="day_3" localSheetId="36">'Week 36'!$F$9:$F$23</definedName>
    <definedName name="day_3" localSheetId="37">'Week 37'!$F$9:$F$23</definedName>
    <definedName name="day_3" localSheetId="38">'Week 38'!$F$9:$F$23</definedName>
    <definedName name="day_3" localSheetId="39">'Week 39'!$F$9:$F$23</definedName>
    <definedName name="day_3" localSheetId="4">'Week 4'!$F$9:$F$23</definedName>
    <definedName name="day_3" localSheetId="40">'Week 40'!$F$9:$F$23</definedName>
    <definedName name="day_3" localSheetId="41">'Week 41'!$F$9:$F$23</definedName>
    <definedName name="day_3" localSheetId="42">'Week 42'!$F$9:$F$23</definedName>
    <definedName name="day_3" localSheetId="43">'Week 43'!$F$9:$F$23</definedName>
    <definedName name="day_3" localSheetId="44">'Week 44'!$F$9:$F$23</definedName>
    <definedName name="day_3" localSheetId="45">'Week 45'!$F$9:$F$23</definedName>
    <definedName name="day_3" localSheetId="46">'Week 46'!$F$9:$F$23</definedName>
    <definedName name="day_3" localSheetId="47">'Week 47'!$F$9:$F$23</definedName>
    <definedName name="day_3" localSheetId="48">'Week 48'!$F$9:$F$23</definedName>
    <definedName name="day_3" localSheetId="49">'Week 49'!$F$9:$F$23</definedName>
    <definedName name="day_3" localSheetId="5">'Week 5'!$F$9:$F$23</definedName>
    <definedName name="day_3" localSheetId="50">'Week 50'!$F$9:$F$23</definedName>
    <definedName name="day_3" localSheetId="51">'Week 51'!$F$9:$F$23</definedName>
    <definedName name="day_3" localSheetId="52">'Week 52'!$F$9:$F$23</definedName>
    <definedName name="day_3" localSheetId="6">'Week 6'!$F$9:$F$23</definedName>
    <definedName name="day_3" localSheetId="7">'Week 7'!$F$9:$F$23</definedName>
    <definedName name="day_3" localSheetId="8">'Week 8'!$F$9:$F$23</definedName>
    <definedName name="day_3" localSheetId="9">'Week 9'!$F$9:$F$23</definedName>
    <definedName name="day_3">'Week 1'!$F$9:$F$23</definedName>
    <definedName name="day_4" localSheetId="54">SUM!#REF!</definedName>
    <definedName name="day_4" localSheetId="10">'Week 10'!$G$9:$G$23</definedName>
    <definedName name="day_4" localSheetId="11">'Week 11'!$G$9:$G$23</definedName>
    <definedName name="day_4" localSheetId="12">'Week 12'!$G$9:$G$23</definedName>
    <definedName name="day_4" localSheetId="13">'Week 13'!$G$9:$G$23</definedName>
    <definedName name="day_4" localSheetId="14">'Week 14'!$G$9:$G$23</definedName>
    <definedName name="day_4" localSheetId="15">'Week 15'!$G$9:$G$23</definedName>
    <definedName name="day_4" localSheetId="16">'Week 16'!$G$9:$G$23</definedName>
    <definedName name="day_4" localSheetId="17">'Week 17'!$G$9:$G$23</definedName>
    <definedName name="day_4" localSheetId="18">'Week 18'!$G$9:$G$23</definedName>
    <definedName name="day_4" localSheetId="19">'Week 19'!$G$9:$G$23</definedName>
    <definedName name="day_4" localSheetId="2">'Week 2'!$G$9:$G$23</definedName>
    <definedName name="day_4" localSheetId="20">'Week 20'!$G$9:$G$23</definedName>
    <definedName name="day_4" localSheetId="21">'Week 21'!$G$9:$G$23</definedName>
    <definedName name="day_4" localSheetId="22">'Week 22'!$G$9:$G$23</definedName>
    <definedName name="day_4" localSheetId="23">'Week 23'!$G$9:$G$23</definedName>
    <definedName name="day_4" localSheetId="24">'Week 24'!$G$9:$G$23</definedName>
    <definedName name="day_4" localSheetId="25">'Week 25'!$G$9:$G$23</definedName>
    <definedName name="day_4" localSheetId="26">'Week 26'!$G$9:$G$23</definedName>
    <definedName name="day_4" localSheetId="27">'Week 27'!$G$9:$G$23</definedName>
    <definedName name="day_4" localSheetId="28">'Week 28'!$G$9:$G$23</definedName>
    <definedName name="day_4" localSheetId="29">'Week 29'!$G$9:$G$23</definedName>
    <definedName name="day_4" localSheetId="3">'Week 3'!$G$9:$G$23</definedName>
    <definedName name="day_4" localSheetId="30">'Week 30'!$G$9:$G$23</definedName>
    <definedName name="day_4" localSheetId="31">'Week 31'!$G$9:$G$23</definedName>
    <definedName name="day_4" localSheetId="32">'Week 32'!$G$9:$G$23</definedName>
    <definedName name="day_4" localSheetId="33">'Week 33'!$G$9:$G$23</definedName>
    <definedName name="day_4" localSheetId="34">'Week 34'!$G$9:$G$23</definedName>
    <definedName name="day_4" localSheetId="35">'Week 35'!$G$9:$G$23</definedName>
    <definedName name="day_4" localSheetId="36">'Week 36'!$G$9:$G$23</definedName>
    <definedName name="day_4" localSheetId="37">'Week 37'!$G$9:$G$23</definedName>
    <definedName name="day_4" localSheetId="38">'Week 38'!$G$9:$G$23</definedName>
    <definedName name="day_4" localSheetId="39">'Week 39'!$G$9:$G$23</definedName>
    <definedName name="day_4" localSheetId="4">'Week 4'!$G$9:$G$23</definedName>
    <definedName name="day_4" localSheetId="40">'Week 40'!$G$9:$G$23</definedName>
    <definedName name="day_4" localSheetId="41">'Week 41'!$G$9:$G$23</definedName>
    <definedName name="day_4" localSheetId="42">'Week 42'!$G$9:$G$23</definedName>
    <definedName name="day_4" localSheetId="43">'Week 43'!$G$9:$G$23</definedName>
    <definedName name="day_4" localSheetId="44">'Week 44'!$G$9:$G$23</definedName>
    <definedName name="day_4" localSheetId="45">'Week 45'!$G$9:$G$23</definedName>
    <definedName name="day_4" localSheetId="46">'Week 46'!$G$9:$G$23</definedName>
    <definedName name="day_4" localSheetId="47">'Week 47'!$G$9:$G$23</definedName>
    <definedName name="day_4" localSheetId="48">'Week 48'!$G$9:$G$23</definedName>
    <definedName name="day_4" localSheetId="49">'Week 49'!$G$9:$G$23</definedName>
    <definedName name="day_4" localSheetId="5">'Week 5'!$G$9:$G$23</definedName>
    <definedName name="day_4" localSheetId="50">'Week 50'!$G$9:$G$23</definedName>
    <definedName name="day_4" localSheetId="51">'Week 51'!$G$9:$G$23</definedName>
    <definedName name="day_4" localSheetId="52">'Week 52'!$G$9:$G$23</definedName>
    <definedName name="day_4" localSheetId="6">'Week 6'!$G$9:$G$23</definedName>
    <definedName name="day_4" localSheetId="7">'Week 7'!$G$9:$G$23</definedName>
    <definedName name="day_4" localSheetId="8">'Week 8'!$G$9:$G$23</definedName>
    <definedName name="day_4" localSheetId="9">'Week 9'!$G$9:$G$23</definedName>
    <definedName name="day_4">'Week 1'!$G$9:$G$23</definedName>
    <definedName name="day_5" localSheetId="54">SUM!#REF!</definedName>
    <definedName name="day_5" localSheetId="10">'Week 10'!$H$9:$H$23</definedName>
    <definedName name="day_5" localSheetId="11">'Week 11'!$H$9:$H$23</definedName>
    <definedName name="day_5" localSheetId="12">'Week 12'!$H$9:$H$23</definedName>
    <definedName name="day_5" localSheetId="13">'Week 13'!$H$9:$H$23</definedName>
    <definedName name="day_5" localSheetId="14">'Week 14'!$H$9:$H$23</definedName>
    <definedName name="day_5" localSheetId="15">'Week 15'!$H$9:$H$23</definedName>
    <definedName name="day_5" localSheetId="16">'Week 16'!$H$9:$H$23</definedName>
    <definedName name="day_5" localSheetId="17">'Week 17'!$H$9:$H$23</definedName>
    <definedName name="day_5" localSheetId="18">'Week 18'!$H$9:$H$23</definedName>
    <definedName name="day_5" localSheetId="19">'Week 19'!$H$9:$H$23</definedName>
    <definedName name="day_5" localSheetId="2">'Week 2'!$H$9:$H$23</definedName>
    <definedName name="day_5" localSheetId="20">'Week 20'!$H$9:$H$23</definedName>
    <definedName name="day_5" localSheetId="21">'Week 21'!$H$9:$H$23</definedName>
    <definedName name="day_5" localSheetId="22">'Week 22'!$H$9:$H$23</definedName>
    <definedName name="day_5" localSheetId="23">'Week 23'!$H$9:$H$23</definedName>
    <definedName name="day_5" localSheetId="24">'Week 24'!$H$9:$H$23</definedName>
    <definedName name="day_5" localSheetId="25">'Week 25'!$H$9:$H$23</definedName>
    <definedName name="day_5" localSheetId="26">'Week 26'!$H$9:$H$23</definedName>
    <definedName name="day_5" localSheetId="27">'Week 27'!$H$9:$H$23</definedName>
    <definedName name="day_5" localSheetId="28">'Week 28'!$H$9:$H$23</definedName>
    <definedName name="day_5" localSheetId="29">'Week 29'!$H$9:$H$23</definedName>
    <definedName name="day_5" localSheetId="3">'Week 3'!$H$9:$H$23</definedName>
    <definedName name="day_5" localSheetId="30">'Week 30'!$H$9:$H$23</definedName>
    <definedName name="day_5" localSheetId="31">'Week 31'!$H$9:$H$23</definedName>
    <definedName name="day_5" localSheetId="32">'Week 32'!$H$9:$H$23</definedName>
    <definedName name="day_5" localSheetId="33">'Week 33'!$H$9:$H$23</definedName>
    <definedName name="day_5" localSheetId="34">'Week 34'!$H$9:$H$23</definedName>
    <definedName name="day_5" localSheetId="35">'Week 35'!$H$9:$H$23</definedName>
    <definedName name="day_5" localSheetId="36">'Week 36'!$H$9:$H$23</definedName>
    <definedName name="day_5" localSheetId="37">'Week 37'!$H$9:$H$23</definedName>
    <definedName name="day_5" localSheetId="38">'Week 38'!$H$9:$H$23</definedName>
    <definedName name="day_5" localSheetId="39">'Week 39'!$H$9:$H$23</definedName>
    <definedName name="day_5" localSheetId="4">'Week 4'!$H$9:$H$23</definedName>
    <definedName name="day_5" localSheetId="40">'Week 40'!$H$9:$H$23</definedName>
    <definedName name="day_5" localSheetId="41">'Week 41'!$H$9:$H$23</definedName>
    <definedName name="day_5" localSheetId="42">'Week 42'!$H$9:$H$23</definedName>
    <definedName name="day_5" localSheetId="43">'Week 43'!$H$9:$H$23</definedName>
    <definedName name="day_5" localSheetId="44">'Week 44'!$H$9:$H$23</definedName>
    <definedName name="day_5" localSheetId="45">'Week 45'!$H$9:$H$23</definedName>
    <definedName name="day_5" localSheetId="46">'Week 46'!$H$9:$H$23</definedName>
    <definedName name="day_5" localSheetId="47">'Week 47'!$H$9:$H$23</definedName>
    <definedName name="day_5" localSheetId="48">'Week 48'!$H$9:$H$23</definedName>
    <definedName name="day_5" localSheetId="49">'Week 49'!$H$9:$H$23</definedName>
    <definedName name="day_5" localSheetId="5">'Week 5'!$H$9:$H$23</definedName>
    <definedName name="day_5" localSheetId="50">'Week 50'!$H$9:$H$23</definedName>
    <definedName name="day_5" localSheetId="51">'Week 51'!$H$9:$H$23</definedName>
    <definedName name="day_5" localSheetId="52">'Week 52'!$H$9:$H$23</definedName>
    <definedName name="day_5" localSheetId="6">'Week 6'!$H$9:$H$23</definedName>
    <definedName name="day_5" localSheetId="7">'Week 7'!$H$9:$H$23</definedName>
    <definedName name="day_5" localSheetId="8">'Week 8'!$H$9:$H$23</definedName>
    <definedName name="day_5" localSheetId="9">'Week 9'!$H$9:$H$23</definedName>
    <definedName name="day_5">'Week 1'!$H$9:$H$23</definedName>
    <definedName name="day_6" localSheetId="54">SUM!#REF!</definedName>
    <definedName name="day_6" localSheetId="10">'Week 10'!$I$9:$I$23</definedName>
    <definedName name="day_6" localSheetId="11">'Week 11'!$I$9:$I$23</definedName>
    <definedName name="day_6" localSheetId="12">'Week 12'!$I$9:$I$23</definedName>
    <definedName name="day_6" localSheetId="13">'Week 13'!$I$9:$I$23</definedName>
    <definedName name="day_6" localSheetId="14">'Week 14'!$I$9:$I$23</definedName>
    <definedName name="day_6" localSheetId="15">'Week 15'!$I$9:$I$23</definedName>
    <definedName name="day_6" localSheetId="16">'Week 16'!$I$9:$I$23</definedName>
    <definedName name="day_6" localSheetId="17">'Week 17'!$I$9:$I$23</definedName>
    <definedName name="day_6" localSheetId="18">'Week 18'!$I$9:$I$23</definedName>
    <definedName name="day_6" localSheetId="19">'Week 19'!$I$9:$I$23</definedName>
    <definedName name="day_6" localSheetId="2">'Week 2'!$I$9:$I$23</definedName>
    <definedName name="day_6" localSheetId="20">'Week 20'!$I$9:$I$23</definedName>
    <definedName name="day_6" localSheetId="21">'Week 21'!$I$9:$I$23</definedName>
    <definedName name="day_6" localSheetId="22">'Week 22'!$I$9:$I$23</definedName>
    <definedName name="day_6" localSheetId="23">'Week 23'!$I$9:$I$23</definedName>
    <definedName name="day_6" localSheetId="24">'Week 24'!$I$9:$I$23</definedName>
    <definedName name="day_6" localSheetId="25">'Week 25'!$I$9:$I$23</definedName>
    <definedName name="day_6" localSheetId="26">'Week 26'!$I$9:$I$23</definedName>
    <definedName name="day_6" localSheetId="27">'Week 27'!$I$9:$I$23</definedName>
    <definedName name="day_6" localSheetId="28">'Week 28'!$I$9:$I$23</definedName>
    <definedName name="day_6" localSheetId="29">'Week 29'!$I$9:$I$23</definedName>
    <definedName name="day_6" localSheetId="3">'Week 3'!$I$9:$I$23</definedName>
    <definedName name="day_6" localSheetId="30">'Week 30'!$I$9:$I$23</definedName>
    <definedName name="day_6" localSheetId="31">'Week 31'!$I$9:$I$23</definedName>
    <definedName name="day_6" localSheetId="32">'Week 32'!$I$9:$I$23</definedName>
    <definedName name="day_6" localSheetId="33">'Week 33'!$I$9:$I$23</definedName>
    <definedName name="day_6" localSheetId="34">'Week 34'!$I$9:$I$23</definedName>
    <definedName name="day_6" localSheetId="35">'Week 35'!$I$9:$I$23</definedName>
    <definedName name="day_6" localSheetId="36">'Week 36'!$I$9:$I$23</definedName>
    <definedName name="day_6" localSheetId="37">'Week 37'!$I$9:$I$23</definedName>
    <definedName name="day_6" localSheetId="38">'Week 38'!$I$9:$I$23</definedName>
    <definedName name="day_6" localSheetId="39">'Week 39'!$I$9:$I$23</definedName>
    <definedName name="day_6" localSheetId="4">'Week 4'!$I$9:$I$23</definedName>
    <definedName name="day_6" localSheetId="40">'Week 40'!$I$9:$I$23</definedName>
    <definedName name="day_6" localSheetId="41">'Week 41'!$I$9:$I$23</definedName>
    <definedName name="day_6" localSheetId="42">'Week 42'!$I$9:$I$23</definedName>
    <definedName name="day_6" localSheetId="43">'Week 43'!$I$9:$I$23</definedName>
    <definedName name="day_6" localSheetId="44">'Week 44'!$I$9:$I$23</definedName>
    <definedName name="day_6" localSheetId="45">'Week 45'!$I$9:$I$23</definedName>
    <definedName name="day_6" localSheetId="46">'Week 46'!$I$9:$I$23</definedName>
    <definedName name="day_6" localSheetId="47">'Week 47'!$I$9:$I$23</definedName>
    <definedName name="day_6" localSheetId="48">'Week 48'!$I$9:$I$23</definedName>
    <definedName name="day_6" localSheetId="49">'Week 49'!$I$9:$I$23</definedName>
    <definedName name="day_6" localSheetId="5">'Week 5'!$I$9:$I$23</definedName>
    <definedName name="day_6" localSheetId="50">'Week 50'!$I$9:$I$23</definedName>
    <definedName name="day_6" localSheetId="51">'Week 51'!$I$9:$I$23</definedName>
    <definedName name="day_6" localSheetId="52">'Week 52'!$I$9:$I$23</definedName>
    <definedName name="day_6" localSheetId="6">'Week 6'!$I$9:$I$23</definedName>
    <definedName name="day_6" localSheetId="7">'Week 7'!$I$9:$I$23</definedName>
    <definedName name="day_6" localSheetId="8">'Week 8'!$I$9:$I$23</definedName>
    <definedName name="day_6" localSheetId="9">'Week 9'!$I$9:$I$23</definedName>
    <definedName name="day_6">'Week 1'!$I$9:$I$23</definedName>
    <definedName name="day_7" localSheetId="54">SUM!#REF!</definedName>
    <definedName name="day_7" localSheetId="10">'Week 10'!$J$9:$J$23</definedName>
    <definedName name="day_7" localSheetId="11">'Week 11'!$J$9:$J$23</definedName>
    <definedName name="day_7" localSheetId="12">'Week 12'!$J$9:$J$23</definedName>
    <definedName name="day_7" localSheetId="13">'Week 13'!$J$9:$J$23</definedName>
    <definedName name="day_7" localSheetId="14">'Week 14'!$J$9:$J$23</definedName>
    <definedName name="day_7" localSheetId="15">'Week 15'!$J$9:$J$23</definedName>
    <definedName name="day_7" localSheetId="16">'Week 16'!$J$9:$J$23</definedName>
    <definedName name="day_7" localSheetId="17">'Week 17'!$J$9:$J$23</definedName>
    <definedName name="day_7" localSheetId="18">'Week 18'!$J$9:$J$23</definedName>
    <definedName name="day_7" localSheetId="19">'Week 19'!$J$9:$J$23</definedName>
    <definedName name="day_7" localSheetId="2">'Week 2'!$J$9:$J$23</definedName>
    <definedName name="day_7" localSheetId="20">'Week 20'!$J$9:$J$23</definedName>
    <definedName name="day_7" localSheetId="21">'Week 21'!$J$9:$J$23</definedName>
    <definedName name="day_7" localSheetId="22">'Week 22'!$J$9:$J$23</definedName>
    <definedName name="day_7" localSheetId="23">'Week 23'!$J$9:$J$23</definedName>
    <definedName name="day_7" localSheetId="24">'Week 24'!$J$9:$J$23</definedName>
    <definedName name="day_7" localSheetId="25">'Week 25'!$J$9:$J$23</definedName>
    <definedName name="day_7" localSheetId="26">'Week 26'!$J$9:$J$23</definedName>
    <definedName name="day_7" localSheetId="27">'Week 27'!$J$9:$J$23</definedName>
    <definedName name="day_7" localSheetId="28">'Week 28'!$J$9:$J$23</definedName>
    <definedName name="day_7" localSheetId="29">'Week 29'!$J$9:$J$23</definedName>
    <definedName name="day_7" localSheetId="3">'Week 3'!$J$9:$J$23</definedName>
    <definedName name="day_7" localSheetId="30">'Week 30'!$J$9:$J$23</definedName>
    <definedName name="day_7" localSheetId="31">'Week 31'!$J$9:$J$23</definedName>
    <definedName name="day_7" localSheetId="32">'Week 32'!$J$9:$J$23</definedName>
    <definedName name="day_7" localSheetId="33">'Week 33'!$J$9:$J$23</definedName>
    <definedName name="day_7" localSheetId="34">'Week 34'!$J$9:$J$23</definedName>
    <definedName name="day_7" localSheetId="35">'Week 35'!$J$9:$J$23</definedName>
    <definedName name="day_7" localSheetId="36">'Week 36'!$J$9:$J$23</definedName>
    <definedName name="day_7" localSheetId="37">'Week 37'!$J$9:$J$23</definedName>
    <definedName name="day_7" localSheetId="38">'Week 38'!$J$9:$J$23</definedName>
    <definedName name="day_7" localSheetId="39">'Week 39'!$J$9:$J$23</definedName>
    <definedName name="day_7" localSheetId="4">'Week 4'!$J$9:$J$23</definedName>
    <definedName name="day_7" localSheetId="40">'Week 40'!$J$9:$J$23</definedName>
    <definedName name="day_7" localSheetId="41">'Week 41'!$J$9:$J$23</definedName>
    <definedName name="day_7" localSheetId="42">'Week 42'!$J$9:$J$23</definedName>
    <definedName name="day_7" localSheetId="43">'Week 43'!$J$9:$J$23</definedName>
    <definedName name="day_7" localSheetId="44">'Week 44'!$J$9:$J$23</definedName>
    <definedName name="day_7" localSheetId="45">'Week 45'!$J$9:$J$23</definedName>
    <definedName name="day_7" localSheetId="46">'Week 46'!$J$9:$J$23</definedName>
    <definedName name="day_7" localSheetId="47">'Week 47'!$J$9:$J$23</definedName>
    <definedName name="day_7" localSheetId="48">'Week 48'!$J$9:$J$23</definedName>
    <definedName name="day_7" localSheetId="49">'Week 49'!$J$9:$J$23</definedName>
    <definedName name="day_7" localSheetId="5">'Week 5'!$J$9:$J$23</definedName>
    <definedName name="day_7" localSheetId="50">'Week 50'!$J$9:$J$23</definedName>
    <definedName name="day_7" localSheetId="51">'Week 51'!$J$9:$J$23</definedName>
    <definedName name="day_7" localSheetId="52">'Week 52'!$J$9:$J$23</definedName>
    <definedName name="day_7" localSheetId="6">'Week 6'!$J$9:$J$23</definedName>
    <definedName name="day_7" localSheetId="7">'Week 7'!$J$9:$J$23</definedName>
    <definedName name="day_7" localSheetId="8">'Week 8'!$J$9:$J$23</definedName>
    <definedName name="day_7" localSheetId="9">'Week 9'!$J$9:$J$23</definedName>
    <definedName name="day_7">'Week 1'!$J$9:$J$23</definedName>
    <definedName name="P1SUM" localSheetId="54">SUM!#REF!</definedName>
    <definedName name="P1SUM" localSheetId="10">'Week 10'!$D$10:$J$10</definedName>
    <definedName name="P1SUM" localSheetId="11">'Week 11'!$D$10:$J$10</definedName>
    <definedName name="P1SUM" localSheetId="12">'Week 12'!$D$10:$J$10</definedName>
    <definedName name="P1SUM" localSheetId="13">'Week 13'!$D$10:$J$10</definedName>
    <definedName name="P1SUM" localSheetId="14">'Week 14'!$D$10:$J$10</definedName>
    <definedName name="P1SUM" localSheetId="15">'Week 15'!$D$10:$J$10</definedName>
    <definedName name="P1SUM" localSheetId="16">'Week 16'!$D$10:$J$10</definedName>
    <definedName name="P1SUM" localSheetId="17">'Week 17'!$D$10:$J$10</definedName>
    <definedName name="P1SUM" localSheetId="18">'Week 18'!$D$10:$J$10</definedName>
    <definedName name="P1SUM" localSheetId="19">'Week 19'!$D$10:$J$10</definedName>
    <definedName name="P1SUM" localSheetId="2">'Week 2'!$D$10:$J$10</definedName>
    <definedName name="P1SUM" localSheetId="20">'Week 20'!$D$10:$J$10</definedName>
    <definedName name="P1SUM" localSheetId="21">'Week 21'!$D$10:$J$10</definedName>
    <definedName name="P1SUM" localSheetId="22">'Week 22'!$D$10:$J$10</definedName>
    <definedName name="P1SUM" localSheetId="23">'Week 23'!$D$10:$J$10</definedName>
    <definedName name="P1SUM" localSheetId="24">'Week 24'!$D$10:$J$10</definedName>
    <definedName name="P1SUM" localSheetId="25">'Week 25'!$D$10:$J$10</definedName>
    <definedName name="P1SUM" localSheetId="26">'Week 26'!$D$10:$J$10</definedName>
    <definedName name="P1SUM" localSheetId="27">'Week 27'!$D$10:$J$10</definedName>
    <definedName name="P1SUM" localSheetId="28">'Week 28'!$D$10:$J$10</definedName>
    <definedName name="P1SUM" localSheetId="29">'Week 29'!$D$10:$J$10</definedName>
    <definedName name="P1SUM" localSheetId="3">'Week 3'!$D$10:$J$10</definedName>
    <definedName name="P1SUM" localSheetId="30">'Week 30'!$D$10:$J$10</definedName>
    <definedName name="P1SUM" localSheetId="31">'Week 31'!$D$10:$J$10</definedName>
    <definedName name="P1SUM" localSheetId="32">'Week 32'!$D$10:$J$10</definedName>
    <definedName name="P1SUM" localSheetId="33">'Week 33'!$D$10:$J$10</definedName>
    <definedName name="P1SUM" localSheetId="34">'Week 34'!$D$10:$J$10</definedName>
    <definedName name="P1SUM" localSheetId="35">'Week 35'!$D$10:$J$10</definedName>
    <definedName name="P1SUM" localSheetId="36">'Week 36'!$D$10:$J$10</definedName>
    <definedName name="P1SUM" localSheetId="37">'Week 37'!$D$10:$J$10</definedName>
    <definedName name="P1SUM" localSheetId="38">'Week 38'!$D$10:$J$10</definedName>
    <definedName name="P1SUM" localSheetId="39">'Week 39'!$D$10:$J$10</definedName>
    <definedName name="P1SUM" localSheetId="4">'Week 4'!$D$10:$J$10</definedName>
    <definedName name="P1SUM" localSheetId="40">'Week 40'!$D$10:$J$10</definedName>
    <definedName name="P1SUM" localSheetId="41">'Week 41'!$D$10:$J$10</definedName>
    <definedName name="P1SUM" localSheetId="42">'Week 42'!$D$10:$J$10</definedName>
    <definedName name="P1SUM" localSheetId="43">'Week 43'!$D$10:$J$10</definedName>
    <definedName name="P1SUM" localSheetId="44">'Week 44'!$D$10:$J$10</definedName>
    <definedName name="P1SUM" localSheetId="45">'Week 45'!$D$10:$J$10</definedName>
    <definedName name="P1SUM" localSheetId="46">'Week 46'!$D$10:$J$10</definedName>
    <definedName name="P1SUM" localSheetId="47">'Week 47'!$D$10:$J$10</definedName>
    <definedName name="P1SUM" localSheetId="48">'Week 48'!$D$10:$J$10</definedName>
    <definedName name="P1SUM" localSheetId="49">'Week 49'!$D$10:$J$10</definedName>
    <definedName name="P1SUM" localSheetId="5">'Week 5'!$D$10:$J$10</definedName>
    <definedName name="P1SUM" localSheetId="50">'Week 50'!$D$10:$J$10</definedName>
    <definedName name="P1SUM" localSheetId="51">'Week 51'!$D$10:$J$10</definedName>
    <definedName name="P1SUM" localSheetId="52">'Week 52'!$D$10:$J$10</definedName>
    <definedName name="P1SUM" localSheetId="6">'Week 6'!$D$10:$J$10</definedName>
    <definedName name="P1SUM" localSheetId="7">'Week 7'!$D$10:$J$10</definedName>
    <definedName name="P1SUM" localSheetId="8">'Week 8'!$D$10:$J$10</definedName>
    <definedName name="P1SUM" localSheetId="9">'Week 9'!$D$10:$J$10</definedName>
    <definedName name="P1SUM">'Week 1'!$D$10:$J$10</definedName>
    <definedName name="P2SUM" localSheetId="54">SUM!#REF!</definedName>
    <definedName name="P2SUM" localSheetId="10">'Week 10'!$D$11:$J$11</definedName>
    <definedName name="P2SUM" localSheetId="11">'Week 11'!$D$11:$J$11</definedName>
    <definedName name="P2SUM" localSheetId="12">'Week 12'!$D$11:$J$11</definedName>
    <definedName name="P2SUM" localSheetId="13">'Week 13'!$D$11:$J$11</definedName>
    <definedName name="P2SUM" localSheetId="14">'Week 14'!$D$11:$J$11</definedName>
    <definedName name="P2SUM" localSheetId="15">'Week 15'!$D$11:$J$11</definedName>
    <definedName name="P2SUM" localSheetId="16">'Week 16'!$D$11:$J$11</definedName>
    <definedName name="P2SUM" localSheetId="17">'Week 17'!$D$11:$J$11</definedName>
    <definedName name="P2SUM" localSheetId="18">'Week 18'!$D$11:$J$11</definedName>
    <definedName name="P2SUM" localSheetId="19">'Week 19'!$D$11:$J$11</definedName>
    <definedName name="P2SUM" localSheetId="2">'Week 2'!$D$11:$J$11</definedName>
    <definedName name="P2SUM" localSheetId="20">'Week 20'!$D$11:$J$11</definedName>
    <definedName name="P2SUM" localSheetId="21">'Week 21'!$D$11:$J$11</definedName>
    <definedName name="P2SUM" localSheetId="22">'Week 22'!$D$11:$J$11</definedName>
    <definedName name="P2SUM" localSheetId="23">'Week 23'!$D$11:$J$11</definedName>
    <definedName name="P2SUM" localSheetId="24">'Week 24'!$D$11:$J$11</definedName>
    <definedName name="P2SUM" localSheetId="25">'Week 25'!$D$11:$J$11</definedName>
    <definedName name="P2SUM" localSheetId="26">'Week 26'!$D$11:$J$11</definedName>
    <definedName name="P2SUM" localSheetId="27">'Week 27'!$D$11:$J$11</definedName>
    <definedName name="P2SUM" localSheetId="28">'Week 28'!$D$11:$J$11</definedName>
    <definedName name="P2SUM" localSheetId="29">'Week 29'!$D$11:$J$11</definedName>
    <definedName name="P2SUM" localSheetId="3">'Week 3'!$D$11:$J$11</definedName>
    <definedName name="P2SUM" localSheetId="30">'Week 30'!$D$11:$J$11</definedName>
    <definedName name="P2SUM" localSheetId="31">'Week 31'!$D$11:$J$11</definedName>
    <definedName name="P2SUM" localSheetId="32">'Week 32'!$D$11:$J$11</definedName>
    <definedName name="P2SUM" localSheetId="33">'Week 33'!$D$11:$J$11</definedName>
    <definedName name="P2SUM" localSheetId="34">'Week 34'!$D$11:$J$11</definedName>
    <definedName name="P2SUM" localSheetId="35">'Week 35'!$D$11:$J$11</definedName>
    <definedName name="P2SUM" localSheetId="36">'Week 36'!$D$11:$J$11</definedName>
    <definedName name="P2SUM" localSheetId="37">'Week 37'!$D$11:$J$11</definedName>
    <definedName name="P2SUM" localSheetId="38">'Week 38'!$D$11:$J$11</definedName>
    <definedName name="P2SUM" localSheetId="39">'Week 39'!$D$11:$J$11</definedName>
    <definedName name="P2SUM" localSheetId="4">'Week 4'!$D$11:$J$11</definedName>
    <definedName name="P2SUM" localSheetId="40">'Week 40'!$D$11:$J$11</definedName>
    <definedName name="P2SUM" localSheetId="41">'Week 41'!$D$11:$J$11</definedName>
    <definedName name="P2SUM" localSheetId="42">'Week 42'!$D$11:$J$11</definedName>
    <definedName name="P2SUM" localSheetId="43">'Week 43'!$D$11:$J$11</definedName>
    <definedName name="P2SUM" localSheetId="44">'Week 44'!$D$11:$J$11</definedName>
    <definedName name="P2SUM" localSheetId="45">'Week 45'!$D$11:$J$11</definedName>
    <definedName name="P2SUM" localSheetId="46">'Week 46'!$D$11:$J$11</definedName>
    <definedName name="P2SUM" localSheetId="47">'Week 47'!$D$11:$J$11</definedName>
    <definedName name="P2SUM" localSheetId="48">'Week 48'!$D$11:$J$11</definedName>
    <definedName name="P2SUM" localSheetId="49">'Week 49'!$D$11:$J$11</definedName>
    <definedName name="P2SUM" localSheetId="5">'Week 5'!$D$11:$J$11</definedName>
    <definedName name="P2SUM" localSheetId="50">'Week 50'!$D$11:$J$11</definedName>
    <definedName name="P2SUM" localSheetId="51">'Week 51'!$D$11:$J$11</definedName>
    <definedName name="P2SUM" localSheetId="52">'Week 52'!$D$11:$J$11</definedName>
    <definedName name="P2SUM" localSheetId="6">'Week 6'!$D$11:$J$11</definedName>
    <definedName name="P2SUM" localSheetId="7">'Week 7'!$D$11:$J$11</definedName>
    <definedName name="P2SUM" localSheetId="8">'Week 8'!$D$11:$J$11</definedName>
    <definedName name="P2SUM" localSheetId="9">'Week 9'!$D$11:$J$11</definedName>
    <definedName name="P2SUM">'Week 1'!$D$11:$J$11</definedName>
    <definedName name="Project" localSheetId="54">SUM!#REF!</definedName>
    <definedName name="Project" localSheetId="10">'Week 10'!$B$9:$B$23</definedName>
    <definedName name="Project" localSheetId="11">'Week 11'!$B$9:$B$23</definedName>
    <definedName name="Project" localSheetId="12">'Week 12'!$B$9:$B$23</definedName>
    <definedName name="Project" localSheetId="13">'Week 13'!$B$9:$B$23</definedName>
    <definedName name="Project" localSheetId="14">'Week 14'!$B$9:$B$23</definedName>
    <definedName name="Project" localSheetId="15">'Week 15'!$B$9:$B$23</definedName>
    <definedName name="Project" localSheetId="16">'Week 16'!$B$9:$B$23</definedName>
    <definedName name="Project" localSheetId="17">'Week 17'!$B$9:$B$23</definedName>
    <definedName name="Project" localSheetId="18">'Week 18'!$B$9:$B$23</definedName>
    <definedName name="Project" localSheetId="19">'Week 19'!$B$9:$B$23</definedName>
    <definedName name="Project" localSheetId="2">'Week 2'!$B$9:$B$23</definedName>
    <definedName name="Project" localSheetId="20">'Week 20'!$B$9:$B$23</definedName>
    <definedName name="Project" localSheetId="21">'Week 21'!$B$9:$B$23</definedName>
    <definedName name="Project" localSheetId="22">'Week 22'!$B$9:$B$23</definedName>
    <definedName name="Project" localSheetId="23">'Week 23'!$B$9:$B$23</definedName>
    <definedName name="Project" localSheetId="24">'Week 24'!$B$9:$B$23</definedName>
    <definedName name="Project" localSheetId="25">'Week 25'!$B$9:$B$23</definedName>
    <definedName name="Project" localSheetId="26">'Week 26'!$B$9:$B$23</definedName>
    <definedName name="Project" localSheetId="27">'Week 27'!$B$9:$B$23</definedName>
    <definedName name="Project" localSheetId="28">'Week 28'!$B$9:$B$23</definedName>
    <definedName name="Project" localSheetId="29">'Week 29'!$B$9:$B$23</definedName>
    <definedName name="Project" localSheetId="3">'Week 3'!$B$9:$B$23</definedName>
    <definedName name="Project" localSheetId="30">'Week 30'!$B$9:$B$23</definedName>
    <definedName name="Project" localSheetId="31">'Week 31'!$B$9:$B$23</definedName>
    <definedName name="Project" localSheetId="32">'Week 32'!$B$9:$B$23</definedName>
    <definedName name="Project" localSheetId="33">'Week 33'!$B$9:$B$23</definedName>
    <definedName name="Project" localSheetId="34">'Week 34'!$B$9:$B$23</definedName>
    <definedName name="Project" localSheetId="35">'Week 35'!$B$9:$B$23</definedName>
    <definedName name="Project" localSheetId="36">'Week 36'!$B$9:$B$23</definedName>
    <definedName name="Project" localSheetId="37">'Week 37'!$B$9:$B$23</definedName>
    <definedName name="Project" localSheetId="38">'Week 38'!$B$9:$B$23</definedName>
    <definedName name="Project" localSheetId="39">'Week 39'!$B$9:$B$23</definedName>
    <definedName name="Project" localSheetId="4">'Week 4'!$B$9:$B$23</definedName>
    <definedName name="Project" localSheetId="40">'Week 40'!$B$9:$B$23</definedName>
    <definedName name="Project" localSheetId="41">'Week 41'!$B$9:$B$23</definedName>
    <definedName name="Project" localSheetId="42">'Week 42'!$B$9:$B$23</definedName>
    <definedName name="Project" localSheetId="43">'Week 43'!$B$9:$B$23</definedName>
    <definedName name="Project" localSheetId="44">'Week 44'!$B$9:$B$23</definedName>
    <definedName name="Project" localSheetId="45">'Week 45'!$B$9:$B$23</definedName>
    <definedName name="Project" localSheetId="46">'Week 46'!$B$9:$B$23</definedName>
    <definedName name="Project" localSheetId="47">'Week 47'!$B$9:$B$23</definedName>
    <definedName name="Project" localSheetId="48">'Week 48'!$B$9:$B$23</definedName>
    <definedName name="Project" localSheetId="49">'Week 49'!$B$9:$B$23</definedName>
    <definedName name="Project" localSheetId="5">'Week 5'!$B$9:$B$23</definedName>
    <definedName name="Project" localSheetId="50">'Week 50'!$B$9:$B$23</definedName>
    <definedName name="Project" localSheetId="51">'Week 51'!$B$9:$B$23</definedName>
    <definedName name="Project" localSheetId="52">'Week 52'!$B$9:$B$23</definedName>
    <definedName name="Project" localSheetId="6">'Week 6'!$B$9:$B$23</definedName>
    <definedName name="Project" localSheetId="7">'Week 7'!$B$9:$B$23</definedName>
    <definedName name="Project" localSheetId="8">'Week 8'!$B$9:$B$23</definedName>
    <definedName name="Project" localSheetId="9">'Week 9'!$B$9:$B$23</definedName>
    <definedName name="Project">'Week 1'!$B$9:$B$23</definedName>
    <definedName name="PROJECT1" localSheetId="54">SUM!#REF!</definedName>
    <definedName name="PROJECT1" localSheetId="10">'Week 10'!$B$10:$J$10</definedName>
    <definedName name="PROJECT1" localSheetId="11">'Week 11'!$B$10:$J$10</definedName>
    <definedName name="PROJECT1" localSheetId="12">'Week 12'!$B$10:$J$10</definedName>
    <definedName name="PROJECT1" localSheetId="13">'Week 13'!$B$10:$J$10</definedName>
    <definedName name="PROJECT1" localSheetId="14">'Week 14'!$B$10:$J$10</definedName>
    <definedName name="PROJECT1" localSheetId="15">'Week 15'!$B$10:$J$10</definedName>
    <definedName name="PROJECT1" localSheetId="16">'Week 16'!$B$10:$J$10</definedName>
    <definedName name="PROJECT1" localSheetId="17">'Week 17'!$B$10:$J$10</definedName>
    <definedName name="PROJECT1" localSheetId="18">'Week 18'!$B$10:$J$10</definedName>
    <definedName name="PROJECT1" localSheetId="19">'Week 19'!$B$10:$J$10</definedName>
    <definedName name="PROJECT1" localSheetId="2">'Week 2'!$B$10:$J$10</definedName>
    <definedName name="PROJECT1" localSheetId="20">'Week 20'!$B$10:$J$10</definedName>
    <definedName name="PROJECT1" localSheetId="21">'Week 21'!$B$10:$J$10</definedName>
    <definedName name="PROJECT1" localSheetId="22">'Week 22'!$B$10:$J$10</definedName>
    <definedName name="PROJECT1" localSheetId="23">'Week 23'!$B$10:$J$10</definedName>
    <definedName name="PROJECT1" localSheetId="24">'Week 24'!$B$10:$J$10</definedName>
    <definedName name="PROJECT1" localSheetId="25">'Week 25'!$B$10:$J$10</definedName>
    <definedName name="PROJECT1" localSheetId="26">'Week 26'!$B$10:$J$10</definedName>
    <definedName name="PROJECT1" localSheetId="27">'Week 27'!$B$10:$J$10</definedName>
    <definedName name="PROJECT1" localSheetId="28">'Week 28'!$B$10:$J$10</definedName>
    <definedName name="PROJECT1" localSheetId="29">'Week 29'!$B$10:$J$10</definedName>
    <definedName name="PROJECT1" localSheetId="3">'Week 3'!$B$10:$J$10</definedName>
    <definedName name="PROJECT1" localSheetId="30">'Week 30'!$B$10:$J$10</definedName>
    <definedName name="PROJECT1" localSheetId="31">'Week 31'!$B$10:$J$10</definedName>
    <definedName name="PROJECT1" localSheetId="32">'Week 32'!$B$10:$J$10</definedName>
    <definedName name="PROJECT1" localSheetId="33">'Week 33'!$B$10:$J$10</definedName>
    <definedName name="PROJECT1" localSheetId="34">'Week 34'!$B$10:$J$10</definedName>
    <definedName name="PROJECT1" localSheetId="35">'Week 35'!$B$10:$J$10</definedName>
    <definedName name="PROJECT1" localSheetId="36">'Week 36'!$B$10:$J$10</definedName>
    <definedName name="PROJECT1" localSheetId="37">'Week 37'!$B$10:$J$10</definedName>
    <definedName name="PROJECT1" localSheetId="38">'Week 38'!$B$10:$J$10</definedName>
    <definedName name="PROJECT1" localSheetId="39">'Week 39'!$B$10:$J$10</definedName>
    <definedName name="PROJECT1" localSheetId="4">'Week 4'!$B$10:$J$10</definedName>
    <definedName name="PROJECT1" localSheetId="40">'Week 40'!$B$10:$J$10</definedName>
    <definedName name="PROJECT1" localSheetId="41">'Week 41'!$B$10:$J$10</definedName>
    <definedName name="PROJECT1" localSheetId="42">'Week 42'!$B$10:$J$10</definedName>
    <definedName name="PROJECT1" localSheetId="43">'Week 43'!$B$10:$J$10</definedName>
    <definedName name="PROJECT1" localSheetId="44">'Week 44'!$B$10:$J$10</definedName>
    <definedName name="PROJECT1" localSheetId="45">'Week 45'!$B$10:$J$10</definedName>
    <definedName name="PROJECT1" localSheetId="46">'Week 46'!$B$10:$J$10</definedName>
    <definedName name="PROJECT1" localSheetId="47">'Week 47'!$B$10:$J$10</definedName>
    <definedName name="PROJECT1" localSheetId="48">'Week 48'!$B$10:$J$10</definedName>
    <definedName name="PROJECT1" localSheetId="49">'Week 49'!$B$10:$J$10</definedName>
    <definedName name="PROJECT1" localSheetId="5">'Week 5'!$B$10:$J$10</definedName>
    <definedName name="PROJECT1" localSheetId="50">'Week 50'!$B$10:$J$10</definedName>
    <definedName name="PROJECT1" localSheetId="51">'Week 51'!$B$10:$J$10</definedName>
    <definedName name="PROJECT1" localSheetId="52">'Week 52'!$B$10:$J$10</definedName>
    <definedName name="PROJECT1" localSheetId="6">'Week 6'!$B$10:$J$10</definedName>
    <definedName name="PROJECT1" localSheetId="7">'Week 7'!$B$10:$J$10</definedName>
    <definedName name="PROJECT1" localSheetId="8">'Week 8'!$B$10:$J$10</definedName>
    <definedName name="PROJECT1" localSheetId="9">'Week 9'!$B$10:$J$10</definedName>
    <definedName name="PROJECT1">'Week 1'!$B$10:$J$10</definedName>
    <definedName name="PROJECT2" localSheetId="54">SUM!#REF!</definedName>
    <definedName name="PROJECT2" localSheetId="10">'Week 10'!$B$11:$J$11</definedName>
    <definedName name="PROJECT2" localSheetId="11">'Week 11'!$B$11:$J$11</definedName>
    <definedName name="PROJECT2" localSheetId="12">'Week 12'!$B$11:$J$11</definedName>
    <definedName name="PROJECT2" localSheetId="13">'Week 13'!$B$11:$J$11</definedName>
    <definedName name="PROJECT2" localSheetId="14">'Week 14'!$B$11:$J$11</definedName>
    <definedName name="PROJECT2" localSheetId="15">'Week 15'!$B$11:$J$11</definedName>
    <definedName name="PROJECT2" localSheetId="16">'Week 16'!$B$11:$J$11</definedName>
    <definedName name="PROJECT2" localSheetId="17">'Week 17'!$B$11:$J$11</definedName>
    <definedName name="PROJECT2" localSheetId="18">'Week 18'!$B$11:$J$11</definedName>
    <definedName name="PROJECT2" localSheetId="19">'Week 19'!$B$11:$J$11</definedName>
    <definedName name="PROJECT2" localSheetId="2">'Week 2'!$B$11:$J$11</definedName>
    <definedName name="PROJECT2" localSheetId="20">'Week 20'!$B$11:$J$11</definedName>
    <definedName name="PROJECT2" localSheetId="21">'Week 21'!$B$11:$J$11</definedName>
    <definedName name="PROJECT2" localSheetId="22">'Week 22'!$B$11:$J$11</definedName>
    <definedName name="PROJECT2" localSheetId="23">'Week 23'!$B$11:$J$11</definedName>
    <definedName name="PROJECT2" localSheetId="24">'Week 24'!$B$11:$J$11</definedName>
    <definedName name="PROJECT2" localSheetId="25">'Week 25'!$B$11:$J$11</definedName>
    <definedName name="PROJECT2" localSheetId="26">'Week 26'!$B$11:$J$11</definedName>
    <definedName name="PROJECT2" localSheetId="27">'Week 27'!$B$11:$J$11</definedName>
    <definedName name="PROJECT2" localSheetId="28">'Week 28'!$B$11:$J$11</definedName>
    <definedName name="PROJECT2" localSheetId="29">'Week 29'!$B$11:$J$11</definedName>
    <definedName name="PROJECT2" localSheetId="3">'Week 3'!$B$11:$J$11</definedName>
    <definedName name="PROJECT2" localSheetId="30">'Week 30'!$B$11:$J$11</definedName>
    <definedName name="PROJECT2" localSheetId="31">'Week 31'!$B$11:$J$11</definedName>
    <definedName name="PROJECT2" localSheetId="32">'Week 32'!$B$11:$J$11</definedName>
    <definedName name="PROJECT2" localSheetId="33">'Week 33'!$B$11:$J$11</definedName>
    <definedName name="PROJECT2" localSheetId="34">'Week 34'!$B$11:$J$11</definedName>
    <definedName name="PROJECT2" localSheetId="35">'Week 35'!$B$11:$J$11</definedName>
    <definedName name="PROJECT2" localSheetId="36">'Week 36'!$B$11:$J$11</definedName>
    <definedName name="PROJECT2" localSheetId="37">'Week 37'!$B$11:$J$11</definedName>
    <definedName name="PROJECT2" localSheetId="38">'Week 38'!$B$11:$J$11</definedName>
    <definedName name="PROJECT2" localSheetId="39">'Week 39'!$B$11:$J$11</definedName>
    <definedName name="PROJECT2" localSheetId="4">'Week 4'!$B$11:$J$11</definedName>
    <definedName name="PROJECT2" localSheetId="40">'Week 40'!$B$11:$J$11</definedName>
    <definedName name="PROJECT2" localSheetId="41">'Week 41'!$B$11:$J$11</definedName>
    <definedName name="PROJECT2" localSheetId="42">'Week 42'!$B$11:$J$11</definedName>
    <definedName name="PROJECT2" localSheetId="43">'Week 43'!$B$11:$J$11</definedName>
    <definedName name="PROJECT2" localSheetId="44">'Week 44'!$B$11:$J$11</definedName>
    <definedName name="PROJECT2" localSheetId="45">'Week 45'!$B$11:$J$11</definedName>
    <definedName name="PROJECT2" localSheetId="46">'Week 46'!$B$11:$J$11</definedName>
    <definedName name="PROJECT2" localSheetId="47">'Week 47'!$B$11:$J$11</definedName>
    <definedName name="PROJECT2" localSheetId="48">'Week 48'!$B$11:$J$11</definedName>
    <definedName name="PROJECT2" localSheetId="49">'Week 49'!$B$11:$J$11</definedName>
    <definedName name="PROJECT2" localSheetId="5">'Week 5'!$B$11:$J$11</definedName>
    <definedName name="PROJECT2" localSheetId="50">'Week 50'!$B$11:$J$11</definedName>
    <definedName name="PROJECT2" localSheetId="51">'Week 51'!$B$11:$J$11</definedName>
    <definedName name="PROJECT2" localSheetId="52">'Week 52'!$B$11:$J$11</definedName>
    <definedName name="PROJECT2" localSheetId="6">'Week 6'!$B$11:$J$11</definedName>
    <definedName name="PROJECT2" localSheetId="7">'Week 7'!$B$11:$J$11</definedName>
    <definedName name="PROJECT2" localSheetId="8">'Week 8'!$B$11:$J$11</definedName>
    <definedName name="PROJECT2" localSheetId="9">'Week 9'!$B$11:$J$11</definedName>
    <definedName name="PROJECT2">'Week 1'!$B$11:$J$11</definedName>
    <definedName name="RADNI_NALOG_1" localSheetId="54">SUM!$B$12</definedName>
    <definedName name="RADNI_NALOG_1" localSheetId="10">'Week 10'!$B$27</definedName>
    <definedName name="RADNI_NALOG_1" localSheetId="11">'Week 11'!$B$27</definedName>
    <definedName name="RADNI_NALOG_1" localSheetId="12">'Week 12'!$B$27</definedName>
    <definedName name="RADNI_NALOG_1" localSheetId="13">'Week 13'!$B$27</definedName>
    <definedName name="RADNI_NALOG_1" localSheetId="14">'Week 14'!$B$27</definedName>
    <definedName name="RADNI_NALOG_1" localSheetId="15">'Week 15'!$B$27</definedName>
    <definedName name="RADNI_NALOG_1" localSheetId="16">'Week 16'!$B$27</definedName>
    <definedName name="RADNI_NALOG_1" localSheetId="17">'Week 17'!$B$27</definedName>
    <definedName name="RADNI_NALOG_1" localSheetId="18">'Week 18'!$B$27</definedName>
    <definedName name="RADNI_NALOG_1" localSheetId="19">'Week 19'!$B$27</definedName>
    <definedName name="RADNI_NALOG_1" localSheetId="2">'Week 2'!$B$27</definedName>
    <definedName name="RADNI_NALOG_1" localSheetId="20">'Week 20'!$B$27</definedName>
    <definedName name="RADNI_NALOG_1" localSheetId="21">'Week 21'!$B$27</definedName>
    <definedName name="RADNI_NALOG_1" localSheetId="22">'Week 22'!$B$27</definedName>
    <definedName name="RADNI_NALOG_1" localSheetId="23">'Week 23'!$B$27</definedName>
    <definedName name="RADNI_NALOG_1" localSheetId="24">'Week 24'!$B$27</definedName>
    <definedName name="RADNI_NALOG_1" localSheetId="25">'Week 25'!$B$27</definedName>
    <definedName name="RADNI_NALOG_1" localSheetId="26">'Week 26'!$B$27</definedName>
    <definedName name="RADNI_NALOG_1" localSheetId="27">'Week 27'!$B$27</definedName>
    <definedName name="RADNI_NALOG_1" localSheetId="28">'Week 28'!$B$27</definedName>
    <definedName name="RADNI_NALOG_1" localSheetId="29">'Week 29'!$B$27</definedName>
    <definedName name="RADNI_NALOG_1" localSheetId="3">'Week 3'!$B$27</definedName>
    <definedName name="RADNI_NALOG_1" localSheetId="30">'Week 30'!$B$27</definedName>
    <definedName name="RADNI_NALOG_1" localSheetId="31">'Week 31'!$B$27</definedName>
    <definedName name="RADNI_NALOG_1" localSheetId="32">'Week 32'!$B$27</definedName>
    <definedName name="RADNI_NALOG_1" localSheetId="33">'Week 33'!$B$27</definedName>
    <definedName name="RADNI_NALOG_1" localSheetId="34">'Week 34'!$B$27</definedName>
    <definedName name="RADNI_NALOG_1" localSheetId="35">'Week 35'!$B$27</definedName>
    <definedName name="RADNI_NALOG_1" localSheetId="36">'Week 36'!$B$27</definedName>
    <definedName name="RADNI_NALOG_1" localSheetId="37">'Week 37'!$B$27</definedName>
    <definedName name="RADNI_NALOG_1" localSheetId="38">'Week 38'!$B$27</definedName>
    <definedName name="RADNI_NALOG_1" localSheetId="39">'Week 39'!$B$27</definedName>
    <definedName name="RADNI_NALOG_1" localSheetId="4">'Week 4'!$B$27</definedName>
    <definedName name="RADNI_NALOG_1" localSheetId="40">'Week 40'!$B$27</definedName>
    <definedName name="RADNI_NALOG_1" localSheetId="41">'Week 41'!$B$27</definedName>
    <definedName name="RADNI_NALOG_1" localSheetId="42">'Week 42'!$B$27</definedName>
    <definedName name="RADNI_NALOG_1" localSheetId="43">'Week 43'!$B$27</definedName>
    <definedName name="RADNI_NALOG_1" localSheetId="44">'Week 44'!$B$27</definedName>
    <definedName name="RADNI_NALOG_1" localSheetId="45">'Week 45'!$B$27</definedName>
    <definedName name="RADNI_NALOG_1" localSheetId="46">'Week 46'!$B$27</definedName>
    <definedName name="RADNI_NALOG_1" localSheetId="47">'Week 47'!$B$27</definedName>
    <definedName name="RADNI_NALOG_1" localSheetId="48">'Week 48'!$B$27</definedName>
    <definedName name="RADNI_NALOG_1" localSheetId="49">'Week 49'!$B$27</definedName>
    <definedName name="RADNI_NALOG_1" localSheetId="5">'Week 5'!$B$27</definedName>
    <definedName name="RADNI_NALOG_1" localSheetId="50">'Week 50'!$B$27</definedName>
    <definedName name="RADNI_NALOG_1" localSheetId="51">'Week 51'!$B$27</definedName>
    <definedName name="RADNI_NALOG_1" localSheetId="52">'Week 52'!$B$27</definedName>
    <definedName name="RADNI_NALOG_1" localSheetId="6">'Week 6'!$B$27</definedName>
    <definedName name="RADNI_NALOG_1" localSheetId="7">'Week 7'!$B$27</definedName>
    <definedName name="RADNI_NALOG_1" localSheetId="8">'Week 8'!$B$27</definedName>
    <definedName name="RADNI_NALOG_1" localSheetId="9">'Week 9'!$B$27</definedName>
    <definedName name="RADNI_NALOG_1">'Week 1'!$B$27</definedName>
    <definedName name="RADNI_NALOG_2" localSheetId="54">SUM!$B$13</definedName>
    <definedName name="RADNI_NALOG_2" localSheetId="10">'Week 10'!$B$28</definedName>
    <definedName name="RADNI_NALOG_2" localSheetId="11">'Week 11'!$B$28</definedName>
    <definedName name="RADNI_NALOG_2" localSheetId="12">'Week 12'!$B$28</definedName>
    <definedName name="RADNI_NALOG_2" localSheetId="13">'Week 13'!$B$28</definedName>
    <definedName name="RADNI_NALOG_2" localSheetId="14">'Week 14'!$B$28</definedName>
    <definedName name="RADNI_NALOG_2" localSheetId="15">'Week 15'!$B$28</definedName>
    <definedName name="RADNI_NALOG_2" localSheetId="16">'Week 16'!$B$28</definedName>
    <definedName name="RADNI_NALOG_2" localSheetId="17">'Week 17'!$B$28</definedName>
    <definedName name="RADNI_NALOG_2" localSheetId="18">'Week 18'!$B$28</definedName>
    <definedName name="RADNI_NALOG_2" localSheetId="19">'Week 19'!$B$28</definedName>
    <definedName name="RADNI_NALOG_2" localSheetId="2">'Week 2'!$B$28</definedName>
    <definedName name="RADNI_NALOG_2" localSheetId="20">'Week 20'!$B$28</definedName>
    <definedName name="RADNI_NALOG_2" localSheetId="21">'Week 21'!$B$28</definedName>
    <definedName name="RADNI_NALOG_2" localSheetId="22">'Week 22'!$B$28</definedName>
    <definedName name="RADNI_NALOG_2" localSheetId="23">'Week 23'!$B$28</definedName>
    <definedName name="RADNI_NALOG_2" localSheetId="24">'Week 24'!$B$28</definedName>
    <definedName name="RADNI_NALOG_2" localSheetId="25">'Week 25'!$B$28</definedName>
    <definedName name="RADNI_NALOG_2" localSheetId="26">'Week 26'!$B$28</definedName>
    <definedName name="RADNI_NALOG_2" localSheetId="27">'Week 27'!$B$28</definedName>
    <definedName name="RADNI_NALOG_2" localSheetId="28">'Week 28'!$B$28</definedName>
    <definedName name="RADNI_NALOG_2" localSheetId="29">'Week 29'!$B$28</definedName>
    <definedName name="RADNI_NALOG_2" localSheetId="3">'Week 3'!$B$28</definedName>
    <definedName name="RADNI_NALOG_2" localSheetId="30">'Week 30'!$B$28</definedName>
    <definedName name="RADNI_NALOG_2" localSheetId="31">'Week 31'!$B$28</definedName>
    <definedName name="RADNI_NALOG_2" localSheetId="32">'Week 32'!$B$28</definedName>
    <definedName name="RADNI_NALOG_2" localSheetId="33">'Week 33'!$B$28</definedName>
    <definedName name="RADNI_NALOG_2" localSheetId="34">'Week 34'!$B$28</definedName>
    <definedName name="RADNI_NALOG_2" localSheetId="35">'Week 35'!$B$28</definedName>
    <definedName name="RADNI_NALOG_2" localSheetId="36">'Week 36'!$B$28</definedName>
    <definedName name="RADNI_NALOG_2" localSheetId="37">'Week 37'!$B$28</definedName>
    <definedName name="RADNI_NALOG_2" localSheetId="38">'Week 38'!$B$28</definedName>
    <definedName name="RADNI_NALOG_2" localSheetId="39">'Week 39'!$B$28</definedName>
    <definedName name="RADNI_NALOG_2" localSheetId="4">'Week 4'!$B$28</definedName>
    <definedName name="RADNI_NALOG_2" localSheetId="40">'Week 40'!$B$28</definedName>
    <definedName name="RADNI_NALOG_2" localSheetId="41">'Week 41'!$B$28</definedName>
    <definedName name="RADNI_NALOG_2" localSheetId="42">'Week 42'!$B$28</definedName>
    <definedName name="RADNI_NALOG_2" localSheetId="43">'Week 43'!$B$28</definedName>
    <definedName name="RADNI_NALOG_2" localSheetId="44">'Week 44'!$B$28</definedName>
    <definedName name="RADNI_NALOG_2" localSheetId="45">'Week 45'!$B$28</definedName>
    <definedName name="RADNI_NALOG_2" localSheetId="46">'Week 46'!$B$28</definedName>
    <definedName name="RADNI_NALOG_2" localSheetId="47">'Week 47'!$B$28</definedName>
    <definedName name="RADNI_NALOG_2" localSheetId="48">'Week 48'!$B$28</definedName>
    <definedName name="RADNI_NALOG_2" localSheetId="49">'Week 49'!$B$28</definedName>
    <definedName name="RADNI_NALOG_2" localSheetId="5">'Week 5'!$B$28</definedName>
    <definedName name="RADNI_NALOG_2" localSheetId="50">'Week 50'!$B$28</definedName>
    <definedName name="RADNI_NALOG_2" localSheetId="51">'Week 51'!$B$28</definedName>
    <definedName name="RADNI_NALOG_2" localSheetId="52">'Week 52'!$B$28</definedName>
    <definedName name="RADNI_NALOG_2" localSheetId="6">'Week 6'!$B$28</definedName>
    <definedName name="RADNI_NALOG_2" localSheetId="7">'Week 7'!$B$28</definedName>
    <definedName name="RADNI_NALOG_2" localSheetId="8">'Week 8'!$B$28</definedName>
    <definedName name="RADNI_NALOG_2" localSheetId="9">'Week 9'!$B$28</definedName>
    <definedName name="RADNI_NALOG_2">'Week 1'!$B$28</definedName>
    <definedName name="RADNI_NALOG_3" localSheetId="54">SUM!$B$14</definedName>
    <definedName name="RADNI_NALOG_3" localSheetId="10">'Week 10'!$B$29</definedName>
    <definedName name="RADNI_NALOG_3" localSheetId="11">'Week 11'!$B$29</definedName>
    <definedName name="RADNI_NALOG_3" localSheetId="12">'Week 12'!$B$29</definedName>
    <definedName name="RADNI_NALOG_3" localSheetId="13">'Week 13'!$B$29</definedName>
    <definedName name="RADNI_NALOG_3" localSheetId="14">'Week 14'!$B$29</definedName>
    <definedName name="RADNI_NALOG_3" localSheetId="15">'Week 15'!$B$29</definedName>
    <definedName name="RADNI_NALOG_3" localSheetId="16">'Week 16'!$B$29</definedName>
    <definedName name="RADNI_NALOG_3" localSheetId="17">'Week 17'!$B$29</definedName>
    <definedName name="RADNI_NALOG_3" localSheetId="18">'Week 18'!$B$29</definedName>
    <definedName name="RADNI_NALOG_3" localSheetId="19">'Week 19'!$B$29</definedName>
    <definedName name="RADNI_NALOG_3" localSheetId="2">'Week 2'!$B$29</definedName>
    <definedName name="RADNI_NALOG_3" localSheetId="20">'Week 20'!$B$29</definedName>
    <definedName name="RADNI_NALOG_3" localSheetId="21">'Week 21'!$B$29</definedName>
    <definedName name="RADNI_NALOG_3" localSheetId="22">'Week 22'!$B$29</definedName>
    <definedName name="RADNI_NALOG_3" localSheetId="23">'Week 23'!$B$29</definedName>
    <definedName name="RADNI_NALOG_3" localSheetId="24">'Week 24'!$B$29</definedName>
    <definedName name="RADNI_NALOG_3" localSheetId="25">'Week 25'!$B$29</definedName>
    <definedName name="RADNI_NALOG_3" localSheetId="26">'Week 26'!$B$29</definedName>
    <definedName name="RADNI_NALOG_3" localSheetId="27">'Week 27'!$B$29</definedName>
    <definedName name="RADNI_NALOG_3" localSheetId="28">'Week 28'!$B$29</definedName>
    <definedName name="RADNI_NALOG_3" localSheetId="29">'Week 29'!$B$29</definedName>
    <definedName name="RADNI_NALOG_3" localSheetId="3">'Week 3'!$B$29</definedName>
    <definedName name="RADNI_NALOG_3" localSheetId="30">'Week 30'!$B$29</definedName>
    <definedName name="RADNI_NALOG_3" localSheetId="31">'Week 31'!$B$29</definedName>
    <definedName name="RADNI_NALOG_3" localSheetId="32">'Week 32'!$B$29</definedName>
    <definedName name="RADNI_NALOG_3" localSheetId="33">'Week 33'!$B$29</definedName>
    <definedName name="RADNI_NALOG_3" localSheetId="34">'Week 34'!$B$29</definedName>
    <definedName name="RADNI_NALOG_3" localSheetId="35">'Week 35'!$B$29</definedName>
    <definedName name="RADNI_NALOG_3" localSheetId="36">'Week 36'!$B$29</definedName>
    <definedName name="RADNI_NALOG_3" localSheetId="37">'Week 37'!$B$29</definedName>
    <definedName name="RADNI_NALOG_3" localSheetId="38">'Week 38'!$B$29</definedName>
    <definedName name="RADNI_NALOG_3" localSheetId="39">'Week 39'!$B$29</definedName>
    <definedName name="RADNI_NALOG_3" localSheetId="4">'Week 4'!$B$29</definedName>
    <definedName name="RADNI_NALOG_3" localSheetId="40">'Week 40'!$B$29</definedName>
    <definedName name="RADNI_NALOG_3" localSheetId="41">'Week 41'!$B$29</definedName>
    <definedName name="RADNI_NALOG_3" localSheetId="42">'Week 42'!$B$29</definedName>
    <definedName name="RADNI_NALOG_3" localSheetId="43">'Week 43'!$B$29</definedName>
    <definedName name="RADNI_NALOG_3" localSheetId="44">'Week 44'!$B$29</definedName>
    <definedName name="RADNI_NALOG_3" localSheetId="45">'Week 45'!$B$29</definedName>
    <definedName name="RADNI_NALOG_3" localSheetId="46">'Week 46'!$B$29</definedName>
    <definedName name="RADNI_NALOG_3" localSheetId="47">'Week 47'!$B$29</definedName>
    <definedName name="RADNI_NALOG_3" localSheetId="48">'Week 48'!$B$29</definedName>
    <definedName name="RADNI_NALOG_3" localSheetId="49">'Week 49'!$B$29</definedName>
    <definedName name="RADNI_NALOG_3" localSheetId="5">'Week 5'!$B$29</definedName>
    <definedName name="RADNI_NALOG_3" localSheetId="50">'Week 50'!$B$29</definedName>
    <definedName name="RADNI_NALOG_3" localSheetId="51">'Week 51'!$B$29</definedName>
    <definedName name="RADNI_NALOG_3" localSheetId="52">'Week 52'!$B$29</definedName>
    <definedName name="RADNI_NALOG_3" localSheetId="6">'Week 6'!$B$29</definedName>
    <definedName name="RADNI_NALOG_3" localSheetId="7">'Week 7'!$B$29</definedName>
    <definedName name="RADNI_NALOG_3" localSheetId="8">'Week 8'!$B$29</definedName>
    <definedName name="RADNI_NALOG_3" localSheetId="9">'Week 9'!$B$29</definedName>
    <definedName name="RADNI_NALOG_3">'Week 1'!$B$29</definedName>
    <definedName name="RADNI_NALOG_4" localSheetId="54">SUM!$B$15</definedName>
    <definedName name="RADNI_NALOG_4" localSheetId="10">'Week 10'!$B$30</definedName>
    <definedName name="RADNI_NALOG_4" localSheetId="11">'Week 11'!$B$30</definedName>
    <definedName name="RADNI_NALOG_4" localSheetId="12">'Week 12'!$B$30</definedName>
    <definedName name="RADNI_NALOG_4" localSheetId="13">'Week 13'!$B$30</definedName>
    <definedName name="RADNI_NALOG_4" localSheetId="14">'Week 14'!$B$30</definedName>
    <definedName name="RADNI_NALOG_4" localSheetId="15">'Week 15'!$B$30</definedName>
    <definedName name="RADNI_NALOG_4" localSheetId="16">'Week 16'!$B$30</definedName>
    <definedName name="RADNI_NALOG_4" localSheetId="17">'Week 17'!$B$30</definedName>
    <definedName name="RADNI_NALOG_4" localSheetId="18">'Week 18'!$B$30</definedName>
    <definedName name="RADNI_NALOG_4" localSheetId="19">'Week 19'!$B$30</definedName>
    <definedName name="RADNI_NALOG_4" localSheetId="2">'Week 2'!$B$30</definedName>
    <definedName name="RADNI_NALOG_4" localSheetId="20">'Week 20'!$B$30</definedName>
    <definedName name="RADNI_NALOG_4" localSheetId="21">'Week 21'!$B$30</definedName>
    <definedName name="RADNI_NALOG_4" localSheetId="22">'Week 22'!$B$30</definedName>
    <definedName name="RADNI_NALOG_4" localSheetId="23">'Week 23'!$B$30</definedName>
    <definedName name="RADNI_NALOG_4" localSheetId="24">'Week 24'!$B$30</definedName>
    <definedName name="RADNI_NALOG_4" localSheetId="25">'Week 25'!$B$30</definedName>
    <definedName name="RADNI_NALOG_4" localSheetId="26">'Week 26'!$B$30</definedName>
    <definedName name="RADNI_NALOG_4" localSheetId="27">'Week 27'!$B$30</definedName>
    <definedName name="RADNI_NALOG_4" localSheetId="28">'Week 28'!$B$30</definedName>
    <definedName name="RADNI_NALOG_4" localSheetId="29">'Week 29'!$B$30</definedName>
    <definedName name="RADNI_NALOG_4" localSheetId="3">'Week 3'!$B$30</definedName>
    <definedName name="RADNI_NALOG_4" localSheetId="30">'Week 30'!$B$30</definedName>
    <definedName name="RADNI_NALOG_4" localSheetId="31">'Week 31'!$B$30</definedName>
    <definedName name="RADNI_NALOG_4" localSheetId="32">'Week 32'!$B$30</definedName>
    <definedName name="RADNI_NALOG_4" localSheetId="33">'Week 33'!$B$30</definedName>
    <definedName name="RADNI_NALOG_4" localSheetId="34">'Week 34'!$B$30</definedName>
    <definedName name="RADNI_NALOG_4" localSheetId="35">'Week 35'!$B$30</definedName>
    <definedName name="RADNI_NALOG_4" localSheetId="36">'Week 36'!$B$30</definedName>
    <definedName name="RADNI_NALOG_4" localSheetId="37">'Week 37'!$B$30</definedName>
    <definedName name="RADNI_NALOG_4" localSheetId="38">'Week 38'!$B$30</definedName>
    <definedName name="RADNI_NALOG_4" localSheetId="39">'Week 39'!$B$30</definedName>
    <definedName name="RADNI_NALOG_4" localSheetId="4">'Week 4'!$B$30</definedName>
    <definedName name="RADNI_NALOG_4" localSheetId="40">'Week 40'!$B$30</definedName>
    <definedName name="RADNI_NALOG_4" localSheetId="41">'Week 41'!$B$30</definedName>
    <definedName name="RADNI_NALOG_4" localSheetId="42">'Week 42'!$B$30</definedName>
    <definedName name="RADNI_NALOG_4" localSheetId="43">'Week 43'!$B$30</definedName>
    <definedName name="RADNI_NALOG_4" localSheetId="44">'Week 44'!$B$30</definedName>
    <definedName name="RADNI_NALOG_4" localSheetId="45">'Week 45'!$B$30</definedName>
    <definedName name="RADNI_NALOG_4" localSheetId="46">'Week 46'!$B$30</definedName>
    <definedName name="RADNI_NALOG_4" localSheetId="47">'Week 47'!$B$30</definedName>
    <definedName name="RADNI_NALOG_4" localSheetId="48">'Week 48'!$B$30</definedName>
    <definedName name="RADNI_NALOG_4" localSheetId="49">'Week 49'!$B$30</definedName>
    <definedName name="RADNI_NALOG_4" localSheetId="5">'Week 5'!$B$30</definedName>
    <definedName name="RADNI_NALOG_4" localSheetId="50">'Week 50'!$B$30</definedName>
    <definedName name="RADNI_NALOG_4" localSheetId="51">'Week 51'!$B$30</definedName>
    <definedName name="RADNI_NALOG_4" localSheetId="52">'Week 52'!$B$30</definedName>
    <definedName name="RADNI_NALOG_4" localSheetId="6">'Week 6'!$B$30</definedName>
    <definedName name="RADNI_NALOG_4" localSheetId="7">'Week 7'!$B$30</definedName>
    <definedName name="RADNI_NALOG_4" localSheetId="8">'Week 8'!$B$30</definedName>
    <definedName name="RADNI_NALOG_4" localSheetId="9">'Week 9'!$B$30</definedName>
    <definedName name="RADNI_NALOG_4">'Week 1'!$B$30</definedName>
    <definedName name="RADNI_NALOG_5" localSheetId="54">SUM!$B$16</definedName>
    <definedName name="RADNI_NALOG_5" localSheetId="10">'Week 10'!$B$31</definedName>
    <definedName name="RADNI_NALOG_5" localSheetId="11">'Week 11'!$B$31</definedName>
    <definedName name="RADNI_NALOG_5" localSheetId="12">'Week 12'!$B$31</definedName>
    <definedName name="RADNI_NALOG_5" localSheetId="13">'Week 13'!$B$31</definedName>
    <definedName name="RADNI_NALOG_5" localSheetId="14">'Week 14'!$B$31</definedName>
    <definedName name="RADNI_NALOG_5" localSheetId="15">'Week 15'!$B$31</definedName>
    <definedName name="RADNI_NALOG_5" localSheetId="16">'Week 16'!$B$31</definedName>
    <definedName name="RADNI_NALOG_5" localSheetId="17">'Week 17'!$B$31</definedName>
    <definedName name="RADNI_NALOG_5" localSheetId="18">'Week 18'!$B$31</definedName>
    <definedName name="RADNI_NALOG_5" localSheetId="19">'Week 19'!$B$31</definedName>
    <definedName name="RADNI_NALOG_5" localSheetId="2">'Week 2'!$B$31</definedName>
    <definedName name="RADNI_NALOG_5" localSheetId="20">'Week 20'!$B$31</definedName>
    <definedName name="RADNI_NALOG_5" localSheetId="21">'Week 21'!$B$31</definedName>
    <definedName name="RADNI_NALOG_5" localSheetId="22">'Week 22'!$B$31</definedName>
    <definedName name="RADNI_NALOG_5" localSheetId="23">'Week 23'!$B$31</definedName>
    <definedName name="RADNI_NALOG_5" localSheetId="24">'Week 24'!$B$31</definedName>
    <definedName name="RADNI_NALOG_5" localSheetId="25">'Week 25'!$B$31</definedName>
    <definedName name="RADNI_NALOG_5" localSheetId="26">'Week 26'!$B$31</definedName>
    <definedName name="RADNI_NALOG_5" localSheetId="27">'Week 27'!$B$31</definedName>
    <definedName name="RADNI_NALOG_5" localSheetId="28">'Week 28'!$B$31</definedName>
    <definedName name="RADNI_NALOG_5" localSheetId="29">'Week 29'!$B$31</definedName>
    <definedName name="RADNI_NALOG_5" localSheetId="3">'Week 3'!$B$31</definedName>
    <definedName name="RADNI_NALOG_5" localSheetId="30">'Week 30'!$B$31</definedName>
    <definedName name="RADNI_NALOG_5" localSheetId="31">'Week 31'!$B$31</definedName>
    <definedName name="RADNI_NALOG_5" localSheetId="32">'Week 32'!$B$31</definedName>
    <definedName name="RADNI_NALOG_5" localSheetId="33">'Week 33'!$B$31</definedName>
    <definedName name="RADNI_NALOG_5" localSheetId="34">'Week 34'!$B$31</definedName>
    <definedName name="RADNI_NALOG_5" localSheetId="35">'Week 35'!$B$31</definedName>
    <definedName name="RADNI_NALOG_5" localSheetId="36">'Week 36'!$B$31</definedName>
    <definedName name="RADNI_NALOG_5" localSheetId="37">'Week 37'!$B$31</definedName>
    <definedName name="RADNI_NALOG_5" localSheetId="38">'Week 38'!$B$31</definedName>
    <definedName name="RADNI_NALOG_5" localSheetId="39">'Week 39'!$B$31</definedName>
    <definedName name="RADNI_NALOG_5" localSheetId="4">'Week 4'!$B$31</definedName>
    <definedName name="RADNI_NALOG_5" localSheetId="40">'Week 40'!$B$31</definedName>
    <definedName name="RADNI_NALOG_5" localSheetId="41">'Week 41'!$B$31</definedName>
    <definedName name="RADNI_NALOG_5" localSheetId="42">'Week 42'!$B$31</definedName>
    <definedName name="RADNI_NALOG_5" localSheetId="43">'Week 43'!$B$31</definedName>
    <definedName name="RADNI_NALOG_5" localSheetId="44">'Week 44'!$B$31</definedName>
    <definedName name="RADNI_NALOG_5" localSheetId="45">'Week 45'!$B$31</definedName>
    <definedName name="RADNI_NALOG_5" localSheetId="46">'Week 46'!$B$31</definedName>
    <definedName name="RADNI_NALOG_5" localSheetId="47">'Week 47'!$B$31</definedName>
    <definedName name="RADNI_NALOG_5" localSheetId="48">'Week 48'!$B$31</definedName>
    <definedName name="RADNI_NALOG_5" localSheetId="49">'Week 49'!$B$31</definedName>
    <definedName name="RADNI_NALOG_5" localSheetId="5">'Week 5'!$B$31</definedName>
    <definedName name="RADNI_NALOG_5" localSheetId="50">'Week 50'!$B$31</definedName>
    <definedName name="RADNI_NALOG_5" localSheetId="51">'Week 51'!$B$31</definedName>
    <definedName name="RADNI_NALOG_5" localSheetId="52">'Week 52'!$B$31</definedName>
    <definedName name="RADNI_NALOG_5" localSheetId="6">'Week 6'!$B$31</definedName>
    <definedName name="RADNI_NALOG_5" localSheetId="7">'Week 7'!$B$31</definedName>
    <definedName name="RADNI_NALOG_5" localSheetId="8">'Week 8'!$B$31</definedName>
    <definedName name="RADNI_NALOG_5" localSheetId="9">'Week 9'!$B$31</definedName>
    <definedName name="RADNI_NALOG_5">'Week 1'!$B$31</definedName>
    <definedName name="RADNI_NALOG_6" localSheetId="54">SUM!$B$20</definedName>
    <definedName name="RADNI_NALOG_6" localSheetId="10">'Week 10'!$B$32</definedName>
    <definedName name="RADNI_NALOG_6" localSheetId="11">'Week 11'!$B$32</definedName>
    <definedName name="RADNI_NALOG_6" localSheetId="12">'Week 12'!$B$32</definedName>
    <definedName name="RADNI_NALOG_6" localSheetId="13">'Week 13'!$B$32</definedName>
    <definedName name="RADNI_NALOG_6" localSheetId="14">'Week 14'!$B$32</definedName>
    <definedName name="RADNI_NALOG_6" localSheetId="15">'Week 15'!$B$32</definedName>
    <definedName name="RADNI_NALOG_6" localSheetId="16">'Week 16'!$B$32</definedName>
    <definedName name="RADNI_NALOG_6" localSheetId="17">'Week 17'!$B$32</definedName>
    <definedName name="RADNI_NALOG_6" localSheetId="18">'Week 18'!$B$32</definedName>
    <definedName name="RADNI_NALOG_6" localSheetId="19">'Week 19'!$B$32</definedName>
    <definedName name="RADNI_NALOG_6" localSheetId="2">'Week 2'!$B$32</definedName>
    <definedName name="RADNI_NALOG_6" localSheetId="20">'Week 20'!$B$32</definedName>
    <definedName name="RADNI_NALOG_6" localSheetId="21">'Week 21'!$B$32</definedName>
    <definedName name="RADNI_NALOG_6" localSheetId="22">'Week 22'!$B$32</definedName>
    <definedName name="RADNI_NALOG_6" localSheetId="23">'Week 23'!$B$32</definedName>
    <definedName name="RADNI_NALOG_6" localSheetId="24">'Week 24'!$B$32</definedName>
    <definedName name="RADNI_NALOG_6" localSheetId="25">'Week 25'!$B$32</definedName>
    <definedName name="RADNI_NALOG_6" localSheetId="26">'Week 26'!$B$32</definedName>
    <definedName name="RADNI_NALOG_6" localSheetId="27">'Week 27'!$B$32</definedName>
    <definedName name="RADNI_NALOG_6" localSheetId="28">'Week 28'!$B$32</definedName>
    <definedName name="RADNI_NALOG_6" localSheetId="29">'Week 29'!$B$32</definedName>
    <definedName name="RADNI_NALOG_6" localSheetId="3">'Week 3'!$B$32</definedName>
    <definedName name="RADNI_NALOG_6" localSheetId="30">'Week 30'!$B$32</definedName>
    <definedName name="RADNI_NALOG_6" localSheetId="31">'Week 31'!$B$32</definedName>
    <definedName name="RADNI_NALOG_6" localSheetId="32">'Week 32'!$B$32</definedName>
    <definedName name="RADNI_NALOG_6" localSheetId="33">'Week 33'!$B$32</definedName>
    <definedName name="RADNI_NALOG_6" localSheetId="34">'Week 34'!$B$32</definedName>
    <definedName name="RADNI_NALOG_6" localSheetId="35">'Week 35'!$B$32</definedName>
    <definedName name="RADNI_NALOG_6" localSheetId="36">'Week 36'!$B$32</definedName>
    <definedName name="RADNI_NALOG_6" localSheetId="37">'Week 37'!$B$32</definedName>
    <definedName name="RADNI_NALOG_6" localSheetId="38">'Week 38'!$B$32</definedName>
    <definedName name="RADNI_NALOG_6" localSheetId="39">'Week 39'!$B$32</definedName>
    <definedName name="RADNI_NALOG_6" localSheetId="4">'Week 4'!$B$32</definedName>
    <definedName name="RADNI_NALOG_6" localSheetId="40">'Week 40'!$B$32</definedName>
    <definedName name="RADNI_NALOG_6" localSheetId="41">'Week 41'!$B$32</definedName>
    <definedName name="RADNI_NALOG_6" localSheetId="42">'Week 42'!$B$32</definedName>
    <definedName name="RADNI_NALOG_6" localSheetId="43">'Week 43'!$B$32</definedName>
    <definedName name="RADNI_NALOG_6" localSheetId="44">'Week 44'!$B$32</definedName>
    <definedName name="RADNI_NALOG_6" localSheetId="45">'Week 45'!$B$32</definedName>
    <definedName name="RADNI_NALOG_6" localSheetId="46">'Week 46'!$B$32</definedName>
    <definedName name="RADNI_NALOG_6" localSheetId="47">'Week 47'!$B$32</definedName>
    <definedName name="RADNI_NALOG_6" localSheetId="48">'Week 48'!$B$32</definedName>
    <definedName name="RADNI_NALOG_6" localSheetId="49">'Week 49'!$B$32</definedName>
    <definedName name="RADNI_NALOG_6" localSheetId="5">'Week 5'!$B$32</definedName>
    <definedName name="RADNI_NALOG_6" localSheetId="50">'Week 50'!$B$32</definedName>
    <definedName name="RADNI_NALOG_6" localSheetId="51">'Week 51'!$B$32</definedName>
    <definedName name="RADNI_NALOG_6" localSheetId="52">'Week 52'!$B$32</definedName>
    <definedName name="RADNI_NALOG_6" localSheetId="6">'Week 6'!$B$32</definedName>
    <definedName name="RADNI_NALOG_6" localSheetId="7">'Week 7'!$B$32</definedName>
    <definedName name="RADNI_NALOG_6" localSheetId="8">'Week 8'!$B$32</definedName>
    <definedName name="RADNI_NALOG_6" localSheetId="9">'Week 9'!$B$32</definedName>
    <definedName name="RADNI_NALOG_6">'Week 1'!$B$32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1" i="43" l="1"/>
  <c r="C8" i="24"/>
  <c r="D9" i="67"/>
  <c r="C45" i="68"/>
  <c r="C44" i="68"/>
  <c r="C43" i="68"/>
  <c r="C42" i="68"/>
  <c r="C41" i="68"/>
  <c r="C40" i="68"/>
  <c r="C39" i="68"/>
  <c r="C38" i="68"/>
  <c r="C37" i="68"/>
  <c r="C36" i="68"/>
  <c r="M32" i="68"/>
  <c r="L32" i="68"/>
  <c r="K32" i="68"/>
  <c r="J32" i="68"/>
  <c r="I32" i="68"/>
  <c r="H32" i="68"/>
  <c r="G32" i="68"/>
  <c r="F32" i="68"/>
  <c r="E32" i="68"/>
  <c r="D32" i="68"/>
  <c r="C32" i="68"/>
  <c r="M31" i="68"/>
  <c r="L31" i="68"/>
  <c r="K31" i="68"/>
  <c r="J31" i="68"/>
  <c r="I31" i="68"/>
  <c r="H31" i="68"/>
  <c r="G31" i="68"/>
  <c r="F31" i="68"/>
  <c r="E31" i="68"/>
  <c r="D31" i="68"/>
  <c r="C31" i="68"/>
  <c r="M30" i="68"/>
  <c r="L30" i="68"/>
  <c r="K30" i="68"/>
  <c r="J30" i="68"/>
  <c r="I30" i="68"/>
  <c r="H30" i="68"/>
  <c r="G30" i="68"/>
  <c r="F30" i="68"/>
  <c r="E30" i="68"/>
  <c r="D30" i="68"/>
  <c r="C30" i="68"/>
  <c r="M29" i="68"/>
  <c r="L29" i="68"/>
  <c r="K29" i="68"/>
  <c r="J29" i="68"/>
  <c r="I29" i="68"/>
  <c r="H29" i="68"/>
  <c r="G29" i="68"/>
  <c r="F29" i="68"/>
  <c r="E29" i="68"/>
  <c r="D29" i="68"/>
  <c r="C29" i="68"/>
  <c r="M28" i="68"/>
  <c r="L28" i="68"/>
  <c r="K28" i="68"/>
  <c r="J28" i="68"/>
  <c r="I28" i="68"/>
  <c r="H28" i="68"/>
  <c r="G28" i="68"/>
  <c r="F28" i="68"/>
  <c r="E28" i="68"/>
  <c r="D28" i="68"/>
  <c r="C28" i="68"/>
  <c r="M27" i="68"/>
  <c r="L27" i="68"/>
  <c r="K27" i="68"/>
  <c r="J27" i="68"/>
  <c r="I27" i="68" a="1"/>
  <c r="I27" i="68" s="1"/>
  <c r="H27" i="68"/>
  <c r="G27" i="68"/>
  <c r="F27" i="68"/>
  <c r="E27" i="68"/>
  <c r="D27" i="68"/>
  <c r="C27" i="68"/>
  <c r="C8" i="68"/>
  <c r="B8" i="68"/>
  <c r="C45" i="67"/>
  <c r="C44" i="67"/>
  <c r="C43" i="67"/>
  <c r="C42" i="67"/>
  <c r="C41" i="67"/>
  <c r="C40" i="67"/>
  <c r="C39" i="67"/>
  <c r="C38" i="67"/>
  <c r="C37" i="67"/>
  <c r="C36" i="67"/>
  <c r="M32" i="67"/>
  <c r="L32" i="67"/>
  <c r="K32" i="67"/>
  <c r="J32" i="67"/>
  <c r="I32" i="67"/>
  <c r="H32" i="67"/>
  <c r="G32" i="67"/>
  <c r="F32" i="67"/>
  <c r="E32" i="67"/>
  <c r="D32" i="67"/>
  <c r="C32" i="67"/>
  <c r="M31" i="67"/>
  <c r="L31" i="67"/>
  <c r="K31" i="67"/>
  <c r="J31" i="67"/>
  <c r="I31" i="67"/>
  <c r="H31" i="67"/>
  <c r="G31" i="67"/>
  <c r="F31" i="67"/>
  <c r="E31" i="67"/>
  <c r="D31" i="67"/>
  <c r="C31" i="67"/>
  <c r="M30" i="67"/>
  <c r="L30" i="67"/>
  <c r="K30" i="67"/>
  <c r="J30" i="67"/>
  <c r="I30" i="67"/>
  <c r="H30" i="67"/>
  <c r="G30" i="67"/>
  <c r="F30" i="67"/>
  <c r="E30" i="67"/>
  <c r="D30" i="67"/>
  <c r="C30" i="67"/>
  <c r="M29" i="67"/>
  <c r="L29" i="67"/>
  <c r="K29" i="67"/>
  <c r="J29" i="67"/>
  <c r="I29" i="67"/>
  <c r="H29" i="67"/>
  <c r="G29" i="67"/>
  <c r="F29" i="67"/>
  <c r="E29" i="67"/>
  <c r="D29" i="67"/>
  <c r="C29" i="67"/>
  <c r="M28" i="67"/>
  <c r="L28" i="67"/>
  <c r="K28" i="67"/>
  <c r="J28" i="67"/>
  <c r="I28" i="67"/>
  <c r="H28" i="67"/>
  <c r="G28" i="67"/>
  <c r="F28" i="67"/>
  <c r="E28" i="67"/>
  <c r="D28" i="67"/>
  <c r="C28" i="67"/>
  <c r="M27" i="67"/>
  <c r="L27" i="67"/>
  <c r="K27" i="67"/>
  <c r="J27" i="67"/>
  <c r="I27" i="67" a="1"/>
  <c r="I27" i="67" s="1"/>
  <c r="H27" i="67"/>
  <c r="G27" i="67"/>
  <c r="F27" i="67"/>
  <c r="E27" i="67"/>
  <c r="D27" i="67"/>
  <c r="C27" i="67"/>
  <c r="E9" i="67"/>
  <c r="F9" i="67" s="1"/>
  <c r="G9" i="67" s="1"/>
  <c r="H9" i="67" s="1"/>
  <c r="I9" i="67" s="1"/>
  <c r="J9" i="67" s="1"/>
  <c r="D9" i="68" s="1"/>
  <c r="E9" i="68" s="1"/>
  <c r="F9" i="68" s="1"/>
  <c r="G9" i="68" s="1"/>
  <c r="H9" i="68" s="1"/>
  <c r="I9" i="68" s="1"/>
  <c r="J9" i="68" s="1"/>
  <c r="C8" i="67"/>
  <c r="B8" i="67"/>
  <c r="D9" i="61"/>
  <c r="C45" i="66"/>
  <c r="C44" i="66"/>
  <c r="C43" i="66"/>
  <c r="C42" i="66"/>
  <c r="C41" i="66"/>
  <c r="C40" i="66"/>
  <c r="C39" i="66"/>
  <c r="C38" i="66"/>
  <c r="C37" i="66"/>
  <c r="C36" i="66"/>
  <c r="M32" i="66"/>
  <c r="L32" i="66"/>
  <c r="K32" i="66"/>
  <c r="J32" i="66"/>
  <c r="I32" i="66"/>
  <c r="H32" i="66"/>
  <c r="G32" i="66"/>
  <c r="F32" i="66"/>
  <c r="E32" i="66"/>
  <c r="D32" i="66"/>
  <c r="C32" i="66"/>
  <c r="M31" i="66"/>
  <c r="L31" i="66"/>
  <c r="K31" i="66"/>
  <c r="J31" i="66"/>
  <c r="I31" i="66"/>
  <c r="H31" i="66"/>
  <c r="G31" i="66"/>
  <c r="F31" i="66"/>
  <c r="E31" i="66"/>
  <c r="D31" i="66"/>
  <c r="C31" i="66"/>
  <c r="M30" i="66"/>
  <c r="L30" i="66"/>
  <c r="K30" i="66"/>
  <c r="J30" i="66"/>
  <c r="I30" i="66"/>
  <c r="H30" i="66"/>
  <c r="G30" i="66"/>
  <c r="F30" i="66"/>
  <c r="E30" i="66"/>
  <c r="D30" i="66"/>
  <c r="C30" i="66"/>
  <c r="M29" i="66"/>
  <c r="L29" i="66"/>
  <c r="K29" i="66"/>
  <c r="J29" i="66"/>
  <c r="I29" i="66"/>
  <c r="H29" i="66"/>
  <c r="G29" i="66"/>
  <c r="F29" i="66"/>
  <c r="E29" i="66"/>
  <c r="D29" i="66"/>
  <c r="C29" i="66"/>
  <c r="M28" i="66"/>
  <c r="L28" i="66"/>
  <c r="K28" i="66"/>
  <c r="J28" i="66"/>
  <c r="I28" i="66"/>
  <c r="H28" i="66"/>
  <c r="G28" i="66"/>
  <c r="F28" i="66"/>
  <c r="E28" i="66"/>
  <c r="D28" i="66"/>
  <c r="C28" i="66"/>
  <c r="M27" i="66"/>
  <c r="L27" i="66"/>
  <c r="K27" i="66"/>
  <c r="J27" i="66"/>
  <c r="I27" i="66" a="1"/>
  <c r="I27" i="66" s="1"/>
  <c r="H27" i="66"/>
  <c r="G27" i="66"/>
  <c r="F27" i="66"/>
  <c r="E27" i="66"/>
  <c r="D27" i="66"/>
  <c r="C27" i="66"/>
  <c r="C8" i="66"/>
  <c r="B8" i="66"/>
  <c r="C45" i="65"/>
  <c r="C44" i="65"/>
  <c r="C43" i="65"/>
  <c r="C42" i="65"/>
  <c r="C41" i="65"/>
  <c r="C40" i="65"/>
  <c r="C39" i="65"/>
  <c r="C38" i="65"/>
  <c r="C37" i="65"/>
  <c r="C36" i="65"/>
  <c r="M32" i="65"/>
  <c r="L32" i="65"/>
  <c r="K32" i="65"/>
  <c r="J32" i="65"/>
  <c r="I32" i="65"/>
  <c r="H32" i="65"/>
  <c r="G32" i="65"/>
  <c r="F32" i="65"/>
  <c r="E32" i="65"/>
  <c r="D32" i="65"/>
  <c r="C32" i="65"/>
  <c r="M31" i="65"/>
  <c r="L31" i="65"/>
  <c r="K31" i="65"/>
  <c r="J31" i="65"/>
  <c r="I31" i="65"/>
  <c r="H31" i="65"/>
  <c r="G31" i="65"/>
  <c r="F31" i="65"/>
  <c r="E31" i="65"/>
  <c r="D31" i="65"/>
  <c r="C31" i="65"/>
  <c r="M30" i="65"/>
  <c r="L30" i="65"/>
  <c r="K30" i="65"/>
  <c r="J30" i="65"/>
  <c r="I30" i="65"/>
  <c r="H30" i="65"/>
  <c r="G30" i="65"/>
  <c r="F30" i="65"/>
  <c r="E30" i="65"/>
  <c r="D30" i="65"/>
  <c r="C30" i="65"/>
  <c r="M29" i="65"/>
  <c r="L29" i="65"/>
  <c r="K29" i="65"/>
  <c r="J29" i="65"/>
  <c r="I29" i="65"/>
  <c r="H29" i="65"/>
  <c r="G29" i="65"/>
  <c r="F29" i="65"/>
  <c r="E29" i="65"/>
  <c r="D29" i="65"/>
  <c r="C29" i="65"/>
  <c r="M28" i="65"/>
  <c r="L28" i="65"/>
  <c r="K28" i="65"/>
  <c r="J28" i="65"/>
  <c r="I28" i="65"/>
  <c r="H28" i="65"/>
  <c r="G28" i="65"/>
  <c r="F28" i="65"/>
  <c r="E28" i="65"/>
  <c r="D28" i="65"/>
  <c r="C28" i="65"/>
  <c r="M27" i="65"/>
  <c r="L27" i="65"/>
  <c r="K27" i="65"/>
  <c r="J27" i="65"/>
  <c r="I27" i="65" a="1"/>
  <c r="I27" i="65" s="1"/>
  <c r="H27" i="65"/>
  <c r="G27" i="65"/>
  <c r="F27" i="65"/>
  <c r="E27" i="65"/>
  <c r="D27" i="65"/>
  <c r="C27" i="65"/>
  <c r="C8" i="65"/>
  <c r="B8" i="65"/>
  <c r="C45" i="64"/>
  <c r="C44" i="64"/>
  <c r="C43" i="64"/>
  <c r="C42" i="64"/>
  <c r="C41" i="64"/>
  <c r="C40" i="64"/>
  <c r="C39" i="64"/>
  <c r="C38" i="64"/>
  <c r="C37" i="64"/>
  <c r="C36" i="64"/>
  <c r="M32" i="64"/>
  <c r="L32" i="64"/>
  <c r="K32" i="64"/>
  <c r="J32" i="64"/>
  <c r="I32" i="64"/>
  <c r="H32" i="64"/>
  <c r="G32" i="64"/>
  <c r="F32" i="64"/>
  <c r="E32" i="64"/>
  <c r="D32" i="64"/>
  <c r="C32" i="64"/>
  <c r="M31" i="64"/>
  <c r="L31" i="64"/>
  <c r="K31" i="64"/>
  <c r="J31" i="64"/>
  <c r="I31" i="64"/>
  <c r="H31" i="64"/>
  <c r="G31" i="64"/>
  <c r="F31" i="64"/>
  <c r="E31" i="64"/>
  <c r="D31" i="64"/>
  <c r="C31" i="64"/>
  <c r="M30" i="64"/>
  <c r="L30" i="64"/>
  <c r="K30" i="64"/>
  <c r="J30" i="64"/>
  <c r="I30" i="64"/>
  <c r="H30" i="64"/>
  <c r="G30" i="64"/>
  <c r="F30" i="64"/>
  <c r="E30" i="64"/>
  <c r="D30" i="64"/>
  <c r="C30" i="64"/>
  <c r="M29" i="64"/>
  <c r="L29" i="64"/>
  <c r="K29" i="64"/>
  <c r="J29" i="64"/>
  <c r="I29" i="64"/>
  <c r="H29" i="64"/>
  <c r="G29" i="64"/>
  <c r="F29" i="64"/>
  <c r="E29" i="64"/>
  <c r="D29" i="64"/>
  <c r="C29" i="64"/>
  <c r="M28" i="64"/>
  <c r="L28" i="64"/>
  <c r="K28" i="64"/>
  <c r="J28" i="64"/>
  <c r="I28" i="64"/>
  <c r="H28" i="64"/>
  <c r="G28" i="64"/>
  <c r="F28" i="64"/>
  <c r="E28" i="64"/>
  <c r="D28" i="64"/>
  <c r="C28" i="64"/>
  <c r="M27" i="64"/>
  <c r="L27" i="64"/>
  <c r="K27" i="64"/>
  <c r="J27" i="64"/>
  <c r="I27" i="64" a="1"/>
  <c r="I27" i="64" s="1"/>
  <c r="H27" i="64"/>
  <c r="G27" i="64"/>
  <c r="F27" i="64"/>
  <c r="E27" i="64"/>
  <c r="D27" i="64"/>
  <c r="C27" i="64"/>
  <c r="C8" i="64"/>
  <c r="B8" i="64"/>
  <c r="C45" i="63"/>
  <c r="C44" i="63"/>
  <c r="C43" i="63"/>
  <c r="C42" i="63"/>
  <c r="C41" i="63"/>
  <c r="C40" i="63"/>
  <c r="C39" i="63"/>
  <c r="C38" i="63"/>
  <c r="C37" i="63"/>
  <c r="C36" i="63"/>
  <c r="M32" i="63"/>
  <c r="L32" i="63"/>
  <c r="K32" i="63"/>
  <c r="J32" i="63"/>
  <c r="I32" i="63"/>
  <c r="H32" i="63"/>
  <c r="G32" i="63"/>
  <c r="F32" i="63"/>
  <c r="E32" i="63"/>
  <c r="D32" i="63"/>
  <c r="C32" i="63"/>
  <c r="M31" i="63"/>
  <c r="L31" i="63"/>
  <c r="K31" i="63"/>
  <c r="J31" i="63"/>
  <c r="I31" i="63"/>
  <c r="H31" i="63"/>
  <c r="G31" i="63"/>
  <c r="F31" i="63"/>
  <c r="E31" i="63"/>
  <c r="D31" i="63"/>
  <c r="C31" i="63"/>
  <c r="M30" i="63"/>
  <c r="L30" i="63"/>
  <c r="K30" i="63"/>
  <c r="J30" i="63"/>
  <c r="I30" i="63"/>
  <c r="H30" i="63"/>
  <c r="G30" i="63"/>
  <c r="F30" i="63"/>
  <c r="E30" i="63"/>
  <c r="D30" i="63"/>
  <c r="C30" i="63"/>
  <c r="M29" i="63"/>
  <c r="L29" i="63"/>
  <c r="K29" i="63"/>
  <c r="J29" i="63"/>
  <c r="I29" i="63"/>
  <c r="H29" i="63"/>
  <c r="G29" i="63"/>
  <c r="F29" i="63"/>
  <c r="E29" i="63"/>
  <c r="D29" i="63"/>
  <c r="C29" i="63"/>
  <c r="M28" i="63"/>
  <c r="L28" i="63"/>
  <c r="K28" i="63"/>
  <c r="J28" i="63"/>
  <c r="I28" i="63"/>
  <c r="H28" i="63"/>
  <c r="G28" i="63"/>
  <c r="F28" i="63"/>
  <c r="E28" i="63"/>
  <c r="D28" i="63"/>
  <c r="C28" i="63"/>
  <c r="M27" i="63"/>
  <c r="L27" i="63"/>
  <c r="K27" i="63"/>
  <c r="J27" i="63"/>
  <c r="I27" i="63" a="1"/>
  <c r="I27" i="63" s="1"/>
  <c r="H27" i="63"/>
  <c r="G27" i="63"/>
  <c r="F27" i="63"/>
  <c r="E27" i="63"/>
  <c r="D27" i="63"/>
  <c r="C27" i="63"/>
  <c r="C8" i="63"/>
  <c r="B8" i="63"/>
  <c r="C45" i="62"/>
  <c r="C44" i="62"/>
  <c r="C43" i="62"/>
  <c r="C42" i="62"/>
  <c r="C41" i="62"/>
  <c r="C40" i="62"/>
  <c r="C39" i="62"/>
  <c r="C38" i="62"/>
  <c r="C37" i="62"/>
  <c r="C36" i="62"/>
  <c r="M32" i="62"/>
  <c r="L32" i="62"/>
  <c r="K32" i="62"/>
  <c r="J32" i="62"/>
  <c r="I32" i="62"/>
  <c r="H32" i="62"/>
  <c r="G32" i="62"/>
  <c r="F32" i="62"/>
  <c r="E32" i="62"/>
  <c r="D32" i="62"/>
  <c r="C32" i="62"/>
  <c r="M31" i="62"/>
  <c r="L31" i="62"/>
  <c r="K31" i="62"/>
  <c r="J31" i="62"/>
  <c r="I31" i="62"/>
  <c r="H31" i="62"/>
  <c r="G31" i="62"/>
  <c r="F31" i="62"/>
  <c r="E31" i="62"/>
  <c r="D31" i="62"/>
  <c r="C31" i="62"/>
  <c r="M30" i="62"/>
  <c r="L30" i="62"/>
  <c r="K30" i="62"/>
  <c r="J30" i="62"/>
  <c r="I30" i="62"/>
  <c r="H30" i="62"/>
  <c r="G30" i="62"/>
  <c r="F30" i="62"/>
  <c r="E30" i="62"/>
  <c r="D30" i="62"/>
  <c r="C30" i="62"/>
  <c r="M29" i="62"/>
  <c r="L29" i="62"/>
  <c r="K29" i="62"/>
  <c r="J29" i="62"/>
  <c r="I29" i="62"/>
  <c r="H29" i="62"/>
  <c r="G29" i="62"/>
  <c r="F29" i="62"/>
  <c r="E29" i="62"/>
  <c r="D29" i="62"/>
  <c r="C29" i="62"/>
  <c r="M28" i="62"/>
  <c r="L28" i="62"/>
  <c r="K28" i="62"/>
  <c r="J28" i="62"/>
  <c r="I28" i="62"/>
  <c r="H28" i="62"/>
  <c r="G28" i="62"/>
  <c r="F28" i="62"/>
  <c r="E28" i="62"/>
  <c r="D28" i="62"/>
  <c r="C28" i="62"/>
  <c r="M27" i="62"/>
  <c r="L27" i="62"/>
  <c r="K27" i="62"/>
  <c r="J27" i="62"/>
  <c r="I27" i="62" a="1"/>
  <c r="I27" i="62" s="1"/>
  <c r="H27" i="62"/>
  <c r="G27" i="62"/>
  <c r="F27" i="62"/>
  <c r="E27" i="62"/>
  <c r="D27" i="62"/>
  <c r="C27" i="62"/>
  <c r="C8" i="62"/>
  <c r="B8" i="62"/>
  <c r="C45" i="61"/>
  <c r="C44" i="61"/>
  <c r="C43" i="61"/>
  <c r="C42" i="61"/>
  <c r="C41" i="61"/>
  <c r="C40" i="61"/>
  <c r="C39" i="61"/>
  <c r="C38" i="61"/>
  <c r="C37" i="61"/>
  <c r="C36" i="61"/>
  <c r="M32" i="61"/>
  <c r="L32" i="61"/>
  <c r="K32" i="61"/>
  <c r="J32" i="61"/>
  <c r="I32" i="61"/>
  <c r="H32" i="61"/>
  <c r="G32" i="61"/>
  <c r="F32" i="61"/>
  <c r="E32" i="61"/>
  <c r="D32" i="61"/>
  <c r="C32" i="61"/>
  <c r="M31" i="61"/>
  <c r="L31" i="61"/>
  <c r="K31" i="61"/>
  <c r="J31" i="61"/>
  <c r="I31" i="61"/>
  <c r="H31" i="61"/>
  <c r="G31" i="61"/>
  <c r="F31" i="61"/>
  <c r="E31" i="61"/>
  <c r="D31" i="61"/>
  <c r="C31" i="61"/>
  <c r="M30" i="61"/>
  <c r="L30" i="61"/>
  <c r="K30" i="61"/>
  <c r="J30" i="61"/>
  <c r="I30" i="61"/>
  <c r="H30" i="61"/>
  <c r="G30" i="61"/>
  <c r="F30" i="61"/>
  <c r="E30" i="61"/>
  <c r="D30" i="61"/>
  <c r="C30" i="61"/>
  <c r="M29" i="61"/>
  <c r="L29" i="61"/>
  <c r="K29" i="61"/>
  <c r="J29" i="61"/>
  <c r="I29" i="61"/>
  <c r="H29" i="61"/>
  <c r="G29" i="61"/>
  <c r="F29" i="61"/>
  <c r="E29" i="61"/>
  <c r="D29" i="61"/>
  <c r="C29" i="61"/>
  <c r="M28" i="61"/>
  <c r="L28" i="61"/>
  <c r="K28" i="61"/>
  <c r="J28" i="61"/>
  <c r="I28" i="61"/>
  <c r="H28" i="61"/>
  <c r="G28" i="61"/>
  <c r="F28" i="61"/>
  <c r="E28" i="61"/>
  <c r="D28" i="61"/>
  <c r="C28" i="61"/>
  <c r="M27" i="61"/>
  <c r="L27" i="61"/>
  <c r="K27" i="61"/>
  <c r="J27" i="61"/>
  <c r="I27" i="61" a="1"/>
  <c r="I27" i="61" s="1"/>
  <c r="H27" i="61"/>
  <c r="G27" i="61"/>
  <c r="F27" i="61"/>
  <c r="E27" i="61"/>
  <c r="D27" i="61"/>
  <c r="C27" i="61"/>
  <c r="E9" i="61"/>
  <c r="F9" i="61" s="1"/>
  <c r="G9" i="61" s="1"/>
  <c r="H9" i="61" s="1"/>
  <c r="I9" i="61" s="1"/>
  <c r="J9" i="61" s="1"/>
  <c r="D9" i="62" s="1"/>
  <c r="E9" i="62" s="1"/>
  <c r="F9" i="62" s="1"/>
  <c r="G9" i="62" s="1"/>
  <c r="H9" i="62" s="1"/>
  <c r="I9" i="62" s="1"/>
  <c r="J9" i="62" s="1"/>
  <c r="D9" i="63" s="1"/>
  <c r="E9" i="63" s="1"/>
  <c r="F9" i="63" s="1"/>
  <c r="G9" i="63" s="1"/>
  <c r="H9" i="63" s="1"/>
  <c r="I9" i="63" s="1"/>
  <c r="J9" i="63" s="1"/>
  <c r="D9" i="64" s="1"/>
  <c r="E9" i="64" s="1"/>
  <c r="F9" i="64" s="1"/>
  <c r="G9" i="64" s="1"/>
  <c r="H9" i="64" s="1"/>
  <c r="I9" i="64" s="1"/>
  <c r="J9" i="64" s="1"/>
  <c r="D9" i="65" s="1"/>
  <c r="E9" i="65" s="1"/>
  <c r="F9" i="65" s="1"/>
  <c r="G9" i="65" s="1"/>
  <c r="H9" i="65" s="1"/>
  <c r="I9" i="65" s="1"/>
  <c r="J9" i="65" s="1"/>
  <c r="D9" i="66" s="1"/>
  <c r="E9" i="66" s="1"/>
  <c r="F9" i="66" s="1"/>
  <c r="G9" i="66" s="1"/>
  <c r="H9" i="66" s="1"/>
  <c r="I9" i="66" s="1"/>
  <c r="J9" i="66" s="1"/>
  <c r="C8" i="61"/>
  <c r="B8" i="61"/>
  <c r="D9" i="56"/>
  <c r="C45" i="60"/>
  <c r="C44" i="60"/>
  <c r="C43" i="60"/>
  <c r="C42" i="60"/>
  <c r="C41" i="60"/>
  <c r="C40" i="60"/>
  <c r="C39" i="60"/>
  <c r="C38" i="60"/>
  <c r="C37" i="60"/>
  <c r="C36" i="60"/>
  <c r="M32" i="60"/>
  <c r="L32" i="60"/>
  <c r="K32" i="60"/>
  <c r="J32" i="60"/>
  <c r="I32" i="60"/>
  <c r="H32" i="60"/>
  <c r="G32" i="60"/>
  <c r="F32" i="60"/>
  <c r="E32" i="60"/>
  <c r="D32" i="60"/>
  <c r="C32" i="60"/>
  <c r="M31" i="60"/>
  <c r="L31" i="60"/>
  <c r="K31" i="60"/>
  <c r="J31" i="60"/>
  <c r="I31" i="60"/>
  <c r="H31" i="60"/>
  <c r="G31" i="60"/>
  <c r="F31" i="60"/>
  <c r="E31" i="60"/>
  <c r="D31" i="60"/>
  <c r="C31" i="60"/>
  <c r="M30" i="60"/>
  <c r="L30" i="60"/>
  <c r="K30" i="60"/>
  <c r="J30" i="60"/>
  <c r="I30" i="60"/>
  <c r="H30" i="60"/>
  <c r="G30" i="60"/>
  <c r="F30" i="60"/>
  <c r="E30" i="60"/>
  <c r="D30" i="60"/>
  <c r="C30" i="60"/>
  <c r="M29" i="60"/>
  <c r="L29" i="60"/>
  <c r="K29" i="60"/>
  <c r="J29" i="60"/>
  <c r="I29" i="60"/>
  <c r="H29" i="60"/>
  <c r="G29" i="60"/>
  <c r="F29" i="60"/>
  <c r="E29" i="60"/>
  <c r="D29" i="60"/>
  <c r="C29" i="60"/>
  <c r="M28" i="60"/>
  <c r="L28" i="60"/>
  <c r="K28" i="60"/>
  <c r="J28" i="60"/>
  <c r="I28" i="60"/>
  <c r="H28" i="60"/>
  <c r="G28" i="60"/>
  <c r="F28" i="60"/>
  <c r="E28" i="60"/>
  <c r="D28" i="60"/>
  <c r="C28" i="60"/>
  <c r="M27" i="60"/>
  <c r="L27" i="60"/>
  <c r="K27" i="60"/>
  <c r="J27" i="60"/>
  <c r="I27" i="60" a="1"/>
  <c r="I27" i="60" s="1"/>
  <c r="H27" i="60"/>
  <c r="G27" i="60"/>
  <c r="F27" i="60"/>
  <c r="E27" i="60"/>
  <c r="D27" i="60"/>
  <c r="C27" i="60"/>
  <c r="C8" i="60"/>
  <c r="B8" i="60"/>
  <c r="C45" i="59"/>
  <c r="C44" i="59"/>
  <c r="C43" i="59"/>
  <c r="C42" i="59"/>
  <c r="C41" i="59"/>
  <c r="C40" i="59"/>
  <c r="C39" i="59"/>
  <c r="C38" i="59"/>
  <c r="C37" i="59"/>
  <c r="C36" i="59"/>
  <c r="M32" i="59"/>
  <c r="L32" i="59"/>
  <c r="K32" i="59"/>
  <c r="J32" i="59"/>
  <c r="I32" i="59"/>
  <c r="H32" i="59"/>
  <c r="G32" i="59"/>
  <c r="F32" i="59"/>
  <c r="E32" i="59"/>
  <c r="D32" i="59"/>
  <c r="C32" i="59"/>
  <c r="M31" i="59"/>
  <c r="L31" i="59"/>
  <c r="K31" i="59"/>
  <c r="J31" i="59"/>
  <c r="I31" i="59"/>
  <c r="H31" i="59"/>
  <c r="G31" i="59"/>
  <c r="F31" i="59"/>
  <c r="E31" i="59"/>
  <c r="D31" i="59"/>
  <c r="C31" i="59"/>
  <c r="M30" i="59"/>
  <c r="L30" i="59"/>
  <c r="K30" i="59"/>
  <c r="J30" i="59"/>
  <c r="I30" i="59"/>
  <c r="H30" i="59"/>
  <c r="G30" i="59"/>
  <c r="F30" i="59"/>
  <c r="E30" i="59"/>
  <c r="D30" i="59"/>
  <c r="C30" i="59"/>
  <c r="M29" i="59"/>
  <c r="L29" i="59"/>
  <c r="K29" i="59"/>
  <c r="J29" i="59"/>
  <c r="I29" i="59"/>
  <c r="H29" i="59"/>
  <c r="G29" i="59"/>
  <c r="F29" i="59"/>
  <c r="E29" i="59"/>
  <c r="D29" i="59"/>
  <c r="C29" i="59"/>
  <c r="M28" i="59"/>
  <c r="L28" i="59"/>
  <c r="K28" i="59"/>
  <c r="J28" i="59"/>
  <c r="I28" i="59"/>
  <c r="H28" i="59"/>
  <c r="G28" i="59"/>
  <c r="F28" i="59"/>
  <c r="E28" i="59"/>
  <c r="D28" i="59"/>
  <c r="C28" i="59"/>
  <c r="M27" i="59"/>
  <c r="L27" i="59"/>
  <c r="K27" i="59"/>
  <c r="J27" i="59"/>
  <c r="I27" i="59" a="1"/>
  <c r="I27" i="59" s="1"/>
  <c r="H27" i="59"/>
  <c r="G27" i="59"/>
  <c r="F27" i="59"/>
  <c r="E27" i="59"/>
  <c r="D27" i="59"/>
  <c r="C27" i="59"/>
  <c r="C8" i="59"/>
  <c r="B8" i="59"/>
  <c r="C45" i="58"/>
  <c r="C44" i="58"/>
  <c r="C43" i="58"/>
  <c r="C42" i="58"/>
  <c r="C41" i="58"/>
  <c r="C40" i="58"/>
  <c r="C39" i="58"/>
  <c r="C38" i="58"/>
  <c r="C37" i="58"/>
  <c r="C36" i="58"/>
  <c r="M32" i="58"/>
  <c r="L32" i="58"/>
  <c r="K32" i="58"/>
  <c r="J32" i="58"/>
  <c r="I32" i="58"/>
  <c r="H32" i="58"/>
  <c r="G32" i="58"/>
  <c r="F32" i="58"/>
  <c r="E32" i="58"/>
  <c r="D32" i="58"/>
  <c r="C32" i="58"/>
  <c r="M31" i="58"/>
  <c r="L31" i="58"/>
  <c r="K31" i="58"/>
  <c r="J31" i="58"/>
  <c r="I31" i="58"/>
  <c r="H31" i="58"/>
  <c r="G31" i="58"/>
  <c r="F31" i="58"/>
  <c r="E31" i="58"/>
  <c r="D31" i="58"/>
  <c r="C31" i="58"/>
  <c r="M30" i="58"/>
  <c r="L30" i="58"/>
  <c r="K30" i="58"/>
  <c r="J30" i="58"/>
  <c r="I30" i="58"/>
  <c r="H30" i="58"/>
  <c r="G30" i="58"/>
  <c r="F30" i="58"/>
  <c r="E30" i="58"/>
  <c r="D30" i="58"/>
  <c r="C30" i="58"/>
  <c r="M29" i="58"/>
  <c r="L29" i="58"/>
  <c r="K29" i="58"/>
  <c r="J29" i="58"/>
  <c r="I29" i="58"/>
  <c r="H29" i="58"/>
  <c r="G29" i="58"/>
  <c r="F29" i="58"/>
  <c r="E29" i="58"/>
  <c r="D29" i="58"/>
  <c r="C29" i="58"/>
  <c r="M28" i="58"/>
  <c r="L28" i="58"/>
  <c r="K28" i="58"/>
  <c r="J28" i="58"/>
  <c r="I28" i="58"/>
  <c r="H28" i="58"/>
  <c r="G28" i="58"/>
  <c r="F28" i="58"/>
  <c r="E28" i="58"/>
  <c r="D28" i="58"/>
  <c r="C28" i="58"/>
  <c r="M27" i="58"/>
  <c r="L27" i="58"/>
  <c r="K27" i="58"/>
  <c r="J27" i="58"/>
  <c r="I27" i="58"/>
  <c r="I27" i="58" a="1"/>
  <c r="H27" i="58"/>
  <c r="G27" i="58"/>
  <c r="F27" i="58"/>
  <c r="E27" i="58"/>
  <c r="D27" i="58"/>
  <c r="C27" i="58"/>
  <c r="C8" i="58"/>
  <c r="B8" i="58"/>
  <c r="C45" i="57"/>
  <c r="C44" i="57"/>
  <c r="C43" i="57"/>
  <c r="C42" i="57"/>
  <c r="C41" i="57"/>
  <c r="C40" i="57"/>
  <c r="C39" i="57"/>
  <c r="C38" i="57"/>
  <c r="C37" i="57"/>
  <c r="C36" i="57"/>
  <c r="M32" i="57"/>
  <c r="L32" i="57"/>
  <c r="K32" i="57"/>
  <c r="J32" i="57"/>
  <c r="I32" i="57"/>
  <c r="H32" i="57"/>
  <c r="G32" i="57"/>
  <c r="F32" i="57"/>
  <c r="E32" i="57"/>
  <c r="D32" i="57"/>
  <c r="C32" i="57"/>
  <c r="M31" i="57"/>
  <c r="L31" i="57"/>
  <c r="K31" i="57"/>
  <c r="J31" i="57"/>
  <c r="I31" i="57"/>
  <c r="H31" i="57"/>
  <c r="G31" i="57"/>
  <c r="F31" i="57"/>
  <c r="E31" i="57"/>
  <c r="D31" i="57"/>
  <c r="C31" i="57"/>
  <c r="M30" i="57"/>
  <c r="L30" i="57"/>
  <c r="K30" i="57"/>
  <c r="J30" i="57"/>
  <c r="I30" i="57"/>
  <c r="H30" i="57"/>
  <c r="G30" i="57"/>
  <c r="F30" i="57"/>
  <c r="E30" i="57"/>
  <c r="D30" i="57"/>
  <c r="C30" i="57"/>
  <c r="M29" i="57"/>
  <c r="L29" i="57"/>
  <c r="K29" i="57"/>
  <c r="J29" i="57"/>
  <c r="I29" i="57"/>
  <c r="H29" i="57"/>
  <c r="G29" i="57"/>
  <c r="F29" i="57"/>
  <c r="E29" i="57"/>
  <c r="D29" i="57"/>
  <c r="C29" i="57"/>
  <c r="M28" i="57"/>
  <c r="L28" i="57"/>
  <c r="K28" i="57"/>
  <c r="J28" i="57"/>
  <c r="I28" i="57"/>
  <c r="H28" i="57"/>
  <c r="G28" i="57"/>
  <c r="F28" i="57"/>
  <c r="E28" i="57"/>
  <c r="D28" i="57"/>
  <c r="C28" i="57"/>
  <c r="M27" i="57"/>
  <c r="L27" i="57"/>
  <c r="K27" i="57"/>
  <c r="J27" i="57"/>
  <c r="I27" i="57" a="1"/>
  <c r="I27" i="57" s="1"/>
  <c r="H27" i="57"/>
  <c r="G27" i="57"/>
  <c r="F27" i="57"/>
  <c r="E27" i="57"/>
  <c r="D27" i="57"/>
  <c r="C27" i="57"/>
  <c r="C8" i="57"/>
  <c r="B8" i="57"/>
  <c r="C45" i="56"/>
  <c r="C44" i="56"/>
  <c r="C43" i="56"/>
  <c r="C42" i="56"/>
  <c r="C41" i="56"/>
  <c r="C40" i="56"/>
  <c r="C39" i="56"/>
  <c r="C38" i="56"/>
  <c r="C37" i="56"/>
  <c r="C36" i="56"/>
  <c r="M32" i="56"/>
  <c r="L32" i="56"/>
  <c r="K32" i="56"/>
  <c r="J32" i="56"/>
  <c r="I32" i="56"/>
  <c r="H32" i="56"/>
  <c r="G32" i="56"/>
  <c r="F32" i="56"/>
  <c r="E32" i="56"/>
  <c r="D32" i="56"/>
  <c r="C32" i="56"/>
  <c r="M31" i="56"/>
  <c r="L31" i="56"/>
  <c r="K31" i="56"/>
  <c r="J31" i="56"/>
  <c r="I31" i="56"/>
  <c r="H31" i="56"/>
  <c r="G31" i="56"/>
  <c r="F31" i="56"/>
  <c r="E31" i="56"/>
  <c r="D31" i="56"/>
  <c r="C31" i="56"/>
  <c r="M30" i="56"/>
  <c r="L30" i="56"/>
  <c r="K30" i="56"/>
  <c r="J30" i="56"/>
  <c r="I30" i="56"/>
  <c r="H30" i="56"/>
  <c r="G30" i="56"/>
  <c r="F30" i="56"/>
  <c r="E30" i="56"/>
  <c r="D30" i="56"/>
  <c r="C30" i="56"/>
  <c r="M29" i="56"/>
  <c r="L29" i="56"/>
  <c r="K29" i="56"/>
  <c r="J29" i="56"/>
  <c r="I29" i="56"/>
  <c r="H29" i="56"/>
  <c r="G29" i="56"/>
  <c r="F29" i="56"/>
  <c r="E29" i="56"/>
  <c r="D29" i="56"/>
  <c r="C29" i="56"/>
  <c r="M28" i="56"/>
  <c r="L28" i="56"/>
  <c r="K28" i="56"/>
  <c r="J28" i="56"/>
  <c r="I28" i="56"/>
  <c r="H28" i="56"/>
  <c r="G28" i="56"/>
  <c r="F28" i="56"/>
  <c r="E28" i="56"/>
  <c r="D28" i="56"/>
  <c r="C28" i="56"/>
  <c r="M27" i="56"/>
  <c r="L27" i="56"/>
  <c r="K27" i="56"/>
  <c r="J27" i="56"/>
  <c r="I27" i="56" a="1"/>
  <c r="I27" i="56" s="1"/>
  <c r="H27" i="56"/>
  <c r="G27" i="56"/>
  <c r="F27" i="56"/>
  <c r="E27" i="56"/>
  <c r="D27" i="56"/>
  <c r="C27" i="56"/>
  <c r="E9" i="56"/>
  <c r="F9" i="56" s="1"/>
  <c r="G9" i="56" s="1"/>
  <c r="H9" i="56" s="1"/>
  <c r="I9" i="56" s="1"/>
  <c r="J9" i="56" s="1"/>
  <c r="D9" i="57" s="1"/>
  <c r="E9" i="57" s="1"/>
  <c r="F9" i="57" s="1"/>
  <c r="G9" i="57" s="1"/>
  <c r="H9" i="57" s="1"/>
  <c r="I9" i="57" s="1"/>
  <c r="J9" i="57" s="1"/>
  <c r="D9" i="58" s="1"/>
  <c r="E9" i="58" s="1"/>
  <c r="F9" i="58" s="1"/>
  <c r="G9" i="58" s="1"/>
  <c r="H9" i="58" s="1"/>
  <c r="I9" i="58" s="1"/>
  <c r="J9" i="58" s="1"/>
  <c r="D9" i="59" s="1"/>
  <c r="E9" i="59" s="1"/>
  <c r="F9" i="59" s="1"/>
  <c r="G9" i="59" s="1"/>
  <c r="H9" i="59" s="1"/>
  <c r="I9" i="59" s="1"/>
  <c r="J9" i="59" s="1"/>
  <c r="D9" i="60" s="1"/>
  <c r="E9" i="60" s="1"/>
  <c r="F9" i="60" s="1"/>
  <c r="G9" i="60" s="1"/>
  <c r="H9" i="60" s="1"/>
  <c r="I9" i="60" s="1"/>
  <c r="J9" i="60" s="1"/>
  <c r="C8" i="56"/>
  <c r="B8" i="56"/>
  <c r="D9" i="51"/>
  <c r="C45" i="55"/>
  <c r="C44" i="55"/>
  <c r="C43" i="55"/>
  <c r="C42" i="55"/>
  <c r="C41" i="55"/>
  <c r="C40" i="55"/>
  <c r="C39" i="55"/>
  <c r="C38" i="55"/>
  <c r="C37" i="55"/>
  <c r="C36" i="55"/>
  <c r="M32" i="55"/>
  <c r="L32" i="55"/>
  <c r="K32" i="55"/>
  <c r="J32" i="55"/>
  <c r="I32" i="55"/>
  <c r="H32" i="55"/>
  <c r="G32" i="55"/>
  <c r="F32" i="55"/>
  <c r="E32" i="55"/>
  <c r="D32" i="55"/>
  <c r="C32" i="55"/>
  <c r="M31" i="55"/>
  <c r="L31" i="55"/>
  <c r="K31" i="55"/>
  <c r="J31" i="55"/>
  <c r="I31" i="55"/>
  <c r="H31" i="55"/>
  <c r="G31" i="55"/>
  <c r="F31" i="55"/>
  <c r="E31" i="55"/>
  <c r="D31" i="55"/>
  <c r="C31" i="55"/>
  <c r="M30" i="55"/>
  <c r="L30" i="55"/>
  <c r="K30" i="55"/>
  <c r="J30" i="55"/>
  <c r="I30" i="55"/>
  <c r="H30" i="55"/>
  <c r="G30" i="55"/>
  <c r="F30" i="55"/>
  <c r="E30" i="55"/>
  <c r="D30" i="55"/>
  <c r="C30" i="55"/>
  <c r="M29" i="55"/>
  <c r="L29" i="55"/>
  <c r="K29" i="55"/>
  <c r="J29" i="55"/>
  <c r="I29" i="55"/>
  <c r="H29" i="55"/>
  <c r="G29" i="55"/>
  <c r="F29" i="55"/>
  <c r="E29" i="55"/>
  <c r="D29" i="55"/>
  <c r="C29" i="55"/>
  <c r="M28" i="55"/>
  <c r="L28" i="55"/>
  <c r="K28" i="55"/>
  <c r="J28" i="55"/>
  <c r="I28" i="55"/>
  <c r="H28" i="55"/>
  <c r="G28" i="55"/>
  <c r="F28" i="55"/>
  <c r="E28" i="55"/>
  <c r="D28" i="55"/>
  <c r="C28" i="55"/>
  <c r="M27" i="55"/>
  <c r="L27" i="55"/>
  <c r="K27" i="55"/>
  <c r="J27" i="55"/>
  <c r="I27" i="55" a="1"/>
  <c r="I27" i="55" s="1"/>
  <c r="H27" i="55"/>
  <c r="G27" i="55"/>
  <c r="F27" i="55"/>
  <c r="E27" i="55"/>
  <c r="D27" i="55"/>
  <c r="C27" i="55"/>
  <c r="C8" i="55"/>
  <c r="B8" i="55"/>
  <c r="C45" i="54"/>
  <c r="C44" i="54"/>
  <c r="C43" i="54"/>
  <c r="C42" i="54"/>
  <c r="C41" i="54"/>
  <c r="C40" i="54"/>
  <c r="C39" i="54"/>
  <c r="C38" i="54"/>
  <c r="C37" i="54"/>
  <c r="C36" i="54"/>
  <c r="M32" i="54"/>
  <c r="L32" i="54"/>
  <c r="K32" i="54"/>
  <c r="J32" i="54"/>
  <c r="I32" i="54"/>
  <c r="H32" i="54"/>
  <c r="G32" i="54"/>
  <c r="F32" i="54"/>
  <c r="E32" i="54"/>
  <c r="D32" i="54"/>
  <c r="C32" i="54"/>
  <c r="M31" i="54"/>
  <c r="L31" i="54"/>
  <c r="K31" i="54"/>
  <c r="J31" i="54"/>
  <c r="I31" i="54"/>
  <c r="H31" i="54"/>
  <c r="G31" i="54"/>
  <c r="F31" i="54"/>
  <c r="E31" i="54"/>
  <c r="D31" i="54"/>
  <c r="C31" i="54"/>
  <c r="M30" i="54"/>
  <c r="L30" i="54"/>
  <c r="K30" i="54"/>
  <c r="J30" i="54"/>
  <c r="I30" i="54"/>
  <c r="H30" i="54"/>
  <c r="G30" i="54"/>
  <c r="F30" i="54"/>
  <c r="E30" i="54"/>
  <c r="D30" i="54"/>
  <c r="C30" i="54"/>
  <c r="M29" i="54"/>
  <c r="L29" i="54"/>
  <c r="K29" i="54"/>
  <c r="J29" i="54"/>
  <c r="I29" i="54"/>
  <c r="H29" i="54"/>
  <c r="G29" i="54"/>
  <c r="F29" i="54"/>
  <c r="E29" i="54"/>
  <c r="D29" i="54"/>
  <c r="C29" i="54"/>
  <c r="M28" i="54"/>
  <c r="L28" i="54"/>
  <c r="K28" i="54"/>
  <c r="J28" i="54"/>
  <c r="I28" i="54"/>
  <c r="H28" i="54"/>
  <c r="G28" i="54"/>
  <c r="F28" i="54"/>
  <c r="E28" i="54"/>
  <c r="D28" i="54"/>
  <c r="C28" i="54"/>
  <c r="M27" i="54"/>
  <c r="L27" i="54"/>
  <c r="K27" i="54"/>
  <c r="J27" i="54"/>
  <c r="I27" i="54" a="1"/>
  <c r="I27" i="54" s="1"/>
  <c r="H27" i="54"/>
  <c r="G27" i="54"/>
  <c r="F27" i="54"/>
  <c r="E27" i="54"/>
  <c r="D27" i="54"/>
  <c r="C27" i="54"/>
  <c r="C8" i="54"/>
  <c r="B8" i="54"/>
  <c r="C45" i="53"/>
  <c r="C44" i="53"/>
  <c r="C43" i="53"/>
  <c r="C42" i="53"/>
  <c r="C41" i="53"/>
  <c r="C40" i="53"/>
  <c r="C39" i="53"/>
  <c r="C38" i="53"/>
  <c r="C37" i="53"/>
  <c r="C36" i="53"/>
  <c r="M32" i="53"/>
  <c r="L32" i="53"/>
  <c r="K32" i="53"/>
  <c r="J32" i="53"/>
  <c r="I32" i="53"/>
  <c r="H32" i="53"/>
  <c r="G32" i="53"/>
  <c r="F32" i="53"/>
  <c r="E32" i="53"/>
  <c r="D32" i="53"/>
  <c r="C32" i="53"/>
  <c r="M31" i="53"/>
  <c r="L31" i="53"/>
  <c r="K31" i="53"/>
  <c r="J31" i="53"/>
  <c r="I31" i="53"/>
  <c r="H31" i="53"/>
  <c r="G31" i="53"/>
  <c r="F31" i="53"/>
  <c r="E31" i="53"/>
  <c r="D31" i="53"/>
  <c r="C31" i="53"/>
  <c r="M30" i="53"/>
  <c r="L30" i="53"/>
  <c r="K30" i="53"/>
  <c r="J30" i="53"/>
  <c r="I30" i="53"/>
  <c r="H30" i="53"/>
  <c r="G30" i="53"/>
  <c r="F30" i="53"/>
  <c r="E30" i="53"/>
  <c r="D30" i="53"/>
  <c r="C30" i="53"/>
  <c r="M29" i="53"/>
  <c r="L29" i="53"/>
  <c r="K29" i="53"/>
  <c r="J29" i="53"/>
  <c r="I29" i="53"/>
  <c r="H29" i="53"/>
  <c r="G29" i="53"/>
  <c r="F29" i="53"/>
  <c r="E29" i="53"/>
  <c r="D29" i="53"/>
  <c r="C29" i="53"/>
  <c r="M28" i="53"/>
  <c r="L28" i="53"/>
  <c r="K28" i="53"/>
  <c r="J28" i="53"/>
  <c r="I28" i="53"/>
  <c r="H28" i="53"/>
  <c r="G28" i="53"/>
  <c r="F28" i="53"/>
  <c r="E28" i="53"/>
  <c r="D28" i="53"/>
  <c r="C28" i="53"/>
  <c r="M27" i="53"/>
  <c r="L27" i="53"/>
  <c r="K27" i="53"/>
  <c r="J27" i="53"/>
  <c r="I27" i="53" a="1"/>
  <c r="I27" i="53" s="1"/>
  <c r="H27" i="53"/>
  <c r="G27" i="53"/>
  <c r="F27" i="53"/>
  <c r="E27" i="53"/>
  <c r="D27" i="53"/>
  <c r="C27" i="53"/>
  <c r="C8" i="53"/>
  <c r="B8" i="53"/>
  <c r="C45" i="52"/>
  <c r="C44" i="52"/>
  <c r="C43" i="52"/>
  <c r="C42" i="52"/>
  <c r="C41" i="52"/>
  <c r="C40" i="52"/>
  <c r="C39" i="52"/>
  <c r="C38" i="52"/>
  <c r="C37" i="52"/>
  <c r="C36" i="52"/>
  <c r="M32" i="52"/>
  <c r="L32" i="52"/>
  <c r="K32" i="52"/>
  <c r="J32" i="52"/>
  <c r="I32" i="52"/>
  <c r="H32" i="52"/>
  <c r="G32" i="52"/>
  <c r="F32" i="52"/>
  <c r="E32" i="52"/>
  <c r="D32" i="52"/>
  <c r="C32" i="52"/>
  <c r="M31" i="52"/>
  <c r="L31" i="52"/>
  <c r="K31" i="52"/>
  <c r="J31" i="52"/>
  <c r="I31" i="52"/>
  <c r="H31" i="52"/>
  <c r="G31" i="52"/>
  <c r="F31" i="52"/>
  <c r="E31" i="52"/>
  <c r="D31" i="52"/>
  <c r="C31" i="52"/>
  <c r="M30" i="52"/>
  <c r="L30" i="52"/>
  <c r="K30" i="52"/>
  <c r="J30" i="52"/>
  <c r="I30" i="52"/>
  <c r="H30" i="52"/>
  <c r="G30" i="52"/>
  <c r="F30" i="52"/>
  <c r="E30" i="52"/>
  <c r="D30" i="52"/>
  <c r="C30" i="52"/>
  <c r="M29" i="52"/>
  <c r="L29" i="52"/>
  <c r="K29" i="52"/>
  <c r="J29" i="52"/>
  <c r="I29" i="52"/>
  <c r="H29" i="52"/>
  <c r="G29" i="52"/>
  <c r="F29" i="52"/>
  <c r="E29" i="52"/>
  <c r="D29" i="52"/>
  <c r="C29" i="52"/>
  <c r="M28" i="52"/>
  <c r="L28" i="52"/>
  <c r="K28" i="52"/>
  <c r="J28" i="52"/>
  <c r="I28" i="52"/>
  <c r="H28" i="52"/>
  <c r="G28" i="52"/>
  <c r="F28" i="52"/>
  <c r="E28" i="52"/>
  <c r="D28" i="52"/>
  <c r="C28" i="52"/>
  <c r="M27" i="52"/>
  <c r="L27" i="52"/>
  <c r="K27" i="52"/>
  <c r="J27" i="52"/>
  <c r="I27" i="52" a="1"/>
  <c r="I27" i="52" s="1"/>
  <c r="H27" i="52"/>
  <c r="G27" i="52"/>
  <c r="F27" i="52"/>
  <c r="E27" i="52"/>
  <c r="D27" i="52"/>
  <c r="C27" i="52"/>
  <c r="C8" i="52"/>
  <c r="B8" i="52"/>
  <c r="C45" i="51"/>
  <c r="C44" i="51"/>
  <c r="C43" i="51"/>
  <c r="C42" i="51"/>
  <c r="C41" i="51"/>
  <c r="C40" i="51"/>
  <c r="C39" i="51"/>
  <c r="C38" i="51"/>
  <c r="C37" i="51"/>
  <c r="C36" i="51"/>
  <c r="M32" i="51"/>
  <c r="L32" i="51"/>
  <c r="K32" i="51"/>
  <c r="J32" i="51"/>
  <c r="I32" i="51"/>
  <c r="H32" i="51"/>
  <c r="G32" i="51"/>
  <c r="F32" i="51"/>
  <c r="E32" i="51"/>
  <c r="D32" i="51"/>
  <c r="C32" i="51"/>
  <c r="M31" i="51"/>
  <c r="L31" i="51"/>
  <c r="K31" i="51"/>
  <c r="J31" i="51"/>
  <c r="I31" i="51"/>
  <c r="H31" i="51"/>
  <c r="G31" i="51"/>
  <c r="F31" i="51"/>
  <c r="E31" i="51"/>
  <c r="D31" i="51"/>
  <c r="C31" i="51"/>
  <c r="M30" i="51"/>
  <c r="L30" i="51"/>
  <c r="K30" i="51"/>
  <c r="J30" i="51"/>
  <c r="I30" i="51"/>
  <c r="H30" i="51"/>
  <c r="G30" i="51"/>
  <c r="F30" i="51"/>
  <c r="E30" i="51"/>
  <c r="D30" i="51"/>
  <c r="C30" i="51"/>
  <c r="M29" i="51"/>
  <c r="L29" i="51"/>
  <c r="K29" i="51"/>
  <c r="J29" i="51"/>
  <c r="I29" i="51"/>
  <c r="H29" i="51"/>
  <c r="G29" i="51"/>
  <c r="F29" i="51"/>
  <c r="E29" i="51"/>
  <c r="D29" i="51"/>
  <c r="C29" i="51"/>
  <c r="M28" i="51"/>
  <c r="L28" i="51"/>
  <c r="K28" i="51"/>
  <c r="J28" i="51"/>
  <c r="I28" i="51"/>
  <c r="H28" i="51"/>
  <c r="G28" i="51"/>
  <c r="F28" i="51"/>
  <c r="E28" i="51"/>
  <c r="D28" i="51"/>
  <c r="C28" i="51"/>
  <c r="M27" i="51"/>
  <c r="L27" i="51"/>
  <c r="K27" i="51"/>
  <c r="J27" i="51"/>
  <c r="I27" i="51" a="1"/>
  <c r="I27" i="51" s="1"/>
  <c r="H27" i="51"/>
  <c r="G27" i="51"/>
  <c r="F27" i="51"/>
  <c r="E27" i="51"/>
  <c r="D27" i="51"/>
  <c r="C27" i="51"/>
  <c r="E9" i="51"/>
  <c r="F9" i="51" s="1"/>
  <c r="G9" i="51" s="1"/>
  <c r="H9" i="51" s="1"/>
  <c r="I9" i="51" s="1"/>
  <c r="J9" i="51" s="1"/>
  <c r="D9" i="52" s="1"/>
  <c r="E9" i="52" s="1"/>
  <c r="F9" i="52" s="1"/>
  <c r="G9" i="52" s="1"/>
  <c r="H9" i="52" s="1"/>
  <c r="I9" i="52" s="1"/>
  <c r="J9" i="52" s="1"/>
  <c r="D9" i="53" s="1"/>
  <c r="E9" i="53" s="1"/>
  <c r="F9" i="53" s="1"/>
  <c r="G9" i="53" s="1"/>
  <c r="H9" i="53" s="1"/>
  <c r="I9" i="53" s="1"/>
  <c r="J9" i="53" s="1"/>
  <c r="D9" i="54" s="1"/>
  <c r="E9" i="54" s="1"/>
  <c r="F9" i="54" s="1"/>
  <c r="G9" i="54" s="1"/>
  <c r="H9" i="54" s="1"/>
  <c r="I9" i="54" s="1"/>
  <c r="J9" i="54" s="1"/>
  <c r="D9" i="55" s="1"/>
  <c r="E9" i="55" s="1"/>
  <c r="F9" i="55" s="1"/>
  <c r="G9" i="55" s="1"/>
  <c r="H9" i="55" s="1"/>
  <c r="I9" i="55" s="1"/>
  <c r="J9" i="55" s="1"/>
  <c r="C8" i="51"/>
  <c r="B8" i="51"/>
  <c r="D9" i="50"/>
  <c r="D9" i="40"/>
  <c r="C45" i="50"/>
  <c r="C44" i="50"/>
  <c r="C43" i="50"/>
  <c r="C42" i="50"/>
  <c r="C41" i="50"/>
  <c r="C40" i="50"/>
  <c r="C39" i="50"/>
  <c r="C38" i="50"/>
  <c r="C37" i="50"/>
  <c r="C36" i="50"/>
  <c r="M32" i="50"/>
  <c r="L32" i="50"/>
  <c r="K32" i="50"/>
  <c r="J32" i="50"/>
  <c r="I32" i="50"/>
  <c r="H32" i="50"/>
  <c r="G32" i="50"/>
  <c r="F32" i="50"/>
  <c r="E32" i="50"/>
  <c r="D32" i="50"/>
  <c r="C32" i="50"/>
  <c r="M31" i="50"/>
  <c r="L31" i="50"/>
  <c r="K31" i="50"/>
  <c r="J31" i="50"/>
  <c r="I31" i="50"/>
  <c r="H31" i="50"/>
  <c r="G31" i="50"/>
  <c r="F31" i="50"/>
  <c r="E31" i="50"/>
  <c r="D31" i="50"/>
  <c r="C31" i="50"/>
  <c r="M30" i="50"/>
  <c r="L30" i="50"/>
  <c r="K30" i="50"/>
  <c r="J30" i="50"/>
  <c r="I30" i="50"/>
  <c r="H30" i="50"/>
  <c r="G30" i="50"/>
  <c r="F30" i="50"/>
  <c r="E30" i="50"/>
  <c r="D30" i="50"/>
  <c r="C30" i="50"/>
  <c r="M29" i="50"/>
  <c r="L29" i="50"/>
  <c r="K29" i="50"/>
  <c r="J29" i="50"/>
  <c r="I29" i="50"/>
  <c r="H29" i="50"/>
  <c r="G29" i="50"/>
  <c r="F29" i="50"/>
  <c r="E29" i="50"/>
  <c r="D29" i="50"/>
  <c r="C29" i="50"/>
  <c r="M28" i="50"/>
  <c r="L28" i="50"/>
  <c r="K28" i="50"/>
  <c r="J28" i="50"/>
  <c r="I28" i="50"/>
  <c r="H28" i="50"/>
  <c r="G28" i="50"/>
  <c r="F28" i="50"/>
  <c r="E28" i="50"/>
  <c r="D28" i="50"/>
  <c r="C28" i="50"/>
  <c r="M27" i="50"/>
  <c r="L27" i="50"/>
  <c r="K27" i="50"/>
  <c r="J27" i="50"/>
  <c r="I27" i="50" a="1"/>
  <c r="I27" i="50" s="1"/>
  <c r="H27" i="50"/>
  <c r="G27" i="50"/>
  <c r="F27" i="50"/>
  <c r="E27" i="50"/>
  <c r="D27" i="50"/>
  <c r="C27" i="50"/>
  <c r="C8" i="50"/>
  <c r="B8" i="50"/>
  <c r="C45" i="49"/>
  <c r="C44" i="49"/>
  <c r="C43" i="49"/>
  <c r="C42" i="49"/>
  <c r="C41" i="49"/>
  <c r="C40" i="49"/>
  <c r="C39" i="49"/>
  <c r="C38" i="49"/>
  <c r="C37" i="49"/>
  <c r="C36" i="49"/>
  <c r="M32" i="49"/>
  <c r="L32" i="49"/>
  <c r="K32" i="49"/>
  <c r="J32" i="49"/>
  <c r="I32" i="49"/>
  <c r="H32" i="49"/>
  <c r="G32" i="49"/>
  <c r="F32" i="49"/>
  <c r="E32" i="49"/>
  <c r="D32" i="49"/>
  <c r="C32" i="49"/>
  <c r="M31" i="49"/>
  <c r="L31" i="49"/>
  <c r="K31" i="49"/>
  <c r="J31" i="49"/>
  <c r="I31" i="49"/>
  <c r="H31" i="49"/>
  <c r="G31" i="49"/>
  <c r="F31" i="49"/>
  <c r="E31" i="49"/>
  <c r="D31" i="49"/>
  <c r="C31" i="49"/>
  <c r="M30" i="49"/>
  <c r="L30" i="49"/>
  <c r="K30" i="49"/>
  <c r="J30" i="49"/>
  <c r="I30" i="49"/>
  <c r="H30" i="49"/>
  <c r="G30" i="49"/>
  <c r="F30" i="49"/>
  <c r="E30" i="49"/>
  <c r="D30" i="49"/>
  <c r="C30" i="49"/>
  <c r="M29" i="49"/>
  <c r="L29" i="49"/>
  <c r="K29" i="49"/>
  <c r="J29" i="49"/>
  <c r="I29" i="49"/>
  <c r="H29" i="49"/>
  <c r="G29" i="49"/>
  <c r="F29" i="49"/>
  <c r="E29" i="49"/>
  <c r="D29" i="49"/>
  <c r="C29" i="49"/>
  <c r="M28" i="49"/>
  <c r="L28" i="49"/>
  <c r="K28" i="49"/>
  <c r="J28" i="49"/>
  <c r="I28" i="49"/>
  <c r="H28" i="49"/>
  <c r="G28" i="49"/>
  <c r="F28" i="49"/>
  <c r="E28" i="49"/>
  <c r="D28" i="49"/>
  <c r="C28" i="49"/>
  <c r="M27" i="49"/>
  <c r="L27" i="49"/>
  <c r="K27" i="49"/>
  <c r="J27" i="49"/>
  <c r="I27" i="49" a="1"/>
  <c r="I27" i="49" s="1"/>
  <c r="H27" i="49"/>
  <c r="G27" i="49"/>
  <c r="F27" i="49"/>
  <c r="E27" i="49"/>
  <c r="D27" i="49"/>
  <c r="C27" i="49"/>
  <c r="C8" i="49"/>
  <c r="B8" i="49"/>
  <c r="C45" i="48"/>
  <c r="C44" i="48"/>
  <c r="C43" i="48"/>
  <c r="C42" i="48"/>
  <c r="C41" i="48"/>
  <c r="C40" i="48"/>
  <c r="C39" i="48"/>
  <c r="C38" i="48"/>
  <c r="C37" i="48"/>
  <c r="C36" i="48"/>
  <c r="M32" i="48"/>
  <c r="L32" i="48"/>
  <c r="K32" i="48"/>
  <c r="J32" i="48"/>
  <c r="I32" i="48"/>
  <c r="H32" i="48"/>
  <c r="G32" i="48"/>
  <c r="F32" i="48"/>
  <c r="E32" i="48"/>
  <c r="D32" i="48"/>
  <c r="C32" i="48"/>
  <c r="M31" i="48"/>
  <c r="L31" i="48"/>
  <c r="K31" i="48"/>
  <c r="J31" i="48"/>
  <c r="I31" i="48"/>
  <c r="H31" i="48"/>
  <c r="G31" i="48"/>
  <c r="F31" i="48"/>
  <c r="E31" i="48"/>
  <c r="D31" i="48"/>
  <c r="C31" i="48"/>
  <c r="M30" i="48"/>
  <c r="L30" i="48"/>
  <c r="K30" i="48"/>
  <c r="J30" i="48"/>
  <c r="I30" i="48"/>
  <c r="H30" i="48"/>
  <c r="G30" i="48"/>
  <c r="F30" i="48"/>
  <c r="E30" i="48"/>
  <c r="D30" i="48"/>
  <c r="C30" i="48"/>
  <c r="M29" i="48"/>
  <c r="L29" i="48"/>
  <c r="K29" i="48"/>
  <c r="J29" i="48"/>
  <c r="I29" i="48"/>
  <c r="H29" i="48"/>
  <c r="G29" i="48"/>
  <c r="F29" i="48"/>
  <c r="E29" i="48"/>
  <c r="D29" i="48"/>
  <c r="C29" i="48"/>
  <c r="M28" i="48"/>
  <c r="L28" i="48"/>
  <c r="K28" i="48"/>
  <c r="J28" i="48"/>
  <c r="I28" i="48"/>
  <c r="H28" i="48"/>
  <c r="G28" i="48"/>
  <c r="F28" i="48"/>
  <c r="E28" i="48"/>
  <c r="D28" i="48"/>
  <c r="C28" i="48"/>
  <c r="M27" i="48"/>
  <c r="L27" i="48"/>
  <c r="K27" i="48"/>
  <c r="J27" i="48"/>
  <c r="I27" i="48" a="1"/>
  <c r="I27" i="48" s="1"/>
  <c r="H27" i="48"/>
  <c r="G27" i="48"/>
  <c r="F27" i="48"/>
  <c r="E27" i="48"/>
  <c r="D27" i="48"/>
  <c r="C27" i="48"/>
  <c r="C8" i="48"/>
  <c r="B8" i="48"/>
  <c r="C45" i="47"/>
  <c r="C44" i="47"/>
  <c r="C43" i="47"/>
  <c r="C42" i="47"/>
  <c r="C41" i="47"/>
  <c r="C40" i="47"/>
  <c r="C39" i="47"/>
  <c r="C38" i="47"/>
  <c r="C37" i="47"/>
  <c r="C36" i="47"/>
  <c r="M32" i="47"/>
  <c r="L32" i="47"/>
  <c r="K32" i="47"/>
  <c r="J32" i="47"/>
  <c r="I32" i="47"/>
  <c r="H32" i="47"/>
  <c r="G32" i="47"/>
  <c r="F32" i="47"/>
  <c r="E32" i="47"/>
  <c r="D32" i="47"/>
  <c r="C32" i="47"/>
  <c r="M31" i="47"/>
  <c r="L31" i="47"/>
  <c r="K31" i="47"/>
  <c r="J31" i="47"/>
  <c r="I31" i="47"/>
  <c r="H31" i="47"/>
  <c r="G31" i="47"/>
  <c r="F31" i="47"/>
  <c r="E31" i="47"/>
  <c r="D31" i="47"/>
  <c r="C31" i="47"/>
  <c r="M30" i="47"/>
  <c r="L30" i="47"/>
  <c r="K30" i="47"/>
  <c r="J30" i="47"/>
  <c r="I30" i="47"/>
  <c r="H30" i="47"/>
  <c r="G30" i="47"/>
  <c r="F30" i="47"/>
  <c r="E30" i="47"/>
  <c r="D30" i="47"/>
  <c r="C30" i="47"/>
  <c r="M29" i="47"/>
  <c r="L29" i="47"/>
  <c r="K29" i="47"/>
  <c r="J29" i="47"/>
  <c r="I29" i="47"/>
  <c r="H29" i="47"/>
  <c r="G29" i="47"/>
  <c r="F29" i="47"/>
  <c r="E29" i="47"/>
  <c r="D29" i="47"/>
  <c r="C29" i="47"/>
  <c r="M28" i="47"/>
  <c r="L28" i="47"/>
  <c r="K28" i="47"/>
  <c r="J28" i="47"/>
  <c r="I28" i="47"/>
  <c r="H28" i="47"/>
  <c r="G28" i="47"/>
  <c r="F28" i="47"/>
  <c r="E28" i="47"/>
  <c r="D28" i="47"/>
  <c r="C28" i="47"/>
  <c r="M27" i="47"/>
  <c r="L27" i="47"/>
  <c r="K27" i="47"/>
  <c r="J27" i="47"/>
  <c r="I27" i="47"/>
  <c r="I27" i="47" a="1"/>
  <c r="H27" i="47"/>
  <c r="G27" i="47"/>
  <c r="F27" i="47"/>
  <c r="E27" i="47"/>
  <c r="D27" i="47"/>
  <c r="C27" i="47"/>
  <c r="C8" i="47"/>
  <c r="B8" i="47"/>
  <c r="C45" i="46"/>
  <c r="C44" i="46"/>
  <c r="C43" i="46"/>
  <c r="C42" i="46"/>
  <c r="C41" i="46"/>
  <c r="C40" i="46"/>
  <c r="C39" i="46"/>
  <c r="C38" i="46"/>
  <c r="C37" i="46"/>
  <c r="C36" i="46"/>
  <c r="M32" i="46"/>
  <c r="L32" i="46"/>
  <c r="K32" i="46"/>
  <c r="J32" i="46"/>
  <c r="I32" i="46"/>
  <c r="H32" i="46"/>
  <c r="G32" i="46"/>
  <c r="F32" i="46"/>
  <c r="E32" i="46"/>
  <c r="D32" i="46"/>
  <c r="C32" i="46"/>
  <c r="M31" i="46"/>
  <c r="L31" i="46"/>
  <c r="K31" i="46"/>
  <c r="J31" i="46"/>
  <c r="I31" i="46"/>
  <c r="H31" i="46"/>
  <c r="G31" i="46"/>
  <c r="F31" i="46"/>
  <c r="E31" i="46"/>
  <c r="D31" i="46"/>
  <c r="C31" i="46"/>
  <c r="M30" i="46"/>
  <c r="L30" i="46"/>
  <c r="K30" i="46"/>
  <c r="J30" i="46"/>
  <c r="I30" i="46"/>
  <c r="H30" i="46"/>
  <c r="G30" i="46"/>
  <c r="F30" i="46"/>
  <c r="E30" i="46"/>
  <c r="D30" i="46"/>
  <c r="C30" i="46"/>
  <c r="M29" i="46"/>
  <c r="L29" i="46"/>
  <c r="K29" i="46"/>
  <c r="J29" i="46"/>
  <c r="I29" i="46"/>
  <c r="H29" i="46"/>
  <c r="G29" i="46"/>
  <c r="F29" i="46"/>
  <c r="E29" i="46"/>
  <c r="D29" i="46"/>
  <c r="C29" i="46"/>
  <c r="M28" i="46"/>
  <c r="L28" i="46"/>
  <c r="K28" i="46"/>
  <c r="J28" i="46"/>
  <c r="I28" i="46"/>
  <c r="H28" i="46"/>
  <c r="G28" i="46"/>
  <c r="F28" i="46"/>
  <c r="E28" i="46"/>
  <c r="D28" i="46"/>
  <c r="C28" i="46"/>
  <c r="M27" i="46"/>
  <c r="L27" i="46"/>
  <c r="K27" i="46"/>
  <c r="J27" i="46"/>
  <c r="I27" i="46" a="1"/>
  <c r="I27" i="46" s="1"/>
  <c r="H27" i="46"/>
  <c r="G27" i="46"/>
  <c r="F27" i="46"/>
  <c r="E27" i="46"/>
  <c r="D27" i="46"/>
  <c r="C27" i="46"/>
  <c r="C8" i="46"/>
  <c r="B8" i="46"/>
  <c r="C45" i="45"/>
  <c r="C44" i="45"/>
  <c r="C43" i="45"/>
  <c r="C42" i="45"/>
  <c r="C41" i="45"/>
  <c r="C40" i="45"/>
  <c r="C39" i="45"/>
  <c r="C38" i="45"/>
  <c r="C37" i="45"/>
  <c r="C36" i="45"/>
  <c r="M32" i="45"/>
  <c r="L32" i="45"/>
  <c r="K32" i="45"/>
  <c r="J32" i="45"/>
  <c r="I32" i="45"/>
  <c r="H32" i="45"/>
  <c r="G32" i="45"/>
  <c r="F32" i="45"/>
  <c r="E32" i="45"/>
  <c r="D32" i="45"/>
  <c r="C32" i="45"/>
  <c r="M31" i="45"/>
  <c r="L31" i="45"/>
  <c r="K31" i="45"/>
  <c r="J31" i="45"/>
  <c r="I31" i="45"/>
  <c r="H31" i="45"/>
  <c r="G31" i="45"/>
  <c r="F31" i="45"/>
  <c r="E31" i="45"/>
  <c r="D31" i="45"/>
  <c r="C31" i="45"/>
  <c r="M30" i="45"/>
  <c r="L30" i="45"/>
  <c r="K30" i="45"/>
  <c r="J30" i="45"/>
  <c r="I30" i="45"/>
  <c r="H30" i="45"/>
  <c r="G30" i="45"/>
  <c r="F30" i="45"/>
  <c r="E30" i="45"/>
  <c r="D30" i="45"/>
  <c r="C30" i="45"/>
  <c r="M29" i="45"/>
  <c r="L29" i="45"/>
  <c r="K29" i="45"/>
  <c r="J29" i="45"/>
  <c r="I29" i="45"/>
  <c r="H29" i="45"/>
  <c r="G29" i="45"/>
  <c r="F29" i="45"/>
  <c r="E29" i="45"/>
  <c r="D29" i="45"/>
  <c r="C29" i="45"/>
  <c r="M28" i="45"/>
  <c r="L28" i="45"/>
  <c r="K28" i="45"/>
  <c r="J28" i="45"/>
  <c r="I28" i="45"/>
  <c r="H28" i="45"/>
  <c r="G28" i="45"/>
  <c r="F28" i="45"/>
  <c r="E28" i="45"/>
  <c r="D28" i="45"/>
  <c r="C28" i="45"/>
  <c r="M27" i="45"/>
  <c r="L27" i="45"/>
  <c r="K27" i="45"/>
  <c r="J27" i="45"/>
  <c r="I27" i="45" a="1"/>
  <c r="I27" i="45" s="1"/>
  <c r="H27" i="45"/>
  <c r="G27" i="45"/>
  <c r="F27" i="45"/>
  <c r="E27" i="45"/>
  <c r="D27" i="45"/>
  <c r="C27" i="45"/>
  <c r="C8" i="45"/>
  <c r="B8" i="45"/>
  <c r="C45" i="44"/>
  <c r="C44" i="44"/>
  <c r="C43" i="44"/>
  <c r="C42" i="44"/>
  <c r="C41" i="44"/>
  <c r="C40" i="44"/>
  <c r="C39" i="44"/>
  <c r="C38" i="44"/>
  <c r="C37" i="44"/>
  <c r="C36" i="44"/>
  <c r="M32" i="44"/>
  <c r="L32" i="44"/>
  <c r="K32" i="44"/>
  <c r="J32" i="44"/>
  <c r="I32" i="44"/>
  <c r="H32" i="44"/>
  <c r="G32" i="44"/>
  <c r="F32" i="44"/>
  <c r="E32" i="44"/>
  <c r="D32" i="44"/>
  <c r="C32" i="44"/>
  <c r="M31" i="44"/>
  <c r="L31" i="44"/>
  <c r="K31" i="44"/>
  <c r="J31" i="44"/>
  <c r="I31" i="44"/>
  <c r="H31" i="44"/>
  <c r="G31" i="44"/>
  <c r="F31" i="44"/>
  <c r="E31" i="44"/>
  <c r="D31" i="44"/>
  <c r="C31" i="44"/>
  <c r="M30" i="44"/>
  <c r="L30" i="44"/>
  <c r="K30" i="44"/>
  <c r="J30" i="44"/>
  <c r="I30" i="44"/>
  <c r="H30" i="44"/>
  <c r="G30" i="44"/>
  <c r="F30" i="44"/>
  <c r="E30" i="44"/>
  <c r="D30" i="44"/>
  <c r="C30" i="44"/>
  <c r="M29" i="44"/>
  <c r="L29" i="44"/>
  <c r="K29" i="44"/>
  <c r="J29" i="44"/>
  <c r="I29" i="44"/>
  <c r="H29" i="44"/>
  <c r="G29" i="44"/>
  <c r="F29" i="44"/>
  <c r="E29" i="44"/>
  <c r="D29" i="44"/>
  <c r="C29" i="44"/>
  <c r="M28" i="44"/>
  <c r="L28" i="44"/>
  <c r="K28" i="44"/>
  <c r="J28" i="44"/>
  <c r="I28" i="44"/>
  <c r="H28" i="44"/>
  <c r="G28" i="44"/>
  <c r="F28" i="44"/>
  <c r="E28" i="44"/>
  <c r="D28" i="44"/>
  <c r="C28" i="44"/>
  <c r="M27" i="44"/>
  <c r="L27" i="44"/>
  <c r="K27" i="44"/>
  <c r="J27" i="44"/>
  <c r="I27" i="44" a="1"/>
  <c r="I27" i="44" s="1"/>
  <c r="H27" i="44"/>
  <c r="G27" i="44"/>
  <c r="F27" i="44"/>
  <c r="E27" i="44"/>
  <c r="D27" i="44"/>
  <c r="C27" i="44"/>
  <c r="C8" i="44"/>
  <c r="B8" i="44"/>
  <c r="C45" i="43"/>
  <c r="C44" i="43"/>
  <c r="C43" i="43"/>
  <c r="C42" i="43"/>
  <c r="C41" i="43"/>
  <c r="C40" i="43"/>
  <c r="C39" i="43"/>
  <c r="C38" i="43"/>
  <c r="C37" i="43"/>
  <c r="C36" i="43"/>
  <c r="M32" i="43"/>
  <c r="L32" i="43"/>
  <c r="K32" i="43"/>
  <c r="J32" i="43"/>
  <c r="I32" i="43"/>
  <c r="H32" i="43"/>
  <c r="G32" i="43"/>
  <c r="F32" i="43"/>
  <c r="E32" i="43"/>
  <c r="D32" i="43"/>
  <c r="C32" i="43"/>
  <c r="M31" i="43"/>
  <c r="L31" i="43"/>
  <c r="K31" i="43"/>
  <c r="J31" i="43"/>
  <c r="I31" i="43"/>
  <c r="H31" i="43"/>
  <c r="G31" i="43"/>
  <c r="F31" i="43"/>
  <c r="E31" i="43"/>
  <c r="C31" i="43"/>
  <c r="M30" i="43"/>
  <c r="L30" i="43"/>
  <c r="K30" i="43"/>
  <c r="J30" i="43"/>
  <c r="I30" i="43"/>
  <c r="H30" i="43"/>
  <c r="G30" i="43"/>
  <c r="F30" i="43"/>
  <c r="E30" i="43"/>
  <c r="D30" i="43"/>
  <c r="C30" i="43"/>
  <c r="M29" i="43"/>
  <c r="L29" i="43"/>
  <c r="K29" i="43"/>
  <c r="J29" i="43"/>
  <c r="I29" i="43"/>
  <c r="H29" i="43"/>
  <c r="G29" i="43"/>
  <c r="F29" i="43"/>
  <c r="E29" i="43"/>
  <c r="D29" i="43"/>
  <c r="C29" i="43"/>
  <c r="M28" i="43"/>
  <c r="L28" i="43"/>
  <c r="K28" i="43"/>
  <c r="J28" i="43"/>
  <c r="I28" i="43"/>
  <c r="H28" i="43"/>
  <c r="G28" i="43"/>
  <c r="F28" i="43"/>
  <c r="E28" i="43"/>
  <c r="D28" i="43"/>
  <c r="C28" i="43"/>
  <c r="M27" i="43"/>
  <c r="L27" i="43"/>
  <c r="K27" i="43"/>
  <c r="J27" i="43"/>
  <c r="I27" i="43" a="1"/>
  <c r="I27" i="43" s="1"/>
  <c r="H27" i="43"/>
  <c r="G27" i="43"/>
  <c r="F27" i="43"/>
  <c r="E27" i="43"/>
  <c r="D27" i="43"/>
  <c r="C27" i="43"/>
  <c r="C8" i="43"/>
  <c r="B8" i="43"/>
  <c r="C45" i="42"/>
  <c r="C44" i="42"/>
  <c r="C43" i="42"/>
  <c r="C42" i="42"/>
  <c r="C41" i="42"/>
  <c r="C40" i="42"/>
  <c r="C39" i="42"/>
  <c r="C38" i="42"/>
  <c r="C37" i="42"/>
  <c r="C36" i="42"/>
  <c r="M32" i="42"/>
  <c r="L32" i="42"/>
  <c r="K32" i="42"/>
  <c r="J32" i="42"/>
  <c r="I32" i="42"/>
  <c r="H32" i="42"/>
  <c r="G32" i="42"/>
  <c r="F32" i="42"/>
  <c r="E32" i="42"/>
  <c r="D32" i="42"/>
  <c r="C32" i="42"/>
  <c r="M31" i="42"/>
  <c r="L31" i="42"/>
  <c r="K31" i="42"/>
  <c r="J31" i="42"/>
  <c r="I31" i="42"/>
  <c r="H31" i="42"/>
  <c r="G31" i="42"/>
  <c r="F31" i="42"/>
  <c r="E31" i="42"/>
  <c r="D31" i="42"/>
  <c r="C31" i="42"/>
  <c r="M30" i="42"/>
  <c r="L30" i="42"/>
  <c r="K30" i="42"/>
  <c r="J30" i="42"/>
  <c r="I30" i="42"/>
  <c r="H30" i="42"/>
  <c r="G30" i="42"/>
  <c r="F30" i="42"/>
  <c r="E30" i="42"/>
  <c r="D30" i="42"/>
  <c r="C30" i="42"/>
  <c r="M29" i="42"/>
  <c r="L29" i="42"/>
  <c r="K29" i="42"/>
  <c r="J29" i="42"/>
  <c r="I29" i="42"/>
  <c r="H29" i="42"/>
  <c r="G29" i="42"/>
  <c r="F29" i="42"/>
  <c r="E29" i="42"/>
  <c r="D29" i="42"/>
  <c r="C29" i="42"/>
  <c r="M28" i="42"/>
  <c r="L28" i="42"/>
  <c r="K28" i="42"/>
  <c r="J28" i="42"/>
  <c r="I28" i="42"/>
  <c r="H28" i="42"/>
  <c r="G28" i="42"/>
  <c r="F28" i="42"/>
  <c r="E28" i="42"/>
  <c r="D28" i="42"/>
  <c r="C28" i="42"/>
  <c r="M27" i="42"/>
  <c r="L27" i="42"/>
  <c r="K27" i="42"/>
  <c r="J27" i="42"/>
  <c r="I27" i="42" a="1"/>
  <c r="I27" i="42" s="1"/>
  <c r="H27" i="42"/>
  <c r="G27" i="42"/>
  <c r="F27" i="42"/>
  <c r="E27" i="42"/>
  <c r="D27" i="42"/>
  <c r="C27" i="42"/>
  <c r="C8" i="42"/>
  <c r="B8" i="42"/>
  <c r="C45" i="41"/>
  <c r="C44" i="41"/>
  <c r="C43" i="41"/>
  <c r="C42" i="41"/>
  <c r="C41" i="41"/>
  <c r="C40" i="41"/>
  <c r="C39" i="41"/>
  <c r="C38" i="41"/>
  <c r="C37" i="41"/>
  <c r="C36" i="41"/>
  <c r="M32" i="41"/>
  <c r="L32" i="41"/>
  <c r="K32" i="41"/>
  <c r="J32" i="41"/>
  <c r="I32" i="41"/>
  <c r="H32" i="41"/>
  <c r="G32" i="41"/>
  <c r="F32" i="41"/>
  <c r="E32" i="41"/>
  <c r="D32" i="41"/>
  <c r="C32" i="41"/>
  <c r="M31" i="41"/>
  <c r="L31" i="41"/>
  <c r="K31" i="41"/>
  <c r="J31" i="41"/>
  <c r="I31" i="41"/>
  <c r="H31" i="41"/>
  <c r="G31" i="41"/>
  <c r="F31" i="41"/>
  <c r="E31" i="41"/>
  <c r="D31" i="41"/>
  <c r="C31" i="41"/>
  <c r="M30" i="41"/>
  <c r="L30" i="41"/>
  <c r="K30" i="41"/>
  <c r="J30" i="41"/>
  <c r="I30" i="41"/>
  <c r="H30" i="41"/>
  <c r="G30" i="41"/>
  <c r="F30" i="41"/>
  <c r="E30" i="41"/>
  <c r="D30" i="41"/>
  <c r="C30" i="41"/>
  <c r="M29" i="41"/>
  <c r="L29" i="41"/>
  <c r="K29" i="41"/>
  <c r="J29" i="41"/>
  <c r="I29" i="41"/>
  <c r="H29" i="41"/>
  <c r="G29" i="41"/>
  <c r="F29" i="41"/>
  <c r="E29" i="41"/>
  <c r="D29" i="41"/>
  <c r="C29" i="41"/>
  <c r="M28" i="41"/>
  <c r="L28" i="41"/>
  <c r="K28" i="41"/>
  <c r="J28" i="41"/>
  <c r="I28" i="41"/>
  <c r="H28" i="41"/>
  <c r="G28" i="41"/>
  <c r="F28" i="41"/>
  <c r="E28" i="41"/>
  <c r="D28" i="41"/>
  <c r="C28" i="41"/>
  <c r="M27" i="41"/>
  <c r="L27" i="41"/>
  <c r="K27" i="41"/>
  <c r="J27" i="41"/>
  <c r="I27" i="41" a="1"/>
  <c r="I27" i="41" s="1"/>
  <c r="H27" i="41"/>
  <c r="G27" i="41"/>
  <c r="F27" i="41"/>
  <c r="E27" i="41"/>
  <c r="D27" i="41"/>
  <c r="C27" i="41"/>
  <c r="C8" i="41"/>
  <c r="B8" i="41"/>
  <c r="C45" i="40"/>
  <c r="C44" i="40"/>
  <c r="C43" i="40"/>
  <c r="C42" i="40"/>
  <c r="C41" i="40"/>
  <c r="C40" i="40"/>
  <c r="C39" i="40"/>
  <c r="C38" i="40"/>
  <c r="C37" i="40"/>
  <c r="C36" i="40"/>
  <c r="M32" i="40"/>
  <c r="L32" i="40"/>
  <c r="K32" i="40"/>
  <c r="J32" i="40"/>
  <c r="I32" i="40"/>
  <c r="H32" i="40"/>
  <c r="G32" i="40"/>
  <c r="F32" i="40"/>
  <c r="E32" i="40"/>
  <c r="D32" i="40"/>
  <c r="C32" i="40"/>
  <c r="M31" i="40"/>
  <c r="L31" i="40"/>
  <c r="K31" i="40"/>
  <c r="J31" i="40"/>
  <c r="I31" i="40"/>
  <c r="H31" i="40"/>
  <c r="G31" i="40"/>
  <c r="F31" i="40"/>
  <c r="E31" i="40"/>
  <c r="D31" i="40"/>
  <c r="C31" i="40"/>
  <c r="M30" i="40"/>
  <c r="L30" i="40"/>
  <c r="K30" i="40"/>
  <c r="J30" i="40"/>
  <c r="I30" i="40"/>
  <c r="H30" i="40"/>
  <c r="G30" i="40"/>
  <c r="F30" i="40"/>
  <c r="E30" i="40"/>
  <c r="D30" i="40"/>
  <c r="C30" i="40"/>
  <c r="M29" i="40"/>
  <c r="L29" i="40"/>
  <c r="K29" i="40"/>
  <c r="J29" i="40"/>
  <c r="I29" i="40"/>
  <c r="H29" i="40"/>
  <c r="G29" i="40"/>
  <c r="F29" i="40"/>
  <c r="E29" i="40"/>
  <c r="D29" i="40"/>
  <c r="C29" i="40"/>
  <c r="M28" i="40"/>
  <c r="L28" i="40"/>
  <c r="K28" i="40"/>
  <c r="J28" i="40"/>
  <c r="I28" i="40"/>
  <c r="H28" i="40"/>
  <c r="G28" i="40"/>
  <c r="F28" i="40"/>
  <c r="E28" i="40"/>
  <c r="D28" i="40"/>
  <c r="C28" i="40"/>
  <c r="M27" i="40"/>
  <c r="L27" i="40"/>
  <c r="K27" i="40"/>
  <c r="J27" i="40"/>
  <c r="I27" i="40" a="1"/>
  <c r="I27" i="40" s="1"/>
  <c r="H27" i="40"/>
  <c r="G27" i="40"/>
  <c r="F27" i="40"/>
  <c r="E27" i="40"/>
  <c r="D27" i="40"/>
  <c r="C27" i="40"/>
  <c r="E9" i="40"/>
  <c r="F9" i="40" s="1"/>
  <c r="G9" i="40" s="1"/>
  <c r="H9" i="40" s="1"/>
  <c r="I9" i="40" s="1"/>
  <c r="J9" i="40" s="1"/>
  <c r="D9" i="41" s="1"/>
  <c r="E9" i="41" s="1"/>
  <c r="F9" i="41" s="1"/>
  <c r="G9" i="41" s="1"/>
  <c r="H9" i="41" s="1"/>
  <c r="I9" i="41" s="1"/>
  <c r="J9" i="41" s="1"/>
  <c r="D9" i="42" s="1"/>
  <c r="E9" i="42" s="1"/>
  <c r="F9" i="42" s="1"/>
  <c r="G9" i="42" s="1"/>
  <c r="H9" i="42" s="1"/>
  <c r="I9" i="42" s="1"/>
  <c r="J9" i="42" s="1"/>
  <c r="D9" i="43" s="1"/>
  <c r="E9" i="43" s="1"/>
  <c r="F9" i="43" s="1"/>
  <c r="G9" i="43" s="1"/>
  <c r="H9" i="43" s="1"/>
  <c r="I9" i="43" s="1"/>
  <c r="J9" i="43" s="1"/>
  <c r="D9" i="44" s="1"/>
  <c r="E9" i="44" s="1"/>
  <c r="F9" i="44" s="1"/>
  <c r="G9" i="44" s="1"/>
  <c r="H9" i="44" s="1"/>
  <c r="I9" i="44" s="1"/>
  <c r="J9" i="44" s="1"/>
  <c r="D9" i="45" s="1"/>
  <c r="E9" i="45" s="1"/>
  <c r="F9" i="45" s="1"/>
  <c r="G9" i="45" s="1"/>
  <c r="H9" i="45" s="1"/>
  <c r="I9" i="45" s="1"/>
  <c r="J9" i="45" s="1"/>
  <c r="D9" i="46" s="1"/>
  <c r="E9" i="46" s="1"/>
  <c r="F9" i="46" s="1"/>
  <c r="G9" i="46" s="1"/>
  <c r="H9" i="46" s="1"/>
  <c r="I9" i="46" s="1"/>
  <c r="J9" i="46" s="1"/>
  <c r="D9" i="47" s="1"/>
  <c r="E9" i="47" s="1"/>
  <c r="F9" i="47" s="1"/>
  <c r="G9" i="47" s="1"/>
  <c r="H9" i="47" s="1"/>
  <c r="I9" i="47" s="1"/>
  <c r="J9" i="47" s="1"/>
  <c r="D9" i="48" s="1"/>
  <c r="E9" i="48" s="1"/>
  <c r="F9" i="48" s="1"/>
  <c r="G9" i="48" s="1"/>
  <c r="H9" i="48" s="1"/>
  <c r="I9" i="48" s="1"/>
  <c r="J9" i="48" s="1"/>
  <c r="D9" i="49" s="1"/>
  <c r="E9" i="49" s="1"/>
  <c r="F9" i="49" s="1"/>
  <c r="G9" i="49" s="1"/>
  <c r="H9" i="49" s="1"/>
  <c r="I9" i="49" s="1"/>
  <c r="J9" i="49" s="1"/>
  <c r="E9" i="50" s="1"/>
  <c r="F9" i="50" s="1"/>
  <c r="G9" i="50" s="1"/>
  <c r="H9" i="50" s="1"/>
  <c r="I9" i="50" s="1"/>
  <c r="J9" i="50" s="1"/>
  <c r="C8" i="40"/>
  <c r="B8" i="40"/>
  <c r="D9" i="33"/>
  <c r="C45" i="39"/>
  <c r="C44" i="39"/>
  <c r="C43" i="39"/>
  <c r="C42" i="39"/>
  <c r="C41" i="39"/>
  <c r="C40" i="39"/>
  <c r="C39" i="39"/>
  <c r="C38" i="39"/>
  <c r="C37" i="39"/>
  <c r="C36" i="39"/>
  <c r="M32" i="39"/>
  <c r="L32" i="39"/>
  <c r="K32" i="39"/>
  <c r="J32" i="39"/>
  <c r="I32" i="39"/>
  <c r="H32" i="39"/>
  <c r="G32" i="39"/>
  <c r="F32" i="39"/>
  <c r="E32" i="39"/>
  <c r="D32" i="39"/>
  <c r="C32" i="39"/>
  <c r="M31" i="39"/>
  <c r="L31" i="39"/>
  <c r="K31" i="39"/>
  <c r="J31" i="39"/>
  <c r="I31" i="39"/>
  <c r="H31" i="39"/>
  <c r="G31" i="39"/>
  <c r="F31" i="39"/>
  <c r="E31" i="39"/>
  <c r="D31" i="39"/>
  <c r="C31" i="39"/>
  <c r="M30" i="39"/>
  <c r="L30" i="39"/>
  <c r="K30" i="39"/>
  <c r="J30" i="39"/>
  <c r="I30" i="39"/>
  <c r="H30" i="39"/>
  <c r="G30" i="39"/>
  <c r="F30" i="39"/>
  <c r="E30" i="39"/>
  <c r="D30" i="39"/>
  <c r="C30" i="39"/>
  <c r="M29" i="39"/>
  <c r="L29" i="39"/>
  <c r="K29" i="39"/>
  <c r="J29" i="39"/>
  <c r="I29" i="39"/>
  <c r="H29" i="39"/>
  <c r="G29" i="39"/>
  <c r="F29" i="39"/>
  <c r="E29" i="39"/>
  <c r="D29" i="39"/>
  <c r="C29" i="39"/>
  <c r="M28" i="39"/>
  <c r="L28" i="39"/>
  <c r="K28" i="39"/>
  <c r="J28" i="39"/>
  <c r="I28" i="39"/>
  <c r="H28" i="39"/>
  <c r="G28" i="39"/>
  <c r="F28" i="39"/>
  <c r="E28" i="39"/>
  <c r="D28" i="39"/>
  <c r="C28" i="39"/>
  <c r="M27" i="39"/>
  <c r="L27" i="39"/>
  <c r="K27" i="39"/>
  <c r="J27" i="39"/>
  <c r="I27" i="39" a="1"/>
  <c r="I27" i="39" s="1"/>
  <c r="H27" i="39"/>
  <c r="G27" i="39"/>
  <c r="F27" i="39"/>
  <c r="E27" i="39"/>
  <c r="D27" i="39"/>
  <c r="C27" i="39"/>
  <c r="C8" i="39"/>
  <c r="B8" i="39"/>
  <c r="C45" i="38"/>
  <c r="C44" i="38"/>
  <c r="C43" i="38"/>
  <c r="C42" i="38"/>
  <c r="C41" i="38"/>
  <c r="C40" i="38"/>
  <c r="C39" i="38"/>
  <c r="C38" i="38"/>
  <c r="C37" i="38"/>
  <c r="C36" i="38"/>
  <c r="M32" i="38"/>
  <c r="L32" i="38"/>
  <c r="K32" i="38"/>
  <c r="J32" i="38"/>
  <c r="I32" i="38"/>
  <c r="H32" i="38"/>
  <c r="G32" i="38"/>
  <c r="F32" i="38"/>
  <c r="E32" i="38"/>
  <c r="D32" i="38"/>
  <c r="C32" i="38"/>
  <c r="M31" i="38"/>
  <c r="L31" i="38"/>
  <c r="K31" i="38"/>
  <c r="J31" i="38"/>
  <c r="I31" i="38"/>
  <c r="H31" i="38"/>
  <c r="G31" i="38"/>
  <c r="F31" i="38"/>
  <c r="E31" i="38"/>
  <c r="D31" i="38"/>
  <c r="C31" i="38"/>
  <c r="M30" i="38"/>
  <c r="L30" i="38"/>
  <c r="K30" i="38"/>
  <c r="J30" i="38"/>
  <c r="I30" i="38"/>
  <c r="H30" i="38"/>
  <c r="G30" i="38"/>
  <c r="F30" i="38"/>
  <c r="E30" i="38"/>
  <c r="D30" i="38"/>
  <c r="C30" i="38"/>
  <c r="M29" i="38"/>
  <c r="L29" i="38"/>
  <c r="K29" i="38"/>
  <c r="J29" i="38"/>
  <c r="I29" i="38"/>
  <c r="H29" i="38"/>
  <c r="G29" i="38"/>
  <c r="F29" i="38"/>
  <c r="E29" i="38"/>
  <c r="D29" i="38"/>
  <c r="C29" i="38"/>
  <c r="M28" i="38"/>
  <c r="L28" i="38"/>
  <c r="K28" i="38"/>
  <c r="J28" i="38"/>
  <c r="I28" i="38"/>
  <c r="H28" i="38"/>
  <c r="G28" i="38"/>
  <c r="F28" i="38"/>
  <c r="E28" i="38"/>
  <c r="D28" i="38"/>
  <c r="C28" i="38"/>
  <c r="M27" i="38"/>
  <c r="L27" i="38"/>
  <c r="K27" i="38"/>
  <c r="J27" i="38"/>
  <c r="I27" i="38" a="1"/>
  <c r="I27" i="38" s="1"/>
  <c r="H27" i="38"/>
  <c r="G27" i="38"/>
  <c r="F27" i="38"/>
  <c r="E27" i="38"/>
  <c r="D27" i="38"/>
  <c r="C27" i="38"/>
  <c r="C8" i="38"/>
  <c r="B8" i="38"/>
  <c r="C45" i="37"/>
  <c r="C44" i="37"/>
  <c r="C43" i="37"/>
  <c r="C42" i="37"/>
  <c r="C41" i="37"/>
  <c r="C40" i="37"/>
  <c r="C39" i="37"/>
  <c r="C38" i="37"/>
  <c r="C37" i="37"/>
  <c r="C36" i="37"/>
  <c r="M32" i="37"/>
  <c r="L32" i="37"/>
  <c r="K32" i="37"/>
  <c r="J32" i="37"/>
  <c r="I32" i="37"/>
  <c r="H32" i="37"/>
  <c r="G32" i="37"/>
  <c r="F32" i="37"/>
  <c r="E32" i="37"/>
  <c r="D32" i="37"/>
  <c r="C32" i="37"/>
  <c r="M31" i="37"/>
  <c r="L31" i="37"/>
  <c r="K31" i="37"/>
  <c r="J31" i="37"/>
  <c r="I31" i="37"/>
  <c r="H31" i="37"/>
  <c r="G31" i="37"/>
  <c r="F31" i="37"/>
  <c r="E31" i="37"/>
  <c r="D31" i="37"/>
  <c r="C31" i="37"/>
  <c r="M30" i="37"/>
  <c r="L30" i="37"/>
  <c r="K30" i="37"/>
  <c r="J30" i="37"/>
  <c r="I30" i="37"/>
  <c r="H30" i="37"/>
  <c r="G30" i="37"/>
  <c r="F30" i="37"/>
  <c r="E30" i="37"/>
  <c r="D30" i="37"/>
  <c r="C30" i="37"/>
  <c r="M29" i="37"/>
  <c r="L29" i="37"/>
  <c r="K29" i="37"/>
  <c r="J29" i="37"/>
  <c r="I29" i="37"/>
  <c r="H29" i="37"/>
  <c r="G29" i="37"/>
  <c r="F29" i="37"/>
  <c r="E29" i="37"/>
  <c r="D29" i="37"/>
  <c r="C29" i="37"/>
  <c r="M28" i="37"/>
  <c r="L28" i="37"/>
  <c r="K28" i="37"/>
  <c r="J28" i="37"/>
  <c r="I28" i="37"/>
  <c r="H28" i="37"/>
  <c r="G28" i="37"/>
  <c r="F28" i="37"/>
  <c r="E28" i="37"/>
  <c r="D28" i="37"/>
  <c r="C28" i="37"/>
  <c r="M27" i="37"/>
  <c r="L27" i="37"/>
  <c r="K27" i="37"/>
  <c r="J27" i="37"/>
  <c r="I27" i="37" a="1"/>
  <c r="I27" i="37" s="1"/>
  <c r="H27" i="37"/>
  <c r="G27" i="37"/>
  <c r="F27" i="37"/>
  <c r="E27" i="37"/>
  <c r="D27" i="37"/>
  <c r="C27" i="37"/>
  <c r="C8" i="37"/>
  <c r="B8" i="37"/>
  <c r="C45" i="36"/>
  <c r="C44" i="36"/>
  <c r="C43" i="36"/>
  <c r="C42" i="36"/>
  <c r="C41" i="36"/>
  <c r="C40" i="36"/>
  <c r="C39" i="36"/>
  <c r="C38" i="36"/>
  <c r="C37" i="36"/>
  <c r="C36" i="36"/>
  <c r="M32" i="36"/>
  <c r="L32" i="36"/>
  <c r="K32" i="36"/>
  <c r="J32" i="36"/>
  <c r="I32" i="36"/>
  <c r="H32" i="36"/>
  <c r="G32" i="36"/>
  <c r="F32" i="36"/>
  <c r="E32" i="36"/>
  <c r="D32" i="36"/>
  <c r="C32" i="36"/>
  <c r="M31" i="36"/>
  <c r="L31" i="36"/>
  <c r="K31" i="36"/>
  <c r="J31" i="36"/>
  <c r="I31" i="36"/>
  <c r="H31" i="36"/>
  <c r="G31" i="36"/>
  <c r="F31" i="36"/>
  <c r="E31" i="36"/>
  <c r="D31" i="36"/>
  <c r="C31" i="36"/>
  <c r="M30" i="36"/>
  <c r="L30" i="36"/>
  <c r="K30" i="36"/>
  <c r="J30" i="36"/>
  <c r="I30" i="36"/>
  <c r="H30" i="36"/>
  <c r="G30" i="36"/>
  <c r="F30" i="36"/>
  <c r="E30" i="36"/>
  <c r="D30" i="36"/>
  <c r="C30" i="36"/>
  <c r="M29" i="36"/>
  <c r="L29" i="36"/>
  <c r="K29" i="36"/>
  <c r="J29" i="36"/>
  <c r="I29" i="36"/>
  <c r="H29" i="36"/>
  <c r="G29" i="36"/>
  <c r="F29" i="36"/>
  <c r="E29" i="36"/>
  <c r="D29" i="36"/>
  <c r="C29" i="36"/>
  <c r="M28" i="36"/>
  <c r="L28" i="36"/>
  <c r="K28" i="36"/>
  <c r="J28" i="36"/>
  <c r="I28" i="36"/>
  <c r="H28" i="36"/>
  <c r="G28" i="36"/>
  <c r="F28" i="36"/>
  <c r="E28" i="36"/>
  <c r="D28" i="36"/>
  <c r="C28" i="36"/>
  <c r="M27" i="36"/>
  <c r="L27" i="36"/>
  <c r="K27" i="36"/>
  <c r="J27" i="36"/>
  <c r="I27" i="36" a="1"/>
  <c r="I27" i="36" s="1"/>
  <c r="H27" i="36"/>
  <c r="G27" i="36"/>
  <c r="F27" i="36"/>
  <c r="E27" i="36"/>
  <c r="D27" i="36"/>
  <c r="C27" i="36"/>
  <c r="C8" i="36"/>
  <c r="B8" i="36"/>
  <c r="C45" i="35"/>
  <c r="C44" i="35"/>
  <c r="C43" i="35"/>
  <c r="C42" i="35"/>
  <c r="C41" i="35"/>
  <c r="C40" i="35"/>
  <c r="C39" i="35"/>
  <c r="C38" i="35"/>
  <c r="C37" i="35"/>
  <c r="C36" i="35"/>
  <c r="M32" i="35"/>
  <c r="L32" i="35"/>
  <c r="K32" i="35"/>
  <c r="J32" i="35"/>
  <c r="I32" i="35"/>
  <c r="H32" i="35"/>
  <c r="G32" i="35"/>
  <c r="F32" i="35"/>
  <c r="E32" i="35"/>
  <c r="D32" i="35"/>
  <c r="C32" i="35"/>
  <c r="M31" i="35"/>
  <c r="L31" i="35"/>
  <c r="K31" i="35"/>
  <c r="J31" i="35"/>
  <c r="I31" i="35"/>
  <c r="H31" i="35"/>
  <c r="G31" i="35"/>
  <c r="F31" i="35"/>
  <c r="E31" i="35"/>
  <c r="D31" i="35"/>
  <c r="C31" i="35"/>
  <c r="M30" i="35"/>
  <c r="L30" i="35"/>
  <c r="K30" i="35"/>
  <c r="J30" i="35"/>
  <c r="I30" i="35"/>
  <c r="H30" i="35"/>
  <c r="G30" i="35"/>
  <c r="F30" i="35"/>
  <c r="E30" i="35"/>
  <c r="D30" i="35"/>
  <c r="C30" i="35"/>
  <c r="M29" i="35"/>
  <c r="L29" i="35"/>
  <c r="K29" i="35"/>
  <c r="J29" i="35"/>
  <c r="I29" i="35"/>
  <c r="H29" i="35"/>
  <c r="G29" i="35"/>
  <c r="F29" i="35"/>
  <c r="E29" i="35"/>
  <c r="D29" i="35"/>
  <c r="C29" i="35"/>
  <c r="M28" i="35"/>
  <c r="L28" i="35"/>
  <c r="K28" i="35"/>
  <c r="J28" i="35"/>
  <c r="I28" i="35"/>
  <c r="H28" i="35"/>
  <c r="G28" i="35"/>
  <c r="F28" i="35"/>
  <c r="E28" i="35"/>
  <c r="D28" i="35"/>
  <c r="C28" i="35"/>
  <c r="M27" i="35"/>
  <c r="L27" i="35"/>
  <c r="K27" i="35"/>
  <c r="J27" i="35"/>
  <c r="I27" i="35" a="1"/>
  <c r="I27" i="35" s="1"/>
  <c r="H27" i="35"/>
  <c r="G27" i="35"/>
  <c r="F27" i="35"/>
  <c r="E27" i="35"/>
  <c r="D27" i="35"/>
  <c r="C27" i="35"/>
  <c r="C8" i="35"/>
  <c r="B8" i="35"/>
  <c r="C45" i="34"/>
  <c r="C44" i="34"/>
  <c r="C43" i="34"/>
  <c r="C42" i="34"/>
  <c r="C41" i="34"/>
  <c r="C40" i="34"/>
  <c r="C39" i="34"/>
  <c r="C38" i="34"/>
  <c r="C37" i="34"/>
  <c r="C36" i="34"/>
  <c r="M32" i="34"/>
  <c r="L32" i="34"/>
  <c r="K32" i="34"/>
  <c r="J32" i="34"/>
  <c r="I32" i="34"/>
  <c r="H32" i="34"/>
  <c r="G32" i="34"/>
  <c r="F32" i="34"/>
  <c r="E32" i="34"/>
  <c r="D32" i="34"/>
  <c r="C32" i="34"/>
  <c r="M31" i="34"/>
  <c r="L31" i="34"/>
  <c r="K31" i="34"/>
  <c r="J31" i="34"/>
  <c r="I31" i="34"/>
  <c r="H31" i="34"/>
  <c r="G31" i="34"/>
  <c r="F31" i="34"/>
  <c r="E31" i="34"/>
  <c r="D31" i="34"/>
  <c r="C31" i="34"/>
  <c r="M30" i="34"/>
  <c r="L30" i="34"/>
  <c r="K30" i="34"/>
  <c r="J30" i="34"/>
  <c r="I30" i="34"/>
  <c r="H30" i="34"/>
  <c r="G30" i="34"/>
  <c r="F30" i="34"/>
  <c r="E30" i="34"/>
  <c r="D30" i="34"/>
  <c r="C30" i="34"/>
  <c r="M29" i="34"/>
  <c r="L29" i="34"/>
  <c r="K29" i="34"/>
  <c r="J29" i="34"/>
  <c r="I29" i="34"/>
  <c r="H29" i="34"/>
  <c r="G29" i="34"/>
  <c r="F29" i="34"/>
  <c r="E29" i="34"/>
  <c r="D29" i="34"/>
  <c r="C29" i="34"/>
  <c r="M28" i="34"/>
  <c r="L28" i="34"/>
  <c r="K28" i="34"/>
  <c r="J28" i="34"/>
  <c r="I28" i="34"/>
  <c r="H28" i="34"/>
  <c r="G28" i="34"/>
  <c r="F28" i="34"/>
  <c r="E28" i="34"/>
  <c r="D28" i="34"/>
  <c r="C28" i="34"/>
  <c r="M27" i="34"/>
  <c r="L27" i="34"/>
  <c r="K27" i="34"/>
  <c r="J27" i="34"/>
  <c r="I27" i="34" a="1"/>
  <c r="I27" i="34" s="1"/>
  <c r="H27" i="34"/>
  <c r="G27" i="34"/>
  <c r="F27" i="34"/>
  <c r="E27" i="34"/>
  <c r="D27" i="34"/>
  <c r="C27" i="34"/>
  <c r="C8" i="34"/>
  <c r="B8" i="34"/>
  <c r="C45" i="33"/>
  <c r="C44" i="33"/>
  <c r="C43" i="33"/>
  <c r="C42" i="33"/>
  <c r="C41" i="33"/>
  <c r="C40" i="33"/>
  <c r="C39" i="33"/>
  <c r="C38" i="33"/>
  <c r="C37" i="33"/>
  <c r="C36" i="33"/>
  <c r="M32" i="33"/>
  <c r="L32" i="33"/>
  <c r="K32" i="33"/>
  <c r="J32" i="33"/>
  <c r="I32" i="33"/>
  <c r="H32" i="33"/>
  <c r="G32" i="33"/>
  <c r="F32" i="33"/>
  <c r="E32" i="33"/>
  <c r="D32" i="33"/>
  <c r="C32" i="33"/>
  <c r="M31" i="33"/>
  <c r="L31" i="33"/>
  <c r="K31" i="33"/>
  <c r="J31" i="33"/>
  <c r="I31" i="33"/>
  <c r="H31" i="33"/>
  <c r="G31" i="33"/>
  <c r="F31" i="33"/>
  <c r="E31" i="33"/>
  <c r="D31" i="33"/>
  <c r="C31" i="33"/>
  <c r="M30" i="33"/>
  <c r="L30" i="33"/>
  <c r="K30" i="33"/>
  <c r="J30" i="33"/>
  <c r="I30" i="33"/>
  <c r="H30" i="33"/>
  <c r="G30" i="33"/>
  <c r="F30" i="33"/>
  <c r="E30" i="33"/>
  <c r="D30" i="33"/>
  <c r="C30" i="33"/>
  <c r="M29" i="33"/>
  <c r="L29" i="33"/>
  <c r="K29" i="33"/>
  <c r="J29" i="33"/>
  <c r="I29" i="33"/>
  <c r="H29" i="33"/>
  <c r="G29" i="33"/>
  <c r="F29" i="33"/>
  <c r="E29" i="33"/>
  <c r="D29" i="33"/>
  <c r="C29" i="33"/>
  <c r="M28" i="33"/>
  <c r="L28" i="33"/>
  <c r="K28" i="33"/>
  <c r="J28" i="33"/>
  <c r="I28" i="33"/>
  <c r="H28" i="33"/>
  <c r="G28" i="33"/>
  <c r="F28" i="33"/>
  <c r="E28" i="33"/>
  <c r="D28" i="33"/>
  <c r="C28" i="33"/>
  <c r="M27" i="33"/>
  <c r="L27" i="33"/>
  <c r="K27" i="33"/>
  <c r="J27" i="33"/>
  <c r="I27" i="33" a="1"/>
  <c r="I27" i="33" s="1"/>
  <c r="H27" i="33"/>
  <c r="G27" i="33"/>
  <c r="F27" i="33"/>
  <c r="E27" i="33"/>
  <c r="D27" i="33"/>
  <c r="C27" i="33"/>
  <c r="E9" i="33"/>
  <c r="F9" i="33" s="1"/>
  <c r="G9" i="33" s="1"/>
  <c r="H9" i="33" s="1"/>
  <c r="I9" i="33" s="1"/>
  <c r="J9" i="33" s="1"/>
  <c r="D9" i="34" s="1"/>
  <c r="E9" i="34" s="1"/>
  <c r="F9" i="34" s="1"/>
  <c r="G9" i="34" s="1"/>
  <c r="H9" i="34" s="1"/>
  <c r="I9" i="34" s="1"/>
  <c r="J9" i="34" s="1"/>
  <c r="D9" i="35" s="1"/>
  <c r="E9" i="35" s="1"/>
  <c r="F9" i="35" s="1"/>
  <c r="G9" i="35" s="1"/>
  <c r="H9" i="35" s="1"/>
  <c r="I9" i="35" s="1"/>
  <c r="J9" i="35" s="1"/>
  <c r="D9" i="36" s="1"/>
  <c r="E9" i="36" s="1"/>
  <c r="F9" i="36" s="1"/>
  <c r="G9" i="36" s="1"/>
  <c r="H9" i="36" s="1"/>
  <c r="I9" i="36" s="1"/>
  <c r="J9" i="36" s="1"/>
  <c r="D9" i="37" s="1"/>
  <c r="E9" i="37" s="1"/>
  <c r="F9" i="37" s="1"/>
  <c r="G9" i="37" s="1"/>
  <c r="H9" i="37" s="1"/>
  <c r="I9" i="37" s="1"/>
  <c r="J9" i="37" s="1"/>
  <c r="D9" i="38" s="1"/>
  <c r="E9" i="38" s="1"/>
  <c r="F9" i="38" s="1"/>
  <c r="G9" i="38" s="1"/>
  <c r="H9" i="38" s="1"/>
  <c r="I9" i="38" s="1"/>
  <c r="J9" i="38" s="1"/>
  <c r="D9" i="39" s="1"/>
  <c r="E9" i="39" s="1"/>
  <c r="F9" i="39" s="1"/>
  <c r="G9" i="39" s="1"/>
  <c r="H9" i="39" s="1"/>
  <c r="I9" i="39" s="1"/>
  <c r="J9" i="39" s="1"/>
  <c r="C8" i="33"/>
  <c r="B8" i="33"/>
  <c r="D9" i="31"/>
  <c r="D9" i="27"/>
  <c r="C45" i="32"/>
  <c r="C44" i="32"/>
  <c r="C43" i="32"/>
  <c r="C42" i="32"/>
  <c r="C41" i="32"/>
  <c r="C40" i="32"/>
  <c r="C39" i="32"/>
  <c r="C38" i="32"/>
  <c r="C37" i="32"/>
  <c r="C36" i="32"/>
  <c r="M32" i="32"/>
  <c r="L32" i="32"/>
  <c r="K32" i="32"/>
  <c r="J32" i="32"/>
  <c r="I32" i="32"/>
  <c r="H32" i="32"/>
  <c r="G32" i="32"/>
  <c r="F32" i="32"/>
  <c r="E32" i="32"/>
  <c r="D32" i="32"/>
  <c r="C32" i="32"/>
  <c r="M31" i="32"/>
  <c r="L31" i="32"/>
  <c r="K31" i="32"/>
  <c r="J31" i="32"/>
  <c r="I31" i="32"/>
  <c r="H31" i="32"/>
  <c r="G31" i="32"/>
  <c r="F31" i="32"/>
  <c r="E31" i="32"/>
  <c r="D31" i="32"/>
  <c r="C31" i="32"/>
  <c r="M30" i="32"/>
  <c r="L30" i="32"/>
  <c r="K30" i="32"/>
  <c r="J30" i="32"/>
  <c r="I30" i="32"/>
  <c r="H30" i="32"/>
  <c r="G30" i="32"/>
  <c r="F30" i="32"/>
  <c r="E30" i="32"/>
  <c r="D30" i="32"/>
  <c r="C30" i="32"/>
  <c r="M29" i="32"/>
  <c r="L29" i="32"/>
  <c r="K29" i="32"/>
  <c r="J29" i="32"/>
  <c r="I29" i="32"/>
  <c r="H29" i="32"/>
  <c r="G29" i="32"/>
  <c r="F29" i="32"/>
  <c r="E29" i="32"/>
  <c r="D29" i="32"/>
  <c r="C29" i="32"/>
  <c r="M28" i="32"/>
  <c r="L28" i="32"/>
  <c r="K28" i="32"/>
  <c r="J28" i="32"/>
  <c r="I28" i="32"/>
  <c r="H28" i="32"/>
  <c r="G28" i="32"/>
  <c r="F28" i="32"/>
  <c r="E28" i="32"/>
  <c r="D28" i="32"/>
  <c r="C28" i="32"/>
  <c r="M27" i="32"/>
  <c r="L27" i="32"/>
  <c r="K27" i="32"/>
  <c r="J27" i="32"/>
  <c r="I27" i="32" a="1"/>
  <c r="I27" i="32" s="1"/>
  <c r="H27" i="32"/>
  <c r="G27" i="32"/>
  <c r="F27" i="32"/>
  <c r="E27" i="32"/>
  <c r="D27" i="32"/>
  <c r="C27" i="32"/>
  <c r="C8" i="32"/>
  <c r="B8" i="32"/>
  <c r="C45" i="31"/>
  <c r="C44" i="31"/>
  <c r="C43" i="31"/>
  <c r="C42" i="31"/>
  <c r="C41" i="31"/>
  <c r="C40" i="31"/>
  <c r="C39" i="31"/>
  <c r="C38" i="31"/>
  <c r="C37" i="31"/>
  <c r="C36" i="31"/>
  <c r="M32" i="31"/>
  <c r="L32" i="31"/>
  <c r="K32" i="31"/>
  <c r="J32" i="31"/>
  <c r="I32" i="31"/>
  <c r="H32" i="31"/>
  <c r="G32" i="31"/>
  <c r="F32" i="31"/>
  <c r="E32" i="31"/>
  <c r="D32" i="31"/>
  <c r="C32" i="31"/>
  <c r="M31" i="31"/>
  <c r="L31" i="31"/>
  <c r="K31" i="31"/>
  <c r="J31" i="31"/>
  <c r="I31" i="31"/>
  <c r="H31" i="31"/>
  <c r="G31" i="31"/>
  <c r="F31" i="31"/>
  <c r="E31" i="31"/>
  <c r="D31" i="31"/>
  <c r="C31" i="31"/>
  <c r="M30" i="31"/>
  <c r="L30" i="31"/>
  <c r="K30" i="31"/>
  <c r="J30" i="31"/>
  <c r="I30" i="31"/>
  <c r="H30" i="31"/>
  <c r="G30" i="31"/>
  <c r="F30" i="31"/>
  <c r="E30" i="31"/>
  <c r="D30" i="31"/>
  <c r="C30" i="31"/>
  <c r="M29" i="31"/>
  <c r="L29" i="31"/>
  <c r="K29" i="31"/>
  <c r="J29" i="31"/>
  <c r="I29" i="31"/>
  <c r="H29" i="31"/>
  <c r="G29" i="31"/>
  <c r="F29" i="31"/>
  <c r="E29" i="31"/>
  <c r="D29" i="31"/>
  <c r="C29" i="31"/>
  <c r="M28" i="31"/>
  <c r="L28" i="31"/>
  <c r="K28" i="31"/>
  <c r="J28" i="31"/>
  <c r="I28" i="31"/>
  <c r="H28" i="31"/>
  <c r="G28" i="31"/>
  <c r="F28" i="31"/>
  <c r="E28" i="31"/>
  <c r="D28" i="31"/>
  <c r="C28" i="31"/>
  <c r="M27" i="31"/>
  <c r="L27" i="31"/>
  <c r="K27" i="31"/>
  <c r="J27" i="31"/>
  <c r="I27" i="31" a="1"/>
  <c r="I27" i="31" s="1"/>
  <c r="H27" i="31"/>
  <c r="G27" i="31"/>
  <c r="F27" i="31"/>
  <c r="E27" i="31"/>
  <c r="D27" i="31"/>
  <c r="C27" i="31"/>
  <c r="C8" i="31"/>
  <c r="B8" i="31"/>
  <c r="C45" i="30"/>
  <c r="C44" i="30"/>
  <c r="C43" i="30"/>
  <c r="C42" i="30"/>
  <c r="C41" i="30"/>
  <c r="C40" i="30"/>
  <c r="C39" i="30"/>
  <c r="C38" i="30"/>
  <c r="C37" i="30"/>
  <c r="C36" i="30"/>
  <c r="M32" i="30"/>
  <c r="L32" i="30"/>
  <c r="K32" i="30"/>
  <c r="J32" i="30"/>
  <c r="I32" i="30"/>
  <c r="H32" i="30"/>
  <c r="G32" i="30"/>
  <c r="F32" i="30"/>
  <c r="E32" i="30"/>
  <c r="D32" i="30"/>
  <c r="C32" i="30"/>
  <c r="M31" i="30"/>
  <c r="L31" i="30"/>
  <c r="K31" i="30"/>
  <c r="J31" i="30"/>
  <c r="I31" i="30"/>
  <c r="H31" i="30"/>
  <c r="G31" i="30"/>
  <c r="F31" i="30"/>
  <c r="E31" i="30"/>
  <c r="D31" i="30"/>
  <c r="C31" i="30"/>
  <c r="M30" i="30"/>
  <c r="L30" i="30"/>
  <c r="K30" i="30"/>
  <c r="J30" i="30"/>
  <c r="I30" i="30"/>
  <c r="H30" i="30"/>
  <c r="G30" i="30"/>
  <c r="F30" i="30"/>
  <c r="E30" i="30"/>
  <c r="D30" i="30"/>
  <c r="C30" i="30"/>
  <c r="M29" i="30"/>
  <c r="L29" i="30"/>
  <c r="K29" i="30"/>
  <c r="J29" i="30"/>
  <c r="I29" i="30"/>
  <c r="H29" i="30"/>
  <c r="G29" i="30"/>
  <c r="F29" i="30"/>
  <c r="E29" i="30"/>
  <c r="D29" i="30"/>
  <c r="C29" i="30"/>
  <c r="M28" i="30"/>
  <c r="L28" i="30"/>
  <c r="K28" i="30"/>
  <c r="J28" i="30"/>
  <c r="I28" i="30"/>
  <c r="H28" i="30"/>
  <c r="G28" i="30"/>
  <c r="F28" i="30"/>
  <c r="E28" i="30"/>
  <c r="D28" i="30"/>
  <c r="C28" i="30"/>
  <c r="M27" i="30"/>
  <c r="L27" i="30"/>
  <c r="K27" i="30"/>
  <c r="J27" i="30"/>
  <c r="I27" i="30" a="1"/>
  <c r="I27" i="30" s="1"/>
  <c r="H27" i="30"/>
  <c r="G27" i="30"/>
  <c r="F27" i="30"/>
  <c r="E27" i="30"/>
  <c r="D27" i="30"/>
  <c r="C27" i="30"/>
  <c r="C8" i="30"/>
  <c r="B8" i="30"/>
  <c r="C45" i="29"/>
  <c r="C44" i="29"/>
  <c r="C43" i="29"/>
  <c r="C42" i="29"/>
  <c r="C41" i="29"/>
  <c r="C40" i="29"/>
  <c r="C39" i="29"/>
  <c r="C38" i="29"/>
  <c r="C37" i="29"/>
  <c r="C36" i="29"/>
  <c r="M32" i="29"/>
  <c r="L32" i="29"/>
  <c r="K32" i="29"/>
  <c r="J32" i="29"/>
  <c r="I32" i="29"/>
  <c r="H32" i="29"/>
  <c r="G32" i="29"/>
  <c r="F32" i="29"/>
  <c r="E32" i="29"/>
  <c r="D32" i="29"/>
  <c r="C32" i="29"/>
  <c r="M31" i="29"/>
  <c r="L31" i="29"/>
  <c r="K31" i="29"/>
  <c r="J31" i="29"/>
  <c r="I31" i="29"/>
  <c r="H31" i="29"/>
  <c r="G31" i="29"/>
  <c r="F31" i="29"/>
  <c r="E31" i="29"/>
  <c r="D31" i="29"/>
  <c r="C31" i="29"/>
  <c r="M30" i="29"/>
  <c r="L30" i="29"/>
  <c r="K30" i="29"/>
  <c r="J30" i="29"/>
  <c r="I30" i="29"/>
  <c r="H30" i="29"/>
  <c r="G30" i="29"/>
  <c r="F30" i="29"/>
  <c r="E30" i="29"/>
  <c r="D30" i="29"/>
  <c r="C30" i="29"/>
  <c r="M29" i="29"/>
  <c r="L29" i="29"/>
  <c r="K29" i="29"/>
  <c r="J29" i="29"/>
  <c r="I29" i="29"/>
  <c r="H29" i="29"/>
  <c r="G29" i="29"/>
  <c r="F29" i="29"/>
  <c r="E29" i="29"/>
  <c r="D29" i="29"/>
  <c r="C29" i="29"/>
  <c r="M28" i="29"/>
  <c r="L28" i="29"/>
  <c r="K28" i="29"/>
  <c r="J28" i="29"/>
  <c r="I28" i="29"/>
  <c r="H28" i="29"/>
  <c r="G28" i="29"/>
  <c r="F28" i="29"/>
  <c r="E28" i="29"/>
  <c r="D28" i="29"/>
  <c r="C28" i="29"/>
  <c r="M27" i="29"/>
  <c r="L27" i="29"/>
  <c r="K27" i="29"/>
  <c r="J27" i="29"/>
  <c r="I27" i="29" a="1"/>
  <c r="I27" i="29" s="1"/>
  <c r="H27" i="29"/>
  <c r="G27" i="29"/>
  <c r="F27" i="29"/>
  <c r="E27" i="29"/>
  <c r="D27" i="29"/>
  <c r="C27" i="29"/>
  <c r="C8" i="29"/>
  <c r="B8" i="29"/>
  <c r="C45" i="28"/>
  <c r="C44" i="28"/>
  <c r="C43" i="28"/>
  <c r="C42" i="28"/>
  <c r="C41" i="28"/>
  <c r="C40" i="28"/>
  <c r="C39" i="28"/>
  <c r="C38" i="28"/>
  <c r="C37" i="28"/>
  <c r="C36" i="28"/>
  <c r="M32" i="28"/>
  <c r="L32" i="28"/>
  <c r="K32" i="28"/>
  <c r="J32" i="28"/>
  <c r="I32" i="28"/>
  <c r="H32" i="28"/>
  <c r="G32" i="28"/>
  <c r="F32" i="28"/>
  <c r="E32" i="28"/>
  <c r="D32" i="28"/>
  <c r="C32" i="28"/>
  <c r="M31" i="28"/>
  <c r="L31" i="28"/>
  <c r="K31" i="28"/>
  <c r="J31" i="28"/>
  <c r="I31" i="28"/>
  <c r="H31" i="28"/>
  <c r="G31" i="28"/>
  <c r="F31" i="28"/>
  <c r="E31" i="28"/>
  <c r="D31" i="28"/>
  <c r="C31" i="28"/>
  <c r="M30" i="28"/>
  <c r="L30" i="28"/>
  <c r="K30" i="28"/>
  <c r="J30" i="28"/>
  <c r="I30" i="28"/>
  <c r="H30" i="28"/>
  <c r="G30" i="28"/>
  <c r="F30" i="28"/>
  <c r="E30" i="28"/>
  <c r="D30" i="28"/>
  <c r="C30" i="28"/>
  <c r="M29" i="28"/>
  <c r="L29" i="28"/>
  <c r="K29" i="28"/>
  <c r="J29" i="28"/>
  <c r="I29" i="28"/>
  <c r="H29" i="28"/>
  <c r="G29" i="28"/>
  <c r="F29" i="28"/>
  <c r="E29" i="28"/>
  <c r="D29" i="28"/>
  <c r="C29" i="28"/>
  <c r="M28" i="28"/>
  <c r="L28" i="28"/>
  <c r="K28" i="28"/>
  <c r="J28" i="28"/>
  <c r="I28" i="28"/>
  <c r="H28" i="28"/>
  <c r="G28" i="28"/>
  <c r="F28" i="28"/>
  <c r="E28" i="28"/>
  <c r="D28" i="28"/>
  <c r="C28" i="28"/>
  <c r="M27" i="28"/>
  <c r="L27" i="28"/>
  <c r="K27" i="28"/>
  <c r="J27" i="28"/>
  <c r="I27" i="28" a="1"/>
  <c r="I27" i="28" s="1"/>
  <c r="H27" i="28"/>
  <c r="G27" i="28"/>
  <c r="F27" i="28"/>
  <c r="E27" i="28"/>
  <c r="D27" i="28"/>
  <c r="C27" i="28"/>
  <c r="C8" i="28"/>
  <c r="B8" i="28"/>
  <c r="C45" i="27"/>
  <c r="C44" i="27"/>
  <c r="C43" i="27"/>
  <c r="C42" i="27"/>
  <c r="C41" i="27"/>
  <c r="C40" i="27"/>
  <c r="C39" i="27"/>
  <c r="C38" i="27"/>
  <c r="C37" i="27"/>
  <c r="C36" i="27"/>
  <c r="M32" i="27"/>
  <c r="L32" i="27"/>
  <c r="K32" i="27"/>
  <c r="J32" i="27"/>
  <c r="I32" i="27"/>
  <c r="H32" i="27"/>
  <c r="G32" i="27"/>
  <c r="F32" i="27"/>
  <c r="E32" i="27"/>
  <c r="D32" i="27"/>
  <c r="C32" i="27"/>
  <c r="M31" i="27"/>
  <c r="L31" i="27"/>
  <c r="K31" i="27"/>
  <c r="J31" i="27"/>
  <c r="I31" i="27"/>
  <c r="H31" i="27"/>
  <c r="G31" i="27"/>
  <c r="F31" i="27"/>
  <c r="E31" i="27"/>
  <c r="D31" i="27"/>
  <c r="C31" i="27"/>
  <c r="M30" i="27"/>
  <c r="L30" i="27"/>
  <c r="K30" i="27"/>
  <c r="J30" i="27"/>
  <c r="I30" i="27"/>
  <c r="H30" i="27"/>
  <c r="G30" i="27"/>
  <c r="F30" i="27"/>
  <c r="E30" i="27"/>
  <c r="D30" i="27"/>
  <c r="C30" i="27"/>
  <c r="M29" i="27"/>
  <c r="L29" i="27"/>
  <c r="K29" i="27"/>
  <c r="J29" i="27"/>
  <c r="I29" i="27"/>
  <c r="H29" i="27"/>
  <c r="G29" i="27"/>
  <c r="F29" i="27"/>
  <c r="E29" i="27"/>
  <c r="D29" i="27"/>
  <c r="C29" i="27"/>
  <c r="M28" i="27"/>
  <c r="L28" i="27"/>
  <c r="K28" i="27"/>
  <c r="J28" i="27"/>
  <c r="I28" i="27"/>
  <c r="H28" i="27"/>
  <c r="G28" i="27"/>
  <c r="F28" i="27"/>
  <c r="E28" i="27"/>
  <c r="D28" i="27"/>
  <c r="C28" i="27"/>
  <c r="M27" i="27"/>
  <c r="L27" i="27"/>
  <c r="K27" i="27"/>
  <c r="J27" i="27"/>
  <c r="I27" i="27" a="1"/>
  <c r="I27" i="27" s="1"/>
  <c r="H27" i="27"/>
  <c r="G27" i="27"/>
  <c r="F27" i="27"/>
  <c r="E27" i="27"/>
  <c r="D27" i="27"/>
  <c r="C27" i="27"/>
  <c r="E9" i="27"/>
  <c r="F9" i="27" s="1"/>
  <c r="G9" i="27" s="1"/>
  <c r="H9" i="27" s="1"/>
  <c r="I9" i="27" s="1"/>
  <c r="J9" i="27" s="1"/>
  <c r="D9" i="28" s="1"/>
  <c r="E9" i="28" s="1"/>
  <c r="F9" i="28" s="1"/>
  <c r="G9" i="28" s="1"/>
  <c r="H9" i="28" s="1"/>
  <c r="I9" i="28" s="1"/>
  <c r="J9" i="28" s="1"/>
  <c r="D9" i="29" s="1"/>
  <c r="E9" i="29" s="1"/>
  <c r="F9" i="29" s="1"/>
  <c r="G9" i="29" s="1"/>
  <c r="H9" i="29" s="1"/>
  <c r="I9" i="29" s="1"/>
  <c r="J9" i="29" s="1"/>
  <c r="D9" i="30" s="1"/>
  <c r="E9" i="30" s="1"/>
  <c r="F9" i="30" s="1"/>
  <c r="G9" i="30" s="1"/>
  <c r="H9" i="30" s="1"/>
  <c r="I9" i="30" s="1"/>
  <c r="J9" i="30" s="1"/>
  <c r="E9" i="31" s="1"/>
  <c r="F9" i="31" s="1"/>
  <c r="G9" i="31" s="1"/>
  <c r="H9" i="31" s="1"/>
  <c r="I9" i="31" s="1"/>
  <c r="J9" i="31" s="1"/>
  <c r="D9" i="32" s="1"/>
  <c r="E9" i="32" s="1"/>
  <c r="F9" i="32" s="1"/>
  <c r="G9" i="32" s="1"/>
  <c r="H9" i="32" s="1"/>
  <c r="I9" i="32" s="1"/>
  <c r="J9" i="32" s="1"/>
  <c r="C8" i="27"/>
  <c r="B8" i="27"/>
  <c r="B8" i="26"/>
  <c r="B8" i="25"/>
  <c r="B8" i="24"/>
  <c r="B8" i="23"/>
  <c r="B8" i="22"/>
  <c r="B8" i="21"/>
  <c r="B8" i="20"/>
  <c r="B8" i="18"/>
  <c r="B8" i="17"/>
  <c r="B8" i="1"/>
  <c r="D9" i="23"/>
  <c r="C45" i="26"/>
  <c r="C44" i="26"/>
  <c r="C43" i="26"/>
  <c r="C42" i="26"/>
  <c r="C41" i="26"/>
  <c r="C40" i="26"/>
  <c r="C39" i="26"/>
  <c r="C38" i="26"/>
  <c r="C37" i="26"/>
  <c r="C36" i="26"/>
  <c r="M32" i="26"/>
  <c r="L32" i="26"/>
  <c r="K32" i="26"/>
  <c r="J32" i="26"/>
  <c r="I32" i="26"/>
  <c r="H32" i="26"/>
  <c r="G32" i="26"/>
  <c r="F32" i="26"/>
  <c r="E32" i="26"/>
  <c r="D32" i="26"/>
  <c r="C32" i="26"/>
  <c r="M31" i="26"/>
  <c r="L31" i="26"/>
  <c r="K31" i="26"/>
  <c r="J31" i="26"/>
  <c r="I31" i="26"/>
  <c r="H31" i="26"/>
  <c r="G31" i="26"/>
  <c r="F31" i="26"/>
  <c r="E31" i="26"/>
  <c r="D31" i="26"/>
  <c r="C31" i="26"/>
  <c r="M30" i="26"/>
  <c r="L30" i="26"/>
  <c r="K30" i="26"/>
  <c r="J30" i="26"/>
  <c r="I30" i="26"/>
  <c r="H30" i="26"/>
  <c r="G30" i="26"/>
  <c r="F30" i="26"/>
  <c r="E30" i="26"/>
  <c r="D30" i="26"/>
  <c r="C30" i="26"/>
  <c r="M29" i="26"/>
  <c r="L29" i="26"/>
  <c r="K29" i="26"/>
  <c r="J29" i="26"/>
  <c r="I29" i="26"/>
  <c r="H29" i="26"/>
  <c r="G29" i="26"/>
  <c r="F29" i="26"/>
  <c r="E29" i="26"/>
  <c r="D29" i="26"/>
  <c r="C29" i="26"/>
  <c r="M28" i="26"/>
  <c r="L28" i="26"/>
  <c r="K28" i="26"/>
  <c r="J28" i="26"/>
  <c r="I28" i="26"/>
  <c r="H28" i="26"/>
  <c r="G28" i="26"/>
  <c r="F28" i="26"/>
  <c r="E28" i="26"/>
  <c r="D28" i="26"/>
  <c r="C28" i="26"/>
  <c r="M27" i="26"/>
  <c r="L27" i="26"/>
  <c r="K27" i="26"/>
  <c r="J27" i="26"/>
  <c r="I27" i="26" a="1"/>
  <c r="I27" i="26" s="1"/>
  <c r="H27" i="26"/>
  <c r="G27" i="26"/>
  <c r="F27" i="26"/>
  <c r="E27" i="26"/>
  <c r="D27" i="26"/>
  <c r="C27" i="26"/>
  <c r="C8" i="26"/>
  <c r="C45" i="25"/>
  <c r="C44" i="25"/>
  <c r="C43" i="25"/>
  <c r="C42" i="25"/>
  <c r="C41" i="25"/>
  <c r="C40" i="25"/>
  <c r="C39" i="25"/>
  <c r="C38" i="25"/>
  <c r="C37" i="25"/>
  <c r="C36" i="25"/>
  <c r="M32" i="25"/>
  <c r="L32" i="25"/>
  <c r="K32" i="25"/>
  <c r="J32" i="25"/>
  <c r="I32" i="25"/>
  <c r="H32" i="25"/>
  <c r="G32" i="25"/>
  <c r="F32" i="25"/>
  <c r="E32" i="25"/>
  <c r="D32" i="25"/>
  <c r="C32" i="25"/>
  <c r="M31" i="25"/>
  <c r="L31" i="25"/>
  <c r="K31" i="25"/>
  <c r="J31" i="25"/>
  <c r="I31" i="25"/>
  <c r="H31" i="25"/>
  <c r="G31" i="25"/>
  <c r="F31" i="25"/>
  <c r="E31" i="25"/>
  <c r="D31" i="25"/>
  <c r="C31" i="25"/>
  <c r="M30" i="25"/>
  <c r="L30" i="25"/>
  <c r="K30" i="25"/>
  <c r="J30" i="25"/>
  <c r="I30" i="25"/>
  <c r="H30" i="25"/>
  <c r="G30" i="25"/>
  <c r="F30" i="25"/>
  <c r="E30" i="25"/>
  <c r="D30" i="25"/>
  <c r="C30" i="25"/>
  <c r="M29" i="25"/>
  <c r="L29" i="25"/>
  <c r="K29" i="25"/>
  <c r="J29" i="25"/>
  <c r="I29" i="25"/>
  <c r="H29" i="25"/>
  <c r="G29" i="25"/>
  <c r="F29" i="25"/>
  <c r="E29" i="25"/>
  <c r="D29" i="25"/>
  <c r="C29" i="25"/>
  <c r="M28" i="25"/>
  <c r="L28" i="25"/>
  <c r="K28" i="25"/>
  <c r="J28" i="25"/>
  <c r="I28" i="25"/>
  <c r="H28" i="25"/>
  <c r="G28" i="25"/>
  <c r="F28" i="25"/>
  <c r="E28" i="25"/>
  <c r="D28" i="25"/>
  <c r="C28" i="25"/>
  <c r="M27" i="25"/>
  <c r="L27" i="25"/>
  <c r="K27" i="25"/>
  <c r="J27" i="25"/>
  <c r="I27" i="25" a="1"/>
  <c r="I27" i="25" s="1"/>
  <c r="H27" i="25"/>
  <c r="G27" i="25"/>
  <c r="F27" i="25"/>
  <c r="E27" i="25"/>
  <c r="D27" i="25"/>
  <c r="C27" i="25"/>
  <c r="C8" i="25"/>
  <c r="C45" i="24"/>
  <c r="C44" i="24"/>
  <c r="C43" i="24"/>
  <c r="C42" i="24"/>
  <c r="C41" i="24"/>
  <c r="C40" i="24"/>
  <c r="C39" i="24"/>
  <c r="C38" i="24"/>
  <c r="C37" i="24"/>
  <c r="C36" i="24"/>
  <c r="M32" i="24"/>
  <c r="L32" i="24"/>
  <c r="K32" i="24"/>
  <c r="J32" i="24"/>
  <c r="I32" i="24"/>
  <c r="H32" i="24"/>
  <c r="G32" i="24"/>
  <c r="F32" i="24"/>
  <c r="E32" i="24"/>
  <c r="D32" i="24"/>
  <c r="C32" i="24"/>
  <c r="M31" i="24"/>
  <c r="L31" i="24"/>
  <c r="K31" i="24"/>
  <c r="J31" i="24"/>
  <c r="I31" i="24"/>
  <c r="H31" i="24"/>
  <c r="G31" i="24"/>
  <c r="F31" i="24"/>
  <c r="E31" i="24"/>
  <c r="D31" i="24"/>
  <c r="C31" i="24"/>
  <c r="M30" i="24"/>
  <c r="L30" i="24"/>
  <c r="K30" i="24"/>
  <c r="J30" i="24"/>
  <c r="I30" i="24"/>
  <c r="H30" i="24"/>
  <c r="G30" i="24"/>
  <c r="F30" i="24"/>
  <c r="E30" i="24"/>
  <c r="D30" i="24"/>
  <c r="C30" i="24"/>
  <c r="M29" i="24"/>
  <c r="L29" i="24"/>
  <c r="K29" i="24"/>
  <c r="J29" i="24"/>
  <c r="I29" i="24"/>
  <c r="H29" i="24"/>
  <c r="G29" i="24"/>
  <c r="F29" i="24"/>
  <c r="E29" i="24"/>
  <c r="D29" i="24"/>
  <c r="C29" i="24"/>
  <c r="M28" i="24"/>
  <c r="L28" i="24"/>
  <c r="K28" i="24"/>
  <c r="J28" i="24"/>
  <c r="I28" i="24"/>
  <c r="H28" i="24"/>
  <c r="G28" i="24"/>
  <c r="F28" i="24"/>
  <c r="E28" i="24"/>
  <c r="D28" i="24"/>
  <c r="C28" i="24"/>
  <c r="M27" i="24"/>
  <c r="L27" i="24"/>
  <c r="K27" i="24"/>
  <c r="J27" i="24"/>
  <c r="I27" i="24" a="1"/>
  <c r="I27" i="24" s="1"/>
  <c r="H27" i="24"/>
  <c r="G27" i="24"/>
  <c r="F27" i="24"/>
  <c r="E27" i="24"/>
  <c r="D27" i="24"/>
  <c r="C27" i="24"/>
  <c r="C45" i="23"/>
  <c r="C44" i="23"/>
  <c r="C43" i="23"/>
  <c r="C42" i="23"/>
  <c r="C41" i="23"/>
  <c r="C40" i="23"/>
  <c r="C39" i="23"/>
  <c r="C38" i="23"/>
  <c r="C37" i="23"/>
  <c r="C36" i="23"/>
  <c r="M32" i="23"/>
  <c r="L32" i="23"/>
  <c r="K32" i="23"/>
  <c r="J32" i="23"/>
  <c r="I32" i="23"/>
  <c r="H32" i="23"/>
  <c r="G32" i="23"/>
  <c r="F32" i="23"/>
  <c r="E32" i="23"/>
  <c r="D32" i="23"/>
  <c r="C32" i="23"/>
  <c r="M31" i="23"/>
  <c r="L31" i="23"/>
  <c r="K31" i="23"/>
  <c r="J31" i="23"/>
  <c r="I31" i="23"/>
  <c r="H31" i="23"/>
  <c r="G31" i="23"/>
  <c r="F31" i="23"/>
  <c r="E31" i="23"/>
  <c r="D31" i="23"/>
  <c r="C31" i="23"/>
  <c r="M30" i="23"/>
  <c r="L30" i="23"/>
  <c r="K30" i="23"/>
  <c r="J30" i="23"/>
  <c r="I30" i="23"/>
  <c r="H30" i="23"/>
  <c r="G30" i="23"/>
  <c r="F30" i="23"/>
  <c r="E30" i="23"/>
  <c r="D30" i="23"/>
  <c r="C30" i="23"/>
  <c r="M29" i="23"/>
  <c r="L29" i="23"/>
  <c r="K29" i="23"/>
  <c r="J29" i="23"/>
  <c r="I29" i="23"/>
  <c r="H29" i="23"/>
  <c r="G29" i="23"/>
  <c r="F29" i="23"/>
  <c r="E29" i="23"/>
  <c r="D29" i="23"/>
  <c r="C29" i="23"/>
  <c r="M28" i="23"/>
  <c r="L28" i="23"/>
  <c r="K28" i="23"/>
  <c r="J28" i="23"/>
  <c r="I28" i="23"/>
  <c r="H28" i="23"/>
  <c r="G28" i="23"/>
  <c r="F28" i="23"/>
  <c r="E28" i="23"/>
  <c r="D28" i="23"/>
  <c r="C28" i="23"/>
  <c r="M27" i="23"/>
  <c r="L27" i="23"/>
  <c r="K27" i="23"/>
  <c r="J27" i="23"/>
  <c r="I27" i="23" a="1"/>
  <c r="I27" i="23" s="1"/>
  <c r="H27" i="23"/>
  <c r="G27" i="23"/>
  <c r="F27" i="23"/>
  <c r="E27" i="23"/>
  <c r="D27" i="23"/>
  <c r="C27" i="23"/>
  <c r="E9" i="23"/>
  <c r="F9" i="23" s="1"/>
  <c r="G9" i="23" s="1"/>
  <c r="H9" i="23" s="1"/>
  <c r="I9" i="23" s="1"/>
  <c r="J9" i="23" s="1"/>
  <c r="D9" i="24" s="1"/>
  <c r="E9" i="24" s="1"/>
  <c r="F9" i="24" s="1"/>
  <c r="G9" i="24" s="1"/>
  <c r="H9" i="24" s="1"/>
  <c r="I9" i="24" s="1"/>
  <c r="J9" i="24" s="1"/>
  <c r="D9" i="25" s="1"/>
  <c r="E9" i="25" s="1"/>
  <c r="F9" i="25" s="1"/>
  <c r="G9" i="25" s="1"/>
  <c r="H9" i="25" s="1"/>
  <c r="I9" i="25" s="1"/>
  <c r="J9" i="25" s="1"/>
  <c r="D9" i="26" s="1"/>
  <c r="E9" i="26" s="1"/>
  <c r="F9" i="26" s="1"/>
  <c r="G9" i="26" s="1"/>
  <c r="H9" i="26" s="1"/>
  <c r="I9" i="26" s="1"/>
  <c r="J9" i="26" s="1"/>
  <c r="C8" i="23"/>
  <c r="D9" i="21"/>
  <c r="C45" i="22"/>
  <c r="C44" i="22"/>
  <c r="C43" i="22"/>
  <c r="C42" i="22"/>
  <c r="C41" i="22"/>
  <c r="C40" i="22"/>
  <c r="C39" i="22"/>
  <c r="C38" i="22"/>
  <c r="C37" i="22"/>
  <c r="C36" i="22"/>
  <c r="M32" i="22"/>
  <c r="L32" i="22"/>
  <c r="K32" i="22"/>
  <c r="J32" i="22"/>
  <c r="I32" i="22"/>
  <c r="H32" i="22"/>
  <c r="G32" i="22"/>
  <c r="F32" i="22"/>
  <c r="E32" i="22"/>
  <c r="D32" i="22"/>
  <c r="C32" i="22"/>
  <c r="M31" i="22"/>
  <c r="L31" i="22"/>
  <c r="K31" i="22"/>
  <c r="J31" i="22"/>
  <c r="I31" i="22"/>
  <c r="H31" i="22"/>
  <c r="G31" i="22"/>
  <c r="F31" i="22"/>
  <c r="E31" i="22"/>
  <c r="D31" i="22"/>
  <c r="C31" i="22"/>
  <c r="M30" i="22"/>
  <c r="L30" i="22"/>
  <c r="K30" i="22"/>
  <c r="J30" i="22"/>
  <c r="I30" i="22"/>
  <c r="H30" i="22"/>
  <c r="G30" i="22"/>
  <c r="F30" i="22"/>
  <c r="E30" i="22"/>
  <c r="D30" i="22"/>
  <c r="C30" i="22"/>
  <c r="M29" i="22"/>
  <c r="L29" i="22"/>
  <c r="K29" i="22"/>
  <c r="J29" i="22"/>
  <c r="I29" i="22"/>
  <c r="H29" i="22"/>
  <c r="G29" i="22"/>
  <c r="F29" i="22"/>
  <c r="E29" i="22"/>
  <c r="D29" i="22"/>
  <c r="C29" i="22"/>
  <c r="M28" i="22"/>
  <c r="L28" i="22"/>
  <c r="K28" i="22"/>
  <c r="J28" i="22"/>
  <c r="I28" i="22"/>
  <c r="H28" i="22"/>
  <c r="G28" i="22"/>
  <c r="F28" i="22"/>
  <c r="E28" i="22"/>
  <c r="D28" i="22"/>
  <c r="C28" i="22"/>
  <c r="M27" i="22"/>
  <c r="L27" i="22"/>
  <c r="K27" i="22"/>
  <c r="J27" i="22"/>
  <c r="I27" i="22" a="1"/>
  <c r="I27" i="22" s="1"/>
  <c r="H27" i="22"/>
  <c r="G27" i="22"/>
  <c r="F27" i="22"/>
  <c r="E27" i="22"/>
  <c r="D27" i="22"/>
  <c r="C27" i="22"/>
  <c r="C8" i="22"/>
  <c r="C45" i="21"/>
  <c r="C44" i="21"/>
  <c r="C43" i="21"/>
  <c r="C42" i="21"/>
  <c r="C41" i="21"/>
  <c r="C40" i="21"/>
  <c r="C39" i="21"/>
  <c r="C38" i="21"/>
  <c r="C37" i="21"/>
  <c r="C36" i="21"/>
  <c r="M32" i="21"/>
  <c r="L32" i="21"/>
  <c r="K32" i="21"/>
  <c r="J32" i="21"/>
  <c r="I32" i="21"/>
  <c r="H32" i="21"/>
  <c r="G32" i="21"/>
  <c r="F32" i="21"/>
  <c r="E32" i="21"/>
  <c r="D32" i="21"/>
  <c r="C32" i="21"/>
  <c r="M31" i="21"/>
  <c r="L31" i="21"/>
  <c r="K31" i="21"/>
  <c r="J31" i="21"/>
  <c r="I31" i="21"/>
  <c r="H31" i="21"/>
  <c r="G31" i="21"/>
  <c r="F31" i="21"/>
  <c r="E31" i="21"/>
  <c r="D31" i="21"/>
  <c r="C31" i="21"/>
  <c r="M30" i="21"/>
  <c r="L30" i="21"/>
  <c r="K30" i="21"/>
  <c r="J30" i="21"/>
  <c r="I30" i="21"/>
  <c r="H30" i="21"/>
  <c r="G30" i="21"/>
  <c r="F30" i="21"/>
  <c r="E30" i="21"/>
  <c r="D30" i="21"/>
  <c r="C30" i="21"/>
  <c r="M29" i="21"/>
  <c r="L29" i="21"/>
  <c r="K29" i="21"/>
  <c r="J29" i="21"/>
  <c r="I29" i="21"/>
  <c r="H29" i="21"/>
  <c r="G29" i="21"/>
  <c r="F29" i="21"/>
  <c r="E29" i="21"/>
  <c r="D29" i="21"/>
  <c r="C29" i="21"/>
  <c r="M28" i="21"/>
  <c r="L28" i="21"/>
  <c r="K28" i="21"/>
  <c r="J28" i="21"/>
  <c r="I28" i="21"/>
  <c r="H28" i="21"/>
  <c r="G28" i="21"/>
  <c r="F28" i="21"/>
  <c r="E28" i="21"/>
  <c r="D28" i="21"/>
  <c r="C28" i="21"/>
  <c r="M27" i="21"/>
  <c r="L27" i="21"/>
  <c r="K27" i="21"/>
  <c r="J27" i="21"/>
  <c r="I27" i="21" a="1"/>
  <c r="I27" i="21" s="1"/>
  <c r="H27" i="21"/>
  <c r="G27" i="21"/>
  <c r="F27" i="21"/>
  <c r="E27" i="21"/>
  <c r="D27" i="21"/>
  <c r="C27" i="21"/>
  <c r="E9" i="21"/>
  <c r="F9" i="21" s="1"/>
  <c r="G9" i="21" s="1"/>
  <c r="H9" i="21" s="1"/>
  <c r="I9" i="21" s="1"/>
  <c r="J9" i="21" s="1"/>
  <c r="D9" i="22" s="1"/>
  <c r="E9" i="22" s="1"/>
  <c r="F9" i="22" s="1"/>
  <c r="G9" i="22" s="1"/>
  <c r="H9" i="22" s="1"/>
  <c r="I9" i="22" s="1"/>
  <c r="J9" i="22" s="1"/>
  <c r="C8" i="21"/>
  <c r="D9" i="20"/>
  <c r="C45" i="20"/>
  <c r="C44" i="20"/>
  <c r="C43" i="20"/>
  <c r="C42" i="20"/>
  <c r="C41" i="20"/>
  <c r="C40" i="20"/>
  <c r="C39" i="20"/>
  <c r="C38" i="20"/>
  <c r="C37" i="20"/>
  <c r="C36" i="20"/>
  <c r="M32" i="20"/>
  <c r="L32" i="20"/>
  <c r="K32" i="20"/>
  <c r="J32" i="20"/>
  <c r="I32" i="20"/>
  <c r="H32" i="20"/>
  <c r="G32" i="20"/>
  <c r="F32" i="20"/>
  <c r="E32" i="20"/>
  <c r="D32" i="20"/>
  <c r="C32" i="20"/>
  <c r="M31" i="20"/>
  <c r="L31" i="20"/>
  <c r="K31" i="20"/>
  <c r="J31" i="20"/>
  <c r="I31" i="20"/>
  <c r="H31" i="20"/>
  <c r="G31" i="20"/>
  <c r="F31" i="20"/>
  <c r="E31" i="20"/>
  <c r="D31" i="20"/>
  <c r="C31" i="20"/>
  <c r="M30" i="20"/>
  <c r="L30" i="20"/>
  <c r="K30" i="20"/>
  <c r="J30" i="20"/>
  <c r="I30" i="20"/>
  <c r="H30" i="20"/>
  <c r="G30" i="20"/>
  <c r="F30" i="20"/>
  <c r="E30" i="20"/>
  <c r="D30" i="20"/>
  <c r="C30" i="20"/>
  <c r="M29" i="20"/>
  <c r="L29" i="20"/>
  <c r="K29" i="20"/>
  <c r="J29" i="20"/>
  <c r="I29" i="20"/>
  <c r="H29" i="20"/>
  <c r="G29" i="20"/>
  <c r="F29" i="20"/>
  <c r="E29" i="20"/>
  <c r="D29" i="20"/>
  <c r="C29" i="20"/>
  <c r="M28" i="20"/>
  <c r="L28" i="20"/>
  <c r="K28" i="20"/>
  <c r="J28" i="20"/>
  <c r="I28" i="20"/>
  <c r="H28" i="20"/>
  <c r="G28" i="20"/>
  <c r="F28" i="20"/>
  <c r="E28" i="20"/>
  <c r="D28" i="20"/>
  <c r="C28" i="20"/>
  <c r="M27" i="20"/>
  <c r="L27" i="20"/>
  <c r="K27" i="20"/>
  <c r="J27" i="20"/>
  <c r="I27" i="20" a="1"/>
  <c r="I27" i="20" s="1"/>
  <c r="H27" i="20"/>
  <c r="G27" i="20"/>
  <c r="F27" i="20"/>
  <c r="E27" i="20"/>
  <c r="D27" i="20"/>
  <c r="C27" i="20"/>
  <c r="E9" i="20"/>
  <c r="F9" i="20" s="1"/>
  <c r="G9" i="20" s="1"/>
  <c r="H9" i="20" s="1"/>
  <c r="I9" i="20" s="1"/>
  <c r="J9" i="20" s="1"/>
  <c r="C8" i="20"/>
  <c r="D9" i="18"/>
  <c r="C45" i="18"/>
  <c r="C44" i="18"/>
  <c r="C43" i="18"/>
  <c r="C42" i="18"/>
  <c r="C41" i="18"/>
  <c r="C40" i="18"/>
  <c r="C39" i="18"/>
  <c r="C38" i="18"/>
  <c r="C37" i="18"/>
  <c r="C36" i="18"/>
  <c r="M32" i="18"/>
  <c r="L32" i="18"/>
  <c r="K32" i="18"/>
  <c r="J32" i="18"/>
  <c r="I32" i="18"/>
  <c r="H32" i="18"/>
  <c r="G32" i="18"/>
  <c r="F32" i="18"/>
  <c r="E32" i="18"/>
  <c r="D32" i="18"/>
  <c r="C32" i="18"/>
  <c r="M31" i="18"/>
  <c r="L31" i="18"/>
  <c r="K31" i="18"/>
  <c r="J31" i="18"/>
  <c r="I31" i="18"/>
  <c r="H31" i="18"/>
  <c r="G31" i="18"/>
  <c r="F31" i="18"/>
  <c r="E31" i="18"/>
  <c r="D31" i="18"/>
  <c r="C31" i="18"/>
  <c r="M30" i="18"/>
  <c r="L30" i="18"/>
  <c r="K30" i="18"/>
  <c r="J30" i="18"/>
  <c r="I30" i="18"/>
  <c r="H30" i="18"/>
  <c r="G30" i="18"/>
  <c r="F30" i="18"/>
  <c r="E30" i="18"/>
  <c r="D30" i="18"/>
  <c r="C30" i="18"/>
  <c r="M29" i="18"/>
  <c r="L29" i="18"/>
  <c r="K29" i="18"/>
  <c r="J29" i="18"/>
  <c r="I29" i="18"/>
  <c r="H29" i="18"/>
  <c r="G29" i="18"/>
  <c r="F29" i="18"/>
  <c r="E29" i="18"/>
  <c r="D29" i="18"/>
  <c r="C29" i="18"/>
  <c r="M28" i="18"/>
  <c r="L28" i="18"/>
  <c r="K28" i="18"/>
  <c r="J28" i="18"/>
  <c r="I28" i="18"/>
  <c r="H28" i="18"/>
  <c r="G28" i="18"/>
  <c r="F28" i="18"/>
  <c r="E28" i="18"/>
  <c r="D28" i="18"/>
  <c r="C28" i="18"/>
  <c r="M27" i="18"/>
  <c r="L27" i="18"/>
  <c r="K27" i="18"/>
  <c r="J27" i="18"/>
  <c r="I27" i="18" a="1"/>
  <c r="I27" i="18" s="1"/>
  <c r="H27" i="18"/>
  <c r="G27" i="18"/>
  <c r="F27" i="18"/>
  <c r="E27" i="18"/>
  <c r="D27" i="18"/>
  <c r="C27" i="18"/>
  <c r="E9" i="18"/>
  <c r="F9" i="18" s="1"/>
  <c r="G9" i="18" s="1"/>
  <c r="H9" i="18" s="1"/>
  <c r="I9" i="18" s="1"/>
  <c r="J9" i="18" s="1"/>
  <c r="C8" i="18"/>
  <c r="D9" i="17"/>
  <c r="C45" i="17"/>
  <c r="C44" i="17"/>
  <c r="C43" i="17"/>
  <c r="C42" i="17"/>
  <c r="C41" i="17"/>
  <c r="C40" i="17"/>
  <c r="C39" i="17"/>
  <c r="C38" i="17"/>
  <c r="C37" i="17"/>
  <c r="C36" i="17"/>
  <c r="M32" i="17"/>
  <c r="L32" i="17"/>
  <c r="K32" i="17"/>
  <c r="J32" i="17"/>
  <c r="I32" i="17"/>
  <c r="H32" i="17"/>
  <c r="G32" i="17"/>
  <c r="F32" i="17"/>
  <c r="E32" i="17"/>
  <c r="D32" i="17"/>
  <c r="C32" i="17"/>
  <c r="M31" i="17"/>
  <c r="L31" i="17"/>
  <c r="K31" i="17"/>
  <c r="J31" i="17"/>
  <c r="I31" i="17"/>
  <c r="H31" i="17"/>
  <c r="G31" i="17"/>
  <c r="F31" i="17"/>
  <c r="E31" i="17"/>
  <c r="D31" i="17"/>
  <c r="C31" i="17"/>
  <c r="M30" i="17"/>
  <c r="L30" i="17"/>
  <c r="K30" i="17"/>
  <c r="J30" i="17"/>
  <c r="I30" i="17"/>
  <c r="H30" i="17"/>
  <c r="G30" i="17"/>
  <c r="F30" i="17"/>
  <c r="E30" i="17"/>
  <c r="D30" i="17"/>
  <c r="C30" i="17"/>
  <c r="M29" i="17"/>
  <c r="L29" i="17"/>
  <c r="K29" i="17"/>
  <c r="J29" i="17"/>
  <c r="I29" i="17"/>
  <c r="H29" i="17"/>
  <c r="G29" i="17"/>
  <c r="F29" i="17"/>
  <c r="E29" i="17"/>
  <c r="D29" i="17"/>
  <c r="C29" i="17"/>
  <c r="M28" i="17"/>
  <c r="L28" i="17"/>
  <c r="K28" i="17"/>
  <c r="J28" i="17"/>
  <c r="I28" i="17"/>
  <c r="H28" i="17"/>
  <c r="G28" i="17"/>
  <c r="F28" i="17"/>
  <c r="E28" i="17"/>
  <c r="D28" i="17"/>
  <c r="C28" i="17"/>
  <c r="M27" i="17"/>
  <c r="L27" i="17"/>
  <c r="K27" i="17"/>
  <c r="J27" i="17"/>
  <c r="I27" i="17" a="1"/>
  <c r="I27" i="17" s="1"/>
  <c r="H27" i="17"/>
  <c r="G27" i="17"/>
  <c r="F27" i="17"/>
  <c r="E27" i="17"/>
  <c r="D27" i="17"/>
  <c r="C27" i="17"/>
  <c r="E9" i="17"/>
  <c r="F9" i="17" s="1"/>
  <c r="G9" i="17" s="1"/>
  <c r="H9" i="17" s="1"/>
  <c r="I9" i="17" s="1"/>
  <c r="J9" i="17" s="1"/>
  <c r="C8" i="17"/>
  <c r="C8" i="1"/>
  <c r="M32" i="1"/>
  <c r="M31" i="1"/>
  <c r="M30" i="1"/>
  <c r="M29" i="1"/>
  <c r="M28" i="1"/>
  <c r="M27" i="1"/>
  <c r="L32" i="1"/>
  <c r="L31" i="1"/>
  <c r="L30" i="1"/>
  <c r="L29" i="1"/>
  <c r="L28" i="1"/>
  <c r="L27" i="1"/>
  <c r="K32" i="1"/>
  <c r="K31" i="1"/>
  <c r="K30" i="1"/>
  <c r="K29" i="1"/>
  <c r="K28" i="1"/>
  <c r="K27" i="1"/>
  <c r="J32" i="1"/>
  <c r="J31" i="1"/>
  <c r="J30" i="1"/>
  <c r="J29" i="1"/>
  <c r="J28" i="1"/>
  <c r="J27" i="1"/>
  <c r="I32" i="1"/>
  <c r="I31" i="1"/>
  <c r="I30" i="1"/>
  <c r="I29" i="1"/>
  <c r="I28" i="1"/>
  <c r="I27" i="1" a="1"/>
  <c r="I27" i="1" s="1"/>
  <c r="H32" i="1"/>
  <c r="H31" i="1"/>
  <c r="H30" i="1"/>
  <c r="H29" i="1"/>
  <c r="H28" i="1"/>
  <c r="H27" i="1"/>
  <c r="G32" i="1"/>
  <c r="G31" i="1"/>
  <c r="G30" i="1"/>
  <c r="G29" i="1"/>
  <c r="G28" i="1"/>
  <c r="G27" i="1"/>
  <c r="F32" i="1"/>
  <c r="F31" i="1"/>
  <c r="F30" i="1"/>
  <c r="F29" i="1"/>
  <c r="F28" i="1"/>
  <c r="F27" i="1"/>
  <c r="C41" i="1"/>
  <c r="C42" i="1"/>
  <c r="C43" i="1"/>
  <c r="C44" i="1"/>
  <c r="C45" i="1"/>
  <c r="E32" i="1"/>
  <c r="E31" i="1"/>
  <c r="E30" i="1"/>
  <c r="E29" i="1"/>
  <c r="E28" i="1"/>
  <c r="D32" i="1"/>
  <c r="D31" i="1"/>
  <c r="D30" i="1"/>
  <c r="D29" i="1"/>
  <c r="D28" i="1"/>
  <c r="D27" i="1"/>
  <c r="E27" i="1"/>
  <c r="C37" i="1"/>
  <c r="C38" i="1"/>
  <c r="C39" i="1"/>
  <c r="C40" i="1"/>
  <c r="C36" i="1"/>
  <c r="C27" i="1"/>
  <c r="C28" i="1"/>
  <c r="C29" i="1"/>
  <c r="C30" i="1"/>
  <c r="C31" i="1"/>
  <c r="C32" i="1"/>
  <c r="E9" i="1"/>
  <c r="F9" i="1" s="1"/>
  <c r="G9" i="1" s="1"/>
  <c r="H9" i="1" s="1"/>
  <c r="I9" i="1" s="1"/>
  <c r="J9" i="1" s="1"/>
  <c r="E12" i="14" l="1" a="1"/>
  <c r="E12" i="14" s="1"/>
  <c r="C12" i="14" a="1"/>
  <c r="C12" i="14" s="1"/>
  <c r="G12" i="14" a="1"/>
  <c r="G12" i="14" s="1"/>
  <c r="I12" i="14" a="1"/>
  <c r="I12" i="14" s="1"/>
  <c r="J12" i="14" a="1"/>
  <c r="J12" i="14" s="1"/>
  <c r="K12" i="14" a="1"/>
  <c r="K12" i="14" s="1"/>
  <c r="M12" i="14" a="1"/>
  <c r="M12" i="14" s="1"/>
  <c r="F12" i="14" a="1"/>
  <c r="F12" i="14" s="1"/>
  <c r="L12" i="14" a="1"/>
  <c r="L12" i="14" s="1"/>
  <c r="D12" i="14" a="1"/>
  <c r="D12" i="14" s="1"/>
  <c r="H12" i="14" a="1"/>
  <c r="H12" i="14" s="1"/>
  <c r="C26" i="14"/>
  <c r="C24" i="14"/>
  <c r="C25" i="14"/>
  <c r="C31" i="14"/>
  <c r="C32" i="14"/>
  <c r="C33" i="14"/>
  <c r="C27" i="14"/>
  <c r="C28" i="14"/>
  <c r="C29" i="14"/>
  <c r="C30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<sst xmlns="http://schemas.openxmlformats.org/spreadsheetml/2006/main" count="1681" uniqueCount="53">
  <si>
    <t>Design</t>
  </si>
  <si>
    <t>Predesign</t>
  </si>
  <si>
    <t>Obuka</t>
  </si>
  <si>
    <t>Project</t>
  </si>
  <si>
    <t>RADNI NALOZI</t>
  </si>
  <si>
    <t>IZOSTANCI</t>
  </si>
  <si>
    <t>NAME:</t>
  </si>
  <si>
    <t xml:space="preserve">WEEK </t>
  </si>
  <si>
    <t>Aktivnost</t>
  </si>
  <si>
    <t>Aktivnosti</t>
  </si>
  <si>
    <t>Tehnički prijem</t>
  </si>
  <si>
    <t>Izlazak u proizvodnju</t>
  </si>
  <si>
    <t>RADNI NALOG</t>
  </si>
  <si>
    <t>BROJ SATI</t>
  </si>
  <si>
    <t>BROJ SATI (UKUPNO)</t>
  </si>
  <si>
    <t>Priprema dokumentacije</t>
  </si>
  <si>
    <t>Komunikacija</t>
  </si>
  <si>
    <t>Uzimanje mera na terenu</t>
  </si>
  <si>
    <t>Sastanci</t>
  </si>
  <si>
    <t>Projektantski nadzor prilikom ugradnje</t>
  </si>
  <si>
    <t>POTROŠENI SATI PO RADNOM NALOGU</t>
  </si>
  <si>
    <t>POTROŠENI SATI PO AKTIVNOSTIMA</t>
  </si>
  <si>
    <t>SELECT WEEK</t>
  </si>
  <si>
    <t>NAPOMENA</t>
  </si>
  <si>
    <t>Ostalo</t>
  </si>
  <si>
    <t xml:space="preserve">S001539 - CRIDC </t>
  </si>
  <si>
    <t>D000001 - KIHN PTC Creo</t>
  </si>
  <si>
    <t>D001456 - Kosovo</t>
  </si>
  <si>
    <t>Ime i prezime [popuniti u SUM]</t>
  </si>
  <si>
    <t>radni nalog 1</t>
  </si>
  <si>
    <t>radni nalog 2</t>
  </si>
  <si>
    <t>radni nalog 3</t>
  </si>
  <si>
    <t>radni nalog 4</t>
  </si>
  <si>
    <t>radni nalog 5</t>
  </si>
  <si>
    <t>radni nalog 6</t>
  </si>
  <si>
    <t>radni nalog 7</t>
  </si>
  <si>
    <t>radni nalog 8</t>
  </si>
  <si>
    <t>radni nalog 9</t>
  </si>
  <si>
    <t>radni nalog 10</t>
  </si>
  <si>
    <t>radni nalog 11</t>
  </si>
  <si>
    <t>radni nalog 12</t>
  </si>
  <si>
    <t>radni nalog 13</t>
  </si>
  <si>
    <t>radni nalog 14</t>
  </si>
  <si>
    <t>radni nalog 15</t>
  </si>
  <si>
    <t>radni nalog 16</t>
  </si>
  <si>
    <t>radni nalog 17</t>
  </si>
  <si>
    <t>radni nalog 18</t>
  </si>
  <si>
    <t>radni nalog 19</t>
  </si>
  <si>
    <t>radni nalog 20</t>
  </si>
  <si>
    <t>radni nalog 21</t>
  </si>
  <si>
    <t>radni nalog 22</t>
  </si>
  <si>
    <t>radni nalog 23</t>
  </si>
  <si>
    <t>DEPARTMENT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</si>
</sst>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\.yyyy;@"/>
    <numFmt numFmtId="165" formatCode="[$-241A]dddd\,\ d\.\ mmmm\ yy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odoni MT Black"/>
      <family val="1"/>
    </font>
    <font>
      <sz val="8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25"/>
      <color theme="1"/>
      <name val="Bodoni MT Black"/>
      <family val="1"/>
    </font>
    <font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2" borderId="0" xfId="0" applyFill="1"/>
    <xf numFmtId="0" fontId="0" fillId="6" borderId="1" xfId="0" applyFill="1" applyBorder="1"/>
    <xf numFmtId="165" fontId="0" fillId="6" borderId="1" xfId="0" applyNumberFormat="1" applyFill="1" applyBorder="1"/>
    <xf numFmtId="164" fontId="0" fillId="2" borderId="0" xfId="0" applyNumberFormat="1" applyFill="1"/>
    <xf numFmtId="0" fontId="0" fillId="9" borderId="1" xfId="0" applyFill="1" applyBorder="1"/>
    <xf numFmtId="0" fontId="0" fillId="7" borderId="1" xfId="0" applyFill="1" applyBorder="1"/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1" fillId="10" borderId="8" xfId="0" applyFont="1" applyFill="1" applyBorder="1"/>
    <xf numFmtId="0" fontId="1" fillId="10" borderId="1" xfId="0" applyFont="1" applyFill="1" applyBorder="1"/>
    <xf numFmtId="0" fontId="1" fillId="10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left"/>
    </xf>
    <xf numFmtId="0" fontId="1" fillId="10" borderId="9" xfId="0" applyFont="1" applyFill="1" applyBorder="1" applyAlignment="1">
      <alignment horizontal="center"/>
    </xf>
    <xf numFmtId="0" fontId="0" fillId="11" borderId="8" xfId="0" applyFill="1" applyBorder="1"/>
    <xf numFmtId="0" fontId="0" fillId="11" borderId="10" xfId="0" applyFill="1" applyBorder="1"/>
    <xf numFmtId="0" fontId="0" fillId="12" borderId="8" xfId="0" applyFill="1" applyBorder="1"/>
    <xf numFmtId="0" fontId="0" fillId="12" borderId="9" xfId="0" applyFill="1" applyBorder="1"/>
    <xf numFmtId="0" fontId="0" fillId="11" borderId="16" xfId="0" applyFill="1" applyBorder="1"/>
    <xf numFmtId="0" fontId="0" fillId="13" borderId="9" xfId="0" applyFill="1" applyBorder="1"/>
    <xf numFmtId="0" fontId="0" fillId="13" borderId="17" xfId="0" applyFill="1" applyBorder="1"/>
    <xf numFmtId="0" fontId="0" fillId="13" borderId="12" xfId="0" applyFill="1" applyBorder="1"/>
    <xf numFmtId="0" fontId="5" fillId="3" borderId="4" xfId="0" applyFont="1" applyFill="1" applyBorder="1" applyAlignment="1">
      <alignment horizontal="left"/>
    </xf>
    <xf numFmtId="0" fontId="6" fillId="5" borderId="5" xfId="0" applyFont="1" applyFill="1" applyBorder="1" applyAlignment="1">
      <alignment horizontal="right"/>
    </xf>
    <xf numFmtId="0" fontId="6" fillId="5" borderId="18" xfId="0" applyFont="1" applyFill="1" applyBorder="1" applyAlignment="1">
      <alignment horizontal="right"/>
    </xf>
    <xf numFmtId="0" fontId="0" fillId="8" borderId="21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8" fillId="2" borderId="0" xfId="0" applyFont="1" applyFill="1"/>
    <xf numFmtId="0" fontId="0" fillId="14" borderId="1" xfId="0" applyFill="1" applyBorder="1"/>
    <xf numFmtId="0" fontId="1" fillId="4" borderId="13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6" fillId="5" borderId="19" xfId="0" applyFont="1" applyFill="1" applyBorder="1" applyAlignment="1">
      <alignment horizontal="center"/>
    </xf>
    <xf numFmtId="0" fontId="6" fillId="5" borderId="20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8FEE-4C70-B87A-0C5B32B64CC3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8FEE-4C70-B87A-0C5B32B64CC3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8FEE-4C70-B87A-0C5B32B64CC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8FEE-4C70-B87A-0C5B32B64CC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8FEE-4C70-B87A-0C5B32B64CC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8FEE-4C70-B87A-0C5B32B64CC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8FEE-4C70-B87A-0C5B32B64CC3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8FEE-4C70-B87A-0C5B32B64CC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8FEE-4C70-B87A-0C5B32B64CC3}"/>
              </c:ext>
            </c:extLst>
          </c:dPt>
          <c:cat>
            <c:strRef>
              <c:f>'Week 1'!$B$36:$B$45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1'!$C$36:$C$45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EE-4C70-B87A-0C5B32B64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6FE9-40C5-A346-2C57305E932C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6FE9-40C5-A346-2C57305E932C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6FE9-40C5-A346-2C57305E932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6FE9-40C5-A346-2C57305E932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6FE9-40C5-A346-2C57305E932C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6FE9-40C5-A346-2C57305E932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6FE9-40C5-A346-2C57305E932C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6FE9-40C5-A346-2C57305E932C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6FE9-40C5-A346-2C57305E932C}"/>
              </c:ext>
            </c:extLst>
          </c:dPt>
          <c:cat>
            <c:strRef>
              <c:f>'Week 2'!$B$36:$B$45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2'!$C$36:$C$45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FE9-40C5-A346-2C57305E9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A240-422D-81A5-525A6A8DA365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A240-422D-81A5-525A6A8DA365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A240-422D-81A5-525A6A8DA36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A240-422D-81A5-525A6A8DA36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A240-422D-81A5-525A6A8DA36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A240-422D-81A5-525A6A8DA36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A240-422D-81A5-525A6A8DA365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A240-422D-81A5-525A6A8DA36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A240-422D-81A5-525A6A8DA365}"/>
              </c:ext>
            </c:extLst>
          </c:dPt>
          <c:cat>
            <c:strRef>
              <c:f>'Week 3'!$B$36:$B$45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3'!$C$36:$C$45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240-422D-81A5-525A6A8DA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532C-4EF1-A9E6-310CF7D1779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532C-4EF1-A9E6-310CF7D17790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532C-4EF1-A9E6-310CF7D1779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532C-4EF1-A9E6-310CF7D1779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532C-4EF1-A9E6-310CF7D1779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532C-4EF1-A9E6-310CF7D1779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532C-4EF1-A9E6-310CF7D17790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532C-4EF1-A9E6-310CF7D1779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532C-4EF1-A9E6-310CF7D17790}"/>
              </c:ext>
            </c:extLst>
          </c:dPt>
          <c:cat>
            <c:strRef>
              <c:f>'Week 4'!$B$36:$B$45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4'!$C$36:$C$45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32C-4EF1-A9E6-310CF7D17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BC8-4ABC-9098-B486F71ECA6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BC8-4ABC-9098-B486F71ECA68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9BC8-4ABC-9098-B486F71ECA6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9BC8-4ABC-9098-B486F71ECA6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9BC8-4ABC-9098-B486F71ECA6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9BC8-4ABC-9098-B486F71ECA6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9BC8-4ABC-9098-B486F71ECA68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9BC8-4ABC-9098-B486F71ECA6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9BC8-4ABC-9098-B486F71ECA68}"/>
              </c:ext>
            </c:extLst>
          </c:dPt>
          <c:cat>
            <c:strRef>
              <c:f>'Week 5'!$B$36:$B$45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5'!$C$36:$C$45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BC8-4ABC-9098-B486F71EC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3DB4-43E4-9A8E-8139DF2DD29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3DB4-43E4-9A8E-8139DF2DD29A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3DB4-43E4-9A8E-8139DF2DD29A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3DB4-43E4-9A8E-8139DF2DD29A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3DB4-43E4-9A8E-8139DF2DD29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3DB4-43E4-9A8E-8139DF2DD29A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3DB4-43E4-9A8E-8139DF2DD29A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3DB4-43E4-9A8E-8139DF2DD29A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3DB4-43E4-9A8E-8139DF2DD29A}"/>
              </c:ext>
            </c:extLst>
          </c:dPt>
          <c:cat>
            <c:strRef>
              <c:f>'Week 6'!$B$36:$B$45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6'!$C$36:$C$45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DB4-43E4-9A8E-8139DF2DD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7997-44F6-B2A6-21D8AF7621B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7997-44F6-B2A6-21D8AF7621B9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7997-44F6-B2A6-21D8AF7621B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7997-44F6-B2A6-21D8AF7621B9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7997-44F6-B2A6-21D8AF7621B9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7997-44F6-B2A6-21D8AF7621B9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7997-44F6-B2A6-21D8AF7621B9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7997-44F6-B2A6-21D8AF7621B9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7997-44F6-B2A6-21D8AF7621B9}"/>
              </c:ext>
            </c:extLst>
          </c:dPt>
          <c:cat>
            <c:strRef>
              <c:f>'Week 7'!$B$36:$B$45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7'!$C$36:$C$45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997-44F6-B2A6-21D8AF762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BD3F-4D56-BBE8-A56FAB0A061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BD3F-4D56-BBE8-A56FAB0A0618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BD3F-4D56-BBE8-A56FAB0A061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BD3F-4D56-BBE8-A56FAB0A061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BD3F-4D56-BBE8-A56FAB0A061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BD3F-4D56-BBE8-A56FAB0A061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BD3F-4D56-BBE8-A56FAB0A0618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BD3F-4D56-BBE8-A56FAB0A061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BD3F-4D56-BBE8-A56FAB0A0618}"/>
              </c:ext>
            </c:extLst>
          </c:dPt>
          <c:cat>
            <c:strRef>
              <c:f>'Week 8'!$B$36:$B$45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8'!$C$36:$C$45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D3F-4D56-BBE8-A56FAB0A0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DB1F-4290-BDCB-D24EA1EF94C3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DB1F-4290-BDCB-D24EA1EF94C3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DB1F-4290-BDCB-D24EA1EF94C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DB1F-4290-BDCB-D24EA1EF94C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DB1F-4290-BDCB-D24EA1EF94C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DB1F-4290-BDCB-D24EA1EF94C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DB1F-4290-BDCB-D24EA1EF94C3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DB1F-4290-BDCB-D24EA1EF94C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DB1F-4290-BDCB-D24EA1EF94C3}"/>
              </c:ext>
            </c:extLst>
          </c:dPt>
          <c:cat>
            <c:strRef>
              <c:f>'Week 9'!$B$36:$B$45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9'!$C$36:$C$45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B1F-4290-BDCB-D24EA1EF9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43B3-4AB5-AE1B-EFD17A52684E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43B3-4AB5-AE1B-EFD17A52684E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43B3-4AB5-AE1B-EFD17A52684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43B3-4AB5-AE1B-EFD17A52684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43B3-4AB5-AE1B-EFD17A52684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43B3-4AB5-AE1B-EFD17A52684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43B3-4AB5-AE1B-EFD17A52684E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43B3-4AB5-AE1B-EFD17A52684E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43B3-4AB5-AE1B-EFD17A52684E}"/>
              </c:ext>
            </c:extLst>
          </c:dPt>
          <c:cat>
            <c:strRef>
              <c:f>'Week 10'!$B$36:$B$45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10'!$C$36:$C$45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3B3-4AB5-AE1B-EFD17A526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0129-4886-80AE-16440E69AB8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129-4886-80AE-16440E69AB80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129-4886-80AE-16440E69AB8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0129-4886-80AE-16440E69AB8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0129-4886-80AE-16440E69AB8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0129-4886-80AE-16440E69AB8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0129-4886-80AE-16440E69AB80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0129-4886-80AE-16440E69AB8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0129-4886-80AE-16440E69AB80}"/>
              </c:ext>
            </c:extLst>
          </c:dPt>
          <c:cat>
            <c:strRef>
              <c:f>'Week 11'!$B$36:$B$45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11'!$C$36:$C$45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129-4886-80AE-16440E69A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1F25-4C0B-AB4F-CE096F60A11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1F25-4C0B-AB4F-CE096F60A110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1F25-4C0B-AB4F-CE096F60A11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1F25-4C0B-AB4F-CE096F60A11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1F25-4C0B-AB4F-CE096F60A11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1F25-4C0B-AB4F-CE096F60A11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1F25-4C0B-AB4F-CE096F60A110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1F25-4C0B-AB4F-CE096F60A11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1F25-4C0B-AB4F-CE096F60A110}"/>
              </c:ext>
            </c:extLst>
          </c:dPt>
          <c:cat>
            <c:strRef>
              <c:f>'Week 12'!$B$36:$B$45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12'!$C$36:$C$45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F25-4C0B-AB4F-CE096F60A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2D2B-439D-9CF7-144EAF1F2C0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2D2B-439D-9CF7-144EAF1F2C01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2D2B-439D-9CF7-144EAF1F2C0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2D2B-439D-9CF7-144EAF1F2C0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2D2B-439D-9CF7-144EAF1F2C01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2D2B-439D-9CF7-144EAF1F2C0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2D2B-439D-9CF7-144EAF1F2C01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2D2B-439D-9CF7-144EAF1F2C01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2D2B-439D-9CF7-144EAF1F2C01}"/>
              </c:ext>
            </c:extLst>
          </c:dPt>
          <c:cat>
            <c:strRef>
              <c:f>'Week 13'!$B$36:$B$45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13'!$C$36:$C$45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D2B-439D-9CF7-144EAF1F2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2909-4298-BE7B-36A43E9A1614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2909-4298-BE7B-36A43E9A1614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2909-4298-BE7B-36A43E9A1614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2909-4298-BE7B-36A43E9A1614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2909-4298-BE7B-36A43E9A161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2909-4298-BE7B-36A43E9A1614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2909-4298-BE7B-36A43E9A1614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2909-4298-BE7B-36A43E9A1614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2909-4298-BE7B-36A43E9A1614}"/>
              </c:ext>
            </c:extLst>
          </c:dPt>
          <c:cat>
            <c:strRef>
              <c:f>'Week 14'!$B$36:$B$45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14'!$C$36:$C$45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909-4298-BE7B-36A43E9A1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8618-4001-B209-9B5EFF5D9EC4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8618-4001-B209-9B5EFF5D9EC4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8618-4001-B209-9B5EFF5D9EC4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8618-4001-B209-9B5EFF5D9EC4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8618-4001-B209-9B5EFF5D9EC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8618-4001-B209-9B5EFF5D9EC4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8618-4001-B209-9B5EFF5D9EC4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8618-4001-B209-9B5EFF5D9EC4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8618-4001-B209-9B5EFF5D9EC4}"/>
              </c:ext>
            </c:extLst>
          </c:dPt>
          <c:cat>
            <c:strRef>
              <c:f>'Week 15'!$B$36:$B$45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15'!$C$36:$C$45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618-4001-B209-9B5EFF5D9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D0B9-4BED-8C0C-9A8FA3FA4FF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D0B9-4BED-8C0C-9A8FA3FA4FFA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D0B9-4BED-8C0C-9A8FA3FA4FFA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D0B9-4BED-8C0C-9A8FA3FA4FFA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D0B9-4BED-8C0C-9A8FA3FA4FF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D0B9-4BED-8C0C-9A8FA3FA4FFA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D0B9-4BED-8C0C-9A8FA3FA4FFA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D0B9-4BED-8C0C-9A8FA3FA4FFA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D0B9-4BED-8C0C-9A8FA3FA4FFA}"/>
              </c:ext>
            </c:extLst>
          </c:dPt>
          <c:cat>
            <c:strRef>
              <c:f>'Week 16'!$B$36:$B$45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16'!$C$36:$C$45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0B9-4BED-8C0C-9A8FA3FA4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2BE3-4646-AD76-BAE81DC9B55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2BE3-4646-AD76-BAE81DC9B550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2BE3-4646-AD76-BAE81DC9B55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2BE3-4646-AD76-BAE81DC9B55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2BE3-4646-AD76-BAE81DC9B55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2BE3-4646-AD76-BAE81DC9B55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2BE3-4646-AD76-BAE81DC9B550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2BE3-4646-AD76-BAE81DC9B55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2BE3-4646-AD76-BAE81DC9B550}"/>
              </c:ext>
            </c:extLst>
          </c:dPt>
          <c:cat>
            <c:strRef>
              <c:f>'Week 17'!$B$36:$B$45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17'!$C$36:$C$45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BE3-4646-AD76-BAE81DC9B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2FBE-4A43-A162-0A2F2DEE4702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2FBE-4A43-A162-0A2F2DEE4702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2FBE-4A43-A162-0A2F2DEE470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2FBE-4A43-A162-0A2F2DEE470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2FBE-4A43-A162-0A2F2DEE470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2FBE-4A43-A162-0A2F2DEE470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2FBE-4A43-A162-0A2F2DEE4702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2FBE-4A43-A162-0A2F2DEE4702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2FBE-4A43-A162-0A2F2DEE4702}"/>
              </c:ext>
            </c:extLst>
          </c:dPt>
          <c:cat>
            <c:strRef>
              <c:f>'Week 18'!$B$36:$B$45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18'!$C$36:$C$45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FBE-4A43-A162-0A2F2DEE4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834C-4D91-A4FC-DEA333A46D35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834C-4D91-A4FC-DEA333A46D35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834C-4D91-A4FC-DEA333A46D3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834C-4D91-A4FC-DEA333A46D3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834C-4D91-A4FC-DEA333A46D3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834C-4D91-A4FC-DEA333A46D3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834C-4D91-A4FC-DEA333A46D35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834C-4D91-A4FC-DEA333A46D3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834C-4D91-A4FC-DEA333A46D35}"/>
              </c:ext>
            </c:extLst>
          </c:dPt>
          <c:cat>
            <c:strRef>
              <c:f>'Week 19'!$B$36:$B$45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19'!$C$36:$C$45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34C-4D91-A4FC-DEA333A46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6F79-4F57-9FC8-0FCA57371FB4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6F79-4F57-9FC8-0FCA57371FB4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6F79-4F57-9FC8-0FCA57371FB4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6F79-4F57-9FC8-0FCA57371FB4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6F79-4F57-9FC8-0FCA57371FB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6F79-4F57-9FC8-0FCA57371FB4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6F79-4F57-9FC8-0FCA57371FB4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6F79-4F57-9FC8-0FCA57371FB4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6F79-4F57-9FC8-0FCA57371FB4}"/>
              </c:ext>
            </c:extLst>
          </c:dPt>
          <c:cat>
            <c:strRef>
              <c:f>'Week 20'!$B$36:$B$45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20'!$C$36:$C$45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F79-4F57-9FC8-0FCA57371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6EC6-499A-A208-1ECDB31AEDFC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6EC6-499A-A208-1ECDB31AEDFC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6EC6-499A-A208-1ECDB31AEDF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6EC6-499A-A208-1ECDB31AEDF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6EC6-499A-A208-1ECDB31AEDFC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6EC6-499A-A208-1ECDB31AEDF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6EC6-499A-A208-1ECDB31AEDFC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6EC6-499A-A208-1ECDB31AEDFC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6EC6-499A-A208-1ECDB31AEDFC}"/>
              </c:ext>
            </c:extLst>
          </c:dPt>
          <c:cat>
            <c:strRef>
              <c:f>'Week 21'!$B$36:$B$45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21'!$C$36:$C$45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EC6-499A-A208-1ECDB31AE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46E8-44F7-A162-05DD5569853E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46E8-44F7-A162-05DD5569853E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46E8-44F7-A162-05DD5569853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46E8-44F7-A162-05DD5569853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46E8-44F7-A162-05DD5569853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46E8-44F7-A162-05DD5569853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46E8-44F7-A162-05DD5569853E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46E8-44F7-A162-05DD5569853E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46E8-44F7-A162-05DD5569853E}"/>
              </c:ext>
            </c:extLst>
          </c:dPt>
          <c:cat>
            <c:strRef>
              <c:f>'Week 22'!$B$36:$B$45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22'!$C$36:$C$45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6E8-44F7-A162-05DD55698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5E41-4D9A-8393-C36D0680EAB4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5E41-4D9A-8393-C36D0680EAB4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5E41-4D9A-8393-C36D0680EAB4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5E41-4D9A-8393-C36D0680EAB4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5E41-4D9A-8393-C36D0680EAB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5E41-4D9A-8393-C36D0680EAB4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5E41-4D9A-8393-C36D0680EAB4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5E41-4D9A-8393-C36D0680EAB4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5E41-4D9A-8393-C36D0680EAB4}"/>
              </c:ext>
            </c:extLst>
          </c:dPt>
          <c:cat>
            <c:strRef>
              <c:f>'Week 23'!$B$36:$B$45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23'!$C$36:$C$45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E41-4D9A-8393-C36D0680E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7396-4B4D-97A9-949D09D2C96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7396-4B4D-97A9-949D09D2C969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7396-4B4D-97A9-949D09D2C96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7396-4B4D-97A9-949D09D2C969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7396-4B4D-97A9-949D09D2C969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7396-4B4D-97A9-949D09D2C969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7396-4B4D-97A9-949D09D2C969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7396-4B4D-97A9-949D09D2C969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7396-4B4D-97A9-949D09D2C969}"/>
              </c:ext>
            </c:extLst>
          </c:dPt>
          <c:cat>
            <c:strRef>
              <c:f>'Week 24'!$B$36:$B$45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24'!$C$36:$C$45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396-4B4D-97A9-949D09D2C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ED7F-4F5D-80AE-C29DF709B00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ED7F-4F5D-80AE-C29DF709B008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ED7F-4F5D-80AE-C29DF709B00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ED7F-4F5D-80AE-C29DF709B00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ED7F-4F5D-80AE-C29DF709B00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ED7F-4F5D-80AE-C29DF709B00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ED7F-4F5D-80AE-C29DF709B008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ED7F-4F5D-80AE-C29DF709B00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ED7F-4F5D-80AE-C29DF709B008}"/>
              </c:ext>
            </c:extLst>
          </c:dPt>
          <c:cat>
            <c:strRef>
              <c:f>'Week 25'!$B$36:$B$45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25'!$C$36:$C$45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D7F-4F5D-80AE-C29DF709B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4567-4DD3-90FD-7AAEC913CBE5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4567-4DD3-90FD-7AAEC913CBE5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4567-4DD3-90FD-7AAEC913CBE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4567-4DD3-90FD-7AAEC913CBE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4567-4DD3-90FD-7AAEC913CBE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4567-4DD3-90FD-7AAEC913CBE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4567-4DD3-90FD-7AAEC913CBE5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4567-4DD3-90FD-7AAEC913CBE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4567-4DD3-90FD-7AAEC913CBE5}"/>
              </c:ext>
            </c:extLst>
          </c:dPt>
          <c:cat>
            <c:strRef>
              <c:f>'Week 26'!$B$36:$B$45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26'!$C$36:$C$45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567-4DD3-90FD-7AAEC913C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2CB9-4132-8027-BC9B8D93573E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2CB9-4132-8027-BC9B8D93573E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2CB9-4132-8027-BC9B8D93573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2CB9-4132-8027-BC9B8D93573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2CB9-4132-8027-BC9B8D93573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2CB9-4132-8027-BC9B8D93573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2CB9-4132-8027-BC9B8D93573E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2CB9-4132-8027-BC9B8D93573E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2CB9-4132-8027-BC9B8D93573E}"/>
              </c:ext>
            </c:extLst>
          </c:dPt>
          <c:cat>
            <c:strRef>
              <c:f>'Week 27'!$B$36:$B$45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27'!$C$36:$C$45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CB9-4132-8027-BC9B8D935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199B-4B47-85E6-17A6C673971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199B-4B47-85E6-17A6C6739719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199B-4B47-85E6-17A6C673971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199B-4B47-85E6-17A6C6739719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199B-4B47-85E6-17A6C6739719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199B-4B47-85E6-17A6C6739719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199B-4B47-85E6-17A6C6739719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199B-4B47-85E6-17A6C6739719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199B-4B47-85E6-17A6C6739719}"/>
              </c:ext>
            </c:extLst>
          </c:dPt>
          <c:cat>
            <c:strRef>
              <c:f>'Week 28'!$B$36:$B$45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28'!$C$36:$C$45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99B-4B47-85E6-17A6C6739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C9C3-417A-A6A2-4B62055EFED2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C9C3-417A-A6A2-4B62055EFED2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C9C3-417A-A6A2-4B62055EFED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C9C3-417A-A6A2-4B62055EFED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C9C3-417A-A6A2-4B62055EFED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C9C3-417A-A6A2-4B62055EFED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C9C3-417A-A6A2-4B62055EFED2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C9C3-417A-A6A2-4B62055EFED2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C9C3-417A-A6A2-4B62055EFED2}"/>
              </c:ext>
            </c:extLst>
          </c:dPt>
          <c:cat>
            <c:strRef>
              <c:f>'Week 29'!$B$36:$B$45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29'!$C$36:$C$45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9C3-417A-A6A2-4B62055EF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7F16-4B19-8EB2-512A0049C64C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7F16-4B19-8EB2-512A0049C64C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7F16-4B19-8EB2-512A0049C64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7F16-4B19-8EB2-512A0049C64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7F16-4B19-8EB2-512A0049C64C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7F16-4B19-8EB2-512A0049C64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7F16-4B19-8EB2-512A0049C64C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7F16-4B19-8EB2-512A0049C64C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7F16-4B19-8EB2-512A0049C64C}"/>
              </c:ext>
            </c:extLst>
          </c:dPt>
          <c:cat>
            <c:strRef>
              <c:f>'Week 30'!$B$36:$B$45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30'!$C$36:$C$45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F16-4B19-8EB2-512A0049C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106C-44EE-8882-52D92BD76AE7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106C-44EE-8882-52D92BD76AE7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106C-44EE-8882-52D92BD76AE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106C-44EE-8882-52D92BD76AE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106C-44EE-8882-52D92BD76AE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106C-44EE-8882-52D92BD76AE7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106C-44EE-8882-52D92BD76AE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106C-44EE-8882-52D92BD76AE7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106C-44EE-8882-52D92BD76AE7}"/>
              </c:ext>
            </c:extLst>
          </c:dPt>
          <c:cat>
            <c:strRef>
              <c:f>'Week 31'!$B$36:$B$45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31'!$C$36:$C$45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06C-44EE-8882-52D92BD76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8713-4D2E-84D1-9BE1BAAB193D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8713-4D2E-84D1-9BE1BAAB193D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8713-4D2E-84D1-9BE1BAAB193D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8713-4D2E-84D1-9BE1BAAB193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8713-4D2E-84D1-9BE1BAAB193D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8713-4D2E-84D1-9BE1BAAB193D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8713-4D2E-84D1-9BE1BAAB193D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8713-4D2E-84D1-9BE1BAAB193D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8713-4D2E-84D1-9BE1BAAB193D}"/>
              </c:ext>
            </c:extLst>
          </c:dPt>
          <c:cat>
            <c:strRef>
              <c:f>'Week 32'!$B$36:$B$45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32'!$C$36:$C$45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713-4D2E-84D1-9BE1BAAB1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E499-405E-9E10-45F0DA49551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E499-405E-9E10-45F0DA495511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E499-405E-9E10-45F0DA49551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E499-405E-9E10-45F0DA49551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E499-405E-9E10-45F0DA495511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E499-405E-9E10-45F0DA49551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E499-405E-9E10-45F0DA495511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E499-405E-9E10-45F0DA495511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E499-405E-9E10-45F0DA495511}"/>
              </c:ext>
            </c:extLst>
          </c:dPt>
          <c:cat>
            <c:strRef>
              <c:f>'Week 33'!$B$36:$B$45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33'!$C$36:$C$45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499-405E-9E10-45F0DA495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121E-474B-A7C3-6535655F639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121E-474B-A7C3-6535655F6390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121E-474B-A7C3-6535655F639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121E-474B-A7C3-6535655F639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121E-474B-A7C3-6535655F639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121E-474B-A7C3-6535655F639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121E-474B-A7C3-6535655F6390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121E-474B-A7C3-6535655F639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121E-474B-A7C3-6535655F6390}"/>
              </c:ext>
            </c:extLst>
          </c:dPt>
          <c:cat>
            <c:strRef>
              <c:f>'Week 34'!$B$36:$B$45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34'!$C$36:$C$45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21E-474B-A7C3-6535655F6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749-4F19-9E0A-6338A455E487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749-4F19-9E0A-6338A455E487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9749-4F19-9E0A-6338A455E48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9749-4F19-9E0A-6338A455E48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9749-4F19-9E0A-6338A455E48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9749-4F19-9E0A-6338A455E487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9749-4F19-9E0A-6338A455E48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9749-4F19-9E0A-6338A455E487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9749-4F19-9E0A-6338A455E487}"/>
              </c:ext>
            </c:extLst>
          </c:dPt>
          <c:cat>
            <c:strRef>
              <c:f>'Week 35'!$B$36:$B$45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35'!$C$36:$C$45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749-4F19-9E0A-6338A455E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E398-4A53-ABF6-A1A3582000E5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E398-4A53-ABF6-A1A3582000E5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E398-4A53-ABF6-A1A3582000E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E398-4A53-ABF6-A1A3582000E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E398-4A53-ABF6-A1A3582000E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E398-4A53-ABF6-A1A3582000E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E398-4A53-ABF6-A1A3582000E5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E398-4A53-ABF6-A1A3582000E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E398-4A53-ABF6-A1A3582000E5}"/>
              </c:ext>
            </c:extLst>
          </c:dPt>
          <c:cat>
            <c:strRef>
              <c:f>'Week 36'!$B$36:$B$45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36'!$C$36:$C$45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398-4A53-ABF6-A1A35820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CB8D-4F04-8691-8D6F7B595B3C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CB8D-4F04-8691-8D6F7B595B3C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CB8D-4F04-8691-8D6F7B595B3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CB8D-4F04-8691-8D6F7B595B3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CB8D-4F04-8691-8D6F7B595B3C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CB8D-4F04-8691-8D6F7B595B3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CB8D-4F04-8691-8D6F7B595B3C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CB8D-4F04-8691-8D6F7B595B3C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CB8D-4F04-8691-8D6F7B595B3C}"/>
              </c:ext>
            </c:extLst>
          </c:dPt>
          <c:cat>
            <c:strRef>
              <c:f>'Week 37'!$B$36:$B$45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37'!$C$36:$C$45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B8D-4F04-8691-8D6F7B595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CFB0-493F-A53E-1965BA96BB4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CFB0-493F-A53E-1965BA96BB41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CFB0-493F-A53E-1965BA96BB4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CFB0-493F-A53E-1965BA96BB4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CFB0-493F-A53E-1965BA96BB41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CFB0-493F-A53E-1965BA96BB4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CFB0-493F-A53E-1965BA96BB41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CFB0-493F-A53E-1965BA96BB41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CFB0-493F-A53E-1965BA96BB41}"/>
              </c:ext>
            </c:extLst>
          </c:dPt>
          <c:cat>
            <c:strRef>
              <c:f>'Week 38'!$B$36:$B$45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38'!$C$36:$C$45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FB0-493F-A53E-1965BA96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CC13-4765-B71F-26F89314EB8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CC13-4765-B71F-26F89314EB88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CC13-4765-B71F-26F89314EB8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CC13-4765-B71F-26F89314EB8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CC13-4765-B71F-26F89314EB8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CC13-4765-B71F-26F89314EB8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CC13-4765-B71F-26F89314EB88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CC13-4765-B71F-26F89314EB8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CC13-4765-B71F-26F89314EB88}"/>
              </c:ext>
            </c:extLst>
          </c:dPt>
          <c:cat>
            <c:strRef>
              <c:f>'Week 39'!$B$36:$B$45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39'!$C$36:$C$45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C13-4765-B71F-26F89314E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2FCF-4518-A398-0B0A0B78D57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2FCF-4518-A398-0B0A0B78D571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2FCF-4518-A398-0B0A0B78D57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2FCF-4518-A398-0B0A0B78D57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2FCF-4518-A398-0B0A0B78D571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2FCF-4518-A398-0B0A0B78D57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2FCF-4518-A398-0B0A0B78D571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2FCF-4518-A398-0B0A0B78D571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2FCF-4518-A398-0B0A0B78D571}"/>
              </c:ext>
            </c:extLst>
          </c:dPt>
          <c:cat>
            <c:strRef>
              <c:f>'Week 40'!$B$36:$B$45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40'!$C$36:$C$45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FCF-4518-A398-0B0A0B78D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CA34-4768-9FE1-FEE0A78B8276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CA34-4768-9FE1-FEE0A78B8276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CA34-4768-9FE1-FEE0A78B827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CA34-4768-9FE1-FEE0A78B8276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CA34-4768-9FE1-FEE0A78B827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CA34-4768-9FE1-FEE0A78B827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CA34-4768-9FE1-FEE0A78B8276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CA34-4768-9FE1-FEE0A78B8276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CA34-4768-9FE1-FEE0A78B8276}"/>
              </c:ext>
            </c:extLst>
          </c:dPt>
          <c:cat>
            <c:strRef>
              <c:f>'Week 41'!$B$36:$B$45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41'!$C$36:$C$45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A34-4768-9FE1-FEE0A78B8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0394-4007-9046-AF627D969FF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94-4007-9046-AF627D969FF9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94-4007-9046-AF627D969FF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0394-4007-9046-AF627D969FF9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0394-4007-9046-AF627D969FF9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0394-4007-9046-AF627D969FF9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0394-4007-9046-AF627D969FF9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0394-4007-9046-AF627D969FF9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0394-4007-9046-AF627D969FF9}"/>
              </c:ext>
            </c:extLst>
          </c:dPt>
          <c:cat>
            <c:strRef>
              <c:f>'Week 42'!$B$36:$B$45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42'!$C$36:$C$45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394-4007-9046-AF627D969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3DBA-41BC-B675-8CE71343B5F7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3DBA-41BC-B675-8CE71343B5F7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3DBA-41BC-B675-8CE71343B5F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3DBA-41BC-B675-8CE71343B5F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3DBA-41BC-B675-8CE71343B5F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3DBA-41BC-B675-8CE71343B5F7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3DBA-41BC-B675-8CE71343B5F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3DBA-41BC-B675-8CE71343B5F7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3DBA-41BC-B675-8CE71343B5F7}"/>
              </c:ext>
            </c:extLst>
          </c:dPt>
          <c:cat>
            <c:strRef>
              <c:f>'Week 43'!$B$36:$B$45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43'!$C$36:$C$45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DBA-41BC-B675-8CE71343B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F60D-44E5-B267-C783A30A3B8B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F60D-44E5-B267-C783A30A3B8B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F60D-44E5-B267-C783A30A3B8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F60D-44E5-B267-C783A30A3B8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F60D-44E5-B267-C783A30A3B8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F60D-44E5-B267-C783A30A3B8B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F60D-44E5-B267-C783A30A3B8B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F60D-44E5-B267-C783A30A3B8B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F60D-44E5-B267-C783A30A3B8B}"/>
              </c:ext>
            </c:extLst>
          </c:dPt>
          <c:cat>
            <c:strRef>
              <c:f>'Week 44'!$B$36:$B$45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44'!$C$36:$C$45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60D-44E5-B267-C783A30A3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0957-46AD-818E-78BA096BA876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957-46AD-818E-78BA096BA876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957-46AD-818E-78BA096BA87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0957-46AD-818E-78BA096BA876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0957-46AD-818E-78BA096BA87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0957-46AD-818E-78BA096BA87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0957-46AD-818E-78BA096BA876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0957-46AD-818E-78BA096BA876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0957-46AD-818E-78BA096BA876}"/>
              </c:ext>
            </c:extLst>
          </c:dPt>
          <c:cat>
            <c:strRef>
              <c:f>'Week 45'!$B$36:$B$45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45'!$C$36:$C$45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957-46AD-818E-78BA096BA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B5FF-4205-A3AB-03830868DAEC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B5FF-4205-A3AB-03830868DAEC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B5FF-4205-A3AB-03830868DAE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B5FF-4205-A3AB-03830868DAE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B5FF-4205-A3AB-03830868DAEC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B5FF-4205-A3AB-03830868DAE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B5FF-4205-A3AB-03830868DAEC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B5FF-4205-A3AB-03830868DAEC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B5FF-4205-A3AB-03830868DAEC}"/>
              </c:ext>
            </c:extLst>
          </c:dPt>
          <c:cat>
            <c:strRef>
              <c:f>'Week 46'!$B$36:$B$45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46'!$C$36:$C$45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5FF-4205-A3AB-03830868D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D48E-4555-8EF0-895C3977C652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D48E-4555-8EF0-895C3977C652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D48E-4555-8EF0-895C3977C65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D48E-4555-8EF0-895C3977C65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D48E-4555-8EF0-895C3977C65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D48E-4555-8EF0-895C3977C65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D48E-4555-8EF0-895C3977C652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D48E-4555-8EF0-895C3977C652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D48E-4555-8EF0-895C3977C652}"/>
              </c:ext>
            </c:extLst>
          </c:dPt>
          <c:cat>
            <c:strRef>
              <c:f>'Week 47'!$B$36:$B$45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47'!$C$36:$C$45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48E-4555-8EF0-895C3977C6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FD65-415E-99A4-4321124DCA9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FD65-415E-99A4-4321124DCA90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FD65-415E-99A4-4321124DCA9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FD65-415E-99A4-4321124DCA9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FD65-415E-99A4-4321124DCA9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FD65-415E-99A4-4321124DCA9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FD65-415E-99A4-4321124DCA90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FD65-415E-99A4-4321124DCA9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FD65-415E-99A4-4321124DCA90}"/>
              </c:ext>
            </c:extLst>
          </c:dPt>
          <c:cat>
            <c:strRef>
              <c:f>'Week 48'!$B$36:$B$45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48'!$C$36:$C$45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65-415E-99A4-4321124DC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DFB5-4BCA-8DEE-11F4EEF30C07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DFB5-4BCA-8DEE-11F4EEF30C07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DFB5-4BCA-8DEE-11F4EEF30C0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DFB5-4BCA-8DEE-11F4EEF30C0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DFB5-4BCA-8DEE-11F4EEF30C0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DFB5-4BCA-8DEE-11F4EEF30C07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DFB5-4BCA-8DEE-11F4EEF30C0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DFB5-4BCA-8DEE-11F4EEF30C07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DFB5-4BCA-8DEE-11F4EEF30C07}"/>
              </c:ext>
            </c:extLst>
          </c:dPt>
          <c:cat>
            <c:strRef>
              <c:f>'Week 49'!$B$36:$B$45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49'!$C$36:$C$45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FB5-4BCA-8DEE-11F4EEF30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D63F-49C8-8C95-41F0BE395E12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D63F-49C8-8C95-41F0BE395E12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D63F-49C8-8C95-41F0BE395E1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D63F-49C8-8C95-41F0BE395E1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D63F-49C8-8C95-41F0BE395E1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D63F-49C8-8C95-41F0BE395E1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D63F-49C8-8C95-41F0BE395E12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D63F-49C8-8C95-41F0BE395E12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D63F-49C8-8C95-41F0BE395E12}"/>
              </c:ext>
            </c:extLst>
          </c:dPt>
          <c:cat>
            <c:strRef>
              <c:f>'Week 50'!$B$36:$B$45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50'!$C$36:$C$45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63F-49C8-8C95-41F0BE395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AFCB-4DD4-8E15-1E9B52FC3C73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AFCB-4DD4-8E15-1E9B52FC3C73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AFCB-4DD4-8E15-1E9B52FC3C7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AFCB-4DD4-8E15-1E9B52FC3C7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AFCB-4DD4-8E15-1E9B52FC3C7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AFCB-4DD4-8E15-1E9B52FC3C7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AFCB-4DD4-8E15-1E9B52FC3C73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AFCB-4DD4-8E15-1E9B52FC3C7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AFCB-4DD4-8E15-1E9B52FC3C73}"/>
              </c:ext>
            </c:extLst>
          </c:dPt>
          <c:cat>
            <c:strRef>
              <c:f>'Week 51'!$B$36:$B$45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51'!$C$36:$C$45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FCB-4DD4-8E15-1E9B52FC3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3751-43B5-861A-5E696D3E5AFD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3751-43B5-861A-5E696D3E5AFD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3751-43B5-861A-5E696D3E5AFD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3751-43B5-861A-5E696D3E5AF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3751-43B5-861A-5E696D3E5AFD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3751-43B5-861A-5E696D3E5AFD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3751-43B5-861A-5E696D3E5AFD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3751-43B5-861A-5E696D3E5AFD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3751-43B5-861A-5E696D3E5AFD}"/>
              </c:ext>
            </c:extLst>
          </c:dPt>
          <c:cat>
            <c:strRef>
              <c:f>'Week 52'!$B$36:$B$45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'Week 52'!$C$36:$C$45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751-43B5-861A-5E696D3E5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BROJ SATI POT</a:t>
            </a:r>
            <a:r>
              <a:rPr lang="en-US"/>
              <a:t>RO</a:t>
            </a:r>
            <a:r>
              <a:rPr lang="sr-Latn-RS"/>
              <a:t>ŠENIH NA AKTIVNOSTI</a:t>
            </a:r>
            <a:endParaRPr lang="en-US"/>
          </a:p>
        </c:rich>
      </c:tx>
      <c:layout>
        <c:manualLayout>
          <c:xMode val="edge"/>
          <c:yMode val="edge"/>
          <c:x val="0.43741193470150097"/>
          <c:y val="2.2998358583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50111898580705E-2"/>
          <c:y val="9.9219595354245627E-2"/>
          <c:w val="0.96715565499188316"/>
          <c:h val="0.66468901428673566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2BFA-4439-AE69-D2D1ADDAC7D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2BFA-4439-AE69-D2D1ADDAC7D1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2BFA-4439-AE69-D2D1ADDAC7D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2BFA-4439-AE69-D2D1ADDAC7D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2BFA-4439-AE69-D2D1ADDAC7D1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2BFA-4439-AE69-D2D1ADDAC7D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2BFA-4439-AE69-D2D1ADDAC7D1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2BFA-4439-AE69-D2D1ADDAC7D1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2BFA-4439-AE69-D2D1ADDAC7D1}"/>
              </c:ext>
            </c:extLst>
          </c:dPt>
          <c:cat>
            <c:strRef>
              <c:f>SUM!$B$24:$B$33</c:f>
              <c:strCache>
                <c:ptCount val="10"/>
                <c:pt idx="0">
                  <c:v>Design</c:v>
                </c:pt>
                <c:pt idx="1">
                  <c:v>Predesign</c:v>
                </c:pt>
                <c:pt idx="2">
                  <c:v>Izlazak u proizvodnju</c:v>
                </c:pt>
                <c:pt idx="3">
                  <c:v>Tehnički prijem</c:v>
                </c:pt>
                <c:pt idx="4">
                  <c:v>Obuka</c:v>
                </c:pt>
                <c:pt idx="5">
                  <c:v>Priprema dokumentacije</c:v>
                </c:pt>
                <c:pt idx="6">
                  <c:v>Uzimanje mera na terenu</c:v>
                </c:pt>
                <c:pt idx="7">
                  <c:v>Komunikacija</c:v>
                </c:pt>
                <c:pt idx="8">
                  <c:v>Projektantski nadzor prilikom ugradnje</c:v>
                </c:pt>
                <c:pt idx="9">
                  <c:v>Sastanci</c:v>
                </c:pt>
              </c:strCache>
            </c:strRef>
          </c:cat>
          <c:val>
            <c:numRef>
              <c:f>SUM!$C$24:$C$33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BFA-4439-AE69-D2D1ADDAC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46404239"/>
        <c:axId val="1346415887"/>
        <c:axId val="0"/>
      </c:bar3DChart>
      <c:catAx>
        <c:axId val="134640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15887"/>
        <c:crosses val="autoZero"/>
        <c:auto val="1"/>
        <c:lblAlgn val="ctr"/>
        <c:lblOffset val="100"/>
        <c:noMultiLvlLbl val="0"/>
      </c:catAx>
      <c:valAx>
        <c:axId val="134641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40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0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9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0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9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30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3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3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3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3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3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3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3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3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39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0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9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0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vmlDrawing5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18" name="Arrow: Righ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962029" y="1255059"/>
          <a:ext cx="818030" cy="481853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7003677" y="1277470"/>
          <a:ext cx="773206" cy="425824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1394460</xdr:colOff>
          <xdr:row>7</xdr:row>
          <xdr:rowOff>175260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7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1394460</xdr:colOff>
          <xdr:row>7</xdr:row>
          <xdr:rowOff>175260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9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A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C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1394460</xdr:colOff>
          <xdr:row>7</xdr:row>
          <xdr:rowOff>175260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D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041754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70787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1394460</xdr:colOff>
          <xdr:row>7</xdr:row>
          <xdr:rowOff>175260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E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1049374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7126381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F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10274673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7069231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1394460</xdr:colOff>
          <xdr:row>7</xdr:row>
          <xdr:rowOff>175260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4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1041754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70787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1394460</xdr:colOff>
          <xdr:row>7</xdr:row>
          <xdr:rowOff>175260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1049374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7126381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6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10274673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7069231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1394460</xdr:colOff>
          <xdr:row>7</xdr:row>
          <xdr:rowOff>175260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8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041754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70787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1394460</xdr:colOff>
          <xdr:row>7</xdr:row>
          <xdr:rowOff>175260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9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1049374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7126381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A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10274673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7069231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D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E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1394460</xdr:colOff>
          <xdr:row>7</xdr:row>
          <xdr:rowOff>175260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F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SpPr/>
      </xdr:nvSpPr>
      <xdr:spPr>
        <a:xfrm>
          <a:off x="1041754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SpPr/>
      </xdr:nvSpPr>
      <xdr:spPr>
        <a:xfrm>
          <a:off x="70787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1394460</xdr:colOff>
          <xdr:row>7</xdr:row>
          <xdr:rowOff>175260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1049374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7126381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21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/>
      </xdr:nvSpPr>
      <xdr:spPr>
        <a:xfrm>
          <a:off x="10274673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SpPr/>
      </xdr:nvSpPr>
      <xdr:spPr>
        <a:xfrm>
          <a:off x="7069231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22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425823</xdr:colOff>
      <xdr:row>6</xdr:row>
      <xdr:rowOff>89647</xdr:rowOff>
    </xdr:from>
    <xdr:to>
      <xdr:col>6</xdr:col>
      <xdr:colOff>1243853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10207998" y="1251697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6</xdr:col>
          <xdr:colOff>22860</xdr:colOff>
          <xdr:row>7</xdr:row>
          <xdr:rowOff>175260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23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347381</xdr:colOff>
      <xdr:row>6</xdr:row>
      <xdr:rowOff>89646</xdr:rowOff>
    </xdr:from>
    <xdr:to>
      <xdr:col>6</xdr:col>
      <xdr:colOff>1165411</xdr:colOff>
      <xdr:row>7</xdr:row>
      <xdr:rowOff>179293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10130116" y="1255058"/>
          <a:ext cx="818030" cy="481853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1394460</xdr:colOff>
          <xdr:row>7</xdr:row>
          <xdr:rowOff>175260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24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100852</xdr:colOff>
      <xdr:row>6</xdr:row>
      <xdr:rowOff>78441</xdr:rowOff>
    </xdr:from>
    <xdr:to>
      <xdr:col>6</xdr:col>
      <xdr:colOff>918882</xdr:colOff>
      <xdr:row>7</xdr:row>
      <xdr:rowOff>168088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10275793" y="1243853"/>
          <a:ext cx="818030" cy="481853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70787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1203960</xdr:colOff>
          <xdr:row>7</xdr:row>
          <xdr:rowOff>175260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5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1479176</xdr:colOff>
      <xdr:row>6</xdr:row>
      <xdr:rowOff>78441</xdr:rowOff>
    </xdr:from>
    <xdr:to>
      <xdr:col>6</xdr:col>
      <xdr:colOff>661147</xdr:colOff>
      <xdr:row>7</xdr:row>
      <xdr:rowOff>168088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10343029" y="1243853"/>
          <a:ext cx="818030" cy="481853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/>
      </xdr:nvSpPr>
      <xdr:spPr>
        <a:xfrm>
          <a:off x="7126381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1257300</xdr:colOff>
          <xdr:row>7</xdr:row>
          <xdr:rowOff>175260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26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1557617</xdr:colOff>
      <xdr:row>6</xdr:row>
      <xdr:rowOff>89647</xdr:rowOff>
    </xdr:from>
    <xdr:to>
      <xdr:col>6</xdr:col>
      <xdr:colOff>694765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10511117" y="1255059"/>
          <a:ext cx="818030" cy="481853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7069231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1211580</xdr:colOff>
          <xdr:row>7</xdr:row>
          <xdr:rowOff>175260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7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1456764</xdr:colOff>
      <xdr:row>6</xdr:row>
      <xdr:rowOff>78441</xdr:rowOff>
    </xdr:from>
    <xdr:to>
      <xdr:col>6</xdr:col>
      <xdr:colOff>549088</xdr:colOff>
      <xdr:row>7</xdr:row>
      <xdr:rowOff>168088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10365440" y="1243853"/>
          <a:ext cx="818030" cy="481853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1394460</xdr:colOff>
          <xdr:row>7</xdr:row>
          <xdr:rowOff>175260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313764</xdr:colOff>
      <xdr:row>6</xdr:row>
      <xdr:rowOff>89646</xdr:rowOff>
    </xdr:from>
    <xdr:to>
      <xdr:col>6</xdr:col>
      <xdr:colOff>1131794</xdr:colOff>
      <xdr:row>7</xdr:row>
      <xdr:rowOff>179293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10174940" y="1255058"/>
          <a:ext cx="818030" cy="481853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1394460</xdr:colOff>
          <xdr:row>7</xdr:row>
          <xdr:rowOff>175260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9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100852</xdr:colOff>
      <xdr:row>6</xdr:row>
      <xdr:rowOff>78441</xdr:rowOff>
    </xdr:from>
    <xdr:to>
      <xdr:col>6</xdr:col>
      <xdr:colOff>918882</xdr:colOff>
      <xdr:row>7</xdr:row>
      <xdr:rowOff>168088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/>
      </xdr:nvSpPr>
      <xdr:spPr>
        <a:xfrm>
          <a:off x="10273552" y="1240491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/>
      </xdr:nvSpPr>
      <xdr:spPr>
        <a:xfrm>
          <a:off x="71930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1203960</xdr:colOff>
          <xdr:row>7</xdr:row>
          <xdr:rowOff>175260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A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1479176</xdr:colOff>
      <xdr:row>6</xdr:row>
      <xdr:rowOff>78441</xdr:rowOff>
    </xdr:from>
    <xdr:to>
      <xdr:col>6</xdr:col>
      <xdr:colOff>661147</xdr:colOff>
      <xdr:row>7</xdr:row>
      <xdr:rowOff>168088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SpPr/>
      </xdr:nvSpPr>
      <xdr:spPr>
        <a:xfrm>
          <a:off x="10337426" y="1240491"/>
          <a:ext cx="820271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SpPr/>
      </xdr:nvSpPr>
      <xdr:spPr>
        <a:xfrm>
          <a:off x="7259731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1249680</xdr:colOff>
          <xdr:row>7</xdr:row>
          <xdr:rowOff>175260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B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1557617</xdr:colOff>
      <xdr:row>6</xdr:row>
      <xdr:rowOff>89647</xdr:rowOff>
    </xdr:from>
    <xdr:to>
      <xdr:col>6</xdr:col>
      <xdr:colOff>694765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SpPr/>
      </xdr:nvSpPr>
      <xdr:spPr>
        <a:xfrm>
          <a:off x="10501592" y="1251697"/>
          <a:ext cx="813548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2B00-000005000000}"/>
            </a:ext>
          </a:extLst>
        </xdr:cNvPr>
        <xdr:cNvSpPr/>
      </xdr:nvSpPr>
      <xdr:spPr>
        <a:xfrm>
          <a:off x="740260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1211580</xdr:colOff>
          <xdr:row>7</xdr:row>
          <xdr:rowOff>175260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C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1456764</xdr:colOff>
      <xdr:row>6</xdr:row>
      <xdr:rowOff>78441</xdr:rowOff>
    </xdr:from>
    <xdr:to>
      <xdr:col>6</xdr:col>
      <xdr:colOff>549088</xdr:colOff>
      <xdr:row>7</xdr:row>
      <xdr:rowOff>168088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10353114" y="1240491"/>
          <a:ext cx="816349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/>
      </xdr:nvSpPr>
      <xdr:spPr>
        <a:xfrm>
          <a:off x="73073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1211580</xdr:colOff>
          <xdr:row>7</xdr:row>
          <xdr:rowOff>175260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2D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1456764</xdr:colOff>
      <xdr:row>6</xdr:row>
      <xdr:rowOff>78441</xdr:rowOff>
    </xdr:from>
    <xdr:to>
      <xdr:col>6</xdr:col>
      <xdr:colOff>549088</xdr:colOff>
      <xdr:row>7</xdr:row>
      <xdr:rowOff>168088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10353114" y="1240491"/>
          <a:ext cx="816349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SpPr/>
      </xdr:nvSpPr>
      <xdr:spPr>
        <a:xfrm>
          <a:off x="73073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1303020</xdr:colOff>
          <xdr:row>7</xdr:row>
          <xdr:rowOff>175260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E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313764</xdr:colOff>
      <xdr:row>6</xdr:row>
      <xdr:rowOff>89646</xdr:rowOff>
    </xdr:from>
    <xdr:to>
      <xdr:col>6</xdr:col>
      <xdr:colOff>1131794</xdr:colOff>
      <xdr:row>7</xdr:row>
      <xdr:rowOff>179293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SpPr/>
      </xdr:nvSpPr>
      <xdr:spPr>
        <a:xfrm>
          <a:off x="10172139" y="1251696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2E00-000005000000}"/>
            </a:ext>
          </a:extLst>
        </xdr:cNvPr>
        <xdr:cNvSpPr/>
      </xdr:nvSpPr>
      <xdr:spPr>
        <a:xfrm>
          <a:off x="70025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1325880</xdr:colOff>
          <xdr:row>7</xdr:row>
          <xdr:rowOff>175260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2F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100852</xdr:colOff>
      <xdr:row>6</xdr:row>
      <xdr:rowOff>78441</xdr:rowOff>
    </xdr:from>
    <xdr:to>
      <xdr:col>6</xdr:col>
      <xdr:colOff>918882</xdr:colOff>
      <xdr:row>7</xdr:row>
      <xdr:rowOff>168088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10273552" y="1240491"/>
          <a:ext cx="818030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71930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1203960</xdr:colOff>
          <xdr:row>7</xdr:row>
          <xdr:rowOff>175260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30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1479176</xdr:colOff>
      <xdr:row>6</xdr:row>
      <xdr:rowOff>78441</xdr:rowOff>
    </xdr:from>
    <xdr:to>
      <xdr:col>6</xdr:col>
      <xdr:colOff>661147</xdr:colOff>
      <xdr:row>7</xdr:row>
      <xdr:rowOff>168088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SpPr/>
      </xdr:nvSpPr>
      <xdr:spPr>
        <a:xfrm>
          <a:off x="10337426" y="1240491"/>
          <a:ext cx="820271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3000-000005000000}"/>
            </a:ext>
          </a:extLst>
        </xdr:cNvPr>
        <xdr:cNvSpPr/>
      </xdr:nvSpPr>
      <xdr:spPr>
        <a:xfrm>
          <a:off x="7259731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1249680</xdr:colOff>
          <xdr:row>7</xdr:row>
          <xdr:rowOff>175260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31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1557617</xdr:colOff>
      <xdr:row>6</xdr:row>
      <xdr:rowOff>89647</xdr:rowOff>
    </xdr:from>
    <xdr:to>
      <xdr:col>6</xdr:col>
      <xdr:colOff>694765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10501592" y="1251697"/>
          <a:ext cx="813548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740260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1211580</xdr:colOff>
          <xdr:row>7</xdr:row>
          <xdr:rowOff>175260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32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1456764</xdr:colOff>
      <xdr:row>6</xdr:row>
      <xdr:rowOff>78441</xdr:rowOff>
    </xdr:from>
    <xdr:to>
      <xdr:col>6</xdr:col>
      <xdr:colOff>549088</xdr:colOff>
      <xdr:row>7</xdr:row>
      <xdr:rowOff>168088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SpPr/>
      </xdr:nvSpPr>
      <xdr:spPr>
        <a:xfrm>
          <a:off x="10353114" y="1240491"/>
          <a:ext cx="816349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3200-000005000000}"/>
            </a:ext>
          </a:extLst>
        </xdr:cNvPr>
        <xdr:cNvSpPr/>
      </xdr:nvSpPr>
      <xdr:spPr>
        <a:xfrm>
          <a:off x="73073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1249680</xdr:colOff>
          <xdr:row>7</xdr:row>
          <xdr:rowOff>175260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33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1557617</xdr:colOff>
      <xdr:row>6</xdr:row>
      <xdr:rowOff>89647</xdr:rowOff>
    </xdr:from>
    <xdr:to>
      <xdr:col>6</xdr:col>
      <xdr:colOff>694765</xdr:colOff>
      <xdr:row>7</xdr:row>
      <xdr:rowOff>179294</xdr:rowOff>
    </xdr:to>
    <xdr:sp macro="[0]!ArrowRight17_Cli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SpPr/>
      </xdr:nvSpPr>
      <xdr:spPr>
        <a:xfrm>
          <a:off x="10501592" y="1251697"/>
          <a:ext cx="813548" cy="480172"/>
        </a:xfrm>
        <a:prstGeom prst="righ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3300-000005000000}"/>
            </a:ext>
          </a:extLst>
        </xdr:cNvPr>
        <xdr:cNvSpPr/>
      </xdr:nvSpPr>
      <xdr:spPr>
        <a:xfrm>
          <a:off x="740260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32</xdr:row>
      <xdr:rowOff>113180</xdr:rowOff>
    </xdr:from>
    <xdr:to>
      <xdr:col>12</xdr:col>
      <xdr:colOff>1008529</xdr:colOff>
      <xdr:row>46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6</xdr:row>
          <xdr:rowOff>83820</xdr:rowOff>
        </xdr:from>
        <xdr:to>
          <xdr:col>5</xdr:col>
          <xdr:colOff>1211580</xdr:colOff>
          <xdr:row>7</xdr:row>
          <xdr:rowOff>175260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34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201706</xdr:colOff>
      <xdr:row>6</xdr:row>
      <xdr:rowOff>112058</xdr:rowOff>
    </xdr:from>
    <xdr:to>
      <xdr:col>4</xdr:col>
      <xdr:colOff>974912</xdr:colOff>
      <xdr:row>7</xdr:row>
      <xdr:rowOff>145676</xdr:rowOff>
    </xdr:to>
    <xdr:sp macro="[0]!ArrowLeft5_Click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7307356" y="1274108"/>
          <a:ext cx="773206" cy="424143"/>
        </a:xfrm>
        <a:prstGeom prst="leftArrow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78441</xdr:colOff>
      <xdr:row>20</xdr:row>
      <xdr:rowOff>113180</xdr:rowOff>
    </xdr:from>
    <xdr:to>
      <xdr:col>12</xdr:col>
      <xdr:colOff>1008529</xdr:colOff>
      <xdr:row>34</xdr:row>
      <xdr:rowOff>123265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464820</xdr:colOff>
          <xdr:row>6</xdr:row>
          <xdr:rowOff>152400</xdr:rowOff>
        </xdr:from>
        <xdr:to>
          <xdr:col>6</xdr:col>
          <xdr:colOff>1150620</xdr:colOff>
          <xdr:row>7</xdr:row>
          <xdr:rowOff>7620</xdr:rowOff>
        </xdr:to>
        <xdr:sp macro="" textlink="">
          <xdr:nvSpPr>
            <xdr:cNvPr id="10243" name="Combo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3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3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3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3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3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ctrlProp" Target="../ctrlProps/ctrlProp37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ctrlProp" Target="../ctrlProps/ctrlProp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ctrlProp" Target="../ctrlProps/ctrlProp4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ctrlProp" Target="../ctrlProps/ctrlProp41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ctrlProp" Target="../ctrlProps/ctrlProp42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ctrlProp" Target="../ctrlProps/ctrlProp43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ctrlProp" Target="../ctrlProps/ctrlProp4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ctrlProp" Target="../ctrlProps/ctrlProp4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ctrlProp" Target="../ctrlProps/ctrlProp46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ctrlProp" Target="../ctrlProps/ctrlProp47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4" Type="http://schemas.openxmlformats.org/officeDocument/2006/relationships/ctrlProp" Target="../ctrlProps/ctrlProp4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Relationship Id="rId4" Type="http://schemas.openxmlformats.org/officeDocument/2006/relationships/ctrlProp" Target="../ctrlProps/ctrlProp4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Relationship Id="rId4" Type="http://schemas.openxmlformats.org/officeDocument/2006/relationships/ctrlProp" Target="../ctrlProps/ctrlProp5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Relationship Id="rId4" Type="http://schemas.openxmlformats.org/officeDocument/2006/relationships/ctrlProp" Target="../ctrlProps/ctrlProp51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Relationship Id="rId4" Type="http://schemas.openxmlformats.org/officeDocument/2006/relationships/ctrlProp" Target="../ctrlProps/ctrlProp5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0EA35-7CB2-4978-A361-CDCFF1CB18F1}">
  <sheetPr codeName="Sheet7"/>
  <dimension ref="A1"/>
  <sheetViews>
    <sheetView workbookViewId="0">
      <selection activeCell="E33" sqref="E33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98"/>
  <sheetViews>
    <sheetView zoomScale="85" zoomScaleNormal="85" workbookViewId="0">
      <selection activeCell="E20" sqref="E20"/>
    </sheetView>
  </sheetViews>
  <sheetFormatPr defaultRowHeight="14.4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2.332031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ht="15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ht="15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1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3">
      <c r="A9" s="1"/>
      <c r="B9" s="2" t="s">
        <v>3</v>
      </c>
      <c r="C9" s="2" t="s">
        <v>8</v>
      </c>
      <c r="D9" s="3">
        <v>44928</v>
      </c>
      <c r="E9" s="3">
        <f>+D9+1</f>
        <v>44929</v>
      </c>
      <c r="F9" s="3">
        <f t="shared" ref="F9:J9" si="0">+E9+1</f>
        <v>44930</v>
      </c>
      <c r="G9" s="3">
        <f t="shared" si="0"/>
        <v>44931</v>
      </c>
      <c r="H9" s="3">
        <f t="shared" si="0"/>
        <v>44932</v>
      </c>
      <c r="I9" s="3">
        <f t="shared" si="0"/>
        <v>44933</v>
      </c>
      <c r="J9" s="3">
        <f t="shared" si="0"/>
        <v>44934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ht="15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x14ac:dyDescent="0.3">
      <c r="A27" s="1"/>
      <c r="B27" s="15"/>
      <c r="C27" s="8">
        <f t="shared" ref="C27:C32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x14ac:dyDescent="0.3">
      <c r="A28" s="1"/>
      <c r="B28" s="15"/>
      <c r="C28" s="8">
        <f t="shared" si="1"/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x14ac:dyDescent="0.3">
      <c r="A29" s="1"/>
      <c r="B29" s="15"/>
      <c r="C29" s="8">
        <f t="shared" si="1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x14ac:dyDescent="0.3">
      <c r="A30" s="1"/>
      <c r="B30" s="15"/>
      <c r="C30" s="8">
        <f t="shared" si="1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x14ac:dyDescent="0.3">
      <c r="A31" s="1"/>
      <c r="B31" s="15"/>
      <c r="C31" s="8">
        <f t="shared" si="1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ht="15" thickBot="1" x14ac:dyDescent="0.35">
      <c r="A32" s="1"/>
      <c r="B32" s="16"/>
      <c r="C32" s="9">
        <f t="shared" si="1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ht="15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x14ac:dyDescent="0.3">
      <c r="A36" s="1"/>
      <c r="B36" s="15" t="s">
        <v>0</v>
      </c>
      <c r="C36" s="20">
        <f t="shared" ref="C36:C45" si="2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x14ac:dyDescent="0.3">
      <c r="A37" s="1"/>
      <c r="B37" s="15" t="s">
        <v>1</v>
      </c>
      <c r="C37" s="20">
        <f t="shared" si="2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x14ac:dyDescent="0.3">
      <c r="A38" s="1"/>
      <c r="B38" s="15" t="s">
        <v>11</v>
      </c>
      <c r="C38" s="20">
        <f t="shared" si="2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x14ac:dyDescent="0.3">
      <c r="A39" s="1"/>
      <c r="B39" s="15" t="s">
        <v>10</v>
      </c>
      <c r="C39" s="20">
        <f t="shared" si="2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x14ac:dyDescent="0.3">
      <c r="A40" s="1"/>
      <c r="B40" s="19" t="s">
        <v>2</v>
      </c>
      <c r="C40" s="21">
        <f t="shared" si="2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x14ac:dyDescent="0.3">
      <c r="A41" s="1"/>
      <c r="B41" s="15" t="s">
        <v>15</v>
      </c>
      <c r="C41" s="21">
        <f t="shared" si="2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x14ac:dyDescent="0.3">
      <c r="A42" s="1"/>
      <c r="B42" s="15" t="s">
        <v>17</v>
      </c>
      <c r="C42" s="21">
        <f t="shared" si="2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x14ac:dyDescent="0.3">
      <c r="A43" s="1"/>
      <c r="B43" s="15" t="s">
        <v>16</v>
      </c>
      <c r="C43" s="21">
        <f t="shared" si="2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x14ac:dyDescent="0.3">
      <c r="A44" s="1"/>
      <c r="B44" s="15" t="s">
        <v>19</v>
      </c>
      <c r="C44" s="21">
        <f t="shared" si="2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ht="15" thickBot="1" x14ac:dyDescent="0.35">
      <c r="A45" s="1"/>
      <c r="B45" s="16" t="s">
        <v>18</v>
      </c>
      <c r="C45" s="22">
        <f t="shared" si="2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34:C34"/>
    <mergeCell ref="B25:M25"/>
    <mergeCell ref="B7:C7"/>
    <mergeCell ref="C8:D8"/>
    <mergeCell ref="B6:D6"/>
  </mergeCells>
  <pageMargins left="0.25" right="0.25" top="0.75" bottom="0.75" header="0.3" footer="0.3"/>
  <pageSetup paperSize="8" scale="43" orientation="landscape" r:id="rId1"/>
  <ignoredErrors>
    <ignoredError sqref="E28:G2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824C3A6-B43D-4E79-ACAA-53711F27C40F}">
          <x14:formula1>
            <xm:f>'DATA MAIN'!$C$2:$C$26</xm:f>
          </x14:formula1>
          <xm:sqref>C10:C23</xm:sqref>
        </x14:dataValidation>
        <x14:dataValidation type="list" allowBlank="1" showInputMessage="1" showErrorMessage="1" xr:uid="{DE3D4EA0-BFB7-4187-BBE0-BD76CDFCF7BF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E730358C-8C85-4536-AE27-13D796A7FB0F}">
          <x14:formula1>
            <xm:f>'DATA MAIN'!$A$2:$A$577</xm:f>
          </x14:formula1>
          <xm:sqref>B10:B23</xm:sqref>
        </x14:dataValidation>
        <x14:dataValidation type="list" allowBlank="1" showInputMessage="1" showErrorMessage="1" xr:uid="{D80CEAFD-083B-48EC-9F15-92D5EDA9091C}">
          <x14:formula1>
            <xm:f>'DATA MAIN'!$A$2:$A$199</xm:f>
          </x14:formula1>
          <xm:sqref>B27:B32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637C4-7E06-4901-AFD7-78621579BF65}">
  <sheetPr codeName="Sheet5">
    <pageSetUpPr fitToPage="1"/>
  </sheetPr>
  <dimension ref="A1:AE98"/>
  <sheetViews>
    <sheetView zoomScale="85" zoomScaleNormal="85" workbookViewId="0">
      <selection activeCell="E8" sqref="E8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7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2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1'!$J$9+1</f>
        <v>44935</v>
      </c>
      <c r="E9" s="3">
        <f>+D9+1</f>
        <v>44936</v>
      </c>
      <c r="F9" s="3">
        <f t="shared" ref="F9:J9" si="0">+E9+1</f>
        <v>44937</v>
      </c>
      <c r="G9" s="3">
        <f t="shared" si="0"/>
        <v>44938</v>
      </c>
      <c r="H9" s="3">
        <f t="shared" si="0"/>
        <v>44939</v>
      </c>
      <c r="I9" s="3">
        <f t="shared" si="0"/>
        <v>44940</v>
      </c>
      <c r="J9" s="3">
        <f t="shared" si="0"/>
        <v>44941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829D892-B0CD-4310-A4EE-6A45C93E995F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ECBC4DE9-44A2-440C-89BC-675B32B8FB8D}">
          <x14:formula1>
            <xm:f>'DATA MAIN'!$C$2:$C$26</xm:f>
          </x14:formula1>
          <xm:sqref>C10:C23</xm:sqref>
        </x14:dataValidation>
        <x14:dataValidation type="list" allowBlank="1" showInputMessage="1" showErrorMessage="1" xr:uid="{014109D1-84A7-4BCE-92B6-608D48678FF1}">
          <x14:formula1>
            <xm:f>'DATA MAIN'!$A$2:$A$199</xm:f>
          </x14:formula1>
          <xm:sqref>B27:B32</xm:sqref>
        </x14:dataValidation>
        <x14:dataValidation type="list" allowBlank="1" showInputMessage="1" showErrorMessage="1" xr:uid="{F8C4A743-D0DA-4B7B-8B74-710E363FBD9E}">
          <x14:formula1>
            <xm:f>'DATA MAIN'!$A$2:$A$577</xm:f>
          </x14:formula1>
          <xm:sqref>B10:B23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84402-86FF-41C8-9159-0197764AD1B6}">
  <sheetPr codeName="Sheet6">
    <pageSetUpPr fitToPage="1"/>
  </sheetPr>
  <dimension ref="A1:AE98"/>
  <sheetViews>
    <sheetView zoomScale="85" zoomScaleNormal="85" workbookViewId="0">
      <selection activeCell="G12" sqref="G12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3.66406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3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2'!$J$9+1</f>
        <v>44942</v>
      </c>
      <c r="E9" s="3">
        <f>+D9+1</f>
        <v>44943</v>
      </c>
      <c r="F9" s="3">
        <f t="shared" ref="F9:J9" si="0">+E9+1</f>
        <v>44944</v>
      </c>
      <c r="G9" s="3">
        <f t="shared" si="0"/>
        <v>44945</v>
      </c>
      <c r="H9" s="3">
        <f t="shared" si="0"/>
        <v>44946</v>
      </c>
      <c r="I9" s="3">
        <f t="shared" si="0"/>
        <v>44947</v>
      </c>
      <c r="J9" s="3">
        <f t="shared" si="0"/>
        <v>44948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40C756E-7618-4404-BDE0-133BE3EE62CA}">
          <x14:formula1>
            <xm:f>'DATA MAIN'!$C$2:$C$26</xm:f>
          </x14:formula1>
          <xm:sqref>C10:C23</xm:sqref>
        </x14:dataValidation>
        <x14:dataValidation type="list" allowBlank="1" showInputMessage="1" showErrorMessage="1" xr:uid="{57DAED09-057C-4FE5-A26D-4D332D57791B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B15A04A9-D6F6-4105-AD23-8717E0360294}">
          <x14:formula1>
            <xm:f>'DATA MAIN'!$A$2:$A$577</xm:f>
          </x14:formula1>
          <xm:sqref>B10:B23</xm:sqref>
        </x14:dataValidation>
        <x14:dataValidation type="list" allowBlank="1" showInputMessage="1" showErrorMessage="1" xr:uid="{A2B0C793-2F14-4F6A-8D3C-C47691AA3900}">
          <x14:formula1>
            <xm:f>'DATA MAIN'!$A$2:$A$199</xm:f>
          </x14:formula1>
          <xm:sqref>B27:B32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DE513-0643-4760-8D7F-586F833F80CC}">
  <sheetPr codeName="Sheet9">
    <pageSetUpPr fitToPage="1"/>
  </sheetPr>
  <dimension ref="A1:AE98"/>
  <sheetViews>
    <sheetView zoomScale="85" zoomScaleNormal="85" workbookViewId="0">
      <selection activeCell="B27" sqref="B27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4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3'!$J$9+1</f>
        <v>44949</v>
      </c>
      <c r="E9" s="3">
        <f>+D9+1</f>
        <v>44950</v>
      </c>
      <c r="F9" s="3">
        <f t="shared" ref="F9:J9" si="0">+E9+1</f>
        <v>44951</v>
      </c>
      <c r="G9" s="3">
        <f t="shared" si="0"/>
        <v>44952</v>
      </c>
      <c r="H9" s="3">
        <f t="shared" si="0"/>
        <v>44953</v>
      </c>
      <c r="I9" s="3">
        <f t="shared" si="0"/>
        <v>44954</v>
      </c>
      <c r="J9" s="3">
        <f t="shared" si="0"/>
        <v>44955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E3024D1-7A30-416F-A226-98BB4B7A5FB1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3D3D7B30-8C2E-4679-9C0F-A6425BA6D3A5}">
          <x14:formula1>
            <xm:f>'DATA MAIN'!$C$2:$C$26</xm:f>
          </x14:formula1>
          <xm:sqref>C10:C23</xm:sqref>
        </x14:dataValidation>
        <x14:dataValidation type="list" allowBlank="1" showInputMessage="1" showErrorMessage="1" xr:uid="{9AC659B1-4FC7-413C-BFBA-13C50E4F9D8C}">
          <x14:formula1>
            <xm:f>'DATA MAIN'!$A$2:$A$199</xm:f>
          </x14:formula1>
          <xm:sqref>B27:B32</xm:sqref>
        </x14:dataValidation>
        <x14:dataValidation type="list" allowBlank="1" showInputMessage="1" showErrorMessage="1" xr:uid="{E0A5DE0A-C7D6-447A-848C-1C6FE3CDC388}">
          <x14:formula1>
            <xm:f>'DATA MAIN'!$A$2:$A$577</xm:f>
          </x14:formula1>
          <xm:sqref>B10:B23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BC858-C189-4B3E-950A-EC57550A157D}">
  <sheetPr codeName="Sheet10">
    <pageSetUpPr fitToPage="1"/>
  </sheetPr>
  <dimension ref="A1:AE98"/>
  <sheetViews>
    <sheetView zoomScale="85" zoomScaleNormal="85" workbookViewId="0">
      <selection activeCell="B30" sqref="B27:B30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3.8867187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5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4'!$J$9+1</f>
        <v>44956</v>
      </c>
      <c r="E9" s="3">
        <f>+D9+1</f>
        <v>44957</v>
      </c>
      <c r="F9" s="3">
        <f t="shared" ref="F9:J9" si="0">+E9+1</f>
        <v>44958</v>
      </c>
      <c r="G9" s="3">
        <f t="shared" si="0"/>
        <v>44959</v>
      </c>
      <c r="H9" s="3">
        <f t="shared" si="0"/>
        <v>44960</v>
      </c>
      <c r="I9" s="3">
        <f t="shared" si="0"/>
        <v>44961</v>
      </c>
      <c r="J9" s="3">
        <f t="shared" si="0"/>
        <v>44962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FE9D981-CB1E-42FA-92C2-19A437BFF10F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CEFD801B-CBC1-4A8D-9A67-1F71E4CE5A7D}">
          <x14:formula1>
            <xm:f>'DATA MAIN'!$C$2:$C$26</xm:f>
          </x14:formula1>
          <xm:sqref>C10:C23</xm:sqref>
        </x14:dataValidation>
        <x14:dataValidation type="list" allowBlank="1" showInputMessage="1" showErrorMessage="1" xr:uid="{601D0AAC-F0C3-4AF8-A2BE-11484EE4325F}">
          <x14:formula1>
            <xm:f>'DATA MAIN'!$A$2:$A$199</xm:f>
          </x14:formula1>
          <xm:sqref>B27:B32</xm:sqref>
        </x14:dataValidation>
        <x14:dataValidation type="list" allowBlank="1" showInputMessage="1" showErrorMessage="1" xr:uid="{4A7AD9EC-34C3-4F2B-91C0-2CFE0C896831}">
          <x14:formula1>
            <xm:f>'DATA MAIN'!$A$2:$A$577</xm:f>
          </x14:formula1>
          <xm:sqref>B10:B23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27D4E-538C-4A4A-9125-0962B229E0E3}">
  <sheetPr codeName="Sheet11">
    <pageSetUpPr fitToPage="1"/>
  </sheetPr>
  <dimension ref="A1:AE98"/>
  <sheetViews>
    <sheetView zoomScale="85" zoomScaleNormal="85" workbookViewId="0">
      <selection activeCell="B30" sqref="B27:B30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4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6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5'!$J$9+1</f>
        <v>44963</v>
      </c>
      <c r="E9" s="3">
        <f>+D9+1</f>
        <v>44964</v>
      </c>
      <c r="F9" s="3">
        <f t="shared" ref="F9:J9" si="0">+E9+1</f>
        <v>44965</v>
      </c>
      <c r="G9" s="3">
        <f t="shared" si="0"/>
        <v>44966</v>
      </c>
      <c r="H9" s="3">
        <f t="shared" si="0"/>
        <v>44967</v>
      </c>
      <c r="I9" s="3">
        <f t="shared" si="0"/>
        <v>44968</v>
      </c>
      <c r="J9" s="3">
        <f t="shared" si="0"/>
        <v>44969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60684E7-C5C8-4F63-80DE-811B6335402B}">
          <x14:formula1>
            <xm:f>'DATA MAIN'!$C$2:$C$26</xm:f>
          </x14:formula1>
          <xm:sqref>C10:C23</xm:sqref>
        </x14:dataValidation>
        <x14:dataValidation type="list" allowBlank="1" showInputMessage="1" showErrorMessage="1" xr:uid="{9C9A45D8-4836-4AE5-88F6-8E0DFA5DCA2D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5A45F0E0-BDC3-4929-B712-DE4F22DE6922}">
          <x14:formula1>
            <xm:f>'DATA MAIN'!$A$2:$A$577</xm:f>
          </x14:formula1>
          <xm:sqref>B10:B23</xm:sqref>
        </x14:dataValidation>
        <x14:dataValidation type="list" allowBlank="1" showInputMessage="1" showErrorMessage="1" xr:uid="{FF9C935E-DC13-446C-A726-A9263ED361CE}">
          <x14:formula1>
            <xm:f>'DATA MAIN'!$A$2:$A$199</xm:f>
          </x14:formula1>
          <xm:sqref>B27:B32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BC092-7017-49BE-91C5-A8F56868AE9F}">
  <sheetPr codeName="Sheet12">
    <pageSetUpPr fitToPage="1"/>
  </sheetPr>
  <dimension ref="A1:AE98"/>
  <sheetViews>
    <sheetView zoomScale="85" zoomScaleNormal="85" workbookViewId="0">
      <selection activeCell="I10" sqref="C10:I12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7.44140625" customWidth="1"/>
    <col min="5" max="5" width="24.109375" customWidth="1"/>
    <col min="6" max="6" width="22.5546875" customWidth="1"/>
    <col min="7" max="7" width="25.441406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7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6'!$J$9+1</f>
        <v>44970</v>
      </c>
      <c r="E9" s="3">
        <f>+D9+1</f>
        <v>44971</v>
      </c>
      <c r="F9" s="3">
        <f t="shared" ref="F9:J9" si="0">+E9+1</f>
        <v>44972</v>
      </c>
      <c r="G9" s="3">
        <f t="shared" si="0"/>
        <v>44973</v>
      </c>
      <c r="H9" s="3">
        <f t="shared" si="0"/>
        <v>44974</v>
      </c>
      <c r="I9" s="3">
        <f t="shared" si="0"/>
        <v>44975</v>
      </c>
      <c r="J9" s="3">
        <f t="shared" si="0"/>
        <v>44976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1394460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AAFD9DB-1095-49EA-830A-1F17DF1B6B28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9DCBCE88-204B-4D7B-B113-665D47F206D7}">
          <x14:formula1>
            <xm:f>'DATA MAIN'!$C$2:$C$26</xm:f>
          </x14:formula1>
          <xm:sqref>C10:C23</xm:sqref>
        </x14:dataValidation>
        <x14:dataValidation type="list" allowBlank="1" showInputMessage="1" showErrorMessage="1" xr:uid="{F5C62B6E-026F-4893-8360-AE6D51229065}">
          <x14:formula1>
            <xm:f>'DATA MAIN'!$A$2:$A$199</xm:f>
          </x14:formula1>
          <xm:sqref>B27:B32</xm:sqref>
        </x14:dataValidation>
        <x14:dataValidation type="list" allowBlank="1" showInputMessage="1" showErrorMessage="1" xr:uid="{3EE22CBA-F8D9-4D2B-BC67-B867CEF33129}">
          <x14:formula1>
            <xm:f>'DATA MAIN'!$A$2:$A$577</xm:f>
          </x14:formula1>
          <xm:sqref>B10:B23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B9711-EC94-4DDF-B8A9-0C454D35D37F}">
  <sheetPr codeName="Sheet13">
    <pageSetUpPr fitToPage="1"/>
  </sheetPr>
  <dimension ref="A1:AE98"/>
  <sheetViews>
    <sheetView zoomScale="85" zoomScaleNormal="85" workbookViewId="0">
      <selection activeCell="B27" sqref="B27:B28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8.109375" customWidth="1"/>
    <col min="5" max="5" width="24.109375" customWidth="1"/>
    <col min="6" max="6" width="23" customWidth="1"/>
    <col min="7" max="7" width="25.10937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8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7'!$J$9+1</f>
        <v>44977</v>
      </c>
      <c r="E9" s="3">
        <f>+D9+1</f>
        <v>44978</v>
      </c>
      <c r="F9" s="3">
        <f t="shared" ref="F9:J9" si="0">+E9+1</f>
        <v>44979</v>
      </c>
      <c r="G9" s="3">
        <f t="shared" si="0"/>
        <v>44980</v>
      </c>
      <c r="H9" s="3">
        <f t="shared" si="0"/>
        <v>44981</v>
      </c>
      <c r="I9" s="3">
        <f t="shared" si="0"/>
        <v>44982</v>
      </c>
      <c r="J9" s="3">
        <f t="shared" si="0"/>
        <v>44983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1394460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805FA93-23B7-4B29-903D-5B1135A02C9F}">
          <x14:formula1>
            <xm:f>'DATA MAIN'!$C$2:$C$26</xm:f>
          </x14:formula1>
          <xm:sqref>C10:C23</xm:sqref>
        </x14:dataValidation>
        <x14:dataValidation type="list" allowBlank="1" showInputMessage="1" showErrorMessage="1" xr:uid="{6184C5A4-0B45-45EB-847D-3B6354DA76C3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470FA64A-0B11-4F67-BF00-40D281A1D3CB}">
          <x14:formula1>
            <xm:f>'DATA MAIN'!$A$2:$A$577</xm:f>
          </x14:formula1>
          <xm:sqref>B10:B23</xm:sqref>
        </x14:dataValidation>
        <x14:dataValidation type="list" allowBlank="1" showInputMessage="1" showErrorMessage="1" xr:uid="{5CAF44BA-E539-4C64-B2E8-174EB4E4CBB4}">
          <x14:formula1>
            <xm:f>'DATA MAIN'!$A$2:$A$199</xm:f>
          </x14:formula1>
          <xm:sqref>B27:B32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5944A-CD66-4C74-BF30-3DF28D66EE32}">
  <sheetPr codeName="Sheet14">
    <pageSetUpPr fitToPage="1"/>
  </sheetPr>
  <dimension ref="A1:AE98"/>
  <sheetViews>
    <sheetView zoomScale="85" zoomScaleNormal="85" workbookViewId="0">
      <selection activeCell="B14" sqref="B10:J14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7.33203125" customWidth="1"/>
    <col min="5" max="5" width="24.109375" customWidth="1"/>
    <col min="6" max="6" width="20.5546875" customWidth="1"/>
    <col min="7" max="7" width="22.332031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9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8'!$J$9+1</f>
        <v>44984</v>
      </c>
      <c r="E9" s="3">
        <f>+D9+1</f>
        <v>44985</v>
      </c>
      <c r="F9" s="3">
        <f t="shared" ref="F9:J9" si="0">+E9+1</f>
        <v>44986</v>
      </c>
      <c r="G9" s="3">
        <f t="shared" si="0"/>
        <v>44987</v>
      </c>
      <c r="H9" s="3">
        <f t="shared" si="0"/>
        <v>44988</v>
      </c>
      <c r="I9" s="3">
        <f t="shared" si="0"/>
        <v>44989</v>
      </c>
      <c r="J9" s="3">
        <f t="shared" si="0"/>
        <v>44990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C011091-394E-4E4E-BE9F-9840742EB165}">
          <x14:formula1>
            <xm:f>'DATA MAIN'!$C$2:$C$26</xm:f>
          </x14:formula1>
          <xm:sqref>C10:C23</xm:sqref>
        </x14:dataValidation>
        <x14:dataValidation type="list" allowBlank="1" showInputMessage="1" showErrorMessage="1" xr:uid="{5D6AF4B0-0CF3-424B-857C-97E4007F6DA3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EB0C87C1-86CD-4971-995C-939CFFE829E3}">
          <x14:formula1>
            <xm:f>'DATA MAIN'!$A$2:$A$577</xm:f>
          </x14:formula1>
          <xm:sqref>B10:B23</xm:sqref>
        </x14:dataValidation>
        <x14:dataValidation type="list" allowBlank="1" showInputMessage="1" showErrorMessage="1" xr:uid="{91CF8B49-E223-48A6-A880-AD9E8F09D1A7}">
          <x14:formula1>
            <xm:f>'DATA MAIN'!$A$2:$A$199</xm:f>
          </x14:formula1>
          <xm:sqref>B27:B32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5DBC1-3CF7-465A-B4B8-CD74517F57B0}">
  <sheetPr codeName="Sheet15">
    <pageSetUpPr fitToPage="1"/>
  </sheetPr>
  <dimension ref="A1:AE98"/>
  <sheetViews>
    <sheetView zoomScale="85" zoomScaleNormal="85" workbookViewId="0">
      <selection activeCell="G8" sqref="G8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2.332031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10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9'!$J$9+1</f>
        <v>44991</v>
      </c>
      <c r="E9" s="3">
        <f>+D9+1</f>
        <v>44992</v>
      </c>
      <c r="F9" s="3">
        <f t="shared" ref="F9:J9" si="0">+E9+1</f>
        <v>44993</v>
      </c>
      <c r="G9" s="3">
        <f t="shared" si="0"/>
        <v>44994</v>
      </c>
      <c r="H9" s="3">
        <f t="shared" si="0"/>
        <v>44995</v>
      </c>
      <c r="I9" s="3">
        <f t="shared" si="0"/>
        <v>44996</v>
      </c>
      <c r="J9" s="3">
        <f t="shared" si="0"/>
        <v>44997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419A89A-3157-4FB4-98A9-B9BE7038C35E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5B311CBD-3B77-4710-889E-1283F05E6074}">
          <x14:formula1>
            <xm:f>'DATA MAIN'!$C$2:$C$26</xm:f>
          </x14:formula1>
          <xm:sqref>C10:C23</xm:sqref>
        </x14:dataValidation>
        <x14:dataValidation type="list" allowBlank="1" showInputMessage="1" showErrorMessage="1" xr:uid="{C6348D3E-449E-442C-BA1E-6163CB334D71}">
          <x14:formula1>
            <xm:f>'DATA MAIN'!$A$2:$A$199</xm:f>
          </x14:formula1>
          <xm:sqref>B27:B32</xm:sqref>
        </x14:dataValidation>
        <x14:dataValidation type="list" allowBlank="1" showInputMessage="1" showErrorMessage="1" xr:uid="{2881C35E-78A7-45BF-B035-43C86BBB38F1}">
          <x14:formula1>
            <xm:f>'DATA MAIN'!$A$2:$A$577</xm:f>
          </x14:formula1>
          <xm:sqref>B10:B23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1D0FA-02AC-4AD5-B4A9-393BE7020F86}">
  <sheetPr codeName="Sheet16">
    <pageSetUpPr fitToPage="1"/>
  </sheetPr>
  <dimension ref="A1:AE98"/>
  <sheetViews>
    <sheetView zoomScale="85" zoomScaleNormal="85" workbookViewId="0">
      <selection activeCell="B29" sqref="B27:B29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2.332031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11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10'!$J$9+1</f>
        <v>44998</v>
      </c>
      <c r="E9" s="3">
        <f>+D9+1</f>
        <v>44999</v>
      </c>
      <c r="F9" s="3">
        <f t="shared" ref="F9:J9" si="0">+E9+1</f>
        <v>45000</v>
      </c>
      <c r="G9" s="3">
        <f t="shared" si="0"/>
        <v>45001</v>
      </c>
      <c r="H9" s="3">
        <f t="shared" si="0"/>
        <v>45002</v>
      </c>
      <c r="I9" s="3">
        <f t="shared" si="0"/>
        <v>45003</v>
      </c>
      <c r="J9" s="3">
        <f t="shared" si="0"/>
        <v>45004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F07450D-520D-4A69-8C76-EC354F5DE29B}">
          <x14:formula1>
            <xm:f>'DATA MAIN'!$C$2:$C$26</xm:f>
          </x14:formula1>
          <xm:sqref>C10:C23</xm:sqref>
        </x14:dataValidation>
        <x14:dataValidation type="list" allowBlank="1" showInputMessage="1" showErrorMessage="1" xr:uid="{F406DE27-B3BF-46E7-B2B5-DFCD0F535549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900C20D4-E138-4010-BB2E-A14FDF573366}">
          <x14:formula1>
            <xm:f>'DATA MAIN'!$A$2:$A$577</xm:f>
          </x14:formula1>
          <xm:sqref>B10:B23</xm:sqref>
        </x14:dataValidation>
        <x14:dataValidation type="list" allowBlank="1" showInputMessage="1" showErrorMessage="1" xr:uid="{3C941160-AEB1-4E22-B65F-07E754219DE4}">
          <x14:formula1>
            <xm:f>'DATA MAIN'!$A$2:$A$199</xm:f>
          </x14:formula1>
          <xm:sqref>B27:B32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E0583-6447-446D-B152-6B2D9C800096}">
  <sheetPr codeName="Sheet17">
    <pageSetUpPr fitToPage="1"/>
  </sheetPr>
  <dimension ref="A1:AE98"/>
  <sheetViews>
    <sheetView zoomScale="85" zoomScaleNormal="85" workbookViewId="0">
      <selection activeCell="K13" sqref="B10:K13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2.332031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12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11'!$J$9+1</f>
        <v>45005</v>
      </c>
      <c r="E9" s="3">
        <f>+D9+1</f>
        <v>45006</v>
      </c>
      <c r="F9" s="3">
        <f t="shared" ref="F9:J9" si="0">+E9+1</f>
        <v>45007</v>
      </c>
      <c r="G9" s="3">
        <f t="shared" si="0"/>
        <v>45008</v>
      </c>
      <c r="H9" s="3">
        <f t="shared" si="0"/>
        <v>45009</v>
      </c>
      <c r="I9" s="3">
        <f t="shared" si="0"/>
        <v>45010</v>
      </c>
      <c r="J9" s="3">
        <f t="shared" si="0"/>
        <v>45011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 t="s">
        <v>26</v>
      </c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 t="s">
        <v>27</v>
      </c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 t="s">
        <v>25</v>
      </c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3C24E58-1DCF-4300-BA41-B561DCEFCF5B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9402D405-6377-489E-806A-5A56F7730F8A}">
          <x14:formula1>
            <xm:f>'DATA MAIN'!$C$2:$C$26</xm:f>
          </x14:formula1>
          <xm:sqref>C10:C23</xm:sqref>
        </x14:dataValidation>
        <x14:dataValidation type="list" allowBlank="1" showInputMessage="1" showErrorMessage="1" xr:uid="{4E51D3C2-DC02-46C2-A12F-54FC55FDD38C}">
          <x14:formula1>
            <xm:f>'DATA MAIN'!$A$2:$A$199</xm:f>
          </x14:formula1>
          <xm:sqref>B27:B32</xm:sqref>
        </x14:dataValidation>
        <x14:dataValidation type="list" allowBlank="1" showInputMessage="1" showErrorMessage="1" xr:uid="{AD75BEA0-CD94-44FE-9A96-CC8176734370}">
          <x14:formula1>
            <xm:f>'DATA MAIN'!$A$2:$A$577</xm:f>
          </x14:formula1>
          <xm:sqref>B10:B23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61EB9-A442-4C2E-A40F-A17CCDF1D0E2}">
  <sheetPr codeName="Sheet18">
    <pageSetUpPr fitToPage="1"/>
  </sheetPr>
  <dimension ref="A1:AE98"/>
  <sheetViews>
    <sheetView zoomScale="85" zoomScaleNormal="85" workbookViewId="0">
      <selection activeCell="B30" sqref="B27:B30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7.44140625" customWidth="1"/>
    <col min="5" max="5" width="24.109375" customWidth="1"/>
    <col min="6" max="6" width="22.5546875" customWidth="1"/>
    <col min="7" max="7" width="25.441406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13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12'!$J$9+1</f>
        <v>45012</v>
      </c>
      <c r="E9" s="3">
        <f>+D9+1</f>
        <v>45013</v>
      </c>
      <c r="F9" s="3">
        <f t="shared" ref="F9:J9" si="0">+E9+1</f>
        <v>45014</v>
      </c>
      <c r="G9" s="3">
        <f t="shared" si="0"/>
        <v>45015</v>
      </c>
      <c r="H9" s="3">
        <f t="shared" si="0"/>
        <v>45016</v>
      </c>
      <c r="I9" s="3">
        <f t="shared" si="0"/>
        <v>45017</v>
      </c>
      <c r="J9" s="3">
        <f t="shared" si="0"/>
        <v>45018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1394460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AB725E3-49DD-468E-B8F4-3688D5A578CC}">
          <x14:formula1>
            <xm:f>'DATA MAIN'!$C$2:$C$26</xm:f>
          </x14:formula1>
          <xm:sqref>C10:C23</xm:sqref>
        </x14:dataValidation>
        <x14:dataValidation type="list" allowBlank="1" showInputMessage="1" showErrorMessage="1" xr:uid="{6DC47BAA-B478-4A4F-AB6A-0E8FC158D9D3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41FF00D1-8DFE-4D13-9148-FE38F1EF8DF0}">
          <x14:formula1>
            <xm:f>'DATA MAIN'!$A$2:$A$577</xm:f>
          </x14:formula1>
          <xm:sqref>B10:B23</xm:sqref>
        </x14:dataValidation>
        <x14:dataValidation type="list" allowBlank="1" showInputMessage="1" showErrorMessage="1" xr:uid="{50F2BC73-AEC0-41F4-AADA-1CFB8CB06BFD}">
          <x14:formula1>
            <xm:f>'DATA MAIN'!$A$2:$A$199</xm:f>
          </x14:formula1>
          <xm:sqref>B27:B32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EB7EE-68E6-409A-8615-3F428EA9600F}">
  <sheetPr codeName="Sheet19">
    <pageSetUpPr fitToPage="1"/>
  </sheetPr>
  <dimension ref="A1:AE98"/>
  <sheetViews>
    <sheetView zoomScale="85" zoomScaleNormal="85" workbookViewId="0">
      <selection activeCell="B29" sqref="B27:B29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8.109375" customWidth="1"/>
    <col min="5" max="5" width="24.109375" customWidth="1"/>
    <col min="6" max="6" width="23" customWidth="1"/>
    <col min="7" max="7" width="25.10937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14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13'!$J$9+1</f>
        <v>45019</v>
      </c>
      <c r="E9" s="3">
        <f>+D9+1</f>
        <v>45020</v>
      </c>
      <c r="F9" s="3">
        <f t="shared" ref="F9:J9" si="0">+E9+1</f>
        <v>45021</v>
      </c>
      <c r="G9" s="3">
        <f t="shared" si="0"/>
        <v>45022</v>
      </c>
      <c r="H9" s="3">
        <f t="shared" si="0"/>
        <v>45023</v>
      </c>
      <c r="I9" s="3">
        <f t="shared" si="0"/>
        <v>45024</v>
      </c>
      <c r="J9" s="3">
        <f t="shared" si="0"/>
        <v>45025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1394460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A7554E3-B5C9-49C7-A8FD-6604922B49D8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812FA36B-DA74-41B6-A9D2-E5613A96A35B}">
          <x14:formula1>
            <xm:f>'DATA MAIN'!$C$2:$C$26</xm:f>
          </x14:formula1>
          <xm:sqref>C10:C23</xm:sqref>
        </x14:dataValidation>
        <x14:dataValidation type="list" allowBlank="1" showInputMessage="1" showErrorMessage="1" xr:uid="{0BB50FC4-2D70-41A1-92C1-06FC84345F0C}">
          <x14:formula1>
            <xm:f>'DATA MAIN'!$A$2:$A$199</xm:f>
          </x14:formula1>
          <xm:sqref>B27:B32</xm:sqref>
        </x14:dataValidation>
        <x14:dataValidation type="list" allowBlank="1" showInputMessage="1" showErrorMessage="1" xr:uid="{3745DBF9-BBA3-4BD2-BAA2-3BD3E185BBA6}">
          <x14:formula1>
            <xm:f>'DATA MAIN'!$A$2:$A$577</xm:f>
          </x14:formula1>
          <xm:sqref>B10:B23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8332-314F-4AAF-A90E-004E3D4DA4A4}">
  <sheetPr codeName="Sheet20">
    <pageSetUpPr fitToPage="1"/>
  </sheetPr>
  <dimension ref="A1:AE98"/>
  <sheetViews>
    <sheetView zoomScale="85" zoomScaleNormal="85" workbookViewId="0">
      <selection activeCell="B31" sqref="B27:B31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7.33203125" customWidth="1"/>
    <col min="5" max="5" width="24.109375" customWidth="1"/>
    <col min="6" max="6" width="20.5546875" customWidth="1"/>
    <col min="7" max="7" width="22.332031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15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14'!$J$9+1</f>
        <v>45026</v>
      </c>
      <c r="E9" s="3">
        <f>+D9+1</f>
        <v>45027</v>
      </c>
      <c r="F9" s="3">
        <f t="shared" ref="F9:J9" si="0">+E9+1</f>
        <v>45028</v>
      </c>
      <c r="G9" s="3">
        <f t="shared" si="0"/>
        <v>45029</v>
      </c>
      <c r="H9" s="3">
        <f t="shared" si="0"/>
        <v>45030</v>
      </c>
      <c r="I9" s="3">
        <f t="shared" si="0"/>
        <v>45031</v>
      </c>
      <c r="J9" s="3">
        <f t="shared" si="0"/>
        <v>45032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74BD429-2213-4E29-B532-62EC44E0EE8A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23DB0A28-D6F2-4604-B533-721BC963271F}">
          <x14:formula1>
            <xm:f>'DATA MAIN'!$C$2:$C$26</xm:f>
          </x14:formula1>
          <xm:sqref>C10:C23</xm:sqref>
        </x14:dataValidation>
        <x14:dataValidation type="list" allowBlank="1" showInputMessage="1" showErrorMessage="1" xr:uid="{C714EEBA-532B-4635-8D4B-AF364D89DF4E}">
          <x14:formula1>
            <xm:f>'DATA MAIN'!$A$2:$A$199</xm:f>
          </x14:formula1>
          <xm:sqref>B27:B32</xm:sqref>
        </x14:dataValidation>
        <x14:dataValidation type="list" allowBlank="1" showInputMessage="1" showErrorMessage="1" xr:uid="{89B035EB-F3D5-461A-AEE3-B76E54AC8458}">
          <x14:formula1>
            <xm:f>'DATA MAIN'!$A$2:$A$577</xm:f>
          </x14:formula1>
          <xm:sqref>B10:B23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6520F-7EE2-4842-8293-BAAD12A67BDB}">
  <sheetPr codeName="Sheet21">
    <pageSetUpPr fitToPage="1"/>
  </sheetPr>
  <dimension ref="A1:AE98"/>
  <sheetViews>
    <sheetView zoomScale="85" zoomScaleNormal="85" workbookViewId="0">
      <selection activeCell="G8" sqref="G8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2.332031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16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15'!$J$9+1</f>
        <v>45033</v>
      </c>
      <c r="E9" s="3">
        <f>+D9+1</f>
        <v>45034</v>
      </c>
      <c r="F9" s="3">
        <f t="shared" ref="F9:J9" si="0">+E9+1</f>
        <v>45035</v>
      </c>
      <c r="G9" s="3">
        <f t="shared" si="0"/>
        <v>45036</v>
      </c>
      <c r="H9" s="3">
        <f t="shared" si="0"/>
        <v>45037</v>
      </c>
      <c r="I9" s="3">
        <f t="shared" si="0"/>
        <v>45038</v>
      </c>
      <c r="J9" s="3">
        <f t="shared" si="0"/>
        <v>45039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C457960-A7D8-4FE3-83D6-F4BF46C6F107}">
          <x14:formula1>
            <xm:f>'DATA MAIN'!$C$2:$C$26</xm:f>
          </x14:formula1>
          <xm:sqref>C10:C23</xm:sqref>
        </x14:dataValidation>
        <x14:dataValidation type="list" allowBlank="1" showInputMessage="1" showErrorMessage="1" xr:uid="{B9A34CF5-260C-4428-BCDF-193293D3DA9A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CFA58D7A-BEDC-48D1-925D-D04C4B0646D1}">
          <x14:formula1>
            <xm:f>'DATA MAIN'!$A$2:$A$577</xm:f>
          </x14:formula1>
          <xm:sqref>B10:B23</xm:sqref>
        </x14:dataValidation>
        <x14:dataValidation type="list" allowBlank="1" showInputMessage="1" showErrorMessage="1" xr:uid="{B5F5B84F-E683-42AE-89D6-FD35E453EA4D}">
          <x14:formula1>
            <xm:f>'DATA MAIN'!$A$2:$A$199</xm:f>
          </x14:formula1>
          <xm:sqref>B27:B32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06D53-A83D-4C02-A3EC-D23E02CCDF43}">
  <sheetPr codeName="Sheet22">
    <pageSetUpPr fitToPage="1"/>
  </sheetPr>
  <dimension ref="A1:AE98"/>
  <sheetViews>
    <sheetView zoomScale="85" zoomScaleNormal="85" workbookViewId="0">
      <selection activeCell="K15" sqref="B10:K15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2.332031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17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16'!$J$9+1</f>
        <v>45040</v>
      </c>
      <c r="E9" s="3">
        <f>+D9+1</f>
        <v>45041</v>
      </c>
      <c r="F9" s="3">
        <f t="shared" ref="F9:J9" si="0">+E9+1</f>
        <v>45042</v>
      </c>
      <c r="G9" s="3">
        <f t="shared" si="0"/>
        <v>45043</v>
      </c>
      <c r="H9" s="3">
        <f t="shared" si="0"/>
        <v>45044</v>
      </c>
      <c r="I9" s="3">
        <f t="shared" si="0"/>
        <v>45045</v>
      </c>
      <c r="J9" s="3">
        <f t="shared" si="0"/>
        <v>45046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85E6702-BA82-4723-BFBE-E810B3B2D603}">
          <x14:formula1>
            <xm:f>'DATA MAIN'!$C$2:$C$26</xm:f>
          </x14:formula1>
          <xm:sqref>C10:C23</xm:sqref>
        </x14:dataValidation>
        <x14:dataValidation type="list" allowBlank="1" showInputMessage="1" showErrorMessage="1" xr:uid="{7C30F33F-F420-4418-A90A-DA1A26EE3038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463A72DF-8AD1-49A7-A686-E274FE3C2A5F}">
          <x14:formula1>
            <xm:f>'DATA MAIN'!$A$2:$A$577</xm:f>
          </x14:formula1>
          <xm:sqref>B10:B23</xm:sqref>
        </x14:dataValidation>
        <x14:dataValidation type="list" allowBlank="1" showInputMessage="1" showErrorMessage="1" xr:uid="{F98028B2-6460-41A2-B3A8-4B521AE2B317}">
          <x14:formula1>
            <xm:f>'DATA MAIN'!$A$2:$A$199</xm:f>
          </x14:formula1>
          <xm:sqref>B27:B32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727EA-3BDB-4956-857E-038D28A2AF78}">
  <sheetPr codeName="Sheet23">
    <pageSetUpPr fitToPage="1"/>
  </sheetPr>
  <dimension ref="A1:AE98"/>
  <sheetViews>
    <sheetView zoomScale="85" zoomScaleNormal="85" workbookViewId="0">
      <selection activeCell="G8" sqref="G8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2.332031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18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17'!$J$9+1</f>
        <v>45047</v>
      </c>
      <c r="E9" s="3">
        <f>+D9+1</f>
        <v>45048</v>
      </c>
      <c r="F9" s="3">
        <f t="shared" ref="F9:J9" si="0">+E9+1</f>
        <v>45049</v>
      </c>
      <c r="G9" s="3">
        <f t="shared" si="0"/>
        <v>45050</v>
      </c>
      <c r="H9" s="3">
        <f t="shared" si="0"/>
        <v>45051</v>
      </c>
      <c r="I9" s="3">
        <f t="shared" si="0"/>
        <v>45052</v>
      </c>
      <c r="J9" s="3">
        <f t="shared" si="0"/>
        <v>45053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7762A77-9306-4D20-AB5E-BAB0D727DEDA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5A54DFEA-94AA-48CE-B54B-2F7EA0DA867C}">
          <x14:formula1>
            <xm:f>'DATA MAIN'!$C$2:$C$26</xm:f>
          </x14:formula1>
          <xm:sqref>C10:C23</xm:sqref>
        </x14:dataValidation>
        <x14:dataValidation type="list" allowBlank="1" showInputMessage="1" showErrorMessage="1" xr:uid="{8E5D66D5-5486-43BE-B5CF-D81D589129CE}">
          <x14:formula1>
            <xm:f>'DATA MAIN'!$A$2:$A$199</xm:f>
          </x14:formula1>
          <xm:sqref>B27:B32</xm:sqref>
        </x14:dataValidation>
        <x14:dataValidation type="list" allowBlank="1" showInputMessage="1" showErrorMessage="1" xr:uid="{887084AF-AE27-4EC2-9C6C-2819CECCAF81}">
          <x14:formula1>
            <xm:f>'DATA MAIN'!$A$2:$A$577</xm:f>
          </x14:formula1>
          <xm:sqref>B10:B23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39BC6-BF30-45D8-A6D6-4274884BE71E}">
  <sheetPr codeName="Sheet24">
    <pageSetUpPr fitToPage="1"/>
  </sheetPr>
  <dimension ref="A1:AE98"/>
  <sheetViews>
    <sheetView zoomScale="85" zoomScaleNormal="85" workbookViewId="0">
      <selection activeCell="B27" sqref="B27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2.332031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19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18'!$J$9+1</f>
        <v>45054</v>
      </c>
      <c r="E9" s="3">
        <f>+D9+1</f>
        <v>45055</v>
      </c>
      <c r="F9" s="3">
        <f t="shared" ref="F9:J9" si="0">+E9+1</f>
        <v>45056</v>
      </c>
      <c r="G9" s="3">
        <f t="shared" si="0"/>
        <v>45057</v>
      </c>
      <c r="H9" s="3">
        <f t="shared" si="0"/>
        <v>45058</v>
      </c>
      <c r="I9" s="3">
        <f t="shared" si="0"/>
        <v>45059</v>
      </c>
      <c r="J9" s="3">
        <f t="shared" si="0"/>
        <v>45060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9D9B8F0-1589-47E9-9E44-3AD6A8F8C46D}">
          <x14:formula1>
            <xm:f>'DATA MAIN'!$C$2:$C$26</xm:f>
          </x14:formula1>
          <xm:sqref>C10:C23</xm:sqref>
        </x14:dataValidation>
        <x14:dataValidation type="list" allowBlank="1" showInputMessage="1" showErrorMessage="1" xr:uid="{9B70B03C-2AFC-4E68-B7C5-A81C3E90E215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EFF749CE-53CC-4F78-B719-FB86C5EE26AF}">
          <x14:formula1>
            <xm:f>'DATA MAIN'!$A$2:$A$577</xm:f>
          </x14:formula1>
          <xm:sqref>B10:B23</xm:sqref>
        </x14:dataValidation>
        <x14:dataValidation type="list" allowBlank="1" showInputMessage="1" showErrorMessage="1" xr:uid="{62CC3982-4272-4956-836D-9895965D87EF}">
          <x14:formula1>
            <xm:f>'DATA MAIN'!$A$2:$A$199</xm:f>
          </x14:formula1>
          <xm:sqref>B27:B32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3283C-8D48-4906-9E39-9D94E19EA6A9}">
  <sheetPr codeName="Sheet25">
    <pageSetUpPr fitToPage="1"/>
  </sheetPr>
  <dimension ref="A1:AE98"/>
  <sheetViews>
    <sheetView zoomScale="85" zoomScaleNormal="85" workbookViewId="0">
      <selection activeCell="B28" sqref="B27:B28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7.44140625" customWidth="1"/>
    <col min="5" max="5" width="24.109375" customWidth="1"/>
    <col min="6" max="6" width="22.5546875" customWidth="1"/>
    <col min="7" max="7" width="25.441406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20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19'!$J$9+1</f>
        <v>45061</v>
      </c>
      <c r="E9" s="3">
        <f>+D9+1</f>
        <v>45062</v>
      </c>
      <c r="F9" s="3">
        <f t="shared" ref="F9:J9" si="0">+E9+1</f>
        <v>45063</v>
      </c>
      <c r="G9" s="3">
        <f t="shared" si="0"/>
        <v>45064</v>
      </c>
      <c r="H9" s="3">
        <f t="shared" si="0"/>
        <v>45065</v>
      </c>
      <c r="I9" s="3">
        <f t="shared" si="0"/>
        <v>45066</v>
      </c>
      <c r="J9" s="3">
        <f t="shared" si="0"/>
        <v>45067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1394460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B1303E-23F9-4075-A0B0-40635267CEEB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01F71101-C619-41A7-9F38-0EA1813FC751}">
          <x14:formula1>
            <xm:f>'DATA MAIN'!$C$2:$C$26</xm:f>
          </x14:formula1>
          <xm:sqref>C10:C23</xm:sqref>
        </x14:dataValidation>
        <x14:dataValidation type="list" allowBlank="1" showInputMessage="1" showErrorMessage="1" xr:uid="{8D3EE07E-14B6-4A7B-97C9-C1441943BB4D}">
          <x14:formula1>
            <xm:f>'DATA MAIN'!$A$2:$A$199</xm:f>
          </x14:formula1>
          <xm:sqref>B27:B32</xm:sqref>
        </x14:dataValidation>
        <x14:dataValidation type="list" allowBlank="1" showInputMessage="1" showErrorMessage="1" xr:uid="{1D7B8645-B253-4AC4-99C3-4641F4B85F4B}">
          <x14:formula1>
            <xm:f>'DATA MAIN'!$A$2:$A$577</xm:f>
          </x14:formula1>
          <xm:sqref>B10:B23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93927-38D5-4D68-994F-819CCDB1298D}">
  <sheetPr codeName="Sheet26">
    <pageSetUpPr fitToPage="1"/>
  </sheetPr>
  <dimension ref="A1:AE98"/>
  <sheetViews>
    <sheetView zoomScale="85" zoomScaleNormal="85" workbookViewId="0">
      <selection activeCell="H7" sqref="H7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8.109375" customWidth="1"/>
    <col min="5" max="5" width="24.109375" customWidth="1"/>
    <col min="6" max="6" width="23" customWidth="1"/>
    <col min="7" max="7" width="25.10937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21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20'!$J$9+1</f>
        <v>45068</v>
      </c>
      <c r="E9" s="3">
        <f>+D9+1</f>
        <v>45069</v>
      </c>
      <c r="F9" s="3">
        <f t="shared" ref="F9:J9" si="0">+E9+1</f>
        <v>45070</v>
      </c>
      <c r="G9" s="3">
        <f t="shared" si="0"/>
        <v>45071</v>
      </c>
      <c r="H9" s="3">
        <f t="shared" si="0"/>
        <v>45072</v>
      </c>
      <c r="I9" s="3">
        <f t="shared" si="0"/>
        <v>45073</v>
      </c>
      <c r="J9" s="3">
        <f t="shared" si="0"/>
        <v>45074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1394460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06104C6-CCB7-4513-8C44-AB3E3BCB72C0}">
          <x14:formula1>
            <xm:f>'DATA MAIN'!$C$2:$C$26</xm:f>
          </x14:formula1>
          <xm:sqref>C10:C23</xm:sqref>
        </x14:dataValidation>
        <x14:dataValidation type="list" allowBlank="1" showInputMessage="1" showErrorMessage="1" xr:uid="{746413FB-3828-4B70-9558-83219618B757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BC23CC7A-B0CE-4032-87AD-09C682874779}">
          <x14:formula1>
            <xm:f>'DATA MAIN'!$A$2:$A$577</xm:f>
          </x14:formula1>
          <xm:sqref>B10:B23</xm:sqref>
        </x14:dataValidation>
        <x14:dataValidation type="list" allowBlank="1" showInputMessage="1" showErrorMessage="1" xr:uid="{8A6167C3-1D50-49EC-B2C1-4522FF5BA2B9}">
          <x14:formula1>
            <xm:f>'DATA MAIN'!$A$2:$A$199</xm:f>
          </x14:formula1>
          <xm:sqref>B27:B32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747C2-17E5-4BB7-9B81-3D96CF4A598F}">
  <sheetPr codeName="Sheet27">
    <pageSetUpPr fitToPage="1"/>
  </sheetPr>
  <dimension ref="A1:AE98"/>
  <sheetViews>
    <sheetView zoomScale="85" zoomScaleNormal="85" workbookViewId="0">
      <selection activeCell="B32" sqref="B27:B32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7.33203125" customWidth="1"/>
    <col min="5" max="5" width="24.109375" customWidth="1"/>
    <col min="6" max="6" width="20.5546875" customWidth="1"/>
    <col min="7" max="7" width="22.332031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22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21'!$J$9+1</f>
        <v>45075</v>
      </c>
      <c r="E9" s="3">
        <f>+D9+1</f>
        <v>45076</v>
      </c>
      <c r="F9" s="3">
        <f t="shared" ref="F9:J9" si="0">+E9+1</f>
        <v>45077</v>
      </c>
      <c r="G9" s="3">
        <f t="shared" si="0"/>
        <v>45078</v>
      </c>
      <c r="H9" s="3">
        <f t="shared" si="0"/>
        <v>45079</v>
      </c>
      <c r="I9" s="3">
        <f t="shared" si="0"/>
        <v>45080</v>
      </c>
      <c r="J9" s="3">
        <f t="shared" si="0"/>
        <v>45081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5E849A3-30CB-4446-8F68-24AC26B072D3}">
          <x14:formula1>
            <xm:f>'DATA MAIN'!$C$2:$C$26</xm:f>
          </x14:formula1>
          <xm:sqref>C10:C23</xm:sqref>
        </x14:dataValidation>
        <x14:dataValidation type="list" allowBlank="1" showInputMessage="1" showErrorMessage="1" xr:uid="{B722AB53-D74C-4E03-A16F-E78437A29FB2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3F997A74-DD13-4767-BEA3-157EEB67C579}">
          <x14:formula1>
            <xm:f>'DATA MAIN'!$A$2:$A$577</xm:f>
          </x14:formula1>
          <xm:sqref>B10:B23</xm:sqref>
        </x14:dataValidation>
        <x14:dataValidation type="list" allowBlank="1" showInputMessage="1" showErrorMessage="1" xr:uid="{B5F25FBC-5DD2-41C3-805F-A54D417F1E77}">
          <x14:formula1>
            <xm:f>'DATA MAIN'!$A$2:$A$199</xm:f>
          </x14:formula1>
          <xm:sqref>B27:B32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71690-4FC9-4E12-862D-E7B9CD61D372}">
  <sheetPr codeName="Sheet28">
    <pageSetUpPr fitToPage="1"/>
  </sheetPr>
  <dimension ref="A1:AE98"/>
  <sheetViews>
    <sheetView zoomScale="85" zoomScaleNormal="85" workbookViewId="0">
      <selection activeCell="J16" sqref="B10:J16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2.332031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23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22'!$J$9+1</f>
        <v>45082</v>
      </c>
      <c r="E9" s="3">
        <f>+D9+1</f>
        <v>45083</v>
      </c>
      <c r="F9" s="3">
        <f t="shared" ref="F9:J9" si="0">+E9+1</f>
        <v>45084</v>
      </c>
      <c r="G9" s="3">
        <f t="shared" si="0"/>
        <v>45085</v>
      </c>
      <c r="H9" s="3">
        <f t="shared" si="0"/>
        <v>45086</v>
      </c>
      <c r="I9" s="3">
        <f t="shared" si="0"/>
        <v>45087</v>
      </c>
      <c r="J9" s="3">
        <f t="shared" si="0"/>
        <v>45088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B1E6438-1427-4DCF-9FC2-5EA9FAC8B4AB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EAD3DE1D-7ED5-416F-9BA6-06F795893593}">
          <x14:formula1>
            <xm:f>'DATA MAIN'!$C$2:$C$26</xm:f>
          </x14:formula1>
          <xm:sqref>C10:C23</xm:sqref>
        </x14:dataValidation>
        <x14:dataValidation type="list" allowBlank="1" showInputMessage="1" showErrorMessage="1" xr:uid="{288439D8-E00F-4F26-BEF6-16577B265EA2}">
          <x14:formula1>
            <xm:f>'DATA MAIN'!$A$2:$A$199</xm:f>
          </x14:formula1>
          <xm:sqref>B27:B32</xm:sqref>
        </x14:dataValidation>
        <x14:dataValidation type="list" allowBlank="1" showInputMessage="1" showErrorMessage="1" xr:uid="{4D999B2E-7951-4DFB-91E7-0D9A832E6C1D}">
          <x14:formula1>
            <xm:f>'DATA MAIN'!$A$2:$A$577</xm:f>
          </x14:formula1>
          <xm:sqref>B10:B23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207B6-7276-4DBE-98A8-B343294B698F}">
  <sheetPr codeName="Sheet29">
    <pageSetUpPr fitToPage="1"/>
  </sheetPr>
  <dimension ref="A1:AE98"/>
  <sheetViews>
    <sheetView zoomScale="85" zoomScaleNormal="85" workbookViewId="0">
      <selection activeCell="B30" sqref="B27:B30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7.44140625" customWidth="1"/>
    <col min="5" max="5" width="24.109375" customWidth="1"/>
    <col min="6" max="6" width="22.5546875" customWidth="1"/>
    <col min="7" max="7" width="25.441406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24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23'!$J$9+1</f>
        <v>45089</v>
      </c>
      <c r="E9" s="3">
        <f>+D9+1</f>
        <v>45090</v>
      </c>
      <c r="F9" s="3">
        <f t="shared" ref="F9:J9" si="0">+E9+1</f>
        <v>45091</v>
      </c>
      <c r="G9" s="3">
        <f t="shared" si="0"/>
        <v>45092</v>
      </c>
      <c r="H9" s="3">
        <f t="shared" si="0"/>
        <v>45093</v>
      </c>
      <c r="I9" s="3">
        <f t="shared" si="0"/>
        <v>45094</v>
      </c>
      <c r="J9" s="3">
        <f t="shared" si="0"/>
        <v>45095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1394460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D460F5B-698B-44FE-A773-F08E4E375C54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DC24D108-3895-4FBC-BD71-B5DC570CE3D1}">
          <x14:formula1>
            <xm:f>'DATA MAIN'!$C$2:$C$26</xm:f>
          </x14:formula1>
          <xm:sqref>C10:C23</xm:sqref>
        </x14:dataValidation>
        <x14:dataValidation type="list" allowBlank="1" showInputMessage="1" showErrorMessage="1" xr:uid="{974A1B48-F0D1-4958-9CF8-967C9AED1F98}">
          <x14:formula1>
            <xm:f>'DATA MAIN'!$A$2:$A$199</xm:f>
          </x14:formula1>
          <xm:sqref>B27:B32</xm:sqref>
        </x14:dataValidation>
        <x14:dataValidation type="list" allowBlank="1" showInputMessage="1" showErrorMessage="1" xr:uid="{38F9DE16-4ADD-400E-9957-4E3703DF60E9}">
          <x14:formula1>
            <xm:f>'DATA MAIN'!$A$2:$A$577</xm:f>
          </x14:formula1>
          <xm:sqref>B10:B23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67E61-7A52-43A3-BF85-33943273FF25}">
  <sheetPr codeName="Sheet30">
    <pageSetUpPr fitToPage="1"/>
  </sheetPr>
  <dimension ref="A1:AE98"/>
  <sheetViews>
    <sheetView zoomScale="85" zoomScaleNormal="85" workbookViewId="0">
      <selection activeCell="B29" sqref="B27:B29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8.109375" customWidth="1"/>
    <col min="5" max="5" width="24.109375" customWidth="1"/>
    <col min="6" max="6" width="23" customWidth="1"/>
    <col min="7" max="7" width="25.10937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25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24'!$J$9+1</f>
        <v>45096</v>
      </c>
      <c r="E9" s="3">
        <f>+D9+1</f>
        <v>45097</v>
      </c>
      <c r="F9" s="3">
        <f t="shared" ref="F9:J9" si="0">+E9+1</f>
        <v>45098</v>
      </c>
      <c r="G9" s="3">
        <f t="shared" si="0"/>
        <v>45099</v>
      </c>
      <c r="H9" s="3">
        <f t="shared" si="0"/>
        <v>45100</v>
      </c>
      <c r="I9" s="3">
        <f t="shared" si="0"/>
        <v>45101</v>
      </c>
      <c r="J9" s="3">
        <f t="shared" si="0"/>
        <v>45102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1394460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C87EBC7-B61C-431B-B382-044606ED64C5}">
          <x14:formula1>
            <xm:f>'DATA MAIN'!$C$2:$C$26</xm:f>
          </x14:formula1>
          <xm:sqref>C10:C23</xm:sqref>
        </x14:dataValidation>
        <x14:dataValidation type="list" allowBlank="1" showInputMessage="1" showErrorMessage="1" xr:uid="{41D57A6D-4DEE-46D2-8B1E-DF418946FA8A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4F0FDC1B-29C9-4C3D-8B9D-91A59F73553B}">
          <x14:formula1>
            <xm:f>'DATA MAIN'!$A$2:$A$577</xm:f>
          </x14:formula1>
          <xm:sqref>B10:B23</xm:sqref>
        </x14:dataValidation>
        <x14:dataValidation type="list" allowBlank="1" showInputMessage="1" showErrorMessage="1" xr:uid="{850818D2-C150-4669-ACBA-5D2EAD6ECFBB}">
          <x14:formula1>
            <xm:f>'DATA MAIN'!$A$2:$A$199</xm:f>
          </x14:formula1>
          <xm:sqref>B27:B32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5F018-600D-43D8-BD6C-06EA15229590}">
  <sheetPr codeName="Sheet31">
    <pageSetUpPr fitToPage="1"/>
  </sheetPr>
  <dimension ref="A1:AE98"/>
  <sheetViews>
    <sheetView zoomScale="85" zoomScaleNormal="85" workbookViewId="0">
      <selection activeCell="B29" sqref="B27:B29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7.33203125" customWidth="1"/>
    <col min="5" max="5" width="24.109375" customWidth="1"/>
    <col min="6" max="6" width="20.5546875" customWidth="1"/>
    <col min="7" max="7" width="22.332031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26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25'!$J$9+1</f>
        <v>45103</v>
      </c>
      <c r="E9" s="3">
        <f>+D9+1</f>
        <v>45104</v>
      </c>
      <c r="F9" s="3">
        <f t="shared" ref="F9:J9" si="0">+E9+1</f>
        <v>45105</v>
      </c>
      <c r="G9" s="3">
        <f t="shared" si="0"/>
        <v>45106</v>
      </c>
      <c r="H9" s="3">
        <f t="shared" si="0"/>
        <v>45107</v>
      </c>
      <c r="I9" s="3">
        <f t="shared" si="0"/>
        <v>45108</v>
      </c>
      <c r="J9" s="3">
        <f t="shared" si="0"/>
        <v>45109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DA5F5BB-0F90-456B-AEF4-978518217FC1}">
          <x14:formula1>
            <xm:f>'DATA MAIN'!$C$2:$C$26</xm:f>
          </x14:formula1>
          <xm:sqref>C10:C23</xm:sqref>
        </x14:dataValidation>
        <x14:dataValidation type="list" allowBlank="1" showInputMessage="1" showErrorMessage="1" xr:uid="{F384203F-CAFB-44C2-8956-2EB63839448B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7BB5A42E-0E59-47FF-96AF-B326186A6895}">
          <x14:formula1>
            <xm:f>'DATA MAIN'!$A$2:$A$577</xm:f>
          </x14:formula1>
          <xm:sqref>B10:B23</xm:sqref>
        </x14:dataValidation>
        <x14:dataValidation type="list" allowBlank="1" showInputMessage="1" showErrorMessage="1" xr:uid="{CE6D0BA0-5F09-431D-8D6E-32A3A26B68CF}">
          <x14:formula1>
            <xm:f>'DATA MAIN'!$A$2:$A$199</xm:f>
          </x14:formula1>
          <xm:sqref>B27:B32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B43CB-934C-4D87-9965-22899D431DD2}">
  <sheetPr codeName="Sheet32">
    <pageSetUpPr fitToPage="1"/>
  </sheetPr>
  <dimension ref="A1:AE98"/>
  <sheetViews>
    <sheetView zoomScale="85" zoomScaleNormal="85" workbookViewId="0">
      <selection activeCell="B29" sqref="B27:B29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2.332031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27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26'!$J$9+1</f>
        <v>45110</v>
      </c>
      <c r="E9" s="3">
        <f>+D9+1</f>
        <v>45111</v>
      </c>
      <c r="F9" s="3">
        <f t="shared" ref="F9:J9" si="0">+E9+1</f>
        <v>45112</v>
      </c>
      <c r="G9" s="3">
        <f t="shared" si="0"/>
        <v>45113</v>
      </c>
      <c r="H9" s="3">
        <f t="shared" si="0"/>
        <v>45114</v>
      </c>
      <c r="I9" s="3">
        <f t="shared" si="0"/>
        <v>45115</v>
      </c>
      <c r="J9" s="3">
        <f t="shared" si="0"/>
        <v>45116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57280B5-ECC3-433D-98FA-A99959A6F612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88108A9D-282D-4D44-AAC2-BEE795F6AB0F}">
          <x14:formula1>
            <xm:f>'DATA MAIN'!$C$2:$C$26</xm:f>
          </x14:formula1>
          <xm:sqref>C10:C23</xm:sqref>
        </x14:dataValidation>
        <x14:dataValidation type="list" allowBlank="1" showInputMessage="1" showErrorMessage="1" xr:uid="{ACD509F9-FE74-46C3-A6D5-B86CBCCAD570}">
          <x14:formula1>
            <xm:f>'DATA MAIN'!$A$2:$A$199</xm:f>
          </x14:formula1>
          <xm:sqref>B27:B32</xm:sqref>
        </x14:dataValidation>
        <x14:dataValidation type="list" allowBlank="1" showInputMessage="1" showErrorMessage="1" xr:uid="{0939B9EB-6812-4FAF-95C5-F7AF77EF09B5}">
          <x14:formula1>
            <xm:f>'DATA MAIN'!$A$2:$A$577</xm:f>
          </x14:formula1>
          <xm:sqref>B10:B23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140A6-2AE7-4D4F-8902-715DBAC48337}">
  <sheetPr codeName="Sheet33">
    <pageSetUpPr fitToPage="1"/>
  </sheetPr>
  <dimension ref="A1:AE98"/>
  <sheetViews>
    <sheetView zoomScale="85" zoomScaleNormal="85" workbookViewId="0">
      <selection activeCell="G7" sqref="G7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2.332031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28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27'!$J$9+1</f>
        <v>45117</v>
      </c>
      <c r="E9" s="3">
        <f>+D9+1</f>
        <v>45118</v>
      </c>
      <c r="F9" s="3">
        <f t="shared" ref="F9:J9" si="0">+E9+1</f>
        <v>45119</v>
      </c>
      <c r="G9" s="3">
        <f t="shared" si="0"/>
        <v>45120</v>
      </c>
      <c r="H9" s="3">
        <f t="shared" si="0"/>
        <v>45121</v>
      </c>
      <c r="I9" s="3">
        <f t="shared" si="0"/>
        <v>45122</v>
      </c>
      <c r="J9" s="3">
        <f t="shared" si="0"/>
        <v>45123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17282-8EF8-4BBC-A048-7873160BF555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BD93771E-1090-4555-9C86-1E50655D232E}">
          <x14:formula1>
            <xm:f>'DATA MAIN'!$C$2:$C$26</xm:f>
          </x14:formula1>
          <xm:sqref>C10:C23</xm:sqref>
        </x14:dataValidation>
        <x14:dataValidation type="list" allowBlank="1" showInputMessage="1" showErrorMessage="1" xr:uid="{A95F2132-7410-459E-BE81-332212564E8A}">
          <x14:formula1>
            <xm:f>'DATA MAIN'!$A$2:$A$199</xm:f>
          </x14:formula1>
          <xm:sqref>B27:B32</xm:sqref>
        </x14:dataValidation>
        <x14:dataValidation type="list" allowBlank="1" showInputMessage="1" showErrorMessage="1" xr:uid="{849B7A1C-DC2B-4CD3-BF4F-7E60782BF90F}">
          <x14:formula1>
            <xm:f>'DATA MAIN'!$A$2:$A$577</xm:f>
          </x14:formula1>
          <xm:sqref>B10:B23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159BD-DF90-4D26-8DF8-CC5ECB07EF3E}">
  <sheetPr codeName="Sheet34">
    <pageSetUpPr fitToPage="1"/>
  </sheetPr>
  <dimension ref="A1:AE98"/>
  <sheetViews>
    <sheetView zoomScale="85" zoomScaleNormal="85" workbookViewId="0">
      <selection activeCell="J10" sqref="J10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2.332031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29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28'!$J$9+1</f>
        <v>45124</v>
      </c>
      <c r="E9" s="3">
        <f>+D9+1</f>
        <v>45125</v>
      </c>
      <c r="F9" s="3">
        <f t="shared" ref="F9:J9" si="0">+E9+1</f>
        <v>45126</v>
      </c>
      <c r="G9" s="3">
        <f t="shared" si="0"/>
        <v>45127</v>
      </c>
      <c r="H9" s="3">
        <f t="shared" si="0"/>
        <v>45128</v>
      </c>
      <c r="I9" s="3">
        <f t="shared" si="0"/>
        <v>45129</v>
      </c>
      <c r="J9" s="3">
        <f t="shared" si="0"/>
        <v>45130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98DC72C-AF61-424B-83A6-4429A5FE5272}">
          <x14:formula1>
            <xm:f>'DATA MAIN'!$C$2:$C$26</xm:f>
          </x14:formula1>
          <xm:sqref>C10:C23</xm:sqref>
        </x14:dataValidation>
        <x14:dataValidation type="list" allowBlank="1" showInputMessage="1" showErrorMessage="1" xr:uid="{3C26019E-D54B-4F63-AD4B-1143146B38FB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670D4956-4686-433B-89DD-14BA63224D26}">
          <x14:formula1>
            <xm:f>'DATA MAIN'!$A$2:$A$577</xm:f>
          </x14:formula1>
          <xm:sqref>B10:B23</xm:sqref>
        </x14:dataValidation>
        <x14:dataValidation type="list" allowBlank="1" showInputMessage="1" showErrorMessage="1" xr:uid="{3B83D436-FDE0-4414-82EE-81ABFAF34B96}">
          <x14:formula1>
            <xm:f>'DATA MAIN'!$A$2:$A$199</xm:f>
          </x14:formula1>
          <xm:sqref>B27:B32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AF55E-185A-4287-B535-2FB88F8A6EBB}">
  <sheetPr codeName="Sheet35">
    <pageSetUpPr fitToPage="1"/>
  </sheetPr>
  <dimension ref="A1:AE98"/>
  <sheetViews>
    <sheetView zoomScale="85" zoomScaleNormal="85" workbookViewId="0">
      <selection activeCell="K9" sqref="K9:K23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2.332031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30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29'!$J$9+1</f>
        <v>45131</v>
      </c>
      <c r="E9" s="3">
        <f>+D9+1</f>
        <v>45132</v>
      </c>
      <c r="F9" s="3">
        <f t="shared" ref="F9:J9" si="0">+E9+1</f>
        <v>45133</v>
      </c>
      <c r="G9" s="3">
        <f t="shared" si="0"/>
        <v>45134</v>
      </c>
      <c r="H9" s="3">
        <f t="shared" si="0"/>
        <v>45135</v>
      </c>
      <c r="I9" s="3">
        <f t="shared" si="0"/>
        <v>45136</v>
      </c>
      <c r="J9" s="3">
        <f t="shared" si="0"/>
        <v>45137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22C6EB8-B436-4DDC-BCCA-6894AC2307A6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8B88DEE8-4DD6-4321-B1EB-4715DF293946}">
          <x14:formula1>
            <xm:f>'DATA MAIN'!$C$2:$C$26</xm:f>
          </x14:formula1>
          <xm:sqref>C10:C23</xm:sqref>
        </x14:dataValidation>
        <x14:dataValidation type="list" allowBlank="1" showInputMessage="1" showErrorMessage="1" xr:uid="{9CDAF30A-FD54-4F35-9C39-9D83A2687AEA}">
          <x14:formula1>
            <xm:f>'DATA MAIN'!$A$2:$A$199</xm:f>
          </x14:formula1>
          <xm:sqref>B27:B32</xm:sqref>
        </x14:dataValidation>
        <x14:dataValidation type="list" allowBlank="1" showInputMessage="1" showErrorMessage="1" xr:uid="{F9C9B0B7-9E45-44A1-B156-9FE5D0576F23}">
          <x14:formula1>
            <xm:f>'DATA MAIN'!$A$2:$A$577</xm:f>
          </x14:formula1>
          <xm:sqref>B10:B23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A2EC-50D2-4E35-A8F1-E96C55E23FAC}">
  <sheetPr codeName="Sheet36">
    <pageSetUpPr fitToPage="1"/>
  </sheetPr>
  <dimension ref="A1:AE98"/>
  <sheetViews>
    <sheetView zoomScale="85" zoomScaleNormal="85" workbookViewId="0">
      <selection activeCell="G8" sqref="G8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7.44140625" customWidth="1"/>
    <col min="5" max="5" width="24.109375" customWidth="1"/>
    <col min="6" max="6" width="22.5546875" customWidth="1"/>
    <col min="7" max="7" width="25.441406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31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30'!$J$9+1</f>
        <v>45138</v>
      </c>
      <c r="E9" s="3">
        <f>+D9+1</f>
        <v>45139</v>
      </c>
      <c r="F9" s="3">
        <f t="shared" ref="F9:J9" si="0">+E9+1</f>
        <v>45140</v>
      </c>
      <c r="G9" s="3">
        <f t="shared" si="0"/>
        <v>45141</v>
      </c>
      <c r="H9" s="3">
        <f t="shared" si="0"/>
        <v>45142</v>
      </c>
      <c r="I9" s="3">
        <f t="shared" si="0"/>
        <v>45143</v>
      </c>
      <c r="J9" s="3">
        <f t="shared" si="0"/>
        <v>45144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1394460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14389CD-43BD-4191-BD92-7247DAD4C292}">
          <x14:formula1>
            <xm:f>'DATA MAIN'!$C$2:$C$26</xm:f>
          </x14:formula1>
          <xm:sqref>C10:C23</xm:sqref>
        </x14:dataValidation>
        <x14:dataValidation type="list" allowBlank="1" showInputMessage="1" showErrorMessage="1" xr:uid="{8846F4A2-8FD6-4009-B1AC-430899AA13C0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105EA91B-8407-4526-97B2-35FAA90130CE}">
          <x14:formula1>
            <xm:f>'DATA MAIN'!$A$2:$A$577</xm:f>
          </x14:formula1>
          <xm:sqref>B10:B23</xm:sqref>
        </x14:dataValidation>
        <x14:dataValidation type="list" allowBlank="1" showInputMessage="1" showErrorMessage="1" xr:uid="{801A3ED8-FA26-4B84-84CF-658698615D99}">
          <x14:formula1>
            <xm:f>'DATA MAIN'!$A$2:$A$199</xm:f>
          </x14:formula1>
          <xm:sqref>B27:B32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189DB-B6ED-4FC6-B1D7-E7EFC015E8BC}">
  <sheetPr codeName="Sheet37">
    <pageSetUpPr fitToPage="1"/>
  </sheetPr>
  <dimension ref="A1:AE98"/>
  <sheetViews>
    <sheetView zoomScale="85" zoomScaleNormal="85" workbookViewId="0">
      <selection activeCell="J19" sqref="J19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8.109375" customWidth="1"/>
    <col min="5" max="5" width="24.109375" customWidth="1"/>
    <col min="6" max="6" width="23" customWidth="1"/>
    <col min="7" max="7" width="25.10937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32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31'!$J$9+1</f>
        <v>45145</v>
      </c>
      <c r="E9" s="3">
        <f>+D9+1</f>
        <v>45146</v>
      </c>
      <c r="F9" s="3">
        <f t="shared" ref="F9:J9" si="0">+E9+1</f>
        <v>45147</v>
      </c>
      <c r="G9" s="3">
        <f t="shared" si="0"/>
        <v>45148</v>
      </c>
      <c r="H9" s="3">
        <f t="shared" si="0"/>
        <v>45149</v>
      </c>
      <c r="I9" s="3">
        <f t="shared" si="0"/>
        <v>45150</v>
      </c>
      <c r="J9" s="3">
        <f t="shared" si="0"/>
        <v>45151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1394460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D76285B-249A-4EFB-96DA-99D9A71F0715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9A949F75-8943-45FB-A3A8-6C276A8C7FB8}">
          <x14:formula1>
            <xm:f>'DATA MAIN'!$C$2:$C$26</xm:f>
          </x14:formula1>
          <xm:sqref>C10:C23</xm:sqref>
        </x14:dataValidation>
        <x14:dataValidation type="list" allowBlank="1" showInputMessage="1" showErrorMessage="1" xr:uid="{0FB33862-B84E-4B55-8A1E-2729563CBB15}">
          <x14:formula1>
            <xm:f>'DATA MAIN'!$A$2:$A$199</xm:f>
          </x14:formula1>
          <xm:sqref>B27:B32</xm:sqref>
        </x14:dataValidation>
        <x14:dataValidation type="list" allowBlank="1" showInputMessage="1" showErrorMessage="1" xr:uid="{3F06986F-116B-413D-BF05-558FA7B538D0}">
          <x14:formula1>
            <xm:f>'DATA MAIN'!$A$2:$A$577</xm:f>
          </x14:formula1>
          <xm:sqref>B10:B23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F2791-1086-452D-9D1D-B231F5A3675F}">
  <sheetPr codeName="Sheet38">
    <pageSetUpPr fitToPage="1"/>
  </sheetPr>
  <dimension ref="A1:AE98"/>
  <sheetViews>
    <sheetView zoomScale="85" zoomScaleNormal="85" workbookViewId="0">
      <selection activeCell="K9" sqref="K9:K23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7.33203125" customWidth="1"/>
    <col min="5" max="5" width="24.109375" customWidth="1"/>
    <col min="6" max="6" width="20.5546875" customWidth="1"/>
    <col min="7" max="7" width="24.554687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33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32'!$J$9+1</f>
        <v>45152</v>
      </c>
      <c r="E9" s="3">
        <f>+D9+1</f>
        <v>45153</v>
      </c>
      <c r="F9" s="3">
        <f t="shared" ref="F9:J9" si="0">+E9+1</f>
        <v>45154</v>
      </c>
      <c r="G9" s="3">
        <f t="shared" si="0"/>
        <v>45155</v>
      </c>
      <c r="H9" s="3">
        <f t="shared" si="0"/>
        <v>45156</v>
      </c>
      <c r="I9" s="3">
        <f t="shared" si="0"/>
        <v>45157</v>
      </c>
      <c r="J9" s="3">
        <f t="shared" si="0"/>
        <v>45158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6BD3063-83D5-444B-B0FE-164D4E189EA8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BC4AE9E2-5A3C-4D86-B4BB-0DFC5D2D8E0D}">
          <x14:formula1>
            <xm:f>'DATA MAIN'!$C$2:$C$26</xm:f>
          </x14:formula1>
          <xm:sqref>C10:C23</xm:sqref>
        </x14:dataValidation>
        <x14:dataValidation type="list" allowBlank="1" showInputMessage="1" showErrorMessage="1" xr:uid="{E6490AB0-B286-401D-BBFA-2A242FB231A9}">
          <x14:formula1>
            <xm:f>'DATA MAIN'!$A$2:$A$199</xm:f>
          </x14:formula1>
          <xm:sqref>B27:B32</xm:sqref>
        </x14:dataValidation>
        <x14:dataValidation type="list" allowBlank="1" showInputMessage="1" showErrorMessage="1" xr:uid="{FECDC434-9887-43D0-B39C-32A43F13FA89}">
          <x14:formula1>
            <xm:f>'DATA MAIN'!$A$2:$A$577</xm:f>
          </x14:formula1>
          <xm:sqref>B10:B23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39EAB-4917-48AE-915E-76E49BC5DC7A}">
  <sheetPr codeName="Sheet39">
    <pageSetUpPr fitToPage="1"/>
  </sheetPr>
  <dimension ref="A1:AE98"/>
  <sheetViews>
    <sheetView zoomScale="85" zoomScaleNormal="85" workbookViewId="0">
      <selection activeCell="K9" sqref="K9:K23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3.8867187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34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33'!$J$9+1</f>
        <v>45159</v>
      </c>
      <c r="E9" s="3">
        <f>+D9+1</f>
        <v>45160</v>
      </c>
      <c r="F9" s="3">
        <f t="shared" ref="F9:J9" si="0">+E9+1</f>
        <v>45161</v>
      </c>
      <c r="G9" s="3">
        <f t="shared" si="0"/>
        <v>45162</v>
      </c>
      <c r="H9" s="3">
        <f t="shared" si="0"/>
        <v>45163</v>
      </c>
      <c r="I9" s="3">
        <f t="shared" si="0"/>
        <v>45164</v>
      </c>
      <c r="J9" s="3">
        <f t="shared" si="0"/>
        <v>45165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8EFC00-26D0-4777-B000-A37AC3A2D340}">
          <x14:formula1>
            <xm:f>'DATA MAIN'!$C$2:$C$26</xm:f>
          </x14:formula1>
          <xm:sqref>C10:C23</xm:sqref>
        </x14:dataValidation>
        <x14:dataValidation type="list" allowBlank="1" showInputMessage="1" showErrorMessage="1" xr:uid="{BA9CB58D-51D3-432E-9AB3-52B21309E09D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FA51A2FB-80F7-4AB0-BDF2-509C8BB70151}">
          <x14:formula1>
            <xm:f>'DATA MAIN'!$A$2:$A$577</xm:f>
          </x14:formula1>
          <xm:sqref>B10:B23</xm:sqref>
        </x14:dataValidation>
        <x14:dataValidation type="list" allowBlank="1" showInputMessage="1" showErrorMessage="1" xr:uid="{FB706E52-B783-4E52-BF76-C38553704A44}">
          <x14:formula1>
            <xm:f>'DATA MAIN'!$A$2:$A$199</xm:f>
          </x14:formula1>
          <xm:sqref>B27:B32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A3773-55FD-424D-9757-B1DCBEC1CC5D}">
  <sheetPr codeName="Sheet40">
    <pageSetUpPr fitToPage="1"/>
  </sheetPr>
  <dimension ref="A1:AE98"/>
  <sheetViews>
    <sheetView zoomScale="85" zoomScaleNormal="85" workbookViewId="0">
      <selection activeCell="K9" sqref="K9:K23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0.5546875" customWidth="1"/>
    <col min="7" max="7" width="24.5546875" customWidth="1"/>
    <col min="8" max="8" width="24.44140625" customWidth="1"/>
    <col min="9" max="9" width="25.5546875" customWidth="1"/>
    <col min="10" max="10" width="26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35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34'!$J$9+1</f>
        <v>45166</v>
      </c>
      <c r="E9" s="3">
        <f>+D9+1</f>
        <v>45167</v>
      </c>
      <c r="F9" s="3">
        <f t="shared" ref="F9:J9" si="0">+E9+1</f>
        <v>45168</v>
      </c>
      <c r="G9" s="3">
        <f t="shared" si="0"/>
        <v>45169</v>
      </c>
      <c r="H9" s="3">
        <f t="shared" si="0"/>
        <v>45170</v>
      </c>
      <c r="I9" s="3">
        <f t="shared" si="0"/>
        <v>45171</v>
      </c>
      <c r="J9" s="3">
        <f t="shared" si="0"/>
        <v>45172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6</xdr:col>
                    <xdr:colOff>22860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32AA9E6-FC11-491F-9830-96493208D254}">
          <x14:formula1>
            <xm:f>'DATA MAIN'!$C$2:$C$26</xm:f>
          </x14:formula1>
          <xm:sqref>C10:C23</xm:sqref>
        </x14:dataValidation>
        <x14:dataValidation type="list" allowBlank="1" showInputMessage="1" showErrorMessage="1" xr:uid="{55F0576E-866D-4DF4-A827-B07306B7EDA0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A260F829-7222-4972-938E-FDEE0F04E1CF}">
          <x14:formula1>
            <xm:f>'DATA MAIN'!$A$2:$A$577</xm:f>
          </x14:formula1>
          <xm:sqref>B10:B23</xm:sqref>
        </x14:dataValidation>
        <x14:dataValidation type="list" allowBlank="1" showInputMessage="1" showErrorMessage="1" xr:uid="{C016E574-DBD8-4E52-9711-838F6AC0FC65}">
          <x14:formula1>
            <xm:f>'DATA MAIN'!$A$2:$A$199</xm:f>
          </x14:formula1>
          <xm:sqref>B27:B32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8992-763E-430F-9533-9868B610CBEB}">
  <sheetPr codeName="Sheet41">
    <pageSetUpPr fitToPage="1"/>
  </sheetPr>
  <dimension ref="A1:AE98"/>
  <sheetViews>
    <sheetView zoomScale="85" zoomScaleNormal="85" workbookViewId="0">
      <selection activeCell="K9" sqref="K9:K23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9.109375" customWidth="1"/>
    <col min="5" max="5" width="24.109375" customWidth="1"/>
    <col min="6" max="6" width="23.5546875" customWidth="1"/>
    <col min="7" max="7" width="25.44140625" customWidth="1"/>
    <col min="8" max="9" width="25.109375" customWidth="1"/>
    <col min="10" max="10" width="27.554687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36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35'!$J$9+1</f>
        <v>45173</v>
      </c>
      <c r="E9" s="3">
        <f>+D9+1</f>
        <v>45174</v>
      </c>
      <c r="F9" s="3">
        <f t="shared" ref="F9:J9" si="0">+E9+1</f>
        <v>45175</v>
      </c>
      <c r="G9" s="3">
        <f t="shared" si="0"/>
        <v>45176</v>
      </c>
      <c r="H9" s="3">
        <f t="shared" si="0"/>
        <v>45177</v>
      </c>
      <c r="I9" s="3">
        <f t="shared" si="0"/>
        <v>45178</v>
      </c>
      <c r="J9" s="3">
        <f t="shared" si="0"/>
        <v>45179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1394460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7C81214-BA7B-4D55-84E8-03A3CBB9FCF9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6683E3FB-A62C-42A7-B65D-B5D99733DCC3}">
          <x14:formula1>
            <xm:f>'DATA MAIN'!$C$2:$C$26</xm:f>
          </x14:formula1>
          <xm:sqref>C10:C23</xm:sqref>
        </x14:dataValidation>
        <x14:dataValidation type="list" allowBlank="1" showInputMessage="1" showErrorMessage="1" xr:uid="{D0AC5117-9D5D-4329-B151-93B7EFEB0079}">
          <x14:formula1>
            <xm:f>'DATA MAIN'!$A$2:$A$199</xm:f>
          </x14:formula1>
          <xm:sqref>B27:B32</xm:sqref>
        </x14:dataValidation>
        <x14:dataValidation type="list" allowBlank="1" showInputMessage="1" showErrorMessage="1" xr:uid="{0C25F27B-4965-409B-BC4E-3F469FB6F177}">
          <x14:formula1>
            <xm:f>'DATA MAIN'!$A$2:$A$577</xm:f>
          </x14:formula1>
          <xm:sqref>B10:B23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0022A-B42F-4EF2-862F-BBB64C1A80B1}">
  <sheetPr codeName="Sheet42">
    <pageSetUpPr fitToPage="1"/>
  </sheetPr>
  <dimension ref="A1:AE98"/>
  <sheetViews>
    <sheetView zoomScale="85" zoomScaleNormal="85" workbookViewId="0">
      <selection activeCell="K9" sqref="K9:K23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30.109375" customWidth="1"/>
    <col min="5" max="5" width="27" customWidth="1"/>
    <col min="6" max="6" width="24.5546875" customWidth="1"/>
    <col min="7" max="7" width="27.6640625" customWidth="1"/>
    <col min="8" max="8" width="25" customWidth="1"/>
    <col min="9" max="9" width="27.44140625" customWidth="1"/>
    <col min="10" max="10" width="27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37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36'!$J$9+1</f>
        <v>45180</v>
      </c>
      <c r="E9" s="3">
        <f>+D9+1</f>
        <v>45181</v>
      </c>
      <c r="F9" s="3">
        <f t="shared" ref="F9:J9" si="0">+E9+1</f>
        <v>45182</v>
      </c>
      <c r="G9" s="3">
        <f t="shared" si="0"/>
        <v>45183</v>
      </c>
      <c r="H9" s="3">
        <f t="shared" si="0"/>
        <v>45184</v>
      </c>
      <c r="I9" s="3">
        <f t="shared" si="0"/>
        <v>45185</v>
      </c>
      <c r="J9" s="3">
        <f t="shared" si="0"/>
        <v>45186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1203960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B08D59B-D84B-405D-B99F-364C9C73A437}">
          <x14:formula1>
            <xm:f>'DATA MAIN'!$C$2:$C$26</xm:f>
          </x14:formula1>
          <xm:sqref>C10:C23</xm:sqref>
        </x14:dataValidation>
        <x14:dataValidation type="list" allowBlank="1" showInputMessage="1" showErrorMessage="1" xr:uid="{825FA7DA-96B5-41C3-B5B5-4C9021965779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4E7E37DA-8755-4A89-B116-0545D805897B}">
          <x14:formula1>
            <xm:f>'DATA MAIN'!$A$2:$A$577</xm:f>
          </x14:formula1>
          <xm:sqref>B10:B23</xm:sqref>
        </x14:dataValidation>
        <x14:dataValidation type="list" allowBlank="1" showInputMessage="1" showErrorMessage="1" xr:uid="{61BDD464-B31D-4B7E-899B-3682E0CD7DE5}">
          <x14:formula1>
            <xm:f>'DATA MAIN'!$A$2:$A$199</xm:f>
          </x14:formula1>
          <xm:sqref>B27:B32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24A60-151F-47A2-968D-4964AB0AB103}">
  <sheetPr codeName="Sheet43">
    <pageSetUpPr fitToPage="1"/>
  </sheetPr>
  <dimension ref="A1:AE98"/>
  <sheetViews>
    <sheetView zoomScale="85" zoomScaleNormal="85" workbookViewId="0">
      <selection activeCell="K9" sqref="K9:K23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32.33203125" customWidth="1"/>
    <col min="5" max="5" width="26.109375" customWidth="1"/>
    <col min="6" max="6" width="25.109375" customWidth="1"/>
    <col min="7" max="7" width="26.6640625" customWidth="1"/>
    <col min="8" max="8" width="26.109375" customWidth="1"/>
    <col min="9" max="9" width="26.33203125" customWidth="1"/>
    <col min="10" max="10" width="27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38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37'!$J$9+1</f>
        <v>45187</v>
      </c>
      <c r="E9" s="3">
        <f>+D9+1</f>
        <v>45188</v>
      </c>
      <c r="F9" s="3">
        <f t="shared" ref="F9:J9" si="0">+E9+1</f>
        <v>45189</v>
      </c>
      <c r="G9" s="3">
        <f t="shared" si="0"/>
        <v>45190</v>
      </c>
      <c r="H9" s="3">
        <f t="shared" si="0"/>
        <v>45191</v>
      </c>
      <c r="I9" s="3">
        <f t="shared" si="0"/>
        <v>45192</v>
      </c>
      <c r="J9" s="3">
        <f t="shared" si="0"/>
        <v>45193</v>
      </c>
      <c r="K9" s="2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1257300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26E13C1-1525-43F3-A2B3-795FD144713C}">
          <x14:formula1>
            <xm:f>'DATA MAIN'!$C$2:$C$26</xm:f>
          </x14:formula1>
          <xm:sqref>C10:C23</xm:sqref>
        </x14:dataValidation>
        <x14:dataValidation type="list" allowBlank="1" showInputMessage="1" showErrorMessage="1" xr:uid="{7C414881-B22E-47B5-8F45-C0ED25E980EE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FBA88082-CE98-479D-96D4-BC68A2E044BF}">
          <x14:formula1>
            <xm:f>'DATA MAIN'!$A$2:$A$577</xm:f>
          </x14:formula1>
          <xm:sqref>B10:B23</xm:sqref>
        </x14:dataValidation>
        <x14:dataValidation type="list" allowBlank="1" showInputMessage="1" showErrorMessage="1" xr:uid="{926497C4-CB2D-4DCA-AE48-A795ECE0F866}">
          <x14:formula1>
            <xm:f>'DATA MAIN'!$A$2:$A$199</xm:f>
          </x14:formula1>
          <xm:sqref>B27:B32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4784D-AEA5-4547-B86E-25F4D0820970}">
  <sheetPr codeName="Sheet44">
    <pageSetUpPr fitToPage="1"/>
  </sheetPr>
  <dimension ref="A1:AE98"/>
  <sheetViews>
    <sheetView zoomScale="85" zoomScaleNormal="85" workbookViewId="0">
      <selection activeCell="E3" sqref="E3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30.88671875" customWidth="1"/>
    <col min="5" max="5" width="26.88671875" customWidth="1"/>
    <col min="6" max="6" width="25.88671875" customWidth="1"/>
    <col min="7" max="7" width="27.109375" customWidth="1"/>
    <col min="8" max="8" width="26.44140625" customWidth="1"/>
    <col min="9" max="9" width="27.441406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39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38'!$J$9+1</f>
        <v>45194</v>
      </c>
      <c r="E9" s="3">
        <f>+D9+1</f>
        <v>45195</v>
      </c>
      <c r="F9" s="3">
        <f t="shared" ref="F9:J9" si="0">+E9+1</f>
        <v>45196</v>
      </c>
      <c r="G9" s="3">
        <f t="shared" si="0"/>
        <v>45197</v>
      </c>
      <c r="H9" s="3">
        <f t="shared" si="0"/>
        <v>45198</v>
      </c>
      <c r="I9" s="3">
        <f t="shared" si="0"/>
        <v>45199</v>
      </c>
      <c r="J9" s="3">
        <f t="shared" si="0"/>
        <v>45200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1211580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4D46FFE-E3E3-4CEE-991E-8D4C7018C830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47F2604E-B795-46B2-AEC7-5CF217033204}">
          <x14:formula1>
            <xm:f>'DATA MAIN'!$C$2:$C$26</xm:f>
          </x14:formula1>
          <xm:sqref>C10:C23</xm:sqref>
        </x14:dataValidation>
        <x14:dataValidation type="list" allowBlank="1" showInputMessage="1" showErrorMessage="1" xr:uid="{2BD05772-B9F5-491D-8A4F-358E893D8E68}">
          <x14:formula1>
            <xm:f>'DATA MAIN'!$A$2:$A$199</xm:f>
          </x14:formula1>
          <xm:sqref>B27:B32</xm:sqref>
        </x14:dataValidation>
        <x14:dataValidation type="list" allowBlank="1" showInputMessage="1" showErrorMessage="1" xr:uid="{4F4F640C-CDF0-43FE-8BCC-96E4A52CAAC7}">
          <x14:formula1>
            <xm:f>'DATA MAIN'!$A$2:$A$577</xm:f>
          </x14:formula1>
          <xm:sqref>B10:B23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7F34A-8E85-4AAD-89F5-D15BC3F0D762}">
  <sheetPr codeName="Sheet45">
    <pageSetUpPr fitToPage="1"/>
  </sheetPr>
  <dimension ref="A1:AE98"/>
  <sheetViews>
    <sheetView zoomScale="85" zoomScaleNormal="85" workbookViewId="0">
      <selection activeCell="K9" sqref="K9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5" width="24.109375" customWidth="1"/>
    <col min="6" max="6" width="21.6640625" customWidth="1"/>
    <col min="7" max="7" width="23.332031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40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39'!$J$9+1</f>
        <v>45201</v>
      </c>
      <c r="E9" s="3">
        <f>+D9+1</f>
        <v>45202</v>
      </c>
      <c r="F9" s="3">
        <f t="shared" ref="F9:J9" si="0">+E9+1</f>
        <v>45203</v>
      </c>
      <c r="G9" s="3">
        <f t="shared" si="0"/>
        <v>45204</v>
      </c>
      <c r="H9" s="3">
        <f t="shared" si="0"/>
        <v>45205</v>
      </c>
      <c r="I9" s="3">
        <f t="shared" si="0"/>
        <v>45206</v>
      </c>
      <c r="J9" s="3">
        <f t="shared" si="0"/>
        <v>45207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1394460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88722B1-BFA9-48D0-BC2F-66A1A5511CD2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8B3FDB61-E307-4CAF-8D99-B81B4D2EA181}">
          <x14:formula1>
            <xm:f>'DATA MAIN'!$C$2:$C$26</xm:f>
          </x14:formula1>
          <xm:sqref>C10:C23</xm:sqref>
        </x14:dataValidation>
        <x14:dataValidation type="list" allowBlank="1" showInputMessage="1" showErrorMessage="1" xr:uid="{DB1C6BFE-E748-48ED-B49E-DAEDD17957B2}">
          <x14:formula1>
            <xm:f>'DATA MAIN'!$A$2:$A$199</xm:f>
          </x14:formula1>
          <xm:sqref>B27:B32</xm:sqref>
        </x14:dataValidation>
        <x14:dataValidation type="list" allowBlank="1" showInputMessage="1" showErrorMessage="1" xr:uid="{0057786A-FE14-4199-B528-2E005439B799}">
          <x14:formula1>
            <xm:f>'DATA MAIN'!$A$2:$A$577</xm:f>
          </x14:formula1>
          <xm:sqref>B10:B23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D0F8-6AA2-43CE-A7EC-96E7F8776B06}">
  <sheetPr codeName="Sheet46">
    <pageSetUpPr fitToPage="1"/>
  </sheetPr>
  <dimension ref="A1:AE98"/>
  <sheetViews>
    <sheetView zoomScale="85" zoomScaleNormal="85" workbookViewId="0">
      <selection activeCell="K9" sqref="K9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9.109375" customWidth="1"/>
    <col min="5" max="5" width="24.109375" customWidth="1"/>
    <col min="6" max="6" width="23.5546875" customWidth="1"/>
    <col min="7" max="7" width="25.44140625" customWidth="1"/>
    <col min="8" max="9" width="25.109375" customWidth="1"/>
    <col min="10" max="10" width="27.554687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41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40'!$J$9+1</f>
        <v>45208</v>
      </c>
      <c r="E9" s="3">
        <f>+D9+1</f>
        <v>45209</v>
      </c>
      <c r="F9" s="3">
        <f t="shared" ref="F9:J9" si="0">+E9+1</f>
        <v>45210</v>
      </c>
      <c r="G9" s="3">
        <f t="shared" si="0"/>
        <v>45211</v>
      </c>
      <c r="H9" s="3">
        <f t="shared" si="0"/>
        <v>45212</v>
      </c>
      <c r="I9" s="3">
        <f t="shared" si="0"/>
        <v>45213</v>
      </c>
      <c r="J9" s="3">
        <f t="shared" si="0"/>
        <v>45214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1394460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233C375-132F-4011-9A9E-E98AF2D83E36}">
          <x14:formula1>
            <xm:f>'DATA MAIN'!$C$2:$C$26</xm:f>
          </x14:formula1>
          <xm:sqref>C10:C23</xm:sqref>
        </x14:dataValidation>
        <x14:dataValidation type="list" allowBlank="1" showInputMessage="1" showErrorMessage="1" xr:uid="{779C597C-DB4B-4F85-8A80-7240F7CB0B63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104C23C6-9D2A-4134-BBDF-F55AB0BEA063}">
          <x14:formula1>
            <xm:f>'DATA MAIN'!$A$2:$A$577</xm:f>
          </x14:formula1>
          <xm:sqref>B10:B23</xm:sqref>
        </x14:dataValidation>
        <x14:dataValidation type="list" allowBlank="1" showInputMessage="1" showErrorMessage="1" xr:uid="{158FBC5E-C76E-4A5C-9A0D-0193068E3FBD}">
          <x14:formula1>
            <xm:f>'DATA MAIN'!$A$2:$A$199</xm:f>
          </x14:formula1>
          <xm:sqref>B27:B32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6DC8F-BA05-4919-BF57-D3FF68681559}">
  <sheetPr codeName="Sheet47">
    <pageSetUpPr fitToPage="1"/>
  </sheetPr>
  <dimension ref="A1:AE98"/>
  <sheetViews>
    <sheetView zoomScale="85" zoomScaleNormal="85" workbookViewId="0">
      <selection activeCell="K9" sqref="K9:K23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30.109375" customWidth="1"/>
    <col min="5" max="5" width="27" customWidth="1"/>
    <col min="6" max="6" width="24.5546875" customWidth="1"/>
    <col min="7" max="7" width="27.6640625" customWidth="1"/>
    <col min="8" max="8" width="25" customWidth="1"/>
    <col min="9" max="9" width="27.44140625" customWidth="1"/>
    <col min="10" max="10" width="27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42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41'!$J$9+1</f>
        <v>45215</v>
      </c>
      <c r="E9" s="3">
        <f>+D9+1</f>
        <v>45216</v>
      </c>
      <c r="F9" s="3">
        <f t="shared" ref="F9:J9" si="0">+E9+1</f>
        <v>45217</v>
      </c>
      <c r="G9" s="3">
        <f t="shared" si="0"/>
        <v>45218</v>
      </c>
      <c r="H9" s="3">
        <f t="shared" si="0"/>
        <v>45219</v>
      </c>
      <c r="I9" s="3">
        <f t="shared" si="0"/>
        <v>45220</v>
      </c>
      <c r="J9" s="3">
        <f t="shared" si="0"/>
        <v>45221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1203960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53C349-CBB6-42DB-BD1B-376580CB93AA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7F42C06D-3D53-43F3-9FE3-393CFCAC5E19}">
          <x14:formula1>
            <xm:f>'DATA MAIN'!$C$2:$C$26</xm:f>
          </x14:formula1>
          <xm:sqref>C10:C23</xm:sqref>
        </x14:dataValidation>
        <x14:dataValidation type="list" allowBlank="1" showInputMessage="1" showErrorMessage="1" xr:uid="{8AE2A9F2-5BD7-44B8-97DE-2B284E22346C}">
          <x14:formula1>
            <xm:f>'DATA MAIN'!$A$2:$A$199</xm:f>
          </x14:formula1>
          <xm:sqref>B27:B32</xm:sqref>
        </x14:dataValidation>
        <x14:dataValidation type="list" allowBlank="1" showInputMessage="1" showErrorMessage="1" xr:uid="{A3BB4FBD-CDCE-4D5E-AF38-4CFA935685A2}">
          <x14:formula1>
            <xm:f>'DATA MAIN'!$A$2:$A$577</xm:f>
          </x14:formula1>
          <xm:sqref>B10:B23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CE9A0-5CAC-46F2-8D04-37BAFD84B88C}">
  <sheetPr codeName="Sheet48">
    <pageSetUpPr fitToPage="1"/>
  </sheetPr>
  <dimension ref="A1:AE98"/>
  <sheetViews>
    <sheetView zoomScale="85" zoomScaleNormal="85" workbookViewId="0">
      <selection activeCell="G7" sqref="G7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32.33203125" customWidth="1"/>
    <col min="5" max="5" width="26.109375" customWidth="1"/>
    <col min="6" max="6" width="25.109375" customWidth="1"/>
    <col min="7" max="7" width="26.6640625" customWidth="1"/>
    <col min="8" max="8" width="26.109375" customWidth="1"/>
    <col min="9" max="9" width="26.33203125" customWidth="1"/>
    <col min="10" max="10" width="27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43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42'!$J$9+1</f>
        <v>45222</v>
      </c>
      <c r="E9" s="3">
        <f>+D9+1</f>
        <v>45223</v>
      </c>
      <c r="F9" s="3">
        <f t="shared" ref="F9:J9" si="0">+E9+1</f>
        <v>45224</v>
      </c>
      <c r="G9" s="3">
        <f t="shared" si="0"/>
        <v>45225</v>
      </c>
      <c r="H9" s="3">
        <f t="shared" si="0"/>
        <v>45226</v>
      </c>
      <c r="I9" s="3">
        <f t="shared" si="0"/>
        <v>45227</v>
      </c>
      <c r="J9" s="3">
        <f t="shared" si="0"/>
        <v>45228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1249680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F57F4B8-B372-4AF7-9D91-B5CA6EF65B47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FD7A338C-B67D-4E66-89C5-8CDB177E8360}">
          <x14:formula1>
            <xm:f>'DATA MAIN'!$C$2:$C$26</xm:f>
          </x14:formula1>
          <xm:sqref>C10:C23</xm:sqref>
        </x14:dataValidation>
        <x14:dataValidation type="list" allowBlank="1" showInputMessage="1" showErrorMessage="1" xr:uid="{3C4C6E33-2F4A-4A78-B025-6B3A5C850E5E}">
          <x14:formula1>
            <xm:f>'DATA MAIN'!$A$2:$A$199</xm:f>
          </x14:formula1>
          <xm:sqref>B27:B32</xm:sqref>
        </x14:dataValidation>
        <x14:dataValidation type="list" allowBlank="1" showInputMessage="1" showErrorMessage="1" xr:uid="{09CD4C08-CF9C-4ABD-A7F8-5D17793743E2}">
          <x14:formula1>
            <xm:f>'DATA MAIN'!$A$2:$A$577</xm:f>
          </x14:formula1>
          <xm:sqref>B10:B23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D64E0-72A7-4802-80DA-5CFE4C3677A6}">
  <sheetPr codeName="Sheet49">
    <pageSetUpPr fitToPage="1"/>
  </sheetPr>
  <dimension ref="A1:AE98"/>
  <sheetViews>
    <sheetView zoomScale="85" zoomScaleNormal="85" workbookViewId="0">
      <selection activeCell="K9" sqref="K9:K23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30.88671875" customWidth="1"/>
    <col min="5" max="5" width="26.88671875" customWidth="1"/>
    <col min="6" max="6" width="25.88671875" customWidth="1"/>
    <col min="7" max="7" width="27.109375" customWidth="1"/>
    <col min="8" max="8" width="26.44140625" customWidth="1"/>
    <col min="9" max="9" width="24.88671875" customWidth="1"/>
    <col min="10" max="10" width="26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44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43'!$J$9+1</f>
        <v>45229</v>
      </c>
      <c r="E9" s="3">
        <f>+D9+1</f>
        <v>45230</v>
      </c>
      <c r="F9" s="3">
        <f t="shared" ref="F9:J9" si="0">+E9+1</f>
        <v>45231</v>
      </c>
      <c r="G9" s="3">
        <f t="shared" si="0"/>
        <v>45232</v>
      </c>
      <c r="H9" s="3">
        <f t="shared" si="0"/>
        <v>45233</v>
      </c>
      <c r="I9" s="3">
        <f t="shared" si="0"/>
        <v>45234</v>
      </c>
      <c r="J9" s="3">
        <f t="shared" si="0"/>
        <v>45235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1211580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8BADE2-5628-4E50-85D6-6468A242B6CE}">
          <x14:formula1>
            <xm:f>'DATA MAIN'!$C$2:$C$26</xm:f>
          </x14:formula1>
          <xm:sqref>C10:C23</xm:sqref>
        </x14:dataValidation>
        <x14:dataValidation type="list" allowBlank="1" showInputMessage="1" showErrorMessage="1" xr:uid="{8E2DD191-CC40-4BDE-8E98-6941205CCDC7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93A0B9DB-AAE2-4EE3-9F76-B97180423382}">
          <x14:formula1>
            <xm:f>'DATA MAIN'!$A$2:$A$577</xm:f>
          </x14:formula1>
          <xm:sqref>B10:B23</xm:sqref>
        </x14:dataValidation>
        <x14:dataValidation type="list" allowBlank="1" showInputMessage="1" showErrorMessage="1" xr:uid="{9A71A6AE-47A1-4505-AAAD-8BC6DC5951D1}">
          <x14:formula1>
            <xm:f>'DATA MAIN'!$A$2:$A$199</xm:f>
          </x14:formula1>
          <xm:sqref>B27:B32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ED8F2-A242-4900-8658-F24EAA8646E8}">
  <sheetPr codeName="Sheet50">
    <pageSetUpPr fitToPage="1"/>
  </sheetPr>
  <dimension ref="A1:AE98"/>
  <sheetViews>
    <sheetView zoomScale="85" zoomScaleNormal="85" workbookViewId="0">
      <selection activeCell="K9" sqref="K9:K23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30.88671875" customWidth="1"/>
    <col min="5" max="5" width="26.88671875" customWidth="1"/>
    <col min="6" max="6" width="25.88671875" customWidth="1"/>
    <col min="7" max="7" width="27.109375" customWidth="1"/>
    <col min="8" max="8" width="26.44140625" customWidth="1"/>
    <col min="9" max="9" width="27.44140625" customWidth="1"/>
    <col min="10" max="10" width="26.10937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45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44'!$J$9+1</f>
        <v>45236</v>
      </c>
      <c r="E9" s="3">
        <f>+D9+1</f>
        <v>45237</v>
      </c>
      <c r="F9" s="3">
        <f t="shared" ref="F9:J9" si="0">+E9+1</f>
        <v>45238</v>
      </c>
      <c r="G9" s="3">
        <f t="shared" si="0"/>
        <v>45239</v>
      </c>
      <c r="H9" s="3">
        <f t="shared" si="0"/>
        <v>45240</v>
      </c>
      <c r="I9" s="3">
        <f t="shared" si="0"/>
        <v>45241</v>
      </c>
      <c r="J9" s="3">
        <f t="shared" si="0"/>
        <v>45242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1211580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8B3E566-1A5C-480C-AA0D-AC7BE0902695}">
          <x14:formula1>
            <xm:f>'DATA MAIN'!$C$2:$C$26</xm:f>
          </x14:formula1>
          <xm:sqref>C10:C23</xm:sqref>
        </x14:dataValidation>
        <x14:dataValidation type="list" allowBlank="1" showInputMessage="1" showErrorMessage="1" xr:uid="{E9CE1938-476A-4EC1-8DFD-6130E40C461A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10532813-FAB3-488D-8369-C43069DF119B}">
          <x14:formula1>
            <xm:f>'DATA MAIN'!$A$2:$A$577</xm:f>
          </x14:formula1>
          <xm:sqref>B10:B23</xm:sqref>
        </x14:dataValidation>
        <x14:dataValidation type="list" allowBlank="1" showInputMessage="1" showErrorMessage="1" xr:uid="{5242B445-DF94-4C9B-8496-ED41633F1873}">
          <x14:formula1>
            <xm:f>'DATA MAIN'!$A$2:$A$199</xm:f>
          </x14:formula1>
          <xm:sqref>B27:B32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EF72-5BFC-4DE8-9D3E-737EAE371A04}">
  <sheetPr codeName="Sheet51">
    <pageSetUpPr fitToPage="1"/>
  </sheetPr>
  <dimension ref="A1:AE98"/>
  <sheetViews>
    <sheetView zoomScale="85" zoomScaleNormal="85" workbookViewId="0">
      <selection activeCell="K9" sqref="K9:K23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9" customWidth="1"/>
    <col min="5" max="5" width="25.44140625" customWidth="1"/>
    <col min="6" max="6" width="24" customWidth="1"/>
    <col min="7" max="7" width="27.6640625" customWidth="1"/>
    <col min="8" max="8" width="25" customWidth="1"/>
    <col min="9" max="9" width="25.44140625" customWidth="1"/>
    <col min="10" max="10" width="26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46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45'!$J$9+1</f>
        <v>45243</v>
      </c>
      <c r="E9" s="3">
        <f>+D9+1</f>
        <v>45244</v>
      </c>
      <c r="F9" s="3">
        <f t="shared" ref="F9:J9" si="0">+E9+1</f>
        <v>45245</v>
      </c>
      <c r="G9" s="3">
        <f t="shared" si="0"/>
        <v>45246</v>
      </c>
      <c r="H9" s="3">
        <f t="shared" si="0"/>
        <v>45247</v>
      </c>
      <c r="I9" s="3">
        <f t="shared" si="0"/>
        <v>45248</v>
      </c>
      <c r="J9" s="3">
        <f t="shared" si="0"/>
        <v>45249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1303020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E0DEECA-7798-40B4-A950-DA3799984BE0}">
          <x14:formula1>
            <xm:f>'DATA MAIN'!$C$2:$C$26</xm:f>
          </x14:formula1>
          <xm:sqref>C10:C23</xm:sqref>
        </x14:dataValidation>
        <x14:dataValidation type="list" allowBlank="1" showInputMessage="1" showErrorMessage="1" xr:uid="{D8F418C3-AA64-4F9A-A6A0-80E7D9E7F8D3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5963DA80-282D-4DE9-8171-C260FD24868C}">
          <x14:formula1>
            <xm:f>'DATA MAIN'!$A$2:$A$577</xm:f>
          </x14:formula1>
          <xm:sqref>B10:B23</xm:sqref>
        </x14:dataValidation>
        <x14:dataValidation type="list" allowBlank="1" showInputMessage="1" showErrorMessage="1" xr:uid="{9E7A0FDB-2B5D-47CD-8B6E-4B09E3B24FF5}">
          <x14:formula1>
            <xm:f>'DATA MAIN'!$A$2:$A$199</xm:f>
          </x14:formula1>
          <xm:sqref>B27:B32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50520-CD1F-4596-8F49-590ACB2AB16D}">
  <sheetPr codeName="Sheet52">
    <pageSetUpPr fitToPage="1"/>
  </sheetPr>
  <dimension ref="A1:AE98"/>
  <sheetViews>
    <sheetView zoomScale="85" zoomScaleNormal="85" workbookViewId="0">
      <selection activeCell="K9" sqref="K9:K23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29.109375" customWidth="1"/>
    <col min="5" max="6" width="25.109375" customWidth="1"/>
    <col min="7" max="7" width="26.109375" customWidth="1"/>
    <col min="8" max="9" width="25.109375" customWidth="1"/>
    <col min="10" max="10" width="27.554687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47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46'!$J$9+1</f>
        <v>45250</v>
      </c>
      <c r="E9" s="3">
        <f>+D9+1</f>
        <v>45251</v>
      </c>
      <c r="F9" s="3">
        <f t="shared" ref="F9:J9" si="0">+E9+1</f>
        <v>45252</v>
      </c>
      <c r="G9" s="3">
        <f t="shared" si="0"/>
        <v>45253</v>
      </c>
      <c r="H9" s="3">
        <f t="shared" si="0"/>
        <v>45254</v>
      </c>
      <c r="I9" s="3">
        <f t="shared" si="0"/>
        <v>45255</v>
      </c>
      <c r="J9" s="3">
        <f t="shared" si="0"/>
        <v>45256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1325880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585695E-D6FE-4ECA-8534-1F0C7E6A340E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BE82B7B2-4D21-4465-B7A3-54D9D50A1F3F}">
          <x14:formula1>
            <xm:f>'DATA MAIN'!$C$2:$C$26</xm:f>
          </x14:formula1>
          <xm:sqref>C10:C23</xm:sqref>
        </x14:dataValidation>
        <x14:dataValidation type="list" allowBlank="1" showInputMessage="1" showErrorMessage="1" xr:uid="{D171128D-87AD-4490-AF3B-E9B6E6FA7D4C}">
          <x14:formula1>
            <xm:f>'DATA MAIN'!$A$2:$A$199</xm:f>
          </x14:formula1>
          <xm:sqref>B27:B32</xm:sqref>
        </x14:dataValidation>
        <x14:dataValidation type="list" allowBlank="1" showInputMessage="1" showErrorMessage="1" xr:uid="{1B953D0C-C2BA-4F63-AE68-8BE9707EC1AD}">
          <x14:formula1>
            <xm:f>'DATA MAIN'!$A$2:$A$577</xm:f>
          </x14:formula1>
          <xm:sqref>B10:B23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30CEB-C802-4660-A8CF-C9BBCE7F0895}">
  <sheetPr codeName="Sheet53">
    <pageSetUpPr fitToPage="1"/>
  </sheetPr>
  <dimension ref="A1:AE98"/>
  <sheetViews>
    <sheetView zoomScale="85" zoomScaleNormal="85" workbookViewId="0">
      <selection activeCell="K9" sqref="K9:K23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30.109375" customWidth="1"/>
    <col min="5" max="5" width="27" customWidth="1"/>
    <col min="6" max="6" width="24.5546875" customWidth="1"/>
    <col min="7" max="7" width="27.6640625" customWidth="1"/>
    <col min="8" max="8" width="25" customWidth="1"/>
    <col min="9" max="9" width="27.44140625" customWidth="1"/>
    <col min="10" max="10" width="27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48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47'!$J$9+1</f>
        <v>45257</v>
      </c>
      <c r="E9" s="3">
        <f>+D9+1</f>
        <v>45258</v>
      </c>
      <c r="F9" s="3">
        <f t="shared" ref="F9:J9" si="0">+E9+1</f>
        <v>45259</v>
      </c>
      <c r="G9" s="3">
        <f t="shared" si="0"/>
        <v>45260</v>
      </c>
      <c r="H9" s="3">
        <f t="shared" si="0"/>
        <v>45261</v>
      </c>
      <c r="I9" s="3">
        <f t="shared" si="0"/>
        <v>45262</v>
      </c>
      <c r="J9" s="3">
        <f t="shared" si="0"/>
        <v>45263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1203960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00A373F-328A-413D-BB54-2BD270159BD3}">
          <x14:formula1>
            <xm:f>'DATA MAIN'!$C$2:$C$26</xm:f>
          </x14:formula1>
          <xm:sqref>C10:C23</xm:sqref>
        </x14:dataValidation>
        <x14:dataValidation type="list" allowBlank="1" showInputMessage="1" showErrorMessage="1" xr:uid="{D6897BC0-540A-487F-851F-C261F4B789AE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11D56264-BA07-408F-BBAC-324B8316E8D4}">
          <x14:formula1>
            <xm:f>'DATA MAIN'!$A$2:$A$577</xm:f>
          </x14:formula1>
          <xm:sqref>B10:B23</xm:sqref>
        </x14:dataValidation>
        <x14:dataValidation type="list" allowBlank="1" showInputMessage="1" showErrorMessage="1" xr:uid="{ACFDE26B-6158-4B92-9CD8-26E22724D71E}">
          <x14:formula1>
            <xm:f>'DATA MAIN'!$A$2:$A$199</xm:f>
          </x14:formula1>
          <xm:sqref>B27:B32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481F7-1105-4287-A068-BAFC28613C7F}">
  <sheetPr codeName="Sheet54">
    <pageSetUpPr fitToPage="1"/>
  </sheetPr>
  <dimension ref="A1:AE98"/>
  <sheetViews>
    <sheetView zoomScale="85" zoomScaleNormal="85" workbookViewId="0">
      <selection activeCell="B13" sqref="B13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32.33203125" customWidth="1"/>
    <col min="5" max="5" width="26.109375" customWidth="1"/>
    <col min="6" max="6" width="25.109375" customWidth="1"/>
    <col min="7" max="7" width="26.6640625" customWidth="1"/>
    <col min="8" max="8" width="26.109375" customWidth="1"/>
    <col min="9" max="9" width="26.33203125" customWidth="1"/>
    <col min="10" max="10" width="27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49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48'!$J$9+1</f>
        <v>45264</v>
      </c>
      <c r="E9" s="3">
        <f>+D9+1</f>
        <v>45265</v>
      </c>
      <c r="F9" s="3">
        <f t="shared" ref="F9:J9" si="0">+E9+1</f>
        <v>45266</v>
      </c>
      <c r="G9" s="3">
        <f t="shared" si="0"/>
        <v>45267</v>
      </c>
      <c r="H9" s="3">
        <f t="shared" si="0"/>
        <v>45268</v>
      </c>
      <c r="I9" s="3">
        <f t="shared" si="0"/>
        <v>45269</v>
      </c>
      <c r="J9" s="3">
        <f t="shared" si="0"/>
        <v>45270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1249680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7628EE8-A55E-426B-BE2E-FB3ACF660761}">
          <x14:formula1>
            <xm:f>'DATA MAIN'!$C$2:$C$26</xm:f>
          </x14:formula1>
          <xm:sqref>C10:C23</xm:sqref>
        </x14:dataValidation>
        <x14:dataValidation type="list" allowBlank="1" showInputMessage="1" showErrorMessage="1" xr:uid="{93EF75C1-371B-43E1-82D2-D13013117A11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53F8124F-06B0-49BD-86A9-2841A993A123}">
          <x14:formula1>
            <xm:f>'DATA MAIN'!$A$2:$A$577</xm:f>
          </x14:formula1>
          <xm:sqref>B10:B23</xm:sqref>
        </x14:dataValidation>
        <x14:dataValidation type="list" allowBlank="1" showInputMessage="1" showErrorMessage="1" xr:uid="{3CE8E397-3841-46F0-B976-6B5422814422}">
          <x14:formula1>
            <xm:f>'DATA MAIN'!$A$2:$A$199</xm:f>
          </x14:formula1>
          <xm:sqref>B27:B32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655B-C3DE-4B94-A98E-3B4B4FF0A1EA}">
  <sheetPr codeName="Sheet55">
    <pageSetUpPr fitToPage="1"/>
  </sheetPr>
  <dimension ref="A1:AE98"/>
  <sheetViews>
    <sheetView zoomScale="85" zoomScaleNormal="85" workbookViewId="0">
      <selection activeCell="K9" sqref="K9:K23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30.88671875" customWidth="1"/>
    <col min="5" max="5" width="26.88671875" customWidth="1"/>
    <col min="6" max="6" width="25.88671875" customWidth="1"/>
    <col min="7" max="7" width="27.109375" customWidth="1"/>
    <col min="8" max="8" width="26.44140625" customWidth="1"/>
    <col min="9" max="9" width="24.88671875" customWidth="1"/>
    <col min="10" max="10" width="26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50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49'!$J$9+1</f>
        <v>45271</v>
      </c>
      <c r="E9" s="3">
        <f>+D9+1</f>
        <v>45272</v>
      </c>
      <c r="F9" s="3">
        <f t="shared" ref="F9:J9" si="0">+E9+1</f>
        <v>45273</v>
      </c>
      <c r="G9" s="3">
        <f t="shared" si="0"/>
        <v>45274</v>
      </c>
      <c r="H9" s="3">
        <f t="shared" si="0"/>
        <v>45275</v>
      </c>
      <c r="I9" s="3">
        <f t="shared" si="0"/>
        <v>45276</v>
      </c>
      <c r="J9" s="3">
        <f t="shared" si="0"/>
        <v>45277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1211580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4DE670-C115-45BC-B5CB-4629B26C5E49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F141AA42-647C-434A-95CC-7C057BB670E4}">
          <x14:formula1>
            <xm:f>'DATA MAIN'!$C$2:$C$26</xm:f>
          </x14:formula1>
          <xm:sqref>C10:C23</xm:sqref>
        </x14:dataValidation>
        <x14:dataValidation type="list" allowBlank="1" showInputMessage="1" showErrorMessage="1" xr:uid="{175E46CF-AA3B-4D97-B3DE-7E23EA950B5C}">
          <x14:formula1>
            <xm:f>'DATA MAIN'!$A$2:$A$199</xm:f>
          </x14:formula1>
          <xm:sqref>B27:B32</xm:sqref>
        </x14:dataValidation>
        <x14:dataValidation type="list" allowBlank="1" showInputMessage="1" showErrorMessage="1" xr:uid="{D1CA433C-8100-46EE-80EC-21FE71F72B9B}">
          <x14:formula1>
            <xm:f>'DATA MAIN'!$A$2:$A$577</xm:f>
          </x14:formula1>
          <xm:sqref>B10:B23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2B35D-EF02-44A9-B23B-E22CD5BC784D}">
  <sheetPr codeName="Sheet56">
    <pageSetUpPr fitToPage="1"/>
  </sheetPr>
  <dimension ref="A1:AE98"/>
  <sheetViews>
    <sheetView zoomScale="85" zoomScaleNormal="85" workbookViewId="0">
      <selection activeCell="C4" sqref="C4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32.33203125" customWidth="1"/>
    <col min="5" max="5" width="26.109375" customWidth="1"/>
    <col min="6" max="6" width="25.109375" customWidth="1"/>
    <col min="7" max="7" width="26.6640625" customWidth="1"/>
    <col min="8" max="8" width="26.109375" customWidth="1"/>
    <col min="9" max="9" width="26.33203125" customWidth="1"/>
    <col min="10" max="10" width="27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51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50'!$J$9+1</f>
        <v>45278</v>
      </c>
      <c r="E9" s="3">
        <f>+D9+1</f>
        <v>45279</v>
      </c>
      <c r="F9" s="3">
        <f t="shared" ref="F9:J9" si="0">+E9+1</f>
        <v>45280</v>
      </c>
      <c r="G9" s="3">
        <f t="shared" si="0"/>
        <v>45281</v>
      </c>
      <c r="H9" s="3">
        <f t="shared" si="0"/>
        <v>45282</v>
      </c>
      <c r="I9" s="3">
        <f t="shared" si="0"/>
        <v>45283</v>
      </c>
      <c r="J9" s="3">
        <f t="shared" si="0"/>
        <v>45284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ref="C29:C32" si="1">SUMIF(Project,B29,day_1)+SUMIF(Project,B29,day_2)+SUMIF(Project,B29,day_3)+SUMIF(Project,B29,day_4)+SUMIF(Project,B29,day_5)+SUMIF(Project,B29,day_6)+SUMIF(Project,B29,day_7)</f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1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1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1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2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2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2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2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2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2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2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2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2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2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1249680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8308269-D1F1-4288-9FBA-A963093BC78C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90336B25-953F-458D-B5A6-BFE691A65F62}">
          <x14:formula1>
            <xm:f>'DATA MAIN'!$C$2:$C$26</xm:f>
          </x14:formula1>
          <xm:sqref>C10:C23</xm:sqref>
        </x14:dataValidation>
        <x14:dataValidation type="list" allowBlank="1" showInputMessage="1" showErrorMessage="1" xr:uid="{F6213C36-6DCF-4D32-8115-396B4C1A3792}">
          <x14:formula1>
            <xm:f>'DATA MAIN'!$A$2:$A$199</xm:f>
          </x14:formula1>
          <xm:sqref>B27:B32</xm:sqref>
        </x14:dataValidation>
        <x14:dataValidation type="list" allowBlank="1" showInputMessage="1" showErrorMessage="1" xr:uid="{F7112B64-031B-4DE9-8AF5-130E8173E64D}">
          <x14:formula1>
            <xm:f>'DATA MAIN'!$A$2:$A$577</xm:f>
          </x14:formula1>
          <xm:sqref>B10:B23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A2B80-F684-49C1-B651-5B0FC1E9C2C4}">
  <sheetPr codeName="Sheet57">
    <pageSetUpPr fitToPage="1"/>
  </sheetPr>
  <dimension ref="A1:AE98"/>
  <sheetViews>
    <sheetView zoomScale="85" zoomScaleNormal="85" workbookViewId="0">
      <selection activeCell="C8" sqref="C8:D8"/>
    </sheetView>
  </sheetViews>
  <sheetFormatPr defaultRowHeight="15" customHeight="1" zeroHeight="1" x14ac:dyDescent="0.3"/>
  <cols>
    <col min="1" max="1" width="12.5546875" customWidth="1"/>
    <col min="2" max="2" width="38.5546875" customWidth="1"/>
    <col min="3" max="3" width="24.5546875" customWidth="1"/>
    <col min="4" max="4" width="30.88671875" customWidth="1"/>
    <col min="5" max="5" width="26.88671875" customWidth="1"/>
    <col min="6" max="6" width="25.88671875" customWidth="1"/>
    <col min="7" max="7" width="27.109375" customWidth="1"/>
    <col min="8" max="8" width="26.44140625" customWidth="1"/>
    <col min="9" max="9" width="24.88671875" customWidth="1"/>
    <col min="10" max="10" width="26.44140625" customWidth="1"/>
    <col min="11" max="11" width="19.109375" customWidth="1"/>
    <col min="12" max="12" width="37.44140625" customWidth="1"/>
    <col min="13" max="13" width="17.88671875" customWidth="1"/>
    <col min="14" max="19" width="9.109375" customWidth="1"/>
  </cols>
  <sheetData>
    <row r="1" spans="1:31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4.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thickBot="1" x14ac:dyDescent="0.35">
      <c r="A6" s="1"/>
      <c r="B6" s="41" t="s">
        <v>52</v>
      </c>
      <c r="C6" s="42"/>
      <c r="D6" s="4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thickBot="1" x14ac:dyDescent="0.65">
      <c r="A7" s="1"/>
      <c r="B7" s="37" t="s">
        <v>7</v>
      </c>
      <c r="C7" s="38"/>
      <c r="D7" s="23">
        <v>52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x14ac:dyDescent="0.6">
      <c r="A8" s="1"/>
      <c r="B8" s="24" t="str">
        <f>SUM!B8</f>
        <v>NAME:</v>
      </c>
      <c r="C8" s="39" t="str">
        <f>SUM!C8</f>
        <v>Ime i prezime [popuniti u SUM]</v>
      </c>
      <c r="D8" s="4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4.4" x14ac:dyDescent="0.3">
      <c r="A9" s="1"/>
      <c r="B9" s="2" t="s">
        <v>3</v>
      </c>
      <c r="C9" s="2" t="s">
        <v>8</v>
      </c>
      <c r="D9" s="3">
        <f>'Week 51'!$J$9+1</f>
        <v>45285</v>
      </c>
      <c r="E9" s="3">
        <f>+D9+1</f>
        <v>45286</v>
      </c>
      <c r="F9" s="3">
        <f t="shared" ref="F9:J9" si="0">+E9+1</f>
        <v>45287</v>
      </c>
      <c r="G9" s="3">
        <f t="shared" si="0"/>
        <v>45288</v>
      </c>
      <c r="H9" s="3">
        <f t="shared" si="0"/>
        <v>45289</v>
      </c>
      <c r="I9" s="3">
        <f t="shared" si="0"/>
        <v>45290</v>
      </c>
      <c r="J9" s="3">
        <f t="shared" si="0"/>
        <v>45291</v>
      </c>
      <c r="K9" s="2" t="s">
        <v>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x14ac:dyDescent="0.3">
      <c r="A10" s="1"/>
      <c r="B10" s="5"/>
      <c r="C10" s="6"/>
      <c r="D10" s="7"/>
      <c r="E10" s="7"/>
      <c r="F10" s="7"/>
      <c r="G10" s="7"/>
      <c r="H10" s="7"/>
      <c r="I10" s="7"/>
      <c r="J10" s="7"/>
      <c r="K10" s="3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x14ac:dyDescent="0.3">
      <c r="A11" s="1"/>
      <c r="B11" s="5"/>
      <c r="C11" s="6"/>
      <c r="D11" s="7"/>
      <c r="E11" s="7"/>
      <c r="F11" s="7"/>
      <c r="G11" s="7"/>
      <c r="H11" s="7"/>
      <c r="I11" s="7"/>
      <c r="J11" s="7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x14ac:dyDescent="0.3">
      <c r="A12" s="1"/>
      <c r="B12" s="5"/>
      <c r="C12" s="6"/>
      <c r="D12" s="7"/>
      <c r="E12" s="7"/>
      <c r="F12" s="7"/>
      <c r="G12" s="7"/>
      <c r="H12" s="7"/>
      <c r="I12" s="7"/>
      <c r="J12" s="7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4.4" x14ac:dyDescent="0.3">
      <c r="A13" s="1"/>
      <c r="B13" s="5"/>
      <c r="C13" s="6"/>
      <c r="D13" s="7"/>
      <c r="E13" s="7"/>
      <c r="F13" s="7"/>
      <c r="G13" s="7"/>
      <c r="H13" s="7"/>
      <c r="I13" s="7"/>
      <c r="J13" s="7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14.4" x14ac:dyDescent="0.3">
      <c r="A14" s="1"/>
      <c r="B14" s="5"/>
      <c r="C14" s="6"/>
      <c r="D14" s="7"/>
      <c r="E14" s="7"/>
      <c r="F14" s="7"/>
      <c r="G14" s="7"/>
      <c r="H14" s="7"/>
      <c r="I14" s="7"/>
      <c r="J14" s="7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4.4" x14ac:dyDescent="0.3">
      <c r="A15" s="1"/>
      <c r="B15" s="5"/>
      <c r="C15" s="6"/>
      <c r="D15" s="7"/>
      <c r="E15" s="7"/>
      <c r="F15" s="7"/>
      <c r="G15" s="7"/>
      <c r="H15" s="7"/>
      <c r="I15" s="7"/>
      <c r="J15" s="7"/>
      <c r="K15" s="3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14.4" x14ac:dyDescent="0.3">
      <c r="A16" s="1"/>
      <c r="B16" s="5"/>
      <c r="C16" s="6"/>
      <c r="D16" s="7"/>
      <c r="E16" s="7"/>
      <c r="F16" s="7"/>
      <c r="G16" s="7"/>
      <c r="H16" s="7"/>
      <c r="I16" s="7"/>
      <c r="J16" s="7"/>
      <c r="K16" s="3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14.4" x14ac:dyDescent="0.3">
      <c r="A17" s="1"/>
      <c r="B17" s="5"/>
      <c r="C17" s="6"/>
      <c r="D17" s="7"/>
      <c r="E17" s="7"/>
      <c r="F17" s="7"/>
      <c r="G17" s="7"/>
      <c r="H17" s="7"/>
      <c r="I17" s="7"/>
      <c r="J17" s="7"/>
      <c r="K17" s="3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4.4" x14ac:dyDescent="0.3">
      <c r="A18" s="1"/>
      <c r="B18" s="5"/>
      <c r="C18" s="6"/>
      <c r="D18" s="7"/>
      <c r="E18" s="7"/>
      <c r="F18" s="7"/>
      <c r="G18" s="7"/>
      <c r="H18" s="7"/>
      <c r="I18" s="7"/>
      <c r="J18" s="7"/>
      <c r="K18" s="3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x14ac:dyDescent="0.3">
      <c r="A19" s="1"/>
      <c r="B19" s="5"/>
      <c r="C19" s="6"/>
      <c r="D19" s="7"/>
      <c r="E19" s="7"/>
      <c r="F19" s="7"/>
      <c r="G19" s="7"/>
      <c r="H19" s="7"/>
      <c r="I19" s="7"/>
      <c r="J19" s="7"/>
      <c r="K19" s="3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x14ac:dyDescent="0.3">
      <c r="A20" s="1"/>
      <c r="B20" s="5"/>
      <c r="C20" s="6"/>
      <c r="D20" s="7"/>
      <c r="E20" s="7"/>
      <c r="F20" s="7"/>
      <c r="G20" s="7"/>
      <c r="H20" s="7"/>
      <c r="I20" s="7"/>
      <c r="J20" s="7"/>
      <c r="K20" s="3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x14ac:dyDescent="0.3">
      <c r="A21" s="1"/>
      <c r="B21" s="5"/>
      <c r="C21" s="6"/>
      <c r="D21" s="7"/>
      <c r="E21" s="7"/>
      <c r="F21" s="7"/>
      <c r="G21" s="7"/>
      <c r="H21" s="7"/>
      <c r="I21" s="7"/>
      <c r="J21" s="7"/>
      <c r="K21" s="3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x14ac:dyDescent="0.3">
      <c r="A22" s="1"/>
      <c r="B22" s="5"/>
      <c r="C22" s="6"/>
      <c r="D22" s="7"/>
      <c r="E22" s="7"/>
      <c r="F22" s="7"/>
      <c r="G22" s="7"/>
      <c r="H22" s="7"/>
      <c r="I22" s="7"/>
      <c r="J22" s="7"/>
      <c r="K22" s="3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x14ac:dyDescent="0.3">
      <c r="A23" s="1"/>
      <c r="B23" s="5"/>
      <c r="C23" s="6"/>
      <c r="D23" s="7"/>
      <c r="E23" s="7"/>
      <c r="F23" s="7"/>
      <c r="G23" s="7"/>
      <c r="H23" s="7"/>
      <c r="I23" s="7"/>
      <c r="J23" s="7"/>
      <c r="K23" s="3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6" customHeight="1" x14ac:dyDescent="0.3">
      <c r="A25" s="1"/>
      <c r="B25" s="34" t="s">
        <v>20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x14ac:dyDescent="0.3">
      <c r="A26" s="1"/>
      <c r="B26" s="10" t="s">
        <v>12</v>
      </c>
      <c r="C26" s="11" t="s">
        <v>14</v>
      </c>
      <c r="D26" s="12" t="s">
        <v>0</v>
      </c>
      <c r="E26" s="12" t="s">
        <v>1</v>
      </c>
      <c r="F26" s="12" t="s">
        <v>10</v>
      </c>
      <c r="G26" s="12" t="s">
        <v>2</v>
      </c>
      <c r="H26" s="12" t="s">
        <v>11</v>
      </c>
      <c r="I26" s="12" t="s">
        <v>15</v>
      </c>
      <c r="J26" s="12" t="s">
        <v>17</v>
      </c>
      <c r="K26" s="12" t="s">
        <v>16</v>
      </c>
      <c r="L26" s="13" t="s">
        <v>19</v>
      </c>
      <c r="M26" s="14" t="s">
        <v>18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x14ac:dyDescent="0.3">
      <c r="A27" s="1"/>
      <c r="B27" s="15"/>
      <c r="C27" s="8">
        <f t="shared" ref="C27" si="1">SUMIF(Project,B27,day_1)+SUMIF(Project,B27,day_2)+SUMIF(Project,B27,day_3)+SUMIF(Project,B27,day_4)+SUMIF(Project,B27,day_5)+SUMIF(Project,B27,day_6)+SUMIF(Project,B27,day_7)</f>
        <v>0</v>
      </c>
      <c r="D27" s="8">
        <f>SUMIFS(day_1,Project,RADNI_NALOG_1,Aktivnost,AKTIVNOST_1)+SUMIFS(day_2,Project,RADNI_NALOG_1,Aktivnost,AKTIVNOST_1)+SUMIFS(day_3,Project,RADNI_NALOG_1,Aktivnost,AKTIVNOST_1)+SUMIFS(day_4,Project,RADNI_NALOG_1,Aktivnost,AKTIVNOST_1)+SUMIFS(day_5,Project,RADNI_NALOG_1,Aktivnost,AKTIVNOST_1)+SUMIFS(day_6,Project,RADNI_NALOG_1,Aktivnost,AKTIVNOST_1)+SUMIFS(day_7,Project,RADNI_NALOG_1,Aktivnost,AKTIVNOST_1)</f>
        <v>0</v>
      </c>
      <c r="E27" s="8">
        <f>SUMIFS(day_1,Project,RADNI_NALOG_1,Aktivnost,AKTIVNOST_2)+SUMIFS(day_2,Project,RADNI_NALOG_1,Aktivnost,AKTIVNOST_2)+SUMIFS(day_3,Project,RADNI_NALOG_1,Aktivnost,AKTIVNOST_2)+SUMIFS(day_4,Project,RADNI_NALOG_1,Aktivnost,AKTIVNOST_2)+SUMIFS(day_5,Project,RADNI_NALOG_1,Aktivnost,AKTIVNOST_2)+SUMIFS(day_6,Project,RADNI_NALOG_1,Aktivnost,AKTIVNOST_2)+SUMIFS(day_7,Project,RADNI_NALOG_1,Aktivnost,AKTIVNOST_2)</f>
        <v>0</v>
      </c>
      <c r="F27" s="8">
        <f>SUMIFS(day_1,Project,RADNI_NALOG_1,Aktivnost,AKTIVNOST_3)+SUMIFS(day_2,Project,RADNI_NALOG_1,Aktivnost,AKTIVNOST_3)+SUMIFS(day_3,Project,RADNI_NALOG_1,Aktivnost,AKTIVNOST_3)+SUMIFS(day_4,Project,RADNI_NALOG_1,Aktivnost,AKTIVNOST_3)+SUMIFS(day_5,Project,RADNI_NALOG_1,Aktivnost,AKTIVNOST_3)+SUMIFS(day_6,Project,RADNI_NALOG_1,Aktivnost,AKTIVNOST_3)+SUMIFS(day_7,Project,RADNI_NALOG_1,Aktivnost,AKTIVNOST_3)</f>
        <v>0</v>
      </c>
      <c r="G27" s="8">
        <f>SUMIFS(day_1,Project,RADNI_NALOG_1,Aktivnost,AKTIVNOST_4)+SUMIFS(day_2,Project,RADNI_NALOG_1,Aktivnost,AKTIVNOST_4)+SUMIFS(day_3,Project,RADNI_NALOG_1,Aktivnost,AKTIVNOST_4)+SUMIFS(day_4,Project,RADNI_NALOG_1,Aktivnost,AKTIVNOST_4)+SUMIFS(day_5,Project,RADNI_NALOG_1,Aktivnost,AKTIVNOST_4)+SUMIFS(day_6,Project,RADNI_NALOG_1,Aktivnost,AKTIVNOST_4)+SUMIFS(day_7,Project,RADNI_NALOG_1,Aktivnost,AKTIVNOST_4)</f>
        <v>0</v>
      </c>
      <c r="H27" s="8">
        <f>SUMIFS(day_1,Project,RADNI_NALOG_1,Aktivnost,AKTIVNOST_5)+SUMIFS(day_2,Project,RADNI_NALOG_1,Aktivnost,AKTIVNOST_5)+SUMIFS(day_3,Project,RADNI_NALOG_1,Aktivnost,AKTIVNOST_5)+SUMIFS(day_4,Project,RADNI_NALOG_1,Aktivnost,AKTIVNOST_5)+SUMIFS(day_5,Project,RADNI_NALOG_1,Aktivnost,AKTIVNOST_5)+SUMIFS(day_6,Project,RADNI_NALOG_1,Aktivnost,AKTIVNOST_5)+SUMIFS(day_7,Project,RADNI_NALOG_1,Aktivnost,AKTIVNOST_5)</f>
        <v>0</v>
      </c>
      <c r="I27" s="8" cm="1">
        <f t="array" ref="I27">SUMIFS(day_1,Project,RADNI_NALOG_1,Aktivnost,AKTIVNOST_6)+SUMIFS(day_2,Project,RADNI_NALOG_1,Aktivnost,AKTIVNOST_6)+SUMIFS(day_3,Project,RADNI_NALOG_1,Aktivnost,AKTIVNOST_6)+SUMIFS(day_4,Project,RADNI_NALOG_1,Aktivnost,AKTIVNOST_6)+SUMIFS(day_5,Project,RADNI_NALOG_1,Aktivnost,AKTIVNOST_6)+SUMIFS(day_6,Project,RADNI_NALOG_1,Aktivnost,AKTIVNOST_6)+SUMIFS(day_7,Project,RADNI_NALOG_1,Aktivnost,AKTIVNOST_6)</f>
        <v>0</v>
      </c>
      <c r="J27" s="8">
        <f>SUMIFS(day_1,Project,RADNI_NALOG_1,Aktivnost,AKTIVNOST_7)+SUMIFS(day_2,Project,RADNI_NALOG_1,Aktivnost,AKTIVNOST_7)+SUMIFS(day_3,Project,RADNI_NALOG_1,Aktivnost,AKTIVNOST_7)+SUMIFS(day_4,Project,RADNI_NALOG_1,Aktivnost,AKTIVNOST_7)+SUMIFS(day_5,Project,RADNI_NALOG_1,Aktivnost,AKTIVNOST_7)+SUMIFS(day_6,Project,RADNI_NALOG_1,Aktivnost,AKTIVNOST_7)+SUMIFS(day_7,Project,RADNI_NALOG_1,Aktivnost,AKTIVNOST_7)</f>
        <v>0</v>
      </c>
      <c r="K27" s="8">
        <f>SUMIFS(day_1,Project,RADNI_NALOG_1,Aktivnost,AKTIVNOST_8)+SUMIFS(day_2,Project,RADNI_NALOG_1,Aktivnost,AKTIVNOST_8)+SUMIFS(day_3,Project,RADNI_NALOG_1,Aktivnost,AKTIVNOST_8)+SUMIFS(day_4,Project,RADNI_NALOG_1,Aktivnost,AKTIVNOST_8)+SUMIFS(day_5,Project,RADNI_NALOG_1,Aktivnost,AKTIVNOST_8)+SUMIFS(day_6,Project,RADNI_NALOG_1,Aktivnost,AKTIVNOST_8)+SUMIFS(day_7,Project,RADNI_NALOG_1,Aktivnost,AKTIVNOST_8)</f>
        <v>0</v>
      </c>
      <c r="L27" s="8">
        <f>SUMIFS(day_1,Project,RADNI_NALOG_1,Aktivnost,AKTIVNOST_9)+SUMIFS(day_2,Project,RADNI_NALOG_1,Aktivnost,AKTIVNOST_9)+SUMIFS(day_3,Project,RADNI_NALOG_1,Aktivnost,AKTIVNOST_9)+SUMIFS(day_4,Project,RADNI_NALOG_1,Aktivnost,AKTIVNOST_9)+SUMIFS(day_5,Project,RADNI_NALOG_1,Aktivnost,AKTIVNOST_9)+SUMIFS(day_6,Project,RADNI_NALOG_1,Aktivnost,AKTIVNOST_9)+SUMIFS(day_7,Project,RADNI_NALOG_1,Aktivnost,AKTIVNOST_9)</f>
        <v>0</v>
      </c>
      <c r="M27" s="8">
        <f>SUMIFS(day_1,Project,RADNI_NALOG_1,Aktivnost,AKTIVNOST_10)+SUMIFS(day_2,Project,RADNI_NALOG_1,Aktivnost,AKTIVNOST_10)+SUMIFS(day_3,Project,RADNI_NALOG_1,Aktivnost,AKTIVNOST_10)+SUMIFS(day_4,Project,RADNI_NALOG_1,Aktivnost,AKTIVNOST_10)+SUMIFS(day_5,Project,RADNI_NALOG_1,Aktivnost,AKTIVNOST_10)+SUMIFS(day_6,Project,RADNI_NALOG_1,Aktivnost,AKTIVNOST_10)+SUMIFS(day_7,Project,RADNI_NALOG_1,Aktivnost,AKTIVNOST_10)</f>
        <v>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x14ac:dyDescent="0.3">
      <c r="A28" s="1"/>
      <c r="B28" s="15"/>
      <c r="C28" s="8">
        <f t="shared" ref="C28:C32" si="2">SUMIF(Project,B28,day_1)+SUMIF(Project,B28,day_2)+SUMIF(Project,B28,day_3)+SUMIF(Project,B28,day_4)+SUMIF(Project,B28,day_5)+SUMIF(Project,B28,day_6)+SUMIF(Project,B28,day_7)</f>
        <v>0</v>
      </c>
      <c r="D28" s="8">
        <f>SUMIFS(day_1,Project,RADNI_NALOG_2,Aktivnost,AKTIVNOST_1)+SUMIFS(day_2,Project,RADNI_NALOG_2,Aktivnost,AKTIVNOST_1)+SUMIFS(day_3,Project,RADNI_NALOG_2,Aktivnost,AKTIVNOST_1)+SUMIFS(day_4,Project,RADNI_NALOG_2,Aktivnost,AKTIVNOST_1)+SUMIFS(day_5,Project,RADNI_NALOG_2,Aktivnost,AKTIVNOST_1)+SUMIFS(day_6,Project,RADNI_NALOG_2,Aktivnost,AKTIVNOST_1)+SUMIFS(day_7,Project,RADNI_NALOG_2,Aktivnost,AKTIVNOST_1)</f>
        <v>0</v>
      </c>
      <c r="E28" s="8">
        <f>SUMIFS(day_1,Project,RADNI_NALOG_2,Aktivnost,AKTIVNOST_2)+SUMIFS(day_2,Project,RADNI_NALOG_2,Aktivnost,AKTIVNOST_2)+SUMIFS(day_3,Project,RADNI_NALOG_2,Aktivnost,AKTIVNOST_2)+SUMIFS(day_4,Project,RADNI_NALOG_2,Aktivnost,AKTIVNOST_2)+SUMIFS(day_5,Project,RADNI_NALOG_2,Aktivnost,AKTIVNOST_2)+SUMIFS(day_6,Project,RADNI_NALOG_2,Aktivnost,AKTIVNOST_2)+SUMIFS(day_7,Project,RADNI_NALOG_2,Aktivnost,AKTIVNOST_2)</f>
        <v>0</v>
      </c>
      <c r="F28" s="8">
        <f>SUMIFS(day_1,Project,RADNI_NALOG_2,Aktivnost,AKTIVNOST_3)+SUMIFS(day_2,Project,RADNI_NALOG_2,Aktivnost,AKTIVNOST_3)+SUMIFS(day_3,Project,RADNI_NALOG_2,Aktivnost,AKTIVNOST_3)+SUMIFS(day_4,Project,RADNI_NALOG_2,Aktivnost,AKTIVNOST_3)+SUMIFS(day_5,Project,RADNI_NALOG_2,Aktivnost,AKTIVNOST_3)+SUMIFS(day_6,Project,RADNI_NALOG_2,Aktivnost,AKTIVNOST_3)+SUMIFS(day_7,Project,RADNI_NALOG_2,Aktivnost,AKTIVNOST_3)</f>
        <v>0</v>
      </c>
      <c r="G28" s="8">
        <f>SUMIFS(day_1,Project,RADNI_NALOG_2,Aktivnost,AKTIVNOST_4)+SUMIFS(day_2,Project,RADNI_NALOG_2,Aktivnost,AKTIVNOST_4)+SUMIFS(day_3,Project,RADNI_NALOG_2,Aktivnost,AKTIVNOST_4)+SUMIFS(day_4,Project,RADNI_NALOG_2,Aktivnost,AKTIVNOST_4)+SUMIFS(day_5,Project,RADNI_NALOG_2,Aktivnost,AKTIVNOST_4)+SUMIFS(day_6,Project,RADNI_NALOG_2,Aktivnost,AKTIVNOST_4)+SUMIFS(day_7,Project,RADNI_NALOG_2,Aktivnost,AKTIVNOST_4)</f>
        <v>0</v>
      </c>
      <c r="H28" s="8">
        <f>SUMIFS(day_1,Project,RADNI_NALOG_2,Aktivnost,AKTIVNOST_5)+SUMIFS(day_2,Project,RADNI_NALOG_2,Aktivnost,AKTIVNOST_5)+SUMIFS(day_3,Project,RADNI_NALOG_2,Aktivnost,AKTIVNOST_5)+SUMIFS(day_4,Project,RADNI_NALOG_2,Aktivnost,AKTIVNOST_5)+SUMIFS(day_5,Project,RADNI_NALOG_2,Aktivnost,AKTIVNOST_5)+SUMIFS(day_6,Project,RADNI_NALOG_2,Aktivnost,AKTIVNOST_5)+SUMIFS(day_7,Project,RADNI_NALOG_2,Aktivnost,AKTIVNOST_5)</f>
        <v>0</v>
      </c>
      <c r="I28" s="8">
        <f>SUMIFS(day_1,Project,RADNI_NALOG_2,Aktivnost,AKTIVNOST_6)+SUMIFS(day_2,Project,RADNI_NALOG_2,Aktivnost,AKTIVNOST_6)+SUMIFS(day_3,Project,RADNI_NALOG_2,Aktivnost,AKTIVNOST_6)+SUMIFS(day_4,Project,RADNI_NALOG_2,Aktivnost,AKTIVNOST_6)+SUMIFS(day_5,Project,RADNI_NALOG_2,Aktivnost,AKTIVNOST_6)+SUMIFS(day_6,Project,RADNI_NALOG_2,Aktivnost,AKTIVNOST_6)+SUMIFS(day_7,Project,RADNI_NALOG_2,Aktivnost,AKTIVNOST_6)</f>
        <v>0</v>
      </c>
      <c r="J28" s="8">
        <f>SUMIFS(day_1,Project,RADNI_NALOG_2,Aktivnost,AKTIVNOST_7)+SUMIFS(day_2,Project,RADNI_NALOG_2,Aktivnost,AKTIVNOST_7)+SUMIFS(day_3,Project,RADNI_NALOG_2,Aktivnost,AKTIVNOST_7)+SUMIFS(day_4,Project,RADNI_NALOG_2,Aktivnost,AKTIVNOST_7)+SUMIFS(day_5,Project,RADNI_NALOG_2,Aktivnost,AKTIVNOST_7)+SUMIFS(day_6,Project,RADNI_NALOG_2,Aktivnost,AKTIVNOST_7)+SUMIFS(day_7,Project,RADNI_NALOG_2,Aktivnost,AKTIVNOST_7)</f>
        <v>0</v>
      </c>
      <c r="K28" s="8">
        <f>SUMIFS(day_1,Project,RADNI_NALOG_2,Aktivnost,AKTIVNOST_8)+SUMIFS(day_2,Project,RADNI_NALOG_2,Aktivnost,AKTIVNOST_8)+SUMIFS(day_3,Project,RADNI_NALOG_2,Aktivnost,AKTIVNOST_8)+SUMIFS(day_4,Project,RADNI_NALOG_2,Aktivnost,AKTIVNOST_8)+SUMIFS(day_5,Project,RADNI_NALOG_2,Aktivnost,AKTIVNOST_8)+SUMIFS(day_6,Project,RADNI_NALOG_2,Aktivnost,AKTIVNOST_8)+SUMIFS(day_7,Project,RADNI_NALOG_2,Aktivnost,AKTIVNOST_8)</f>
        <v>0</v>
      </c>
      <c r="L28" s="8">
        <f>SUMIFS(day_1,Project,RADNI_NALOG_2,Aktivnost,AKTIVNOST_9)+SUMIFS(day_2,Project,RADNI_NALOG_2,Aktivnost,AKTIVNOST_9)+SUMIFS(day_3,Project,RADNI_NALOG_2,Aktivnost,AKTIVNOST_9)+SUMIFS(day_4,Project,RADNI_NALOG_2,Aktivnost,AKTIVNOST_9)+SUMIFS(day_5,Project,RADNI_NALOG_2,Aktivnost,AKTIVNOST_9)+SUMIFS(day_6,Project,RADNI_NALOG_2,Aktivnost,AKTIVNOST_9)+SUMIFS(day_7,Project,RADNI_NALOG_2,Aktivnost,AKTIVNOST_9)</f>
        <v>0</v>
      </c>
      <c r="M28" s="8">
        <f>SUMIFS(day_1,Project,RADNI_NALOG_2,Aktivnost,AKTIVNOST_10)+SUMIFS(day_2,Project,RADNI_NALOG_2,Aktivnost,AKTIVNOST_10)+SUMIFS(day_3,Project,RADNI_NALOG_2,Aktivnost,AKTIVNOST_10)+SUMIFS(day_4,Project,RADNI_NALOG_2,Aktivnost,AKTIVNOST_10)+SUMIFS(day_5,Project,RADNI_NALOG_2,Aktivnost,AKTIVNOST_10)+SUMIFS(day_6,Project,RADNI_NALOG_2,Aktivnost,AKTIVNOST_10)+SUMIFS(day_7,Project,RADNI_NALOG_2,Aktivnost,AKTIVNOST_10)</f>
        <v>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x14ac:dyDescent="0.3">
      <c r="A29" s="1"/>
      <c r="B29" s="15"/>
      <c r="C29" s="8">
        <f t="shared" si="2"/>
        <v>0</v>
      </c>
      <c r="D29" s="8">
        <f>SUMIFS(day_1,Project,RADNI_NALOG_3,Aktivnost,AKTIVNOST_1)+SUMIFS(day_2,Project,RADNI_NALOG_3,Aktivnost,AKTIVNOST_1)+SUMIFS(day_3,Project,RADNI_NALOG_3,Aktivnost,AKTIVNOST_1)+SUMIFS(day_4,Project,RADNI_NALOG_3,Aktivnost,AKTIVNOST_1)+SUMIFS(day_5,Project,RADNI_NALOG_3,Aktivnost,AKTIVNOST_1)+SUMIFS(day_6,Project,RADNI_NALOG_3,Aktivnost,AKTIVNOST_1)+SUMIFS(day_7,Project,RADNI_NALOG_3,Aktivnost,AKTIVNOST_1)</f>
        <v>0</v>
      </c>
      <c r="E29" s="8">
        <f>SUMIFS(day_1,Project,RADNI_NALOG_3,Aktivnost,AKTIVNOST_2)+SUMIFS(day_2,Project,RADNI_NALOG_3,Aktivnost,AKTIVNOST_2)+SUMIFS(day_3,Project,RADNI_NALOG_3,Aktivnost,AKTIVNOST_2)+SUMIFS(day_4,Project,RADNI_NALOG_3,Aktivnost,AKTIVNOST_2)+SUMIFS(day_5,Project,RADNI_NALOG_3,Aktivnost,AKTIVNOST_2)+SUMIFS(day_6,Project,RADNI_NALOG_3,Aktivnost,AKTIVNOST_2)+SUMIFS(day_7,Project,RADNI_NALOG_3,Aktivnost,AKTIVNOST_2)</f>
        <v>0</v>
      </c>
      <c r="F29" s="8">
        <f>SUMIFS(day_1,Project,RADNI_NALOG_3,Aktivnost,AKTIVNOST_3)+SUMIFS(day_2,Project,RADNI_NALOG_3,Aktivnost,AKTIVNOST_3)+SUMIFS(day_3,Project,RADNI_NALOG_3,Aktivnost,AKTIVNOST_3)+SUMIFS(day_4,Project,RADNI_NALOG_3,Aktivnost,AKTIVNOST_3)+SUMIFS(day_5,Project,RADNI_NALOG_3,Aktivnost,AKTIVNOST_3)+SUMIFS(day_6,Project,RADNI_NALOG_3,Aktivnost,AKTIVNOST_3)+SUMIFS(day_7,Project,RADNI_NALOG_3,Aktivnost,AKTIVNOST_3)</f>
        <v>0</v>
      </c>
      <c r="G29" s="8">
        <f>SUMIFS(day_1,Project,RADNI_NALOG_3,Aktivnost,AKTIVNOST_4)+SUMIFS(day_2,Project,RADNI_NALOG_3,Aktivnost,AKTIVNOST_4)+SUMIFS(day_3,Project,RADNI_NALOG_3,Aktivnost,AKTIVNOST_4)+SUMIFS(day_4,Project,RADNI_NALOG_3,Aktivnost,AKTIVNOST_4)+SUMIFS(day_5,Project,RADNI_NALOG_3,Aktivnost,AKTIVNOST_4)+SUMIFS(day_6,Project,RADNI_NALOG_3,Aktivnost,AKTIVNOST_4)+SUMIFS(day_7,Project,RADNI_NALOG_3,Aktivnost,AKTIVNOST_4)</f>
        <v>0</v>
      </c>
      <c r="H29" s="8">
        <f>SUMIFS(day_1,Project,RADNI_NALOG_3,Aktivnost,AKTIVNOST_5)+SUMIFS(day_2,Project,RADNI_NALOG_3,Aktivnost,AKTIVNOST_5)+SUMIFS(day_3,Project,RADNI_NALOG_3,Aktivnost,AKTIVNOST_5)+SUMIFS(day_4,Project,RADNI_NALOG_3,Aktivnost,AKTIVNOST_5)+SUMIFS(day_5,Project,RADNI_NALOG_3,Aktivnost,AKTIVNOST_5)+SUMIFS(day_6,Project,RADNI_NALOG_3,Aktivnost,AKTIVNOST_5)+SUMIFS(day_7,Project,RADNI_NALOG_3,Aktivnost,AKTIVNOST_5)</f>
        <v>0</v>
      </c>
      <c r="I29" s="8">
        <f>SUMIFS(day_1,Project,RADNI_NALOG_3,Aktivnost,AKTIVNOST_6)+SUMIFS(day_2,Project,RADNI_NALOG_3,Aktivnost,AKTIVNOST_6)+SUMIFS(day_3,Project,RADNI_NALOG_3,Aktivnost,AKTIVNOST_6)+SUMIFS(day_4,Project,RADNI_NALOG_3,Aktivnost,AKTIVNOST_6)+SUMIFS(day_5,Project,RADNI_NALOG_3,Aktivnost,AKTIVNOST_6)+SUMIFS(day_6,Project,RADNI_NALOG_3,Aktivnost,AKTIVNOST_6)+SUMIFS(day_7,Project,RADNI_NALOG_3,Aktivnost,AKTIVNOST_6)</f>
        <v>0</v>
      </c>
      <c r="J29" s="8">
        <f>SUMIFS(day_1,Project,RADNI_NALOG_3,Aktivnost,AKTIVNOST_7)+SUMIFS(day_2,Project,RADNI_NALOG_3,Aktivnost,AKTIVNOST_7)+SUMIFS(day_3,Project,RADNI_NALOG_3,Aktivnost,AKTIVNOST_7)+SUMIFS(day_4,Project,RADNI_NALOG_3,Aktivnost,AKTIVNOST_7)+SUMIFS(day_5,Project,RADNI_NALOG_3,Aktivnost,AKTIVNOST_7)+SUMIFS(day_6,Project,RADNI_NALOG_3,Aktivnost,AKTIVNOST_7)+SUMIFS(day_7,Project,RADNI_NALOG_3,Aktivnost,AKTIVNOST_7)</f>
        <v>0</v>
      </c>
      <c r="K29" s="8">
        <f>SUMIFS(day_1,Project,RADNI_NALOG_3,Aktivnost,AKTIVNOST_8)+SUMIFS(day_2,Project,RADNI_NALOG_3,Aktivnost,AKTIVNOST_8)+SUMIFS(day_3,Project,RADNI_NALOG_3,Aktivnost,AKTIVNOST_8)+SUMIFS(day_4,Project,RADNI_NALOG_3,Aktivnost,AKTIVNOST_8)+SUMIFS(day_5,Project,RADNI_NALOG_3,Aktivnost,AKTIVNOST_8)+SUMIFS(day_6,Project,RADNI_NALOG_3,Aktivnost,AKTIVNOST_8)+SUMIFS(day_7,Project,RADNI_NALOG_3,Aktivnost,AKTIVNOST_8)</f>
        <v>0</v>
      </c>
      <c r="L29" s="8">
        <f>SUMIFS(day_1,Project,RADNI_NALOG_3,Aktivnost,AKTIVNOST_9)+SUMIFS(day_2,Project,RADNI_NALOG_3,Aktivnost,AKTIVNOST_9)+SUMIFS(day_3,Project,RADNI_NALOG_3,Aktivnost,AKTIVNOST_9)+SUMIFS(day_4,Project,RADNI_NALOG_3,Aktivnost,AKTIVNOST_9)+SUMIFS(day_5,Project,RADNI_NALOG_3,Aktivnost,AKTIVNOST_9)+SUMIFS(day_6,Project,RADNI_NALOG_3,Aktivnost,AKTIVNOST_9)+SUMIFS(day_7,Project,RADNI_NALOG_3,Aktivnost,AKTIVNOST_9)</f>
        <v>0</v>
      </c>
      <c r="M29" s="8">
        <f>SUMIFS(day_1,Project,RADNI_NALOG_3,Aktivnost,AKTIVNOST_10)+SUMIFS(day_2,Project,RADNI_NALOG_3,Aktivnost,AKTIVNOST_10)+SUMIFS(day_3,Project,RADNI_NALOG_3,Aktivnost,AKTIVNOST_10)+SUMIFS(day_4,Project,RADNI_NALOG_3,Aktivnost,AKTIVNOST_10)+SUMIFS(day_5,Project,RADNI_NALOG_3,Aktivnost,AKTIVNOST_10)+SUMIFS(day_6,Project,RADNI_NALOG_3,Aktivnost,AKTIVNOST_10)+SUMIFS(day_7,Project,RADNI_NALOG_3,Aktivnost,AKTIVNOST_10)</f>
        <v>0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x14ac:dyDescent="0.3">
      <c r="A30" s="1"/>
      <c r="B30" s="15"/>
      <c r="C30" s="8">
        <f t="shared" si="2"/>
        <v>0</v>
      </c>
      <c r="D30" s="8">
        <f>SUMIFS(day_1,Project,RADNI_NALOG_4,Aktivnost,AKTIVNOST_1)+SUMIFS(day_2,Project,RADNI_NALOG_4,Aktivnost,AKTIVNOST_1)+SUMIFS(day_3,Project,RADNI_NALOG_4,Aktivnost,AKTIVNOST_1)+SUMIFS(day_4,Project,RADNI_NALOG_4,Aktivnost,AKTIVNOST_1)+SUMIFS(day_5,Project,RADNI_NALOG_4,Aktivnost,AKTIVNOST_1)+SUMIFS(day_6,Project,RADNI_NALOG_4,Aktivnost,AKTIVNOST_1)+SUMIFS(day_7,Project,RADNI_NALOG_4,Aktivnost,AKTIVNOST_1)</f>
        <v>0</v>
      </c>
      <c r="E30" s="8">
        <f>SUMIFS(day_1,Project,RADNI_NALOG_4,Aktivnost,AKTIVNOST_2)+SUMIFS(day_2,Project,RADNI_NALOG_4,Aktivnost,AKTIVNOST_2)+SUMIFS(day_3,Project,RADNI_NALOG_4,Aktivnost,AKTIVNOST_2)+SUMIFS(day_4,Project,RADNI_NALOG_4,Aktivnost,AKTIVNOST_2)+SUMIFS(day_5,Project,RADNI_NALOG_4,Aktivnost,AKTIVNOST_2)+SUMIFS(day_6,Project,RADNI_NALOG_4,Aktivnost,AKTIVNOST_2)+SUMIFS(day_7,Project,RADNI_NALOG_4,Aktivnost,AKTIVNOST_2)</f>
        <v>0</v>
      </c>
      <c r="F30" s="8">
        <f>SUMIFS(day_1,Project,RADNI_NALOG_4,Aktivnost,AKTIVNOST_3)+SUMIFS(day_2,Project,RADNI_NALOG_4,Aktivnost,AKTIVNOST_3)+SUMIFS(day_3,Project,RADNI_NALOG_4,Aktivnost,AKTIVNOST_3)+SUMIFS(day_4,Project,RADNI_NALOG_4,Aktivnost,AKTIVNOST_3)+SUMIFS(day_5,Project,RADNI_NALOG_4,Aktivnost,AKTIVNOST_3)+SUMIFS(day_6,Project,RADNI_NALOG_4,Aktivnost,AKTIVNOST_3)+SUMIFS(day_7,Project,RADNI_NALOG_4,Aktivnost,AKTIVNOST_3)</f>
        <v>0</v>
      </c>
      <c r="G30" s="8">
        <f>SUMIFS(day_1,Project,RADNI_NALOG_4,Aktivnost,AKTIVNOST_4)+SUMIFS(day_2,Project,RADNI_NALOG_4,Aktivnost,AKTIVNOST_4)+SUMIFS(day_3,Project,RADNI_NALOG_4,Aktivnost,AKTIVNOST_4)+SUMIFS(day_4,Project,RADNI_NALOG_4,Aktivnost,AKTIVNOST_4)+SUMIFS(day_5,Project,RADNI_NALOG_4,Aktivnost,AKTIVNOST_4)+SUMIFS(day_6,Project,RADNI_NALOG_4,Aktivnost,AKTIVNOST_4)+SUMIFS(day_7,Project,RADNI_NALOG_4,Aktivnost,AKTIVNOST_4)</f>
        <v>0</v>
      </c>
      <c r="H30" s="8">
        <f>SUMIFS(day_1,Project,RADNI_NALOG_4,Aktivnost,AKTIVNOST_5)+SUMIFS(day_2,Project,RADNI_NALOG_4,Aktivnost,AKTIVNOST_5)+SUMIFS(day_3,Project,RADNI_NALOG_4,Aktivnost,AKTIVNOST_5)+SUMIFS(day_4,Project,RADNI_NALOG_4,Aktivnost,AKTIVNOST_5)+SUMIFS(day_5,Project,RADNI_NALOG_4,Aktivnost,AKTIVNOST_5)+SUMIFS(day_6,Project,RADNI_NALOG_4,Aktivnost,AKTIVNOST_5)+SUMIFS(day_7,Project,RADNI_NALOG_4,Aktivnost,AKTIVNOST_5)</f>
        <v>0</v>
      </c>
      <c r="I30" s="8">
        <f>SUMIFS(day_1,Project,RADNI_NALOG_4,Aktivnost,AKTIVNOST_6)+SUMIFS(day_2,Project,RADNI_NALOG_4,Aktivnost,AKTIVNOST_6)+SUMIFS(day_3,Project,RADNI_NALOG_4,Aktivnost,AKTIVNOST_6)+SUMIFS(day_4,Project,RADNI_NALOG_4,Aktivnost,AKTIVNOST_6)+SUMIFS(day_5,Project,RADNI_NALOG_4,Aktivnost,AKTIVNOST_6)+SUMIFS(day_6,Project,RADNI_NALOG_4,Aktivnost,AKTIVNOST_6)+SUMIFS(day_7,Project,RADNI_NALOG_4,Aktivnost,AKTIVNOST_6)</f>
        <v>0</v>
      </c>
      <c r="J30" s="8">
        <f>SUMIFS(day_1,Project,RADNI_NALOG_4,Aktivnost,AKTIVNOST_7)+SUMIFS(day_2,Project,RADNI_NALOG_4,Aktivnost,AKTIVNOST_7)+SUMIFS(day_3,Project,RADNI_NALOG_4,Aktivnost,AKTIVNOST_7)+SUMIFS(day_4,Project,RADNI_NALOG_4,Aktivnost,AKTIVNOST_7)+SUMIFS(day_5,Project,RADNI_NALOG_4,Aktivnost,AKTIVNOST_7)+SUMIFS(day_6,Project,RADNI_NALOG_4,Aktivnost,AKTIVNOST_7)+SUMIFS(day_7,Project,RADNI_NALOG_4,Aktivnost,AKTIVNOST_7)</f>
        <v>0</v>
      </c>
      <c r="K30" s="8">
        <f>SUMIFS(day_1,Project,RADNI_NALOG_4,Aktivnost,AKTIVNOST_8)+SUMIFS(day_2,Project,RADNI_NALOG_4,Aktivnost,AKTIVNOST_8)+SUMIFS(day_3,Project,RADNI_NALOG_4,Aktivnost,AKTIVNOST_8)+SUMIFS(day_4,Project,RADNI_NALOG_4,Aktivnost,AKTIVNOST_8)+SUMIFS(day_5,Project,RADNI_NALOG_4,Aktivnost,AKTIVNOST_8)+SUMIFS(day_6,Project,RADNI_NALOG_4,Aktivnost,AKTIVNOST_8)+SUMIFS(day_7,Project,RADNI_NALOG_4,Aktivnost,AKTIVNOST_8)</f>
        <v>0</v>
      </c>
      <c r="L30" s="8">
        <f>SUMIFS(day_1,Project,RADNI_NALOG_4,Aktivnost,AKTIVNOST_9)+SUMIFS(day_2,Project,RADNI_NALOG_4,Aktivnost,AKTIVNOST_9)+SUMIFS(day_3,Project,RADNI_NALOG_4,Aktivnost,AKTIVNOST_9)+SUMIFS(day_4,Project,RADNI_NALOG_4,Aktivnost,AKTIVNOST_9)+SUMIFS(day_5,Project,RADNI_NALOG_4,Aktivnost,AKTIVNOST_9)+SUMIFS(day_6,Project,RADNI_NALOG_4,Aktivnost,AKTIVNOST_9)+SUMIFS(day_7,Project,RADNI_NALOG_4,Aktivnost,AKTIVNOST_9)</f>
        <v>0</v>
      </c>
      <c r="M30" s="8">
        <f>SUMIFS(day_1,Project,RADNI_NALOG_4,Aktivnost,AKTIVNOST_10)+SUMIFS(day_2,Project,RADNI_NALOG_4,Aktivnost,AKTIVNOST_10)+SUMIFS(day_3,Project,RADNI_NALOG_4,Aktivnost,AKTIVNOST_10)+SUMIFS(day_4,Project,RADNI_NALOG_4,Aktivnost,AKTIVNOST_10)+SUMIFS(day_5,Project,RADNI_NALOG_4,Aktivnost,AKTIVNOST_10)+SUMIFS(day_6,Project,RADNI_NALOG_4,Aktivnost,AKTIVNOST_10)+SUMIFS(day_7,Project,RADNI_NALOG_4,Aktivnost,AKTIVNOST_10)</f>
        <v>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x14ac:dyDescent="0.3">
      <c r="A31" s="1"/>
      <c r="B31" s="15"/>
      <c r="C31" s="8">
        <f t="shared" si="2"/>
        <v>0</v>
      </c>
      <c r="D31" s="8">
        <f>SUMIFS(day_1,Project,RADNI_NALOG_5,Aktivnost,AKTIVNOST_1)+SUMIFS(day_2,Project,RADNI_NALOG_5,Aktivnost,AKTIVNOST_1)+SUMIFS(day_3,Project,RADNI_NALOG_5,Aktivnost,AKTIVNOST_1)+SUMIFS(day_4,Project,RADNI_NALOG_5,Aktivnost,AKTIVNOST_1)+SUMIFS(day_5,Project,RADNI_NALOG_5,Aktivnost,AKTIVNOST_1)+SUMIFS(day_6,Project,RADNI_NALOG_5,Aktivnost,AKTIVNOST_1)+SUMIFS(day_7,Project,RADNI_NALOG_5,Aktivnost,AKTIVNOST_1)</f>
        <v>0</v>
      </c>
      <c r="E31" s="8">
        <f>SUMIFS(day_1,Project,RADNI_NALOG_5,Aktivnost,AKTIVNOST_2)+SUMIFS(day_2,Project,RADNI_NALOG_5,Aktivnost,AKTIVNOST_2)+SUMIFS(day_3,Project,RADNI_NALOG_5,Aktivnost,AKTIVNOST_2)+SUMIFS(day_4,Project,RADNI_NALOG_5,Aktivnost,AKTIVNOST_2)+SUMIFS(day_5,Project,RADNI_NALOG_5,Aktivnost,AKTIVNOST_2)+SUMIFS(day_6,Project,RADNI_NALOG_5,Aktivnost,AKTIVNOST_2)+SUMIFS(day_7,Project,RADNI_NALOG_5,Aktivnost,AKTIVNOST_2)</f>
        <v>0</v>
      </c>
      <c r="F31" s="8">
        <f>SUMIFS(day_1,Project,RADNI_NALOG_5,Aktivnost,AKTIVNOST_3)+SUMIFS(day_2,Project,RADNI_NALOG_5,Aktivnost,AKTIVNOST_3)+SUMIFS(day_3,Project,RADNI_NALOG_5,Aktivnost,AKTIVNOST_3)+SUMIFS(day_4,Project,RADNI_NALOG_5,Aktivnost,AKTIVNOST_3)+SUMIFS(day_5,Project,RADNI_NALOG_5,Aktivnost,AKTIVNOST_3)+SUMIFS(day_6,Project,RADNI_NALOG_5,Aktivnost,AKTIVNOST_3)+SUMIFS(day_7,Project,RADNI_NALOG_5,Aktivnost,AKTIVNOST_3)</f>
        <v>0</v>
      </c>
      <c r="G31" s="8">
        <f>SUMIFS(day_1,Project,RADNI_NALOG_5,Aktivnost,AKTIVNOST_4)+SUMIFS(day_2,Project,RADNI_NALOG_5,Aktivnost,AKTIVNOST_4)+SUMIFS(day_3,Project,RADNI_NALOG_5,Aktivnost,AKTIVNOST_4)+SUMIFS(day_4,Project,RADNI_NALOG_5,Aktivnost,AKTIVNOST_4)+SUMIFS(day_5,Project,RADNI_NALOG_5,Aktivnost,AKTIVNOST_4)+SUMIFS(day_6,Project,RADNI_NALOG_5,Aktivnost,AKTIVNOST_4)+SUMIFS(day_7,Project,RADNI_NALOG_5,Aktivnost,AKTIVNOST_4)</f>
        <v>0</v>
      </c>
      <c r="H31" s="8">
        <f>SUMIFS(day_1,Project,RADNI_NALOG_5,Aktivnost,AKTIVNOST_5)+SUMIFS(day_2,Project,RADNI_NALOG_5,Aktivnost,AKTIVNOST_5)+SUMIFS(day_3,Project,RADNI_NALOG_5,Aktivnost,AKTIVNOST_5)+SUMIFS(day_4,Project,RADNI_NALOG_5,Aktivnost,AKTIVNOST_5)+SUMIFS(day_5,Project,RADNI_NALOG_5,Aktivnost,AKTIVNOST_5)+SUMIFS(day_6,Project,RADNI_NALOG_5,Aktivnost,AKTIVNOST_5)+SUMIFS(day_7,Project,RADNI_NALOG_5,Aktivnost,AKTIVNOST_5)</f>
        <v>0</v>
      </c>
      <c r="I31" s="8">
        <f>SUMIFS(day_1,Project,RADNI_NALOG_5,Aktivnost,AKTIVNOST_6)+SUMIFS(day_2,Project,RADNI_NALOG_5,Aktivnost,AKTIVNOST_6)+SUMIFS(day_3,Project,RADNI_NALOG_5,Aktivnost,AKTIVNOST_6)+SUMIFS(day_4,Project,RADNI_NALOG_5,Aktivnost,AKTIVNOST_6)+SUMIFS(day_5,Project,RADNI_NALOG_5,Aktivnost,AKTIVNOST_6)+SUMIFS(day_6,Project,RADNI_NALOG_5,Aktivnost,AKTIVNOST_6)+SUMIFS(day_7,Project,RADNI_NALOG_5,Aktivnost,AKTIVNOST_6)</f>
        <v>0</v>
      </c>
      <c r="J31" s="8">
        <f>SUMIFS(day_1,Project,RADNI_NALOG_5,Aktivnost,AKTIVNOST_7)+SUMIFS(day_2,Project,RADNI_NALOG_5,Aktivnost,AKTIVNOST_7)+SUMIFS(day_3,Project,RADNI_NALOG_5,Aktivnost,AKTIVNOST_7)+SUMIFS(day_4,Project,RADNI_NALOG_5,Aktivnost,AKTIVNOST_7)+SUMIFS(day_5,Project,RADNI_NALOG_5,Aktivnost,AKTIVNOST_7)+SUMIFS(day_6,Project,RADNI_NALOG_5,Aktivnost,AKTIVNOST_7)+SUMIFS(day_7,Project,RADNI_NALOG_5,Aktivnost,AKTIVNOST_7)</f>
        <v>0</v>
      </c>
      <c r="K31" s="8">
        <f>SUMIFS(day_1,Project,RADNI_NALOG_5,Aktivnost,AKTIVNOST_8)+SUMIFS(day_2,Project,RADNI_NALOG_5,Aktivnost,AKTIVNOST_8)+SUMIFS(day_3,Project,RADNI_NALOG_5,Aktivnost,AKTIVNOST_8)+SUMIFS(day_4,Project,RADNI_NALOG_5,Aktivnost,AKTIVNOST_8)+SUMIFS(day_5,Project,RADNI_NALOG_5,Aktivnost,AKTIVNOST_8)+SUMIFS(day_6,Project,RADNI_NALOG_5,Aktivnost,AKTIVNOST_8)+SUMIFS(day_7,Project,RADNI_NALOG_5,Aktivnost,AKTIVNOST_8)</f>
        <v>0</v>
      </c>
      <c r="L31" s="8">
        <f>SUMIFS(day_1,Project,RADNI_NALOG_5,Aktivnost,AKTIVNOST_9)+SUMIFS(day_2,Project,RADNI_NALOG_5,Aktivnost,AKTIVNOST_9)+SUMIFS(day_3,Project,RADNI_NALOG_5,Aktivnost,AKTIVNOST_9)+SUMIFS(day_4,Project,RADNI_NALOG_5,Aktivnost,AKTIVNOST_9)+SUMIFS(day_5,Project,RADNI_NALOG_5,Aktivnost,AKTIVNOST_9)+SUMIFS(day_6,Project,RADNI_NALOG_5,Aktivnost,AKTIVNOST_9)+SUMIFS(day_7,Project,RADNI_NALOG_5,Aktivnost,AKTIVNOST_9)</f>
        <v>0</v>
      </c>
      <c r="M31" s="8">
        <f>SUMIFS(day_1,Project,RADNI_NALOG_5,Aktivnost,AKTIVNOST_10)+SUMIFS(day_2,Project,RADNI_NALOG_5,Aktivnost,AKTIVNOST_10)+SUMIFS(day_3,Project,RADNI_NALOG_5,Aktivnost,AKTIVNOST_10)+SUMIFS(day_4,Project,RADNI_NALOG_5,Aktivnost,AKTIVNOST_10)+SUMIFS(day_5,Project,RADNI_NALOG_5,Aktivnost,AKTIVNOST_10)+SUMIFS(day_6,Project,RADNI_NALOG_5,Aktivnost,AKTIVNOST_10)+SUMIFS(day_7,Project,RADNI_NALOG_5,Aktivnost,AKTIVNOST_10)</f>
        <v>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thickBot="1" x14ac:dyDescent="0.35">
      <c r="A32" s="1"/>
      <c r="B32" s="16"/>
      <c r="C32" s="9">
        <f t="shared" si="2"/>
        <v>0</v>
      </c>
      <c r="D32" s="9">
        <f>SUMIFS(day_1,Project,RADNI_NALOG_6,Aktivnost,AKTIVNOST_1)+SUMIFS(day_2,Project,RADNI_NALOG_6,Aktivnost,AKTIVNOST_1)+SUMIFS(day_3,Project,RADNI_NALOG_6,Aktivnost,AKTIVNOST_1)+SUMIFS(day_4,Project,RADNI_NALOG_6,Aktivnost,AKTIVNOST_1)+SUMIFS(day_5,Project,RADNI_NALOG_6,Aktivnost,AKTIVNOST_1)+SUMIFS(day_6,Project,RADNI_NALOG_6,Aktivnost,AKTIVNOST_1)+SUMIFS(day_7,Project,RADNI_NALOG_6,Aktivnost,AKTIVNOST_1)</f>
        <v>0</v>
      </c>
      <c r="E32" s="9">
        <f>SUMIFS(day_1,Project,RADNI_NALOG_6,Aktivnost,AKTIVNOST_2)+SUMIFS(day_2,Project,RADNI_NALOG_6,Aktivnost,AKTIVNOST_2)+SUMIFS(day_3,Project,RADNI_NALOG_6,Aktivnost,AKTIVNOST_2)+SUMIFS(day_4,Project,RADNI_NALOG_6,Aktivnost,AKTIVNOST_2)+SUMIFS(day_5,Project,RADNI_NALOG_6,Aktivnost,AKTIVNOST_2)+SUMIFS(day_6,Project,RADNI_NALOG_6,Aktivnost,AKTIVNOST_2)+SUMIFS(day_7,Project,RADNI_NALOG_6,Aktivnost,AKTIVNOST_2)</f>
        <v>0</v>
      </c>
      <c r="F32" s="9">
        <f>SUMIFS(day_1,Project,RADNI_NALOG_6,Aktivnost,AKTIVNOST_3)+SUMIFS(day_2,Project,RADNI_NALOG_6,Aktivnost,AKTIVNOST_3)+SUMIFS(day_3,Project,RADNI_NALOG_6,Aktivnost,AKTIVNOST_3)+SUMIFS(day_4,Project,RADNI_NALOG_6,Aktivnost,AKTIVNOST_3)+SUMIFS(day_5,Project,RADNI_NALOG_6,Aktivnost,AKTIVNOST_3)+SUMIFS(day_6,Project,RADNI_NALOG_6,Aktivnost,AKTIVNOST_3)+SUMIFS(day_7,Project,RADNI_NALOG_6,Aktivnost,AKTIVNOST_3)</f>
        <v>0</v>
      </c>
      <c r="G32" s="9">
        <f>SUMIFS(day_1,Project,RADNI_NALOG_6,Aktivnost,AKTIVNOST_4)+SUMIFS(day_2,Project,RADNI_NALOG_6,Aktivnost,AKTIVNOST_4)+SUMIFS(day_3,Project,RADNI_NALOG_6,Aktivnost,AKTIVNOST_4)+SUMIFS(day_4,Project,RADNI_NALOG_6,Aktivnost,AKTIVNOST_4)+SUMIFS(day_5,Project,RADNI_NALOG_6,Aktivnost,AKTIVNOST_4)+SUMIFS(day_6,Project,RADNI_NALOG_6,Aktivnost,AKTIVNOST_4)+SUMIFS(day_7,Project,RADNI_NALOG_6,Aktivnost,AKTIVNOST_4)</f>
        <v>0</v>
      </c>
      <c r="H32" s="9">
        <f>SUMIFS(day_1,Project,RADNI_NALOG_6,Aktivnost,AKTIVNOST_5)+SUMIFS(day_2,Project,RADNI_NALOG_6,Aktivnost,AKTIVNOST_5)+SUMIFS(day_3,Project,RADNI_NALOG_6,Aktivnost,AKTIVNOST_5)+SUMIFS(day_4,Project,RADNI_NALOG_6,Aktivnost,AKTIVNOST_5)+SUMIFS(day_5,Project,RADNI_NALOG_6,Aktivnost,AKTIVNOST_5)+SUMIFS(day_6,Project,RADNI_NALOG_6,Aktivnost,AKTIVNOST_5)+SUMIFS(day_7,Project,RADNI_NALOG_6,Aktivnost,AKTIVNOST_5)</f>
        <v>0</v>
      </c>
      <c r="I32" s="9">
        <f>SUMIFS(day_1,Project,RADNI_NALOG_6,Aktivnost,AKTIVNOST_6)+SUMIFS(day_2,Project,RADNI_NALOG_6,Aktivnost,AKTIVNOST_6)+SUMIFS(day_3,Project,RADNI_NALOG_6,Aktivnost,AKTIVNOST_6)+SUMIFS(day_4,Project,RADNI_NALOG_6,Aktivnost,AKTIVNOST_6)+SUMIFS(day_5,Project,RADNI_NALOG_6,Aktivnost,AKTIVNOST_6)+SUMIFS(day_6,Project,RADNI_NALOG_6,Aktivnost,AKTIVNOST_6)+SUMIFS(day_7,Project,RADNI_NALOG_6,Aktivnost,AKTIVNOST_6)</f>
        <v>0</v>
      </c>
      <c r="J32" s="9">
        <f>SUMIFS(day_1,Project,RADNI_NALOG_6,Aktivnost,AKTIVNOST_7)+SUMIFS(day_2,Project,RADNI_NALOG_6,Aktivnost,AKTIVNOST_7)+SUMIFS(day_3,Project,RADNI_NALOG_6,Aktivnost,AKTIVNOST_7)+SUMIFS(day_4,Project,RADNI_NALOG_6,Aktivnost,AKTIVNOST_7)+SUMIFS(day_5,Project,RADNI_NALOG_6,Aktivnost,AKTIVNOST_7)+SUMIFS(day_6,Project,RADNI_NALOG_6,Aktivnost,AKTIVNOST_7)+SUMIFS(day_7,Project,RADNI_NALOG_6,Aktivnost,AKTIVNOST_7)</f>
        <v>0</v>
      </c>
      <c r="K32" s="9">
        <f>SUMIFS(day_1,Project,RADNI_NALOG_6,Aktivnost,AKTIVNOST_8)+SUMIFS(day_2,Project,RADNI_NALOG_6,Aktivnost,AKTIVNOST_8)+SUMIFS(day_3,Project,RADNI_NALOG_6,Aktivnost,AKTIVNOST_8)+SUMIFS(day_4,Project,RADNI_NALOG_6,Aktivnost,AKTIVNOST_8)+SUMIFS(day_5,Project,RADNI_NALOG_6,Aktivnost,AKTIVNOST_8)+SUMIFS(day_6,Project,RADNI_NALOG_6,Aktivnost,AKTIVNOST_8)+SUMIFS(day_7,Project,RADNI_NALOG_6,Aktivnost,AKTIVNOST_8)</f>
        <v>0</v>
      </c>
      <c r="L32" s="9">
        <f>SUMIFS(day_1,Project,RADNI_NALOG_6,Aktivnost,AKTIVNOST_9)+SUMIFS(day_2,Project,RADNI_NALOG_6,Aktivnost,AKTIVNOST_9)+SUMIFS(day_3,Project,RADNI_NALOG_6,Aktivnost,AKTIVNOST_9)+SUMIFS(day_4,Project,RADNI_NALOG_6,Aktivnost,AKTIVNOST_9)+SUMIFS(day_5,Project,RADNI_NALOG_6,Aktivnost,AKTIVNOST_9)+SUMIFS(day_6,Project,RADNI_NALOG_6,Aktivnost,AKTIVNOST_9)+SUMIFS(day_7,Project,RADNI_NALOG_6,Aktivnost,AKTIVNOST_9)</f>
        <v>0</v>
      </c>
      <c r="M32" s="9">
        <f>SUMIFS(day_1,Project,RADNI_NALOG_6,Aktivnost,AKTIVNOST_10)+SUMIFS(day_2,Project,RADNI_NALOG_6,Aktivnost,AKTIVNOST_10)+SUMIFS(day_3,Project,RADNI_NALOG_6,Aktivnost,AKTIVNOST_10)+SUMIFS(day_4,Project,RADNI_NALOG_6,Aktivnost,AKTIVNOST_10)+SUMIFS(day_5,Project,RADNI_NALOG_6,Aktivnost,AKTIVNOST_10)+SUMIFS(day_6,Project,RADNI_NALOG_6,Aktivnost,AKTIVNOST_10)+SUMIFS(day_7,Project,RADNI_NALOG_6,Aktivnost,AKTIVNOST_10)</f>
        <v>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thickBo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x14ac:dyDescent="0.3">
      <c r="A34" s="1"/>
      <c r="B34" s="32" t="s">
        <v>21</v>
      </c>
      <c r="C34" s="3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x14ac:dyDescent="0.3">
      <c r="A35" s="1"/>
      <c r="B35" s="17" t="s">
        <v>8</v>
      </c>
      <c r="C35" s="18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x14ac:dyDescent="0.3">
      <c r="A36" s="1"/>
      <c r="B36" s="15" t="s">
        <v>0</v>
      </c>
      <c r="C36" s="20">
        <f t="shared" ref="C36:C45" si="3">SUMIF(Aktivnost,B36,day_1)+SUMIF(Aktivnost,B36,day_2)+SUMIF(Aktivnost,B36,day_3)+SUMIF(Aktivnost,B36,day_4)+SUMIF(Aktivnost,B36,day_5)+SUMIF(Aktivnost,B36,day_6)+SUMIF(Aktivnost,B36,day_7)</f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14.4" x14ac:dyDescent="0.3">
      <c r="A37" s="1"/>
      <c r="B37" s="15" t="s">
        <v>1</v>
      </c>
      <c r="C37" s="20">
        <f t="shared" si="3"/>
        <v>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14.4" x14ac:dyDescent="0.3">
      <c r="A38" s="1"/>
      <c r="B38" s="15" t="s">
        <v>11</v>
      </c>
      <c r="C38" s="20">
        <f t="shared" si="3"/>
        <v>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14.4" x14ac:dyDescent="0.3">
      <c r="A39" s="1"/>
      <c r="B39" s="15" t="s">
        <v>10</v>
      </c>
      <c r="C39" s="20">
        <f t="shared" si="3"/>
        <v>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14.4" x14ac:dyDescent="0.3">
      <c r="A40" s="1"/>
      <c r="B40" s="19" t="s">
        <v>2</v>
      </c>
      <c r="C40" s="21">
        <f t="shared" si="3"/>
        <v>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14.4" x14ac:dyDescent="0.3">
      <c r="A41" s="1"/>
      <c r="B41" s="15" t="s">
        <v>15</v>
      </c>
      <c r="C41" s="21">
        <f t="shared" si="3"/>
        <v>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14.4" x14ac:dyDescent="0.3">
      <c r="A42" s="1"/>
      <c r="B42" s="15" t="s">
        <v>17</v>
      </c>
      <c r="C42" s="21">
        <f t="shared" si="3"/>
        <v>0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4.4" x14ac:dyDescent="0.3">
      <c r="A43" s="1"/>
      <c r="B43" s="15" t="s">
        <v>16</v>
      </c>
      <c r="C43" s="21">
        <f t="shared" si="3"/>
        <v>0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4.4" x14ac:dyDescent="0.3">
      <c r="A44" s="1"/>
      <c r="B44" s="15" t="s">
        <v>19</v>
      </c>
      <c r="C44" s="21">
        <f t="shared" si="3"/>
        <v>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thickBot="1" x14ac:dyDescent="0.35">
      <c r="A45" s="1"/>
      <c r="B45" s="16" t="s">
        <v>18</v>
      </c>
      <c r="C45" s="22">
        <f t="shared" si="3"/>
        <v>0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14.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14.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14.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14.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14.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14.4" x14ac:dyDescent="0.3">
      <c r="A51" s="1"/>
      <c r="B51" s="1"/>
      <c r="C51" s="1"/>
      <c r="D51" s="1"/>
      <c r="E51" s="1"/>
      <c r="F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14.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14.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14.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14.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14.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14.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14.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14.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14.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14.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14.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14.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14.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14.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14.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14.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14.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14.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14.4" hidden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14.4" hidden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14.4" hidden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14.4" hidden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14.4" hidden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14.4" hidden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4.4" hidden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4.4" hidden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4.4" hidden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4.4" hidden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4.4" hidden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4.4" hidden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4.4" hidden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4.4" hidden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4.4" hidden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4.4" hidden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4.4" hidden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4.4" hidden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4.4" hidden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4.4" hidden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4.4" hidden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4.4" hidden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4.4" hidden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4.4" hidden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4.4" hidden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4.4" hidden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4.4" hidden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4.4" hidden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4.4" hidden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</sheetData>
  <mergeCells count="5">
    <mergeCell ref="B6:D6"/>
    <mergeCell ref="B7:C7"/>
    <mergeCell ref="C8:D8"/>
    <mergeCell ref="B25:M25"/>
    <mergeCell ref="B34:C34"/>
  </mergeCell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Button28_Click">
                <anchor moveWithCells="1">
                  <from>
                    <xdr:col>4</xdr:col>
                    <xdr:colOff>1143000</xdr:colOff>
                    <xdr:row>6</xdr:row>
                    <xdr:rowOff>83820</xdr:rowOff>
                  </from>
                  <to>
                    <xdr:col>5</xdr:col>
                    <xdr:colOff>1211580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C72A7D2-99F0-4070-AD10-EADE514BFA58}">
          <x14:formula1>
            <xm:f>'DATA MAIN'!$C$2:$C$26</xm:f>
          </x14:formula1>
          <xm:sqref>C10:C23</xm:sqref>
        </x14:dataValidation>
        <x14:dataValidation type="list" allowBlank="1" showInputMessage="1" showErrorMessage="1" xr:uid="{FF0146B5-9519-4B62-A87C-4D38CB9B1A75}">
          <x14:formula1>
            <xm:f>'DATA MAIN'!$C$2:$C$14</xm:f>
          </x14:formula1>
          <xm:sqref>D26:S26 B36:B45</xm:sqref>
        </x14:dataValidation>
        <x14:dataValidation type="list" allowBlank="1" showInputMessage="1" showErrorMessage="1" xr:uid="{89D5B8C5-6173-43CE-8417-60EFC48CDC86}">
          <x14:formula1>
            <xm:f>'DATA MAIN'!$A$2:$A$577</xm:f>
          </x14:formula1>
          <xm:sqref>B10:B23</xm:sqref>
        </x14:dataValidation>
        <x14:dataValidation type="list" allowBlank="1" showInputMessage="1" showErrorMessage="1" xr:uid="{5D459B51-5CC7-4850-9964-A4D25C3BAE81}">
          <x14:formula1>
            <xm:f>'DATA MAIN'!$A$2:$A$199</xm:f>
          </x14:formula1>
          <xm:sqref>B27:B32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1A2D-AB24-4171-8BBF-CACB57F21147}">
  <sheetPr codeName="Sheet8"/>
  <dimension ref="A1"/>
  <sheetViews>
    <sheetView workbookViewId="0">
      <selection activeCell="K29" sqref="K29"/>
    </sheetView>
  </sheetViews>
  <sheetFormatPr defaultRowHeight="14.4" x14ac:dyDescent="0.3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E6B64-DED6-43B5-84AA-57CD5AF1AE25}">
  <sheetPr codeName="Sheet4">
    <pageSetUpPr fitToPage="1"/>
  </sheetPr>
  <dimension ref="A1:AE42"/>
  <sheetViews>
    <sheetView tabSelected="1" zoomScale="85" zoomScaleNormal="85" workbookViewId="0">
      <selection activeCell="I8" sqref="I8"/>
    </sheetView>
  </sheetViews>
  <sheetFormatPr defaultColWidth="0" defaultRowHeight="14.4" zeroHeight="1" x14ac:dyDescent="0.3"/>
  <cols>
    <col min="1" max="1" width="12.5546875" customWidth="1"/>
    <col min="2" max="2" width="38.5546875" customWidth="1"/>
    <col min="3" max="3" width="24.5546875" customWidth="1"/>
    <col min="4" max="4" width="26.33203125" customWidth="1"/>
    <col min="5" max="6" width="20.5546875" customWidth="1"/>
    <col min="7" max="7" width="22.33203125" customWidth="1"/>
    <col min="8" max="8" width="21.33203125" customWidth="1"/>
    <col min="9" max="9" width="23.33203125" customWidth="1"/>
    <col min="10" max="10" width="24.44140625" customWidth="1"/>
    <col min="11" max="11" width="19.109375" customWidth="1"/>
    <col min="12" max="12" width="37.44140625" customWidth="1"/>
    <col min="13" max="13" width="17.88671875" customWidth="1"/>
    <col min="14" max="18" width="9.109375" customWidth="1"/>
    <col min="19" max="31" width="0" hidden="1" customWidth="1"/>
    <col min="32" max="16384" width="9.109375" hidden="1"/>
  </cols>
  <sheetData>
    <row r="1" spans="1:3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ht="15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ht="26.4" thickBot="1" x14ac:dyDescent="0.55000000000000004">
      <c r="A6" s="1"/>
      <c r="B6" s="41" t="s">
        <v>52</v>
      </c>
      <c r="C6" s="42"/>
      <c r="D6" s="43"/>
      <c r="E6" s="1"/>
      <c r="F6" s="30" t="s">
        <v>22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.75" customHeight="1" x14ac:dyDescent="0.6">
      <c r="A7" s="1"/>
      <c r="B7" s="46">
        <v>2023</v>
      </c>
      <c r="C7" s="47"/>
      <c r="D7" s="48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45" customHeight="1" thickBot="1" x14ac:dyDescent="0.65">
      <c r="A8" s="1"/>
      <c r="B8" s="25" t="s">
        <v>6</v>
      </c>
      <c r="C8" s="44" t="s">
        <v>28</v>
      </c>
      <c r="D8" s="45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15" thickBot="1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36" customHeight="1" x14ac:dyDescent="0.3">
      <c r="A10" s="1"/>
      <c r="B10" s="34" t="s">
        <v>20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6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3">
      <c r="A11" s="1"/>
      <c r="B11" s="10" t="s">
        <v>12</v>
      </c>
      <c r="C11" s="11" t="s">
        <v>14</v>
      </c>
      <c r="D11" s="12" t="s">
        <v>0</v>
      </c>
      <c r="E11" s="12" t="s">
        <v>1</v>
      </c>
      <c r="F11" s="12" t="s">
        <v>10</v>
      </c>
      <c r="G11" s="12" t="s">
        <v>2</v>
      </c>
      <c r="H11" s="12" t="s">
        <v>11</v>
      </c>
      <c r="I11" s="12" t="s">
        <v>15</v>
      </c>
      <c r="J11" s="12" t="s">
        <v>17</v>
      </c>
      <c r="K11" s="12" t="s">
        <v>16</v>
      </c>
      <c r="L11" s="13" t="s">
        <v>19</v>
      </c>
      <c r="M11" s="14" t="s">
        <v>18</v>
      </c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3">
      <c r="A12" s="1"/>
      <c r="B12" s="15"/>
      <c r="C12" s="8" cm="1">
        <f t="array" ref="C12:C20">SUMIFS('Week 1'!C27:C32,'Week 1'!B27:B32,SUM!B12:B20)
+SUMIFS('Week 2'!C27:C32,'Week 2'!B27:B32,SUM!B12:B20)
+SUMIFS('Week 3'!C27:C32,'Week 3'!B27:B32,SUM!B12:B20)
+SUMIFS('Week 4'!C27:C32,'Week 4'!B27:B32,SUM!B12:B20)
+SUMIFS('Week 5'!C27:C32,'Week 5'!B27:B32,SUM!B12:B20)
+SUMIFS('Week 6'!C27:C32,'Week 6'!B27:B32,SUM!B12:B20)
+SUMIFS('Week 7'!C27:C32,'Week 7'!B27:B32,SUM!B12:B20)
+SUMIFS('Week 8'!C27:C32,'Week 8'!B27:B32,SUM!B12:B20)
+SUMIFS('Week 9'!C27:C32,'Week 9'!B27:B32,SUM!B12:B20)
+SUMIFS('Week 10'!C27:C32,'Week 10'!B27:B32,SUM!B12:B20)
+SUMIFS('Week 11'!C27:C32,'Week 11'!B27:B32,SUM!B12:B20)
+SUMIFS('Week 12'!C27:C32,'Week 12'!B27:B32,SUM!B12:B20)
+SUMIFS('Week 13'!C27:C32,'Week 13'!B27:B32,SUM!B12:B20)
+SUMIFS('Week 14'!C27:C32,'Week 14'!B27:B32,SUM!B12:B20)
+SUMIFS('Week 15'!C27:C32,'Week 15'!B27:B32,SUM!B12:B20)
+SUMIFS('Week 16'!C27:C32,'Week 16'!B27:B32,SUM!B12:B20)
+SUMIFS('Week 17'!C27:C32,'Week 17'!B27:B32,SUM!B12:B20)
+SUMIFS('Week 18'!C27:C32,'Week 18'!B27:B32,SUM!B12:B20)
+SUMIFS('Week 19'!C27:C32,'Week 19'!B27:B32,SUM!B12:B20)
+SUMIFS('Week 20'!C27:C32,'Week 20'!B27:B32,SUM!B12:B20)
+SUMIFS('Week 21'!C27:C32,'Week 21'!B27:B32,SUM!B12:B20)
+SUMIFS('Week 22'!C27:C32,'Week 22'!B27:B32,SUM!B12:B20)
+SUMIFS('Week 23'!C27:C32,'Week 23'!B27:B32,SUM!B12:B20)
+SUMIFS('Week 24'!C27:C32,'Week 24'!B27:B32,SUM!B12:B20)
+SUMIFS('Week 25'!C27:C32,'Week 25'!B27:B32,SUM!B12:B20)
+SUMIFS('Week 26'!C27:C32,'Week 26'!B27:B32,SUM!B12:B20)
+SUMIFS('Week 27'!C27:C32,'Week 27'!B27:B32,SUM!B12:B20)
+SUMIFS('Week 28'!C27:C32,'Week 28'!B27:B32,SUM!B12:B20)
+SUMIFS('Week 29'!C27:C32,'Week 29'!B27:B32,SUM!B12:B20)
+SUMIFS('Week 30'!C27:C32,'Week 30'!B27:B32,SUM!B12:B20)
+SUMIFS('Week 31'!C27:C32,'Week 31'!B27:B32,SUM!B12:B20)
+SUMIFS('Week 32'!C27:C32,'Week 32'!B27:B32,SUM!B12:B20)
+SUMIFS('Week 33'!C27:C32,'Week 33'!B27:B32,SUM!B12:B20)
+SUMIFS('Week 34'!C27:C32,'Week 34'!B27:B32,SUM!B12:B20)
+SUMIFS('Week 35'!C27:C32,'Week 35'!B27:B32,SUM!B12:B20)
+SUMIFS('Week 36'!C27:C32,'Week 36'!B27:B32,SUM!B12:B20)
+SUMIFS('Week 37'!C27:C32,'Week 37'!B27:B32,SUM!B12:B20)
+SUMIFS('Week 38'!C27:C32,'Week 38'!B27:B32,SUM!B12:B20)
+SUMIFS('Week 39'!C27:C32,'Week 39'!B27:B32,SUM!B12:B20)
+SUMIFS('Week 40'!C27:C32,'Week 40'!B27:B32,SUM!B12:B20)
+SUMIFS('Week 41'!C27:C32,'Week 41'!B27:B32,SUM!B12:B20)
+SUMIFS('Week 42'!C27:C32,'Week 42'!B27:B32,SUM!B12:B20)
+SUMIFS('Week 43'!C27:C32,'Week 43'!B27:B32,SUM!B12:B20)
+SUMIFS('Week 44'!C27:C32,'Week 44'!B27:B32,SUM!B12:B20)
+SUMIFS('Week 45'!C27:C32,'Week 45'!B27:B32,SUM!B12:B20)
+SUMIFS('Week 46'!C27:C32,'Week 46'!B27:B32,SUM!B12:B20)
+SUMIFS('Week 47'!C27:C32,'Week 47'!B27:B32,SUM!B12:B20)
+SUMIFS('Week 48'!C27:C32,'Week 48'!B27:B32,SUM!B12:B20)
+SUMIFS('Week 49'!C27:C32,'Week 49'!B27:B32,SUM!B12:B20)
+SUMIFS('Week 50'!C27:C32,'Week 50'!B27:B32,SUM!B12:B20)
+SUMIFS('Week 51'!C27:C32,'Week 51'!B27:B32,SUM!B12:B20)
+SUMIFS('Week 52'!C27:C32,'Week 52'!B27:B32,SUM!B12:B20)</f>
        <v>0</v>
      </c>
      <c r="D12" s="8" cm="1">
        <f t="array" ref="D12:D20">SUMIFS('Week 1'!D27:D32,'Week 1'!B27:B32,SUM!B12:B20)
+SUMIFS('Week 2'!D27:D32,'Week 2'!B27:B32,SUM!B12:B20)
+SUMIFS('Week 3'!D27:D32,'Week 3'!B27:B32,SUM!B12:B20)
+SUMIFS('Week 4'!D27:D32,'Week 4'!B27:B32,SUM!B12:B20)
+SUMIFS('Week 5'!D27:D32,'Week 5'!B27:B32,SUM!B12:B20)
+SUMIFS('Week 6'!D27:D32,'Week 6'!B27:B32,SUM!B12:B20)
+SUMIFS('Week 7'!D27:D32,'Week 7'!B27:B32,SUM!B12:B20)
+SUMIFS('Week 8'!D27:D32,'Week 8'!B27:B32,SUM!B12:B20)
+SUMIFS('Week 9'!D27:D32,'Week 9'!B27:B32,SUM!B12:B20)
+SUMIFS('Week 10'!D27:D32,'Week 10'!B27:B32,SUM!B12:B20)
+SUMIFS('Week 11'!D27:D32,'Week 11'!B27:B32,SUM!B12:B20)
+SUMIFS('Week 12'!D27:D32,'Week 12'!B27:B32,SUM!B12:B20)
+SUMIFS('Week 13'!D27:D32,'Week 13'!B27:B32,SUM!B12:B20)
+SUMIFS('Week 14'!D27:D32,'Week 14'!B27:B32,SUM!B12:B20)
+SUMIFS('Week 15'!D27:D32,'Week 15'!B27:B32,SUM!B12:B20)
+SUMIFS('Week 16'!D27:D32,'Week 16'!B27:B32,SUM!B12:B20)
+SUMIFS('Week 17'!D27:D32,'Week 17'!B27:B32,SUM!B12:B20)
+SUMIFS('Week 18'!D27:D32,'Week 18'!B27:B32,SUM!B12:B20)
+SUMIFS('Week 19'!D27:D32,'Week 19'!B27:B32,SUM!B12:B20)
+SUMIFS('Week 20'!D27:D32,'Week 20'!B27:B32,SUM!B12:B20)
+SUMIFS('Week 21'!D27:D32,'Week 21'!B27:B32,SUM!B12:B20)
+SUMIFS('Week 22'!D27:D32,'Week 22'!B27:B32,SUM!B12:B20)
+SUMIFS('Week 23'!D27:D32,'Week 23'!B27:B32,SUM!B12:B20)
+SUMIFS('Week 24'!D27:D32,'Week 24'!B27:B32,SUM!B12:B20)
+SUMIFS('Week 25'!D27:D32,'Week 25'!B27:B32,SUM!B12:B20)
+SUMIFS('Week 26'!D27:D32,'Week 26'!B27:B32,SUM!B12:B20)
+SUMIFS('Week 27'!D27:D32,'Week 27'!B27:B32,SUM!B12:B20)
+SUMIFS('Week 28'!D27:D32,'Week 28'!B27:B32,SUM!B12:B20)
+SUMIFS('Week 29'!D27:D32,'Week 29'!B27:B32,SUM!B12:B20)
+SUMIFS('Week 30'!D27:D32,'Week 30'!B27:B32,SUM!B12:B20)
+SUMIFS('Week 31'!D27:D32,'Week 31'!B27:B32,SUM!B12:B20)
+SUMIFS('Week 32'!D27:D32,'Week 32'!B27:B32,SUM!B12:B20)
+SUMIFS('Week 33'!D27:D32,'Week 33'!B27:B32,SUM!B12:B20)
+SUMIFS('Week 34'!D27:D32,'Week 34'!B27:B32,SUM!B12:B20)
+SUMIFS('Week 35'!D27:D32,'Week 35'!B27:B32,SUM!B12:B20)
+SUMIFS('Week 36'!D27:D32,'Week 36'!B27:B32,SUM!B12:B20)
+SUMIFS('Week 37'!D27:D32,'Week 37'!B27:B32,SUM!B12:B20)
+SUMIFS('Week 38'!D27:D32,'Week 38'!B27:B32,SUM!B12:B20)
+SUMIFS('Week 39'!D27:D32,'Week 39'!B27:B32,SUM!B12:B20)
+SUMIFS('Week 40'!D27:D32,'Week 40'!B27:B32,SUM!B12:B20)
+SUMIFS('Week 41'!D27:D32,'Week 41'!B27:B32,SUM!B12:B20)
+SUMIFS('Week 42'!D27:D32,'Week 42'!B27:B32,SUM!B12:B20)
+SUMIFS('Week 43'!D27:D32,'Week 43'!B27:B32,SUM!B12:B20)
+SUMIFS('Week 44'!D27:D32,'Week 44'!B27:B32,SUM!B12:B20)
+SUMIFS('Week 45'!D27:D32,'Week 45'!B27:B32,SUM!B12:B20)
+SUMIFS('Week 46'!D27:D32,'Week 46'!B27:B32,SUM!B12:B20)
+SUMIFS('Week 47'!D27:D32,'Week 47'!B27:B32,SUM!B12:B20)
+SUMIFS('Week 48'!D27:D32,'Week 48'!B27:B32,SUM!B12:B20)
+SUMIFS('Week 49'!D27:D32,'Week 49'!B27:B32,SUM!B12:B20)
+SUMIFS('Week 50'!D27:D32,'Week 50'!B27:B32,SUM!B12:B20)
+SUMIFS('Week 51'!D27:D32,'Week 51'!B27:B32,SUM!B12:B20)
+SUMIFS('Week 52'!D27:D32,'Week 52'!B27:B32,SUM!B12:B20)</f>
        <v>0</v>
      </c>
      <c r="E12" s="8" cm="1">
        <f t="array" ref="E12:E20">SUMIFS('Week 1'!E27:E32,'Week 1'!B27:B32,SUM!B12:B20)
+SUMIFS('Week 2'!E27:E32,'Week 2'!B27:B32,SUM!B12:B20)
+SUMIFS('Week 3'!E27:E32,'Week 3'!B27:B32,SUM!B12:B20)
+SUMIFS('Week 4'!E27:E32,'Week 4'!B27:B32,SUM!B12:B20)
+SUMIFS('Week 5'!E27:E32,'Week 5'!B27:B32,SUM!B12:B20)
+SUMIFS('Week 6'!E27:E32,'Week 6'!B27:B32,SUM!B12:B20)
+SUMIFS('Week 7'!E27:E32,'Week 7'!B27:B32,SUM!B12:B20)
+SUMIFS('Week 8'!E27:E32,'Week 8'!B27:B32,SUM!B12:B20)
+SUMIFS('Week 9'!E27:E32,'Week 9'!B27:B32,SUM!B12:B20)
+SUMIFS('Week 10'!E27:E32,'Week 10'!B27:B32,SUM!B12:B20)
+SUMIFS('Week 11'!E27:E32,'Week 11'!B27:B32,SUM!B12:B20)
+SUMIFS('Week 12'!E27:E32,'Week 12'!B27:B32,SUM!B12:B20)
+SUMIFS('Week 13'!E27:E32,'Week 13'!B27:B32,SUM!B12:B20)
+SUMIFS('Week 14'!E27:E32,'Week 14'!B27:B32,SUM!B12:B20)
+SUMIFS('Week 15'!E27:E32,'Week 15'!B27:B32,SUM!B12:B20)
+SUMIFS('Week 16'!E27:E32,'Week 16'!B27:B32,SUM!B12:B20)
+SUMIFS('Week 17'!E27:E32,'Week 17'!B27:B32,SUM!B12:B20)
+SUMIFS('Week 18'!E27:E32,'Week 18'!B27:B32,SUM!B12:B20)
+SUMIFS('Week 19'!E27:E32,'Week 19'!B27:B32,SUM!B12:B20)
+SUMIFS('Week 20'!E27:E32,'Week 20'!B27:B32,SUM!B12:B20)
+SUMIFS('Week 21'!E27:E32,'Week 21'!B27:B32,SUM!B12:B20)
+SUMIFS('Week 22'!E27:E32,'Week 22'!B27:B32,SUM!B12:B20)
+SUMIFS('Week 23'!E27:E32,'Week 23'!B27:B32,SUM!B12:B20)
+SUMIFS('Week 24'!E27:E32,'Week 24'!B27:B32,SUM!B12:B20)
+SUMIFS('Week 25'!E27:E32,'Week 25'!B27:B32,SUM!B12:B20)
+SUMIFS('Week 26'!E27:E32,'Week 26'!B27:B32,SUM!B12:B20)
+SUMIFS('Week 27'!E27:E32,'Week 27'!B27:B32,SUM!B12:B20)
+SUMIFS('Week 28'!E27:E32,'Week 28'!B27:B32,SUM!B12:B20)
+SUMIFS('Week 29'!E27:E32,'Week 29'!B27:B32,SUM!B12:B20)
+SUMIFS('Week 30'!E27:E32,'Week 30'!B27:B32,SUM!B12:B20)
+SUMIFS('Week 31'!E27:E32,'Week 31'!B27:B32,SUM!B12:B20)
+SUMIFS('Week 32'!E27:E32,'Week 32'!B27:B32,SUM!B12:B20)
+SUMIFS('Week 33'!E27:E32,'Week 33'!B27:B32,SUM!B12:B20)
+SUMIFS('Week 34'!E27:E32,'Week 34'!B27:B32,SUM!B12:B20)
+SUMIFS('Week 35'!E27:E32,'Week 35'!B27:B32,SUM!B12:B20)
+SUMIFS('Week 36'!E27:E32,'Week 36'!B27:B32,SUM!B12:B20)
+SUMIFS('Week 37'!E27:E32,'Week 37'!B27:B32,SUM!B12:B20)
+SUMIFS('Week 38'!E27:E32,'Week 38'!B27:B32,SUM!B12:B20)
+SUMIFS('Week 39'!E27:E32,'Week 39'!B27:B32,SUM!B12:B20)
+SUMIFS('Week 40'!E27:E32,'Week 40'!B27:B32,SUM!B12:B20)
+SUMIFS('Week 41'!E27:E32,'Week 41'!B27:B32,SUM!B12:B20)
+SUMIFS('Week 42'!E27:E32,'Week 42'!B27:B32,SUM!B12:B20)
+SUMIFS('Week 43'!E27:E32,'Week 43'!B27:B32,SUM!B12:B20)
+SUMIFS('Week 44'!E27:E32,'Week 44'!B27:B32,SUM!B12:B20)
+SUMIFS('Week 45'!E27:E32,'Week 45'!B27:B32,SUM!B12:B20)
+SUMIFS('Week 46'!E27:E32,'Week 46'!B27:B32,SUM!B12:B20)
+SUMIFS('Week 47'!E27:E32,'Week 47'!B27:B32,SUM!B12:B20)
+SUMIFS('Week 48'!E27:E32,'Week 48'!B27:B32,SUM!B12:B20)
+SUMIFS('Week 49'!E27:E32,'Week 49'!B27:B32,SUM!B12:B20)
+SUMIFS('Week 50'!E27:E32,'Week 50'!B27:B32,SUM!B12:B20)
+SUMIFS('Week 51'!E27:E32,'Week 51'!B27:B32,SUM!B12:B20)
+SUMIFS('Week 52'!E27:E32,'Week 52'!B27:B32,SUM!B12:B20)</f>
        <v>0</v>
      </c>
      <c r="F12" s="8" cm="1">
        <f t="array" ref="F12:F20">SUMIFS('Week 1'!F27:F32,'Week 1'!B27:B32,SUM!B12:B20)
+SUMIFS('Week 2'!F27:F32,'Week 2'!B27:B32,SUM!B12:B20)
+SUMIFS('Week 3'!F27:F32,'Week 3'!B27:B32,SUM!B12:B20)
+SUMIFS('Week 4'!F27:F32,'Week 4'!B27:B32,SUM!B12:B20)
+SUMIFS('Week 5'!F27:F32,'Week 5'!B27:B32,SUM!B12:B20)
+SUMIFS('Week 6'!F27:F32,'Week 6'!B27:B32,SUM!B12:B20)
+SUMIFS('Week 7'!F27:F32,'Week 7'!B27:B32,SUM!B12:B20)
+SUMIFS('Week 8'!F27:F32,'Week 8'!B27:B32,SUM!B12:B20)
+SUMIFS('Week 9'!F27:F32,'Week 9'!B27:B32,SUM!B12:B20)
+SUMIFS('Week 10'!F27:F32,'Week 10'!B27:B32,SUM!B12:B20)
+SUMIFS('Week 11'!F27:F32,'Week 11'!B27:B32,SUM!B12:B20)
+SUMIFS('Week 12'!F27:F32,'Week 12'!B27:B32,SUM!B12:B20)
+SUMIFS('Week 13'!F27:F32,'Week 13'!B27:B32,SUM!B12:B20)
+SUMIFS('Week 14'!F27:F32,'Week 14'!B27:B32,SUM!B12:B20)
+SUMIFS('Week 15'!F27:F32,'Week 15'!B27:B32,SUM!B12:B20)
+SUMIFS('Week 16'!F27:F32,'Week 16'!B27:B32,SUM!B12:B20)
+SUMIFS('Week 17'!F27:F32,'Week 17'!B27:B32,SUM!B12:B20)
+SUMIFS('Week 18'!F27:F32,'Week 18'!B27:B32,SUM!B12:B20)
+SUMIFS('Week 19'!F27:F32,'Week 19'!B27:B32,SUM!B12:B20)
+SUMIFS('Week 20'!F27:F32,'Week 20'!B27:B32,SUM!B12:B20)
+SUMIFS('Week 21'!F27:F32,'Week 21'!B27:B32,SUM!B12:B20)
+SUMIFS('Week 22'!F27:F32,'Week 22'!B27:B32,SUM!B12:B20)
+SUMIFS('Week 23'!F27:F32,'Week 23'!B27:B32,SUM!B12:B20)
+SUMIFS('Week 24'!F27:F32,'Week 24'!B27:B32,SUM!B12:B20)
+SUMIFS('Week 25'!F27:F32,'Week 25'!B27:B32,SUM!B12:B20)
+SUMIFS('Week 26'!F27:F32,'Week 26'!B27:B32,SUM!B12:B20)
+SUMIFS('Week 27'!F27:F32,'Week 27'!B27:B32,SUM!B12:B20)
+SUMIFS('Week 28'!F27:F32,'Week 28'!B27:B32,SUM!B12:B20)
+SUMIFS('Week 29'!F27:F32,'Week 29'!B27:B32,SUM!B12:B20)
+SUMIFS('Week 30'!F27:F32,'Week 30'!B27:B32,SUM!B12:B20)
+SUMIFS('Week 31'!F27:F32,'Week 31'!B27:B32,SUM!B12:B20)
+SUMIFS('Week 32'!F27:F32,'Week 32'!B27:B32,SUM!B12:B20)
+SUMIFS('Week 33'!F27:F32,'Week 33'!B27:B32,SUM!B12:B20)
+SUMIFS('Week 34'!F27:F32,'Week 34'!B27:B32,SUM!B12:B20)
+SUMIFS('Week 35'!F27:F32,'Week 35'!B27:B32,SUM!B12:B20)
+SUMIFS('Week 36'!F27:F32,'Week 36'!B27:B32,SUM!B12:B20)
+SUMIFS('Week 37'!F27:F32,'Week 37'!B27:B32,SUM!B12:B20)
+SUMIFS('Week 38'!F27:F32,'Week 38'!B27:B32,SUM!B12:B20)
+SUMIFS('Week 39'!F27:F32,'Week 39'!B27:B32,SUM!B12:B20)
+SUMIFS('Week 40'!F27:F32,'Week 40'!B27:B32,SUM!B12:B20)
+SUMIFS('Week 41'!F27:F32,'Week 41'!B27:B32,SUM!B12:B20)
+SUMIFS('Week 42'!F27:F32,'Week 42'!B27:B32,SUM!B12:B20)
+SUMIFS('Week 43'!F27:F32,'Week 43'!B27:B32,SUM!B12:B20)
+SUMIFS('Week 44'!F27:F32,'Week 44'!B27:B32,SUM!B12:B20)
+SUMIFS('Week 45'!F27:F32,'Week 45'!B27:B32,SUM!B12:B20)
+SUMIFS('Week 46'!F27:F32,'Week 46'!B27:B32,SUM!B12:B20)
+SUMIFS('Week 47'!F27:F32,'Week 47'!B27:B32,SUM!B12:B20)
+SUMIFS('Week 48'!F27:F32,'Week 48'!B27:B32,SUM!B12:B20)
+SUMIFS('Week 49'!F27:F32,'Week 49'!B27:B32,SUM!B12:B20)
+SUMIFS('Week 50'!F27:F32,'Week 50'!B27:B32,SUM!B12:B20)
+SUMIFS('Week 51'!F27:F32,'Week 51'!B27:B32,SUM!B12:B20)
+SUMIFS('Week 52'!F27:F32,'Week 52'!B27:B32,SUM!B12:B20)</f>
        <v>0</v>
      </c>
      <c r="G12" s="8" cm="1">
        <f t="array" ref="G12:G20">SUMIFS('Week 1'!G27:G32,'Week 1'!B27:B32,SUM!B12:B20)
+SUMIFS('Week 2'!G27:G32,'Week 2'!B27:B32,SUM!B12:B20)
+SUMIFS('Week 3'!G27:G32,'Week 3'!B27:B32,SUM!B12:B20)
+SUMIFS('Week 4'!G27:G32,'Week 4'!B27:B32,SUM!B12:B20)
+SUMIFS('Week 5'!G27:G32,'Week 5'!B27:B32,SUM!B12:B20)
+SUMIFS('Week 6'!G27:G32,'Week 6'!B27:B32,SUM!B12:B20)
+SUMIFS('Week 7'!G27:G32,'Week 7'!B27:B32,SUM!B12:B20)
+SUMIFS('Week 8'!G27:G32,'Week 8'!B27:B32,SUM!B12:B20)
+SUMIFS('Week 9'!G27:G32,'Week 9'!B27:B32,SUM!B12:B20)
+SUMIFS('Week 10'!G27:G32,'Week 10'!B27:B32,SUM!B12:B20)
+SUMIFS('Week 11'!G27:G32,'Week 11'!B27:B32,SUM!B12:B20)
+SUMIFS('Week 12'!G27:G32,'Week 12'!B27:B32,SUM!B12:B20)
+SUMIFS('Week 13'!G27:G32,'Week 13'!B27:B32,SUM!B12:B20)
+SUMIFS('Week 14'!G27:G32,'Week 14'!B27:B32,SUM!B12:B20)
+SUMIFS('Week 15'!G27:G32,'Week 15'!B27:B32,SUM!B12:B20)
+SUMIFS('Week 16'!G27:G32,'Week 16'!B27:B32,SUM!B12:B20)
+SUMIFS('Week 17'!G27:G32,'Week 17'!B27:B32,SUM!B12:B20)
+SUMIFS('Week 18'!G27:G32,'Week 18'!B27:B32,SUM!B12:B20)
+SUMIFS('Week 19'!G27:G32,'Week 19'!B27:B32,SUM!B12:B20)
+SUMIFS('Week 20'!G27:G32,'Week 20'!B27:B32,SUM!B12:B20)
+SUMIFS('Week 21'!G27:G32,'Week 21'!B27:B32,SUM!B12:B20)
+SUMIFS('Week 22'!G27:G32,'Week 22'!B27:B32,SUM!B12:B20)
+SUMIFS('Week 23'!G27:G32,'Week 23'!B27:B32,SUM!B12:B20)
+SUMIFS('Week 24'!G27:G32,'Week 24'!B27:B32,SUM!B12:B20)
+SUMIFS('Week 25'!G27:G32,'Week 25'!B27:B32,SUM!B12:B20)
+SUMIFS('Week 26'!G27:G32,'Week 26'!B27:B32,SUM!B12:B20)
+SUMIFS('Week 27'!G27:G32,'Week 27'!B27:B32,SUM!B12:B20)
+SUMIFS('Week 28'!G27:G32,'Week 28'!B27:B32,SUM!B12:B20)
+SUMIFS('Week 29'!G27:G32,'Week 29'!B27:B32,SUM!B12:B20)
+SUMIFS('Week 30'!G27:G32,'Week 30'!B27:B32,SUM!B12:B20)
+SUMIFS('Week 31'!G27:G32,'Week 31'!B27:B32,SUM!B12:B20)
+SUMIFS('Week 32'!G27:G32,'Week 32'!B27:B32,SUM!B12:B20)
+SUMIFS('Week 33'!G27:G32,'Week 33'!B27:B32,SUM!B12:B20)
+SUMIFS('Week 34'!G27:G32,'Week 34'!B27:B32,SUM!B12:B20)
+SUMIFS('Week 35'!G27:G32,'Week 35'!B27:B32,SUM!B12:B20)
+SUMIFS('Week 36'!G27:G32,'Week 36'!B27:B32,SUM!B12:B20)
+SUMIFS('Week 37'!G27:G32,'Week 37'!B27:B32,SUM!B12:B20)
+SUMIFS('Week 38'!G27:G32,'Week 38'!B27:B32,SUM!B12:B20)
+SUMIFS('Week 39'!G27:G32,'Week 39'!B27:B32,SUM!B12:B20)
+SUMIFS('Week 40'!G27:G32,'Week 40'!B27:B32,SUM!B12:B20)
+SUMIFS('Week 41'!G27:G32,'Week 41'!B27:B32,SUM!B12:B20)
+SUMIFS('Week 42'!G27:G32,'Week 42'!B27:B32,SUM!B12:B20)
+SUMIFS('Week 43'!G27:G32,'Week 43'!B27:B32,SUM!B12:B20)
+SUMIFS('Week 44'!G27:G32,'Week 44'!B27:B32,SUM!B12:B20)
+SUMIFS('Week 45'!G27:G32,'Week 45'!B27:B32,SUM!B12:B20)
+SUMIFS('Week 46'!G27:G32,'Week 46'!B27:B32,SUM!B12:B20)
+SUMIFS('Week 47'!G27:G32,'Week 47'!B27:B32,SUM!B12:B20)
+SUMIFS('Week 48'!G27:G32,'Week 48'!B27:B32,SUM!B12:B20)
+SUMIFS('Week 49'!G27:G32,'Week 49'!B27:B32,SUM!B12:B20)
+SUMIFS('Week 50'!G27:G32,'Week 50'!B27:B32,SUM!B12:B20)
+SUMIFS('Week 51'!G27:G32,'Week 51'!B27:B32,SUM!B12:B20)
+SUMIFS('Week 52'!G27:G32,'Week 52'!B27:B32,SUM!B12:B20)</f>
        <v>0</v>
      </c>
      <c r="H12" s="8" cm="1">
        <f t="array" ref="H12:H20">SUMIFS('Week 1'!H27:H32,'Week 1'!B27:B32,SUM!B12:B20)
+SUMIFS('Week 2'!H27:H32,'Week 2'!B27:B32,SUM!B12:B20)
+SUMIFS('Week 3'!H27:H32,'Week 3'!B27:B32,SUM!B12:B20)
+SUMIFS('Week 4'!H27:H32,'Week 4'!B27:B32,SUM!B12:B20)
+SUMIFS('Week 5'!H27:H32,'Week 5'!B27:B32,SUM!B12:B20)
+SUMIFS('Week 6'!H27:H32,'Week 6'!B27:B32,SUM!B12:B20)
+SUMIFS('Week 7'!H27:H32,'Week 7'!B27:B32,SUM!B12:B20)
+SUMIFS('Week 8'!H27:H32,'Week 8'!B27:B32,SUM!B12:B20)
+SUMIFS('Week 9'!H27:H32,'Week 9'!B27:B32,SUM!B12:B20)
+SUMIFS('Week 10'!H27:H32,'Week 10'!B27:B32,SUM!B12:B20)
+SUMIFS('Week 11'!H27:H32,'Week 11'!B27:B32,SUM!B12:B20)
+SUMIFS('Week 12'!H27:H32,'Week 12'!B27:B32,SUM!B12:B20)
+SUMIFS('Week 13'!H27:H32,'Week 13'!B27:B32,SUM!B12:B20)
+SUMIFS('Week 14'!H27:H32,'Week 14'!B27:B32,SUM!B12:B20)
+SUMIFS('Week 15'!H27:H32,'Week 15'!B27:B32,SUM!B12:B20)
+SUMIFS('Week 16'!H27:H32,'Week 16'!B27:B32,SUM!B12:B20)
+SUMIFS('Week 17'!H27:H32,'Week 17'!B27:B32,SUM!B12:B20)
+SUMIFS('Week 18'!H27:H32,'Week 18'!B27:B32,SUM!B12:B20)
+SUMIFS('Week 19'!H27:H32,'Week 19'!B27:B32,SUM!B12:B20)
+SUMIFS('Week 20'!H27:H32,'Week 20'!B27:B32,SUM!B12:B20)
+SUMIFS('Week 21'!H27:H32,'Week 21'!B27:B32,SUM!B12:B20)
+SUMIFS('Week 22'!H27:H32,'Week 22'!B27:B32,SUM!B12:B20)
+SUMIFS('Week 23'!H27:H32,'Week 23'!B27:B32,SUM!B12:B20)
+SUMIFS('Week 24'!H27:H32,'Week 24'!B27:B32,SUM!B12:B20)
+SUMIFS('Week 25'!H27:H32,'Week 25'!B27:B32,SUM!B12:B20)
+SUMIFS('Week 26'!H27:H32,'Week 26'!B27:B32,SUM!B12:B20)
+SUMIFS('Week 27'!H27:H32,'Week 27'!B27:B32,SUM!B12:B20)
+SUMIFS('Week 28'!H27:H32,'Week 28'!B27:B32,SUM!B12:B20)
+SUMIFS('Week 29'!H27:H32,'Week 29'!B27:B32,SUM!B12:B20)
+SUMIFS('Week 30'!H27:H32,'Week 30'!B27:B32,SUM!B12:B20)
+SUMIFS('Week 31'!H27:H32,'Week 31'!B27:B32,SUM!B12:B20)
+SUMIFS('Week 32'!H27:H32,'Week 32'!B27:B32,SUM!B12:B20)
+SUMIFS('Week 33'!H27:H32,'Week 33'!B27:B32,SUM!B12:B20)
+SUMIFS('Week 34'!H27:H32,'Week 34'!B27:B32,SUM!B12:B20)
+SUMIFS('Week 35'!H27:H32,'Week 35'!B27:B32,SUM!B12:B20)
+SUMIFS('Week 36'!H27:H32,'Week 36'!B27:B32,SUM!B12:B20)
+SUMIFS('Week 37'!H27:H32,'Week 37'!B27:B32,SUM!B12:B20)
+SUMIFS('Week 38'!H27:H32,'Week 38'!B27:B32,SUM!B12:B20)
+SUMIFS('Week 39'!H27:H32,'Week 39'!B27:B32,SUM!B12:B20)
+SUMIFS('Week 40'!H27:H32,'Week 40'!B27:B32,SUM!B12:B20)
+SUMIFS('Week 41'!H27:H32,'Week 41'!B27:B32,SUM!B12:B20)
+SUMIFS('Week 42'!H27:H32,'Week 42'!B27:B32,SUM!B12:B20)
+SUMIFS('Week 43'!H27:H32,'Week 43'!B27:B32,SUM!B12:B20)
+SUMIFS('Week 44'!H27:H32,'Week 44'!B27:B32,SUM!B12:B20)
+SUMIFS('Week 45'!H27:H32,'Week 45'!B27:B32,SUM!B12:B20)
+SUMIFS('Week 46'!H27:H32,'Week 46'!B27:B32,SUM!B12:B20)
+SUMIFS('Week 47'!H27:H32,'Week 47'!B27:B32,SUM!B12:B20)
+SUMIFS('Week 48'!H27:H32,'Week 48'!B27:B32,SUM!B12:B20)
+SUMIFS('Week 49'!H27:H32,'Week 49'!B27:B32,SUM!B12:B20)
+SUMIFS('Week 50'!H27:H32,'Week 50'!B27:B32,SUM!B12:B20)
+SUMIFS('Week 51'!H27:H32,'Week 51'!B27:B32,SUM!B12:B20)
+SUMIFS('Week 52'!H27:H32,'Week 52'!B27:B32,SUM!B12:B20)</f>
        <v>0</v>
      </c>
      <c r="I12" s="8" cm="1">
        <f t="array" ref="I12:I20">SUMIFS('Week 1'!I27:I32,'Week 1'!B27:B32,SUM!B12:B20)
+SUMIFS('Week 2'!I27:I32,'Week 2'!B27:B32,SUM!B12:B20)
+SUMIFS('Week 3'!I27:I32,'Week 3'!B27:B32,SUM!B12:B20)
+SUMIFS('Week 4'!I27:I32,'Week 4'!B27:B32,SUM!B12:B20)
+SUMIFS('Week 5'!I27:I32,'Week 5'!B27:B32,SUM!B12:B20)
+SUMIFS('Week 6'!I27:I32,'Week 6'!B27:B32,SUM!B12:B20)
+SUMIFS('Week 7'!I27:I32,'Week 7'!B27:B32,SUM!B12:B20)
+SUMIFS('Week 8'!I27:I32,'Week 8'!B27:B32,SUM!B12:B20)
+SUMIFS('Week 9'!I27:I32,'Week 9'!B27:B32,SUM!B12:B20)
+SUMIFS('Week 10'!I27:I32,'Week 10'!B27:B32,SUM!B12:B20)
+SUMIFS('Week 11'!I27:I32,'Week 11'!B27:B32,SUM!B12:B20)
+SUMIFS('Week 12'!I27:I32,'Week 12'!B27:B32,SUM!B12:B20)
+SUMIFS('Week 13'!I27:I32,'Week 13'!B27:B32,SUM!B12:B20)
+SUMIFS('Week 14'!I27:I32,'Week 14'!B27:B32,SUM!B12:B20)
+SUMIFS('Week 15'!I27:I32,'Week 15'!B27:B32,SUM!B12:B20)
+SUMIFS('Week 16'!I27:I32,'Week 16'!B27:B32,SUM!B12:B20)
+SUMIFS('Week 17'!I27:I32,'Week 17'!B27:B32,SUM!B12:B20)
+SUMIFS('Week 18'!I27:I32,'Week 18'!B27:B32,SUM!B12:B20)
+SUMIFS('Week 19'!I27:I32,'Week 19'!B27:B32,SUM!B12:B20)
+SUMIFS('Week 20'!I27:I32,'Week 20'!B27:B32,SUM!B12:B20)
+SUMIFS('Week 21'!I27:I32,'Week 21'!B27:B32,SUM!B12:B20)
+SUMIFS('Week 22'!I27:I32,'Week 22'!B27:B32,SUM!B12:B20)
+SUMIFS('Week 23'!I27:I32,'Week 23'!B27:B32,SUM!B12:B20)
+SUMIFS('Week 24'!I27:I32,'Week 24'!B27:B32,SUM!B12:B20)
+SUMIFS('Week 25'!I27:I32,'Week 25'!B27:B32,SUM!B12:B20)
+SUMIFS('Week 26'!I27:I32,'Week 26'!B27:B32,SUM!B12:B20)
+SUMIFS('Week 27'!I27:I32,'Week 27'!B27:B32,SUM!B12:B20)
+SUMIFS('Week 28'!I27:I32,'Week 28'!B27:B32,SUM!B12:B20)
+SUMIFS('Week 29'!I27:I32,'Week 29'!B27:B32,SUM!B12:B20)
+SUMIFS('Week 30'!I27:I32,'Week 30'!B27:B32,SUM!B12:B20)
+SUMIFS('Week 31'!I27:I32,'Week 31'!B27:B32,SUM!B12:B20)
+SUMIFS('Week 32'!I27:I32,'Week 32'!B27:B32,SUM!B12:B20)
+SUMIFS('Week 33'!I27:I32,'Week 33'!B27:B32,SUM!B12:B20)
+SUMIFS('Week 34'!I27:I32,'Week 34'!B27:B32,SUM!B12:B20)
+SUMIFS('Week 35'!I27:I32,'Week 35'!B27:B32,SUM!B12:B20)
+SUMIFS('Week 36'!I27:I32,'Week 36'!B27:B32,SUM!B12:B20)
+SUMIFS('Week 37'!I27:I32,'Week 37'!B27:B32,SUM!B12:B20)
+SUMIFS('Week 38'!I27:I32,'Week 38'!B27:B32,SUM!B12:B20)
+SUMIFS('Week 39'!I27:I32,'Week 39'!B27:B32,SUM!B12:B20)
+SUMIFS('Week 40'!I27:I32,'Week 40'!B27:B32,SUM!B12:B20)
+SUMIFS('Week 41'!I27:I32,'Week 41'!B27:B32,SUM!B12:B20)
+SUMIFS('Week 42'!I27:I32,'Week 42'!B27:B32,SUM!B12:B20)
+SUMIFS('Week 43'!I27:I32,'Week 43'!B27:B32,SUM!B12:B20)
+SUMIFS('Week 44'!I27:I32,'Week 44'!B27:B32,SUM!B12:B20)
+SUMIFS('Week 45'!I27:I32,'Week 45'!B27:B32,SUM!B12:B20)
+SUMIFS('Week 46'!I27:I32,'Week 46'!B27:B32,SUM!B12:B20)
+SUMIFS('Week 47'!I27:I32,'Week 47'!B27:B32,SUM!B12:B20)
+SUMIFS('Week 48'!I27:I32,'Week 48'!B27:B32,SUM!B12:B20)
+SUMIFS('Week 49'!I27:I32,'Week 49'!B27:B32,SUM!B12:B20)
+SUMIFS('Week 50'!I27:I32,'Week 50'!B27:B32,SUM!B12:B20)
+SUMIFS('Week 51'!I27:I32,'Week 51'!B27:B32,SUM!B12:B20)
+SUMIFS('Week 52'!I27:I32,'Week 52'!B27:B32,SUM!B12:B20)</f>
        <v>0</v>
      </c>
      <c r="J12" s="8" cm="1">
        <f t="array" ref="J12:J20">SUMIFS('Week 1'!J27:J32,'Week 1'!B27:B32,SUM!B12:B20)
+SUMIFS('Week 2'!J27:J32,'Week 2'!B27:B32,SUM!B12:B20)
+SUMIFS('Week 3'!J27:J32,'Week 3'!B27:B32,SUM!B12:B20)
+SUMIFS('Week 4'!J27:J32,'Week 4'!B27:B32,SUM!B12:B20)
+SUMIFS('Week 5'!J27:J32,'Week 5'!B27:B32,SUM!B12:B20)
+SUMIFS('Week 6'!J27:J32,'Week 6'!B27:B32,SUM!B12:B20)
+SUMIFS('Week 7'!J27:J32,'Week 7'!B27:B32,SUM!B12:B20)
+SUMIFS('Week 8'!J27:J32,'Week 8'!B27:B32,SUM!B12:B20)
+SUMIFS('Week 9'!J27:J32,'Week 9'!B27:B32,SUM!B12:B20)
+SUMIFS('Week 10'!J27:J32,'Week 10'!B27:B32,SUM!B12:B20)
+SUMIFS('Week 11'!J27:J32,'Week 11'!B27:B32,SUM!B12:B20)
+SUMIFS('Week 12'!J27:J32,'Week 12'!B27:B32,SUM!B12:B20)
+SUMIFS('Week 13'!J27:J32,'Week 13'!B27:B32,SUM!B12:B20)
+SUMIFS('Week 14'!J27:J32,'Week 14'!B27:B32,SUM!B12:B20)
+SUMIFS('Week 15'!J27:J32,'Week 15'!B27:B32,SUM!B12:B20)
+SUMIFS('Week 16'!J27:J32,'Week 16'!B27:B32,SUM!B12:B20)
+SUMIFS('Week 17'!J27:J32,'Week 17'!B27:B32,SUM!B12:B20)
+SUMIFS('Week 18'!J27:J32,'Week 18'!B27:B32,SUM!B12:B20)
+SUMIFS('Week 19'!J27:J32,'Week 19'!B27:B32,SUM!B12:B20)
+SUMIFS('Week 20'!J27:J32,'Week 20'!B27:B32,SUM!B12:B20)
+SUMIFS('Week 21'!J27:J32,'Week 21'!B27:B32,SUM!B12:B20)
+SUMIFS('Week 22'!J27:J32,'Week 22'!B27:B32,SUM!B12:B20)
+SUMIFS('Week 23'!J27:J32,'Week 23'!B27:B32,SUM!B12:B20)
+SUMIFS('Week 24'!J27:J32,'Week 24'!B27:B32,SUM!B12:B20)
+SUMIFS('Week 25'!J27:J32,'Week 25'!B27:B32,SUM!B12:B20)
+SUMIFS('Week 26'!J27:J32,'Week 26'!B27:B32,SUM!B12:B20)
+SUMIFS('Week 27'!J27:J32,'Week 27'!B27:B32,SUM!B12:B20)
+SUMIFS('Week 28'!J27:J32,'Week 28'!B27:B32,SUM!B12:B20)
+SUMIFS('Week 29'!J27:J32,'Week 29'!B27:B32,SUM!B12:B20)
+SUMIFS('Week 30'!J27:J32,'Week 30'!B27:B32,SUM!B12:B20)
+SUMIFS('Week 31'!J27:J32,'Week 31'!B27:B32,SUM!B12:B20)
+SUMIFS('Week 32'!J27:J32,'Week 32'!B27:B32,SUM!B12:B20)
+SUMIFS('Week 33'!J27:J32,'Week 33'!B27:B32,SUM!B12:B20)
+SUMIFS('Week 34'!J27:J32,'Week 34'!B27:B32,SUM!B12:B20)
+SUMIFS('Week 35'!J27:J32,'Week 35'!B27:B32,SUM!B12:B20)
+SUMIFS('Week 36'!J27:J32,'Week 36'!B27:B32,SUM!B12:B20)
+SUMIFS('Week 37'!J27:J32,'Week 37'!B27:B32,SUM!B12:B20)
+SUMIFS('Week 38'!J27:J32,'Week 38'!B27:B32,SUM!B12:B20)
+SUMIFS('Week 39'!J27:J32,'Week 39'!B27:B32,SUM!B12:B20)
+SUMIFS('Week 40'!J27:J32,'Week 40'!B27:B32,SUM!B12:B20)
+SUMIFS('Week 41'!J27:J32,'Week 41'!B27:B32,SUM!B12:B20)
+SUMIFS('Week 42'!J27:J32,'Week 42'!B27:B32,SUM!B12:B20)
+SUMIFS('Week 43'!J27:J32,'Week 43'!B27:B32,SUM!B12:B20)
+SUMIFS('Week 44'!J27:J32,'Week 44'!B27:B32,SUM!B12:B20)
+SUMIFS('Week 45'!J27:J32,'Week 45'!B27:B32,SUM!B12:B20)
+SUMIFS('Week 46'!J27:J32,'Week 46'!B27:B32,SUM!B12:B20)
+SUMIFS('Week 47'!J27:J32,'Week 47'!B27:B32,SUM!B12:B20)
+SUMIFS('Week 48'!J27:J32,'Week 48'!B27:B32,SUM!B12:B20)
+SUMIFS('Week 49'!J27:J32,'Week 49'!B27:B32,SUM!B12:B20)
+SUMIFS('Week 50'!J27:J32,'Week 50'!B27:B32,SUM!B12:B20)
+SUMIFS('Week 51'!J27:J32,'Week 51'!B27:B32,SUM!B12:B20)
+SUMIFS('Week 52'!J27:J32,'Week 52'!B27:B32,SUM!B12:B20)</f>
        <v>0</v>
      </c>
      <c r="K12" s="8" cm="1">
        <f t="array" ref="K12:K20">SUMIFS('Week 1'!K27:K32,'Week 1'!B27:B32,SUM!B12:B20)
+SUMIFS('Week 2'!K27:K32,'Week 2'!B27:B32,SUM!B12:B20)
+SUMIFS('Week 3'!K27:K32,'Week 3'!B27:B32,SUM!B12:B20)
+SUMIFS('Week 4'!K27:K32,'Week 4'!B27:B32,SUM!B12:B20)
+SUMIFS('Week 5'!K27:K32,'Week 5'!B27:B32,SUM!B12:B20)
+SUMIFS('Week 6'!K27:K32,'Week 6'!B27:B32,SUM!B12:B20)
+SUMIFS('Week 7'!K27:K32,'Week 7'!B27:B32,SUM!B12:B20)
+SUMIFS('Week 8'!K27:K32,'Week 8'!B27:B32,SUM!B12:B20)
+SUMIFS('Week 9'!K27:K32,'Week 9'!B27:B32,SUM!B12:B20)
+SUMIFS('Week 10'!K27:K32,'Week 10'!B27:B32,SUM!B12:B20)
+SUMIFS('Week 11'!K27:K32,'Week 11'!B27:B32,SUM!B12:B20)
+SUMIFS('Week 12'!K27:K32,'Week 12'!B27:B32,SUM!B12:B20)
+SUMIFS('Week 13'!K27:K32,'Week 13'!B27:B32,SUM!B12:B20)
+SUMIFS('Week 14'!K27:K32,'Week 14'!B27:B32,SUM!B12:B20)
+SUMIFS('Week 15'!K27:K32,'Week 15'!B27:B32,SUM!B12:B20)
+SUMIFS('Week 16'!K27:K32,'Week 16'!B27:B32,SUM!B12:B20)
+SUMIFS('Week 17'!K27:K32,'Week 17'!B27:B32,SUM!B12:B20)
+SUMIFS('Week 18'!K27:K32,'Week 18'!B27:B32,SUM!B12:B20)
+SUMIFS('Week 19'!K27:K32,'Week 19'!B27:B32,SUM!B12:B20)
+SUMIFS('Week 20'!K27:K32,'Week 20'!B27:B32,SUM!B12:B20)
+SUMIFS('Week 21'!K27:K32,'Week 21'!B27:B32,SUM!B12:B20)
+SUMIFS('Week 22'!K27:K32,'Week 22'!B27:B32,SUM!B12:B20)
+SUMIFS('Week 23'!K27:K32,'Week 23'!B27:B32,SUM!B12:B20)
+SUMIFS('Week 24'!K27:K32,'Week 24'!B27:B32,SUM!B12:B20)
+SUMIFS('Week 25'!K27:K32,'Week 25'!B27:B32,SUM!B12:B20)
+SUMIFS('Week 26'!K27:K32,'Week 26'!B27:B32,SUM!B12:B20)
+SUMIFS('Week 27'!K27:K32,'Week 27'!B27:B32,SUM!B12:B20)
+SUMIFS('Week 28'!K27:K32,'Week 28'!B27:B32,SUM!B12:B20)
+SUMIFS('Week 29'!K27:K32,'Week 29'!B27:B32,SUM!B12:B20)
+SUMIFS('Week 30'!K27:K32,'Week 30'!B27:B32,SUM!B12:B20)
+SUMIFS('Week 31'!K27:K32,'Week 31'!B27:B32,SUM!B12:B20)
+SUMIFS('Week 32'!K27:K32,'Week 32'!B27:B32,SUM!B12:B20)
+SUMIFS('Week 33'!K27:K32,'Week 33'!B27:B32,SUM!B12:B20)
+SUMIFS('Week 34'!K27:K32,'Week 34'!B27:B32,SUM!B12:B20)
+SUMIFS('Week 35'!K27:K32,'Week 35'!B27:B32,SUM!B12:B20)
+SUMIFS('Week 36'!K27:K32,'Week 36'!B27:B32,SUM!B12:B20)
+SUMIFS('Week 37'!K27:K32,'Week 37'!B27:B32,SUM!B12:B20)
+SUMIFS('Week 38'!K27:K32,'Week 38'!B27:B32,SUM!B12:B20)
+SUMIFS('Week 39'!K27:K32,'Week 39'!B27:B32,SUM!B12:B20)
+SUMIFS('Week 40'!K27:K32,'Week 40'!B27:B32,SUM!B12:B20)
+SUMIFS('Week 41'!K27:K32,'Week 41'!B27:B32,SUM!B12:B20)
+SUMIFS('Week 42'!K27:K32,'Week 42'!B27:B32,SUM!B12:B20)
+SUMIFS('Week 43'!K27:K32,'Week 43'!B27:B32,SUM!B12:B20)
+SUMIFS('Week 44'!K27:K32,'Week 44'!B27:B32,SUM!B12:B20)
+SUMIFS('Week 45'!K27:K32,'Week 45'!B27:B32,SUM!B12:B20)
+SUMIFS('Week 46'!K27:K32,'Week 46'!B27:B32,SUM!B12:B20)
+SUMIFS('Week 47'!K27:K32,'Week 47'!B27:B32,SUM!B12:B20)
+SUMIFS('Week 48'!K27:K32,'Week 48'!B27:B32,SUM!B12:B20)
+SUMIFS('Week 49'!K27:K32,'Week 49'!B27:B32,SUM!B12:B20)
+SUMIFS('Week 50'!K27:K32,'Week 50'!B27:B32,SUM!B12:B20)
+SUMIFS('Week 51'!K27:K32,'Week 51'!B27:B32,SUM!B12:B20)
+SUMIFS('Week 52'!K27:K32,'Week 52'!B27:B32,SUM!B12:B20)</f>
        <v>0</v>
      </c>
      <c r="L12" s="8" cm="1">
        <f t="array" ref="L12:L20">SUMIFS('Week 1'!L27:L32,'Week 1'!B27:B32,SUM!B12:B20)
+SUMIFS('Week 2'!L27:L32,'Week 2'!B27:B32,SUM!B12:B20)
+SUMIFS('Week 3'!L27:L32,'Week 3'!B27:B32,SUM!B12:B20)
+SUMIFS('Week 4'!L27:L32,'Week 4'!B27:B32,SUM!B12:B20)
+SUMIFS('Week 5'!L27:L32,'Week 5'!B27:B32,SUM!B12:B20)
+SUMIFS('Week 6'!L27:L32,'Week 6'!B27:B32,SUM!B12:B20)
+SUMIFS('Week 7'!L27:L32,'Week 7'!B27:B32,SUM!B12:B20)
+SUMIFS('Week 8'!L27:L32,'Week 8'!B27:B32,SUM!B12:B20)
+SUMIFS('Week 9'!L27:L32,'Week 9'!B27:B32,SUM!B12:B20)
+SUMIFS('Week 10'!L27:L32,'Week 10'!B27:B32,SUM!B12:B20)
+SUMIFS('Week 11'!L27:L32,'Week 11'!B27:B32,SUM!B12:B20)
+SUMIFS('Week 12'!L27:L32,'Week 12'!B27:B32,SUM!B12:B20)
+SUMIFS('Week 13'!L27:L32,'Week 13'!B27:B32,SUM!B12:B20)
+SUMIFS('Week 14'!L27:L32,'Week 14'!B27:B32,SUM!B12:B20)
+SUMIFS('Week 15'!L27:L32,'Week 15'!B27:B32,SUM!B12:B20)
+SUMIFS('Week 16'!L27:L32,'Week 16'!B27:B32,SUM!B12:B20)
+SUMIFS('Week 17'!L27:L32,'Week 17'!B27:B32,SUM!B12:B20)
+SUMIFS('Week 18'!L27:L32,'Week 18'!B27:B32,SUM!B12:B20)
+SUMIFS('Week 19'!L27:L32,'Week 19'!B27:B32,SUM!B12:B20)
+SUMIFS('Week 20'!L27:L32,'Week 20'!B27:B32,SUM!B12:B20)
+SUMIFS('Week 21'!L27:L32,'Week 21'!B27:B32,SUM!B12:B20)
+SUMIFS('Week 22'!L27:L32,'Week 22'!B27:B32,SUM!B12:B20)
+SUMIFS('Week 23'!L27:L32,'Week 23'!B27:B32,SUM!B12:B20)
+SUMIFS('Week 24'!L27:L32,'Week 24'!B27:B32,SUM!B12:B20)
+SUMIFS('Week 25'!L27:L32,'Week 25'!B27:B32,SUM!B12:B20)
+SUMIFS('Week 26'!L27:L32,'Week 26'!B27:B32,SUM!B12:B20)
+SUMIFS('Week 27'!L27:L32,'Week 27'!B27:B32,SUM!B12:B20)
+SUMIFS('Week 28'!L27:L32,'Week 28'!B27:B32,SUM!B12:B20)
+SUMIFS('Week 29'!L27:L32,'Week 29'!B27:B32,SUM!B12:B20)
+SUMIFS('Week 30'!L27:L32,'Week 30'!B27:B32,SUM!B12:B20)
+SUMIFS('Week 31'!L27:L32,'Week 31'!B27:B32,SUM!B12:B20)
+SUMIFS('Week 32'!L27:L32,'Week 32'!B27:B32,SUM!B12:B20)
+SUMIFS('Week 33'!L27:L32,'Week 33'!B27:B32,SUM!B12:B20)
+SUMIFS('Week 34'!L27:L32,'Week 34'!B27:B32,SUM!B12:B20)
+SUMIFS('Week 35'!L27:L32,'Week 35'!B27:B32,SUM!B12:B20)
+SUMIFS('Week 36'!L27:L32,'Week 36'!B27:B32,SUM!B12:B20)
+SUMIFS('Week 37'!L27:L32,'Week 37'!B27:B32,SUM!B12:B20)
+SUMIFS('Week 38'!L27:L32,'Week 38'!B27:B32,SUM!B12:B20)
+SUMIFS('Week 39'!L27:L32,'Week 39'!B27:B32,SUM!B12:B20)
+SUMIFS('Week 40'!L27:L32,'Week 40'!B27:B32,SUM!B12:B20)
+SUMIFS('Week 41'!L27:L32,'Week 41'!B27:B32,SUM!B12:B20)
+SUMIFS('Week 42'!L27:L32,'Week 42'!B27:B32,SUM!B12:B20)
+SUMIFS('Week 43'!L27:L32,'Week 43'!B27:B32,SUM!B12:B20)
+SUMIFS('Week 44'!L27:L32,'Week 44'!B27:B32,SUM!B12:B20)
+SUMIFS('Week 45'!L27:L32,'Week 45'!B27:B32,SUM!B12:B20)
+SUMIFS('Week 46'!L27:L32,'Week 46'!B27:B32,SUM!B12:B20)
+SUMIFS('Week 47'!L27:L32,'Week 47'!B27:B32,SUM!B12:B20)
+SUMIFS('Week 48'!L27:L32,'Week 48'!B27:B32,SUM!B12:B20)
+SUMIFS('Week 49'!L27:L32,'Week 49'!B27:B32,SUM!B12:B20)
+SUMIFS('Week 50'!L27:L32,'Week 50'!B27:B32,SUM!B12:B20)
+SUMIFS('Week 51'!L27:L32,'Week 51'!B27:B32,SUM!B12:B20)
+SUMIFS('Week 52'!L27:L32,'Week 52'!B27:B32,SUM!B12:B20)</f>
        <v>0</v>
      </c>
      <c r="M12" s="27" cm="1">
        <f t="array" ref="M12:M20">SUMIFS('Week 1'!M27:M32,'Week 1'!B27:B32,SUM!B12:B20)
+SUMIFS('Week 2'!M27:M32,'Week 2'!B27:B32,SUM!B12:B20)
+SUMIFS('Week 3'!M27:M32,'Week 3'!B27:B32,SUM!B12:B20)
+SUMIFS('Week 4'!M27:M32,'Week 4'!B27:B32,SUM!B12:B20)
+SUMIFS('Week 5'!M27:M32,'Week 5'!B27:B32,SUM!B12:B20)
+SUMIFS('Week 6'!M27:M32,'Week 6'!B27:B32,SUM!B12:B20)
+SUMIFS('Week 7'!M27:M32,'Week 7'!B27:B32,SUM!B12:B20)
+SUMIFS('Week 8'!M27:M32,'Week 8'!B27:B32,SUM!B12:B20)
+SUMIFS('Week 9'!M27:M32,'Week 9'!B27:B32,SUM!B12:B20)
+SUMIFS('Week 10'!M27:M32,'Week 10'!B27:B32,SUM!B12:B20)
+SUMIFS('Week 11'!M27:M32,'Week 11'!B27:B32,SUM!B12:B20)
+SUMIFS('Week 12'!M27:M32,'Week 12'!B27:B32,SUM!B12:B20)
+SUMIFS('Week 13'!M27:M32,'Week 13'!B27:B32,SUM!B12:B20)
+SUMIFS('Week 14'!M27:M32,'Week 14'!B27:B32,SUM!B12:B20)
+SUMIFS('Week 15'!M27:M32,'Week 15'!B27:B32,SUM!B12:B20)
+SUMIFS('Week 16'!M27:M32,'Week 16'!B27:B32,SUM!B12:B20)
+SUMIFS('Week 17'!M27:M32,'Week 17'!B27:B32,SUM!B12:B20)
+SUMIFS('Week 18'!M27:M32,'Week 18'!B27:B32,SUM!B12:B20)
+SUMIFS('Week 19'!M27:M32,'Week 19'!B27:B32,SUM!B12:B20)
+SUMIFS('Week 20'!M27:M32,'Week 20'!B27:B32,SUM!B12:B20)
+SUMIFS('Week 21'!M27:M32,'Week 21'!B27:B32,SUM!B12:B20)
+SUMIFS('Week 22'!M27:M32,'Week 22'!B27:B32,SUM!B12:B20)
+SUMIFS('Week 23'!M27:M32,'Week 23'!B27:B32,SUM!B12:B20)
+SUMIFS('Week 24'!M27:M32,'Week 24'!B27:B32,SUM!B12:B20)
+SUMIFS('Week 25'!M27:M32,'Week 25'!B27:B32,SUM!B12:B20)
+SUMIFS('Week 26'!M27:M32,'Week 26'!B27:B32,SUM!B12:B20)
+SUMIFS('Week 27'!M27:M32,'Week 27'!B27:B32,SUM!B12:B20)
+SUMIFS('Week 28'!M27:M32,'Week 28'!B27:B32,SUM!B12:B20)
+SUMIFS('Week 29'!M27:M32,'Week 29'!B27:B32,SUM!B12:B20)
+SUMIFS('Week 30'!M27:M32,'Week 30'!B27:B32,SUM!B12:B20)
+SUMIFS('Week 31'!M27:M32,'Week 31'!B27:B32,SUM!B12:B20)
+SUMIFS('Week 32'!M27:M32,'Week 32'!B27:B32,SUM!B12:B20)
+SUMIFS('Week 33'!M27:M32,'Week 33'!B27:B32,SUM!B12:B20)
+SUMIFS('Week 34'!M27:M32,'Week 34'!B27:B32,SUM!B12:B20)
+SUMIFS('Week 35'!M27:M32,'Week 35'!B27:B32,SUM!B12:B20)
+SUMIFS('Week 36'!M27:M32,'Week 36'!B27:B32,SUM!B12:B20)
+SUMIFS('Week 37'!M27:M32,'Week 37'!B27:B32,SUM!B12:B20)
+SUMIFS('Week 38'!M27:M32,'Week 38'!B27:B32,SUM!B12:B20)
+SUMIFS('Week 39'!M27:M32,'Week 39'!B27:B32,SUM!B12:B20)
+SUMIFS('Week 40'!M27:M32,'Week 40'!B27:B32,SUM!B12:B20)
+SUMIFS('Week 41'!M27:M32,'Week 41'!B27:B32,SUM!B12:B20)
+SUMIFS('Week 42'!M27:M32,'Week 42'!B27:B32,SUM!B12:B20)
+SUMIFS('Week 43'!M27:M32,'Week 43'!B27:B32,SUM!B12:B20)
+SUMIFS('Week 44'!M27:M32,'Week 44'!B27:B32,SUM!B12:B20)
+SUMIFS('Week 45'!M27:M32,'Week 45'!B27:B32,SUM!B12:B20)
+SUMIFS('Week 46'!M27:M32,'Week 46'!B27:B32,SUM!B12:B20)
+SUMIFS('Week 47'!M27:M32,'Week 47'!B27:B32,SUM!B12:B20)
+SUMIFS('Week 48'!M27:M32,'Week 48'!B27:B32,SUM!B12:B20)
+SUMIFS('Week 49'!M27:M32,'Week 49'!B27:B32,SUM!B12:B20)
+SUMIFS('Week 50'!M27:M32,'Week 50'!B27:B32,SUM!B12:B20)
+SUMIFS('Week 51'!M27:M32,'Week 51'!B27:B32,SUM!B12:B20)
+SUMIFS('Week 52'!M27:M32,'Week 52'!B27:B32,SUM!B12:B20)</f>
        <v>0</v>
      </c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3">
      <c r="A13" s="1"/>
      <c r="B13" s="15"/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27">
        <v>0</v>
      </c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3">
      <c r="A14" s="1"/>
      <c r="B14" s="15"/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27">
        <v>0</v>
      </c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3">
      <c r="A15" s="1"/>
      <c r="B15" s="15"/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27">
        <v>0</v>
      </c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3">
      <c r="A16" s="1"/>
      <c r="B16" s="15"/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27">
        <v>0</v>
      </c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3">
      <c r="A17" s="1"/>
      <c r="B17" s="19"/>
      <c r="C17" s="26">
        <v>0</v>
      </c>
      <c r="D17" s="26">
        <v>0</v>
      </c>
      <c r="E17" s="26">
        <v>0</v>
      </c>
      <c r="F17" s="26">
        <v>0</v>
      </c>
      <c r="G17" s="26">
        <v>0</v>
      </c>
      <c r="H17" s="26">
        <v>0</v>
      </c>
      <c r="I17" s="26">
        <v>0</v>
      </c>
      <c r="J17" s="26">
        <v>0</v>
      </c>
      <c r="K17" s="26">
        <v>0</v>
      </c>
      <c r="L17" s="26">
        <v>0</v>
      </c>
      <c r="M17" s="28">
        <v>0</v>
      </c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3">
      <c r="A18" s="1"/>
      <c r="B18" s="19"/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8">
        <v>0</v>
      </c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3">
      <c r="A19" s="1"/>
      <c r="B19" s="19"/>
      <c r="C19" s="26">
        <v>0</v>
      </c>
      <c r="D19" s="26">
        <v>0</v>
      </c>
      <c r="E19" s="26">
        <v>0</v>
      </c>
      <c r="F19" s="26">
        <v>0</v>
      </c>
      <c r="G19" s="26">
        <v>0</v>
      </c>
      <c r="H19" s="26">
        <v>0</v>
      </c>
      <c r="I19" s="26">
        <v>0</v>
      </c>
      <c r="J19" s="26">
        <v>0</v>
      </c>
      <c r="K19" s="26">
        <v>0</v>
      </c>
      <c r="L19" s="26">
        <v>0</v>
      </c>
      <c r="M19" s="28">
        <v>0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5" thickBot="1" x14ac:dyDescent="0.35">
      <c r="A20" s="1"/>
      <c r="B20" s="16"/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29">
        <v>0</v>
      </c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5" thickBot="1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x14ac:dyDescent="0.3">
      <c r="A22" s="1"/>
      <c r="B22" s="32" t="s">
        <v>21</v>
      </c>
      <c r="C22" s="33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x14ac:dyDescent="0.3">
      <c r="A23" s="1"/>
      <c r="B23" s="17" t="s">
        <v>8</v>
      </c>
      <c r="C23" s="18" t="s">
        <v>13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x14ac:dyDescent="0.3">
      <c r="A24" s="1"/>
      <c r="B24" s="15" t="s">
        <v>0</v>
      </c>
      <c r="C24" s="20">
        <f>SUM(START:END!C36)</f>
        <v>0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x14ac:dyDescent="0.3">
      <c r="A25" s="1"/>
      <c r="B25" s="15" t="s">
        <v>1</v>
      </c>
      <c r="C25" s="20">
        <f>SUM(START:END!C37)</f>
        <v>0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x14ac:dyDescent="0.3">
      <c r="A26" s="1"/>
      <c r="B26" s="15" t="s">
        <v>11</v>
      </c>
      <c r="C26" s="20">
        <f>SUM(START:END!C38)</f>
        <v>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x14ac:dyDescent="0.3">
      <c r="A27" s="1"/>
      <c r="B27" s="15" t="s">
        <v>10</v>
      </c>
      <c r="C27" s="20">
        <f>SUM(START:END!C39)</f>
        <v>0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x14ac:dyDescent="0.3">
      <c r="A28" s="1"/>
      <c r="B28" s="19" t="s">
        <v>2</v>
      </c>
      <c r="C28" s="20">
        <f>SUM(START:END!C40)</f>
        <v>0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x14ac:dyDescent="0.3">
      <c r="A29" s="1"/>
      <c r="B29" s="15" t="s">
        <v>15</v>
      </c>
      <c r="C29" s="20">
        <f>SUM(START:END!C41)</f>
        <v>0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x14ac:dyDescent="0.3">
      <c r="A30" s="1"/>
      <c r="B30" s="15" t="s">
        <v>17</v>
      </c>
      <c r="C30" s="20">
        <f>SUM(START:END!C42)</f>
        <v>0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x14ac:dyDescent="0.3">
      <c r="A31" s="1"/>
      <c r="B31" s="15" t="s">
        <v>16</v>
      </c>
      <c r="C31" s="20">
        <f>SUM(START:END!C43)</f>
        <v>0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x14ac:dyDescent="0.3">
      <c r="A32" s="1"/>
      <c r="B32" s="15" t="s">
        <v>19</v>
      </c>
      <c r="C32" s="20">
        <f>SUM(START:END!C44)</f>
        <v>0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ht="15" thickBot="1" x14ac:dyDescent="0.35">
      <c r="A33" s="1"/>
      <c r="B33" s="16" t="s">
        <v>18</v>
      </c>
      <c r="C33" s="22">
        <f>SUM(START:END!C45)</f>
        <v>0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x14ac:dyDescent="0.3">
      <c r="A39" s="1"/>
      <c r="B39" s="1"/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</sheetData>
  <mergeCells count="5">
    <mergeCell ref="B6:D6"/>
    <mergeCell ref="C8:D8"/>
    <mergeCell ref="B10:M10"/>
    <mergeCell ref="B22:C22"/>
    <mergeCell ref="B7:D7"/>
  </mergeCells>
  <pageMargins left="0.25" right="0.25" top="0.75" bottom="0.75" header="0.3" footer="0.3"/>
  <pageSetup paperSize="8" scale="57" orientation="landscape" r:id="rId1"/>
  <drawing r:id="rId2"/>
  <legacyDrawing r:id="rId3"/>
  <controls>
    <mc:AlternateContent xmlns:mc="http://schemas.openxmlformats.org/markup-compatibility/2006">
      <mc:Choice Requires="x14">
        <control shapeId="10243" r:id="rId4" name="ComboBox1">
          <controlPr defaultSize="0" autoLine="0" r:id="rId5">
            <anchor moveWithCells="1">
              <from>
                <xdr:col>4</xdr:col>
                <xdr:colOff>464820</xdr:colOff>
                <xdr:row>6</xdr:row>
                <xdr:rowOff>152400</xdr:rowOff>
              </from>
              <to>
                <xdr:col>6</xdr:col>
                <xdr:colOff>1074420</xdr:colOff>
                <xdr:row>7</xdr:row>
                <xdr:rowOff>15240</xdr:rowOff>
              </to>
            </anchor>
          </controlPr>
        </control>
      </mc:Choice>
      <mc:Fallback>
        <control shapeId="102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670700-A9C5-4681-89CB-7EE59FE490D5}">
          <x14:formula1>
            <xm:f>'DATA MAIN'!$C$2:$C$14</xm:f>
          </x14:formula1>
          <xm:sqref>D11:S11 B24:B33</xm:sqref>
        </x14:dataValidation>
        <x14:dataValidation type="list" allowBlank="1" showInputMessage="1" showErrorMessage="1" xr:uid="{781F78CF-7775-448C-896D-CD92A5861088}">
          <x14:formula1>
            <xm:f>'DATA MAIN'!$A$2:$A$199</xm:f>
          </x14:formula1>
          <xm:sqref>B12:B20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FB5E-9D1D-4048-B83D-B732C593CE3A}">
  <sheetPr codeName="Sheet2"/>
  <dimension ref="A1:BR24"/>
  <sheetViews>
    <sheetView workbookViewId="0">
      <selection activeCell="C24" sqref="C24"/>
    </sheetView>
  </sheetViews>
  <sheetFormatPr defaultRowHeight="14.4" x14ac:dyDescent="0.3"/>
  <cols>
    <col min="1" max="1" width="46.109375" customWidth="1"/>
    <col min="2" max="2" width="31.88671875" customWidth="1"/>
    <col min="3" max="3" width="36.88671875" customWidth="1"/>
    <col min="5" max="9" width="8.6640625" bestFit="1" customWidth="1"/>
    <col min="10" max="10" width="9.6640625" bestFit="1" customWidth="1"/>
    <col min="11" max="11" width="8.6640625" bestFit="1" customWidth="1"/>
    <col min="12" max="12" width="9.6640625" bestFit="1" customWidth="1"/>
    <col min="13" max="13" width="8.6640625" bestFit="1" customWidth="1"/>
    <col min="14" max="14" width="9.6640625" bestFit="1" customWidth="1"/>
    <col min="15" max="15" width="8.6640625" bestFit="1" customWidth="1"/>
    <col min="16" max="16" width="9.6640625" bestFit="1" customWidth="1"/>
    <col min="17" max="17" width="8.6640625" bestFit="1" customWidth="1"/>
    <col min="18" max="18" width="9.6640625" bestFit="1" customWidth="1"/>
    <col min="19" max="19" width="8.6640625" bestFit="1" customWidth="1"/>
    <col min="20" max="20" width="9.6640625" bestFit="1" customWidth="1"/>
    <col min="21" max="21" width="8.6640625" bestFit="1" customWidth="1"/>
    <col min="22" max="53" width="9.6640625" bestFit="1" customWidth="1"/>
    <col min="54" max="54" width="8.6640625" bestFit="1" customWidth="1"/>
    <col min="55" max="55" width="9.6640625" bestFit="1" customWidth="1"/>
    <col min="56" max="56" width="8.6640625" bestFit="1" customWidth="1"/>
    <col min="57" max="57" width="9.6640625" bestFit="1" customWidth="1"/>
    <col min="58" max="58" width="8.6640625" bestFit="1" customWidth="1"/>
    <col min="59" max="59" width="9.6640625" bestFit="1" customWidth="1"/>
    <col min="60" max="60" width="8.6640625" bestFit="1" customWidth="1"/>
    <col min="61" max="61" width="9.6640625" bestFit="1" customWidth="1"/>
    <col min="62" max="62" width="8.6640625" bestFit="1" customWidth="1"/>
    <col min="63" max="63" width="9.6640625" bestFit="1" customWidth="1"/>
    <col min="64" max="64" width="8.6640625" bestFit="1" customWidth="1"/>
    <col min="65" max="65" width="9.6640625" bestFit="1" customWidth="1"/>
    <col min="66" max="70" width="8.6640625" bestFit="1" customWidth="1"/>
  </cols>
  <sheetData>
    <row r="1" spans="1:70" x14ac:dyDescent="0.3">
      <c r="A1" t="s">
        <v>4</v>
      </c>
      <c r="B1" t="s">
        <v>5</v>
      </c>
      <c r="C1" t="s">
        <v>9</v>
      </c>
      <c r="E1" s="49"/>
      <c r="F1" s="49"/>
      <c r="G1" s="49"/>
      <c r="H1" s="49"/>
    </row>
    <row r="2" spans="1:70" x14ac:dyDescent="0.3">
      <c r="A2" t="s">
        <v>29</v>
      </c>
      <c r="C2" t="s">
        <v>0</v>
      </c>
    </row>
    <row r="3" spans="1:70" x14ac:dyDescent="0.3">
      <c r="A3" t="s">
        <v>30</v>
      </c>
      <c r="C3" t="s">
        <v>1</v>
      </c>
    </row>
    <row r="4" spans="1:70" x14ac:dyDescent="0.3">
      <c r="A4" t="s">
        <v>31</v>
      </c>
      <c r="C4" t="s">
        <v>10</v>
      </c>
    </row>
    <row r="5" spans="1:70" x14ac:dyDescent="0.3">
      <c r="A5" t="s">
        <v>32</v>
      </c>
      <c r="C5" t="s">
        <v>2</v>
      </c>
    </row>
    <row r="6" spans="1:70" x14ac:dyDescent="0.3">
      <c r="A6" t="s">
        <v>33</v>
      </c>
      <c r="C6" t="s">
        <v>11</v>
      </c>
    </row>
    <row r="7" spans="1:70" x14ac:dyDescent="0.3">
      <c r="A7" t="s">
        <v>34</v>
      </c>
      <c r="C7" t="s">
        <v>15</v>
      </c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</row>
    <row r="8" spans="1:70" x14ac:dyDescent="0.3">
      <c r="A8" t="s">
        <v>35</v>
      </c>
      <c r="C8" t="s">
        <v>17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</row>
    <row r="9" spans="1:70" x14ac:dyDescent="0.3">
      <c r="A9" t="s">
        <v>36</v>
      </c>
      <c r="C9" t="s">
        <v>16</v>
      </c>
    </row>
    <row r="10" spans="1:70" x14ac:dyDescent="0.3">
      <c r="A10" t="s">
        <v>37</v>
      </c>
      <c r="C10" t="s">
        <v>19</v>
      </c>
    </row>
    <row r="11" spans="1:70" x14ac:dyDescent="0.3">
      <c r="A11" t="s">
        <v>38</v>
      </c>
      <c r="C11" t="s">
        <v>18</v>
      </c>
    </row>
    <row r="12" spans="1:70" x14ac:dyDescent="0.3">
      <c r="A12" t="s">
        <v>39</v>
      </c>
      <c r="C12" t="s">
        <v>24</v>
      </c>
    </row>
    <row r="13" spans="1:70" x14ac:dyDescent="0.3">
      <c r="A13" t="s">
        <v>40</v>
      </c>
    </row>
    <row r="14" spans="1:70" x14ac:dyDescent="0.3">
      <c r="A14" t="s">
        <v>41</v>
      </c>
    </row>
    <row r="15" spans="1:70" x14ac:dyDescent="0.3">
      <c r="A15" t="s">
        <v>42</v>
      </c>
    </row>
    <row r="16" spans="1:70" x14ac:dyDescent="0.3">
      <c r="A16" t="s">
        <v>43</v>
      </c>
    </row>
    <row r="17" spans="1:1" x14ac:dyDescent="0.3">
      <c r="A17" t="s">
        <v>44</v>
      </c>
    </row>
    <row r="18" spans="1:1" x14ac:dyDescent="0.3">
      <c r="A18" t="s">
        <v>45</v>
      </c>
    </row>
    <row r="19" spans="1:1" x14ac:dyDescent="0.3">
      <c r="A19" t="s">
        <v>46</v>
      </c>
    </row>
    <row r="20" spans="1:1" x14ac:dyDescent="0.3">
      <c r="A20" t="s">
        <v>47</v>
      </c>
    </row>
    <row r="21" spans="1:1" x14ac:dyDescent="0.3">
      <c r="A21" t="s">
        <v>48</v>
      </c>
    </row>
    <row r="22" spans="1:1" x14ac:dyDescent="0.3">
      <c r="A22" t="s">
        <v>49</v>
      </c>
    </row>
    <row r="23" spans="1:1" x14ac:dyDescent="0.3">
      <c r="A23" t="s">
        <v>50</v>
      </c>
    </row>
    <row r="24" spans="1:1" x14ac:dyDescent="0.3">
      <c r="A24" t="s">
        <v>51</v>
      </c>
    </row>
  </sheetData>
  <mergeCells count="34">
    <mergeCell ref="E1:H1"/>
    <mergeCell ref="E7:F7"/>
    <mergeCell ref="G7:H7"/>
    <mergeCell ref="I7:J7"/>
    <mergeCell ref="K7:L7"/>
    <mergeCell ref="AI7:AJ7"/>
    <mergeCell ref="M7:N7"/>
    <mergeCell ref="O7:P7"/>
    <mergeCell ref="Q7:R7"/>
    <mergeCell ref="S7:T7"/>
    <mergeCell ref="U7:V7"/>
    <mergeCell ref="W7:X7"/>
    <mergeCell ref="Y7:Z7"/>
    <mergeCell ref="AA7:AB7"/>
    <mergeCell ref="AC7:AD7"/>
    <mergeCell ref="AE7:AF7"/>
    <mergeCell ref="AG7:AH7"/>
    <mergeCell ref="BG7:BH7"/>
    <mergeCell ref="AK7:AL7"/>
    <mergeCell ref="AM7:AN7"/>
    <mergeCell ref="AO7:AP7"/>
    <mergeCell ref="AQ7:AR7"/>
    <mergeCell ref="AS7:AT7"/>
    <mergeCell ref="AU7:AV7"/>
    <mergeCell ref="AW7:AX7"/>
    <mergeCell ref="AY7:AZ7"/>
    <mergeCell ref="BA7:BB7"/>
    <mergeCell ref="BC7:BD7"/>
    <mergeCell ref="BE7:BF7"/>
    <mergeCell ref="BI7:BJ7"/>
    <mergeCell ref="BK7:BL7"/>
    <mergeCell ref="BM7:BN7"/>
    <mergeCell ref="BO7:BP7"/>
    <mergeCell ref="BQ7:BR7"/>
  </mergeCells>
  <phoneticPr fontId="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BF6E4CF-3AFA-4747-9496-3B7ADB7D83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1524</vt:i4>
      </vt:variant>
    </vt:vector>
  </HeadingPairs>
  <TitlesOfParts>
    <vt:vector size="1580" baseType="lpstr">
      <vt:lpstr>START</vt:lpstr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Week 19</vt:lpstr>
      <vt:lpstr>Week 20</vt:lpstr>
      <vt:lpstr>Week 21</vt:lpstr>
      <vt:lpstr>Week 22</vt:lpstr>
      <vt:lpstr>Week 23</vt:lpstr>
      <vt:lpstr>Week 24</vt:lpstr>
      <vt:lpstr>Week 25</vt:lpstr>
      <vt:lpstr>Week 26</vt:lpstr>
      <vt:lpstr>Week 27</vt:lpstr>
      <vt:lpstr>Week 28</vt:lpstr>
      <vt:lpstr>Week 29</vt:lpstr>
      <vt:lpstr>Week 30</vt:lpstr>
      <vt:lpstr>Week 31</vt:lpstr>
      <vt:lpstr>Week 32</vt:lpstr>
      <vt:lpstr>Week 33</vt:lpstr>
      <vt:lpstr>Week 34</vt:lpstr>
      <vt:lpstr>Week 35</vt:lpstr>
      <vt:lpstr>Week 36</vt:lpstr>
      <vt:lpstr>Week 37</vt:lpstr>
      <vt:lpstr>Week 38</vt:lpstr>
      <vt:lpstr>Week 39</vt:lpstr>
      <vt:lpstr>Week 40</vt:lpstr>
      <vt:lpstr>Week 41</vt:lpstr>
      <vt:lpstr>Week 42</vt:lpstr>
      <vt:lpstr>Week 43</vt:lpstr>
      <vt:lpstr>Week 44</vt:lpstr>
      <vt:lpstr>Week 45</vt:lpstr>
      <vt:lpstr>Week 46</vt:lpstr>
      <vt:lpstr>Week 47</vt:lpstr>
      <vt:lpstr>Week 48</vt:lpstr>
      <vt:lpstr>Week 49</vt:lpstr>
      <vt:lpstr>Week 50</vt:lpstr>
      <vt:lpstr>Week 51</vt:lpstr>
      <vt:lpstr>Week 52</vt:lpstr>
      <vt:lpstr>END</vt:lpstr>
      <vt:lpstr>SUM</vt:lpstr>
      <vt:lpstr>DATA MAIN</vt:lpstr>
      <vt:lpstr>'Week 10'!Aktivnost</vt:lpstr>
      <vt:lpstr>'Week 11'!Aktivnost</vt:lpstr>
      <vt:lpstr>'Week 12'!Aktivnost</vt:lpstr>
      <vt:lpstr>'Week 13'!Aktivnost</vt:lpstr>
      <vt:lpstr>'Week 14'!Aktivnost</vt:lpstr>
      <vt:lpstr>'Week 15'!Aktivnost</vt:lpstr>
      <vt:lpstr>'Week 16'!Aktivnost</vt:lpstr>
      <vt:lpstr>'Week 17'!Aktivnost</vt:lpstr>
      <vt:lpstr>'Week 18'!Aktivnost</vt:lpstr>
      <vt:lpstr>'Week 19'!Aktivnost</vt:lpstr>
      <vt:lpstr>'Week 2'!Aktivnost</vt:lpstr>
      <vt:lpstr>'Week 20'!Aktivnost</vt:lpstr>
      <vt:lpstr>'Week 21'!Aktivnost</vt:lpstr>
      <vt:lpstr>'Week 22'!Aktivnost</vt:lpstr>
      <vt:lpstr>'Week 23'!Aktivnost</vt:lpstr>
      <vt:lpstr>'Week 24'!Aktivnost</vt:lpstr>
      <vt:lpstr>'Week 25'!Aktivnost</vt:lpstr>
      <vt:lpstr>'Week 26'!Aktivnost</vt:lpstr>
      <vt:lpstr>'Week 27'!Aktivnost</vt:lpstr>
      <vt:lpstr>'Week 28'!Aktivnost</vt:lpstr>
      <vt:lpstr>'Week 29'!Aktivnost</vt:lpstr>
      <vt:lpstr>'Week 3'!Aktivnost</vt:lpstr>
      <vt:lpstr>'Week 30'!Aktivnost</vt:lpstr>
      <vt:lpstr>'Week 31'!Aktivnost</vt:lpstr>
      <vt:lpstr>'Week 32'!Aktivnost</vt:lpstr>
      <vt:lpstr>'Week 33'!Aktivnost</vt:lpstr>
      <vt:lpstr>'Week 34'!Aktivnost</vt:lpstr>
      <vt:lpstr>'Week 35'!Aktivnost</vt:lpstr>
      <vt:lpstr>'Week 36'!Aktivnost</vt:lpstr>
      <vt:lpstr>'Week 37'!Aktivnost</vt:lpstr>
      <vt:lpstr>'Week 38'!Aktivnost</vt:lpstr>
      <vt:lpstr>'Week 39'!Aktivnost</vt:lpstr>
      <vt:lpstr>'Week 4'!Aktivnost</vt:lpstr>
      <vt:lpstr>'Week 40'!Aktivnost</vt:lpstr>
      <vt:lpstr>'Week 41'!Aktivnost</vt:lpstr>
      <vt:lpstr>'Week 42'!Aktivnost</vt:lpstr>
      <vt:lpstr>'Week 43'!Aktivnost</vt:lpstr>
      <vt:lpstr>'Week 44'!Aktivnost</vt:lpstr>
      <vt:lpstr>'Week 45'!Aktivnost</vt:lpstr>
      <vt:lpstr>'Week 46'!Aktivnost</vt:lpstr>
      <vt:lpstr>'Week 47'!Aktivnost</vt:lpstr>
      <vt:lpstr>'Week 48'!Aktivnost</vt:lpstr>
      <vt:lpstr>'Week 49'!Aktivnost</vt:lpstr>
      <vt:lpstr>'Week 5'!Aktivnost</vt:lpstr>
      <vt:lpstr>'Week 50'!Aktivnost</vt:lpstr>
      <vt:lpstr>'Week 51'!Aktivnost</vt:lpstr>
      <vt:lpstr>'Week 52'!Aktivnost</vt:lpstr>
      <vt:lpstr>'Week 6'!Aktivnost</vt:lpstr>
      <vt:lpstr>'Week 7'!Aktivnost</vt:lpstr>
      <vt:lpstr>'Week 8'!Aktivnost</vt:lpstr>
      <vt:lpstr>'Week 9'!Aktivnost</vt:lpstr>
      <vt:lpstr>Aktivnost</vt:lpstr>
      <vt:lpstr>SUM!AKTIVNOST_1</vt:lpstr>
      <vt:lpstr>'Week 10'!AKTIVNOST_1</vt:lpstr>
      <vt:lpstr>'Week 11'!AKTIVNOST_1</vt:lpstr>
      <vt:lpstr>'Week 12'!AKTIVNOST_1</vt:lpstr>
      <vt:lpstr>'Week 13'!AKTIVNOST_1</vt:lpstr>
      <vt:lpstr>'Week 14'!AKTIVNOST_1</vt:lpstr>
      <vt:lpstr>'Week 15'!AKTIVNOST_1</vt:lpstr>
      <vt:lpstr>'Week 16'!AKTIVNOST_1</vt:lpstr>
      <vt:lpstr>'Week 17'!AKTIVNOST_1</vt:lpstr>
      <vt:lpstr>'Week 18'!AKTIVNOST_1</vt:lpstr>
      <vt:lpstr>'Week 19'!AKTIVNOST_1</vt:lpstr>
      <vt:lpstr>'Week 2'!AKTIVNOST_1</vt:lpstr>
      <vt:lpstr>'Week 20'!AKTIVNOST_1</vt:lpstr>
      <vt:lpstr>'Week 21'!AKTIVNOST_1</vt:lpstr>
      <vt:lpstr>'Week 22'!AKTIVNOST_1</vt:lpstr>
      <vt:lpstr>'Week 23'!AKTIVNOST_1</vt:lpstr>
      <vt:lpstr>'Week 24'!AKTIVNOST_1</vt:lpstr>
      <vt:lpstr>'Week 25'!AKTIVNOST_1</vt:lpstr>
      <vt:lpstr>'Week 26'!AKTIVNOST_1</vt:lpstr>
      <vt:lpstr>'Week 27'!AKTIVNOST_1</vt:lpstr>
      <vt:lpstr>'Week 28'!AKTIVNOST_1</vt:lpstr>
      <vt:lpstr>'Week 29'!AKTIVNOST_1</vt:lpstr>
      <vt:lpstr>'Week 3'!AKTIVNOST_1</vt:lpstr>
      <vt:lpstr>'Week 30'!AKTIVNOST_1</vt:lpstr>
      <vt:lpstr>'Week 31'!AKTIVNOST_1</vt:lpstr>
      <vt:lpstr>'Week 32'!AKTIVNOST_1</vt:lpstr>
      <vt:lpstr>'Week 33'!AKTIVNOST_1</vt:lpstr>
      <vt:lpstr>'Week 34'!AKTIVNOST_1</vt:lpstr>
      <vt:lpstr>'Week 35'!AKTIVNOST_1</vt:lpstr>
      <vt:lpstr>'Week 36'!AKTIVNOST_1</vt:lpstr>
      <vt:lpstr>'Week 37'!AKTIVNOST_1</vt:lpstr>
      <vt:lpstr>'Week 38'!AKTIVNOST_1</vt:lpstr>
      <vt:lpstr>'Week 39'!AKTIVNOST_1</vt:lpstr>
      <vt:lpstr>'Week 4'!AKTIVNOST_1</vt:lpstr>
      <vt:lpstr>'Week 40'!AKTIVNOST_1</vt:lpstr>
      <vt:lpstr>'Week 41'!AKTIVNOST_1</vt:lpstr>
      <vt:lpstr>'Week 42'!AKTIVNOST_1</vt:lpstr>
      <vt:lpstr>'Week 43'!AKTIVNOST_1</vt:lpstr>
      <vt:lpstr>'Week 44'!AKTIVNOST_1</vt:lpstr>
      <vt:lpstr>'Week 45'!AKTIVNOST_1</vt:lpstr>
      <vt:lpstr>'Week 46'!AKTIVNOST_1</vt:lpstr>
      <vt:lpstr>'Week 47'!AKTIVNOST_1</vt:lpstr>
      <vt:lpstr>'Week 48'!AKTIVNOST_1</vt:lpstr>
      <vt:lpstr>'Week 49'!AKTIVNOST_1</vt:lpstr>
      <vt:lpstr>'Week 5'!AKTIVNOST_1</vt:lpstr>
      <vt:lpstr>'Week 50'!AKTIVNOST_1</vt:lpstr>
      <vt:lpstr>'Week 51'!AKTIVNOST_1</vt:lpstr>
      <vt:lpstr>'Week 52'!AKTIVNOST_1</vt:lpstr>
      <vt:lpstr>'Week 6'!AKTIVNOST_1</vt:lpstr>
      <vt:lpstr>'Week 7'!AKTIVNOST_1</vt:lpstr>
      <vt:lpstr>'Week 8'!AKTIVNOST_1</vt:lpstr>
      <vt:lpstr>'Week 9'!AKTIVNOST_1</vt:lpstr>
      <vt:lpstr>AKTIVNOST_1</vt:lpstr>
      <vt:lpstr>SUM!AKTIVNOST_10</vt:lpstr>
      <vt:lpstr>'Week 10'!AKTIVNOST_10</vt:lpstr>
      <vt:lpstr>'Week 11'!AKTIVNOST_10</vt:lpstr>
      <vt:lpstr>'Week 12'!AKTIVNOST_10</vt:lpstr>
      <vt:lpstr>'Week 13'!AKTIVNOST_10</vt:lpstr>
      <vt:lpstr>'Week 14'!AKTIVNOST_10</vt:lpstr>
      <vt:lpstr>'Week 15'!AKTIVNOST_10</vt:lpstr>
      <vt:lpstr>'Week 16'!AKTIVNOST_10</vt:lpstr>
      <vt:lpstr>'Week 17'!AKTIVNOST_10</vt:lpstr>
      <vt:lpstr>'Week 18'!AKTIVNOST_10</vt:lpstr>
      <vt:lpstr>'Week 19'!AKTIVNOST_10</vt:lpstr>
      <vt:lpstr>'Week 2'!AKTIVNOST_10</vt:lpstr>
      <vt:lpstr>'Week 20'!AKTIVNOST_10</vt:lpstr>
      <vt:lpstr>'Week 21'!AKTIVNOST_10</vt:lpstr>
      <vt:lpstr>'Week 22'!AKTIVNOST_10</vt:lpstr>
      <vt:lpstr>'Week 23'!AKTIVNOST_10</vt:lpstr>
      <vt:lpstr>'Week 24'!AKTIVNOST_10</vt:lpstr>
      <vt:lpstr>'Week 25'!AKTIVNOST_10</vt:lpstr>
      <vt:lpstr>'Week 26'!AKTIVNOST_10</vt:lpstr>
      <vt:lpstr>'Week 27'!AKTIVNOST_10</vt:lpstr>
      <vt:lpstr>'Week 28'!AKTIVNOST_10</vt:lpstr>
      <vt:lpstr>'Week 29'!AKTIVNOST_10</vt:lpstr>
      <vt:lpstr>'Week 3'!AKTIVNOST_10</vt:lpstr>
      <vt:lpstr>'Week 30'!AKTIVNOST_10</vt:lpstr>
      <vt:lpstr>'Week 31'!AKTIVNOST_10</vt:lpstr>
      <vt:lpstr>'Week 32'!AKTIVNOST_10</vt:lpstr>
      <vt:lpstr>'Week 33'!AKTIVNOST_10</vt:lpstr>
      <vt:lpstr>'Week 34'!AKTIVNOST_10</vt:lpstr>
      <vt:lpstr>'Week 35'!AKTIVNOST_10</vt:lpstr>
      <vt:lpstr>'Week 36'!AKTIVNOST_10</vt:lpstr>
      <vt:lpstr>'Week 37'!AKTIVNOST_10</vt:lpstr>
      <vt:lpstr>'Week 38'!AKTIVNOST_10</vt:lpstr>
      <vt:lpstr>'Week 39'!AKTIVNOST_10</vt:lpstr>
      <vt:lpstr>'Week 4'!AKTIVNOST_10</vt:lpstr>
      <vt:lpstr>'Week 40'!AKTIVNOST_10</vt:lpstr>
      <vt:lpstr>'Week 41'!AKTIVNOST_10</vt:lpstr>
      <vt:lpstr>'Week 42'!AKTIVNOST_10</vt:lpstr>
      <vt:lpstr>'Week 43'!AKTIVNOST_10</vt:lpstr>
      <vt:lpstr>'Week 44'!AKTIVNOST_10</vt:lpstr>
      <vt:lpstr>'Week 45'!AKTIVNOST_10</vt:lpstr>
      <vt:lpstr>'Week 46'!AKTIVNOST_10</vt:lpstr>
      <vt:lpstr>'Week 47'!AKTIVNOST_10</vt:lpstr>
      <vt:lpstr>'Week 48'!AKTIVNOST_10</vt:lpstr>
      <vt:lpstr>'Week 49'!AKTIVNOST_10</vt:lpstr>
      <vt:lpstr>'Week 5'!AKTIVNOST_10</vt:lpstr>
      <vt:lpstr>'Week 50'!AKTIVNOST_10</vt:lpstr>
      <vt:lpstr>'Week 51'!AKTIVNOST_10</vt:lpstr>
      <vt:lpstr>'Week 52'!AKTIVNOST_10</vt:lpstr>
      <vt:lpstr>'Week 6'!AKTIVNOST_10</vt:lpstr>
      <vt:lpstr>'Week 7'!AKTIVNOST_10</vt:lpstr>
      <vt:lpstr>'Week 8'!AKTIVNOST_10</vt:lpstr>
      <vt:lpstr>'Week 9'!AKTIVNOST_10</vt:lpstr>
      <vt:lpstr>AKTIVNOST_10</vt:lpstr>
      <vt:lpstr>SUM!AKTIVNOST_2</vt:lpstr>
      <vt:lpstr>'Week 10'!AKTIVNOST_2</vt:lpstr>
      <vt:lpstr>'Week 11'!AKTIVNOST_2</vt:lpstr>
      <vt:lpstr>'Week 12'!AKTIVNOST_2</vt:lpstr>
      <vt:lpstr>'Week 13'!AKTIVNOST_2</vt:lpstr>
      <vt:lpstr>'Week 14'!AKTIVNOST_2</vt:lpstr>
      <vt:lpstr>'Week 15'!AKTIVNOST_2</vt:lpstr>
      <vt:lpstr>'Week 16'!AKTIVNOST_2</vt:lpstr>
      <vt:lpstr>'Week 17'!AKTIVNOST_2</vt:lpstr>
      <vt:lpstr>'Week 18'!AKTIVNOST_2</vt:lpstr>
      <vt:lpstr>'Week 19'!AKTIVNOST_2</vt:lpstr>
      <vt:lpstr>'Week 2'!AKTIVNOST_2</vt:lpstr>
      <vt:lpstr>'Week 20'!AKTIVNOST_2</vt:lpstr>
      <vt:lpstr>'Week 21'!AKTIVNOST_2</vt:lpstr>
      <vt:lpstr>'Week 22'!AKTIVNOST_2</vt:lpstr>
      <vt:lpstr>'Week 23'!AKTIVNOST_2</vt:lpstr>
      <vt:lpstr>'Week 24'!AKTIVNOST_2</vt:lpstr>
      <vt:lpstr>'Week 25'!AKTIVNOST_2</vt:lpstr>
      <vt:lpstr>'Week 26'!AKTIVNOST_2</vt:lpstr>
      <vt:lpstr>'Week 27'!AKTIVNOST_2</vt:lpstr>
      <vt:lpstr>'Week 28'!AKTIVNOST_2</vt:lpstr>
      <vt:lpstr>'Week 29'!AKTIVNOST_2</vt:lpstr>
      <vt:lpstr>'Week 3'!AKTIVNOST_2</vt:lpstr>
      <vt:lpstr>'Week 30'!AKTIVNOST_2</vt:lpstr>
      <vt:lpstr>'Week 31'!AKTIVNOST_2</vt:lpstr>
      <vt:lpstr>'Week 32'!AKTIVNOST_2</vt:lpstr>
      <vt:lpstr>'Week 33'!AKTIVNOST_2</vt:lpstr>
      <vt:lpstr>'Week 34'!AKTIVNOST_2</vt:lpstr>
      <vt:lpstr>'Week 35'!AKTIVNOST_2</vt:lpstr>
      <vt:lpstr>'Week 36'!AKTIVNOST_2</vt:lpstr>
      <vt:lpstr>'Week 37'!AKTIVNOST_2</vt:lpstr>
      <vt:lpstr>'Week 38'!AKTIVNOST_2</vt:lpstr>
      <vt:lpstr>'Week 39'!AKTIVNOST_2</vt:lpstr>
      <vt:lpstr>'Week 4'!AKTIVNOST_2</vt:lpstr>
      <vt:lpstr>'Week 40'!AKTIVNOST_2</vt:lpstr>
      <vt:lpstr>'Week 41'!AKTIVNOST_2</vt:lpstr>
      <vt:lpstr>'Week 42'!AKTIVNOST_2</vt:lpstr>
      <vt:lpstr>'Week 43'!AKTIVNOST_2</vt:lpstr>
      <vt:lpstr>'Week 44'!AKTIVNOST_2</vt:lpstr>
      <vt:lpstr>'Week 45'!AKTIVNOST_2</vt:lpstr>
      <vt:lpstr>'Week 46'!AKTIVNOST_2</vt:lpstr>
      <vt:lpstr>'Week 47'!AKTIVNOST_2</vt:lpstr>
      <vt:lpstr>'Week 48'!AKTIVNOST_2</vt:lpstr>
      <vt:lpstr>'Week 49'!AKTIVNOST_2</vt:lpstr>
      <vt:lpstr>'Week 5'!AKTIVNOST_2</vt:lpstr>
      <vt:lpstr>'Week 50'!AKTIVNOST_2</vt:lpstr>
      <vt:lpstr>'Week 51'!AKTIVNOST_2</vt:lpstr>
      <vt:lpstr>'Week 52'!AKTIVNOST_2</vt:lpstr>
      <vt:lpstr>'Week 6'!AKTIVNOST_2</vt:lpstr>
      <vt:lpstr>'Week 7'!AKTIVNOST_2</vt:lpstr>
      <vt:lpstr>'Week 8'!AKTIVNOST_2</vt:lpstr>
      <vt:lpstr>'Week 9'!AKTIVNOST_2</vt:lpstr>
      <vt:lpstr>AKTIVNOST_2</vt:lpstr>
      <vt:lpstr>SUM!AKTIVNOST_3</vt:lpstr>
      <vt:lpstr>'Week 10'!AKTIVNOST_3</vt:lpstr>
      <vt:lpstr>'Week 11'!AKTIVNOST_3</vt:lpstr>
      <vt:lpstr>'Week 12'!AKTIVNOST_3</vt:lpstr>
      <vt:lpstr>'Week 13'!AKTIVNOST_3</vt:lpstr>
      <vt:lpstr>'Week 14'!AKTIVNOST_3</vt:lpstr>
      <vt:lpstr>'Week 15'!AKTIVNOST_3</vt:lpstr>
      <vt:lpstr>'Week 16'!AKTIVNOST_3</vt:lpstr>
      <vt:lpstr>'Week 17'!AKTIVNOST_3</vt:lpstr>
      <vt:lpstr>'Week 18'!AKTIVNOST_3</vt:lpstr>
      <vt:lpstr>'Week 19'!AKTIVNOST_3</vt:lpstr>
      <vt:lpstr>'Week 2'!AKTIVNOST_3</vt:lpstr>
      <vt:lpstr>'Week 20'!AKTIVNOST_3</vt:lpstr>
      <vt:lpstr>'Week 21'!AKTIVNOST_3</vt:lpstr>
      <vt:lpstr>'Week 22'!AKTIVNOST_3</vt:lpstr>
      <vt:lpstr>'Week 23'!AKTIVNOST_3</vt:lpstr>
      <vt:lpstr>'Week 24'!AKTIVNOST_3</vt:lpstr>
      <vt:lpstr>'Week 25'!AKTIVNOST_3</vt:lpstr>
      <vt:lpstr>'Week 26'!AKTIVNOST_3</vt:lpstr>
      <vt:lpstr>'Week 27'!AKTIVNOST_3</vt:lpstr>
      <vt:lpstr>'Week 28'!AKTIVNOST_3</vt:lpstr>
      <vt:lpstr>'Week 29'!AKTIVNOST_3</vt:lpstr>
      <vt:lpstr>'Week 3'!AKTIVNOST_3</vt:lpstr>
      <vt:lpstr>'Week 30'!AKTIVNOST_3</vt:lpstr>
      <vt:lpstr>'Week 31'!AKTIVNOST_3</vt:lpstr>
      <vt:lpstr>'Week 32'!AKTIVNOST_3</vt:lpstr>
      <vt:lpstr>'Week 33'!AKTIVNOST_3</vt:lpstr>
      <vt:lpstr>'Week 34'!AKTIVNOST_3</vt:lpstr>
      <vt:lpstr>'Week 35'!AKTIVNOST_3</vt:lpstr>
      <vt:lpstr>'Week 36'!AKTIVNOST_3</vt:lpstr>
      <vt:lpstr>'Week 37'!AKTIVNOST_3</vt:lpstr>
      <vt:lpstr>'Week 38'!AKTIVNOST_3</vt:lpstr>
      <vt:lpstr>'Week 39'!AKTIVNOST_3</vt:lpstr>
      <vt:lpstr>'Week 4'!AKTIVNOST_3</vt:lpstr>
      <vt:lpstr>'Week 40'!AKTIVNOST_3</vt:lpstr>
      <vt:lpstr>'Week 41'!AKTIVNOST_3</vt:lpstr>
      <vt:lpstr>'Week 42'!AKTIVNOST_3</vt:lpstr>
      <vt:lpstr>'Week 43'!AKTIVNOST_3</vt:lpstr>
      <vt:lpstr>'Week 44'!AKTIVNOST_3</vt:lpstr>
      <vt:lpstr>'Week 45'!AKTIVNOST_3</vt:lpstr>
      <vt:lpstr>'Week 46'!AKTIVNOST_3</vt:lpstr>
      <vt:lpstr>'Week 47'!AKTIVNOST_3</vt:lpstr>
      <vt:lpstr>'Week 48'!AKTIVNOST_3</vt:lpstr>
      <vt:lpstr>'Week 49'!AKTIVNOST_3</vt:lpstr>
      <vt:lpstr>'Week 5'!AKTIVNOST_3</vt:lpstr>
      <vt:lpstr>'Week 50'!AKTIVNOST_3</vt:lpstr>
      <vt:lpstr>'Week 51'!AKTIVNOST_3</vt:lpstr>
      <vt:lpstr>'Week 52'!AKTIVNOST_3</vt:lpstr>
      <vt:lpstr>'Week 6'!AKTIVNOST_3</vt:lpstr>
      <vt:lpstr>'Week 7'!AKTIVNOST_3</vt:lpstr>
      <vt:lpstr>'Week 8'!AKTIVNOST_3</vt:lpstr>
      <vt:lpstr>'Week 9'!AKTIVNOST_3</vt:lpstr>
      <vt:lpstr>AKTIVNOST_3</vt:lpstr>
      <vt:lpstr>SUM!AKTIVNOST_4</vt:lpstr>
      <vt:lpstr>'Week 10'!AKTIVNOST_4</vt:lpstr>
      <vt:lpstr>'Week 11'!AKTIVNOST_4</vt:lpstr>
      <vt:lpstr>'Week 12'!AKTIVNOST_4</vt:lpstr>
      <vt:lpstr>'Week 13'!AKTIVNOST_4</vt:lpstr>
      <vt:lpstr>'Week 14'!AKTIVNOST_4</vt:lpstr>
      <vt:lpstr>'Week 15'!AKTIVNOST_4</vt:lpstr>
      <vt:lpstr>'Week 16'!AKTIVNOST_4</vt:lpstr>
      <vt:lpstr>'Week 17'!AKTIVNOST_4</vt:lpstr>
      <vt:lpstr>'Week 18'!AKTIVNOST_4</vt:lpstr>
      <vt:lpstr>'Week 19'!AKTIVNOST_4</vt:lpstr>
      <vt:lpstr>'Week 2'!AKTIVNOST_4</vt:lpstr>
      <vt:lpstr>'Week 20'!AKTIVNOST_4</vt:lpstr>
      <vt:lpstr>'Week 21'!AKTIVNOST_4</vt:lpstr>
      <vt:lpstr>'Week 22'!AKTIVNOST_4</vt:lpstr>
      <vt:lpstr>'Week 23'!AKTIVNOST_4</vt:lpstr>
      <vt:lpstr>'Week 24'!AKTIVNOST_4</vt:lpstr>
      <vt:lpstr>'Week 25'!AKTIVNOST_4</vt:lpstr>
      <vt:lpstr>'Week 26'!AKTIVNOST_4</vt:lpstr>
      <vt:lpstr>'Week 27'!AKTIVNOST_4</vt:lpstr>
      <vt:lpstr>'Week 28'!AKTIVNOST_4</vt:lpstr>
      <vt:lpstr>'Week 29'!AKTIVNOST_4</vt:lpstr>
      <vt:lpstr>'Week 3'!AKTIVNOST_4</vt:lpstr>
      <vt:lpstr>'Week 30'!AKTIVNOST_4</vt:lpstr>
      <vt:lpstr>'Week 31'!AKTIVNOST_4</vt:lpstr>
      <vt:lpstr>'Week 32'!AKTIVNOST_4</vt:lpstr>
      <vt:lpstr>'Week 33'!AKTIVNOST_4</vt:lpstr>
      <vt:lpstr>'Week 34'!AKTIVNOST_4</vt:lpstr>
      <vt:lpstr>'Week 35'!AKTIVNOST_4</vt:lpstr>
      <vt:lpstr>'Week 36'!AKTIVNOST_4</vt:lpstr>
      <vt:lpstr>'Week 37'!AKTIVNOST_4</vt:lpstr>
      <vt:lpstr>'Week 38'!AKTIVNOST_4</vt:lpstr>
      <vt:lpstr>'Week 39'!AKTIVNOST_4</vt:lpstr>
      <vt:lpstr>'Week 4'!AKTIVNOST_4</vt:lpstr>
      <vt:lpstr>'Week 40'!AKTIVNOST_4</vt:lpstr>
      <vt:lpstr>'Week 41'!AKTIVNOST_4</vt:lpstr>
      <vt:lpstr>'Week 42'!AKTIVNOST_4</vt:lpstr>
      <vt:lpstr>'Week 43'!AKTIVNOST_4</vt:lpstr>
      <vt:lpstr>'Week 44'!AKTIVNOST_4</vt:lpstr>
      <vt:lpstr>'Week 45'!AKTIVNOST_4</vt:lpstr>
      <vt:lpstr>'Week 46'!AKTIVNOST_4</vt:lpstr>
      <vt:lpstr>'Week 47'!AKTIVNOST_4</vt:lpstr>
      <vt:lpstr>'Week 48'!AKTIVNOST_4</vt:lpstr>
      <vt:lpstr>'Week 49'!AKTIVNOST_4</vt:lpstr>
      <vt:lpstr>'Week 5'!AKTIVNOST_4</vt:lpstr>
      <vt:lpstr>'Week 50'!AKTIVNOST_4</vt:lpstr>
      <vt:lpstr>'Week 51'!AKTIVNOST_4</vt:lpstr>
      <vt:lpstr>'Week 52'!AKTIVNOST_4</vt:lpstr>
      <vt:lpstr>'Week 6'!AKTIVNOST_4</vt:lpstr>
      <vt:lpstr>'Week 7'!AKTIVNOST_4</vt:lpstr>
      <vt:lpstr>'Week 8'!AKTIVNOST_4</vt:lpstr>
      <vt:lpstr>'Week 9'!AKTIVNOST_4</vt:lpstr>
      <vt:lpstr>AKTIVNOST_4</vt:lpstr>
      <vt:lpstr>SUM!AKTIVNOST_5</vt:lpstr>
      <vt:lpstr>'Week 10'!AKTIVNOST_5</vt:lpstr>
      <vt:lpstr>'Week 11'!AKTIVNOST_5</vt:lpstr>
      <vt:lpstr>'Week 12'!AKTIVNOST_5</vt:lpstr>
      <vt:lpstr>'Week 13'!AKTIVNOST_5</vt:lpstr>
      <vt:lpstr>'Week 14'!AKTIVNOST_5</vt:lpstr>
      <vt:lpstr>'Week 15'!AKTIVNOST_5</vt:lpstr>
      <vt:lpstr>'Week 16'!AKTIVNOST_5</vt:lpstr>
      <vt:lpstr>'Week 17'!AKTIVNOST_5</vt:lpstr>
      <vt:lpstr>'Week 18'!AKTIVNOST_5</vt:lpstr>
      <vt:lpstr>'Week 19'!AKTIVNOST_5</vt:lpstr>
      <vt:lpstr>'Week 2'!AKTIVNOST_5</vt:lpstr>
      <vt:lpstr>'Week 20'!AKTIVNOST_5</vt:lpstr>
      <vt:lpstr>'Week 21'!AKTIVNOST_5</vt:lpstr>
      <vt:lpstr>'Week 22'!AKTIVNOST_5</vt:lpstr>
      <vt:lpstr>'Week 23'!AKTIVNOST_5</vt:lpstr>
      <vt:lpstr>'Week 24'!AKTIVNOST_5</vt:lpstr>
      <vt:lpstr>'Week 25'!AKTIVNOST_5</vt:lpstr>
      <vt:lpstr>'Week 26'!AKTIVNOST_5</vt:lpstr>
      <vt:lpstr>'Week 27'!AKTIVNOST_5</vt:lpstr>
      <vt:lpstr>'Week 28'!AKTIVNOST_5</vt:lpstr>
      <vt:lpstr>'Week 29'!AKTIVNOST_5</vt:lpstr>
      <vt:lpstr>'Week 3'!AKTIVNOST_5</vt:lpstr>
      <vt:lpstr>'Week 30'!AKTIVNOST_5</vt:lpstr>
      <vt:lpstr>'Week 31'!AKTIVNOST_5</vt:lpstr>
      <vt:lpstr>'Week 32'!AKTIVNOST_5</vt:lpstr>
      <vt:lpstr>'Week 33'!AKTIVNOST_5</vt:lpstr>
      <vt:lpstr>'Week 34'!AKTIVNOST_5</vt:lpstr>
      <vt:lpstr>'Week 35'!AKTIVNOST_5</vt:lpstr>
      <vt:lpstr>'Week 36'!AKTIVNOST_5</vt:lpstr>
      <vt:lpstr>'Week 37'!AKTIVNOST_5</vt:lpstr>
      <vt:lpstr>'Week 38'!AKTIVNOST_5</vt:lpstr>
      <vt:lpstr>'Week 39'!AKTIVNOST_5</vt:lpstr>
      <vt:lpstr>'Week 4'!AKTIVNOST_5</vt:lpstr>
      <vt:lpstr>'Week 40'!AKTIVNOST_5</vt:lpstr>
      <vt:lpstr>'Week 41'!AKTIVNOST_5</vt:lpstr>
      <vt:lpstr>'Week 42'!AKTIVNOST_5</vt:lpstr>
      <vt:lpstr>'Week 43'!AKTIVNOST_5</vt:lpstr>
      <vt:lpstr>'Week 44'!AKTIVNOST_5</vt:lpstr>
      <vt:lpstr>'Week 45'!AKTIVNOST_5</vt:lpstr>
      <vt:lpstr>'Week 46'!AKTIVNOST_5</vt:lpstr>
      <vt:lpstr>'Week 47'!AKTIVNOST_5</vt:lpstr>
      <vt:lpstr>'Week 48'!AKTIVNOST_5</vt:lpstr>
      <vt:lpstr>'Week 49'!AKTIVNOST_5</vt:lpstr>
      <vt:lpstr>'Week 5'!AKTIVNOST_5</vt:lpstr>
      <vt:lpstr>'Week 50'!AKTIVNOST_5</vt:lpstr>
      <vt:lpstr>'Week 51'!AKTIVNOST_5</vt:lpstr>
      <vt:lpstr>'Week 52'!AKTIVNOST_5</vt:lpstr>
      <vt:lpstr>'Week 6'!AKTIVNOST_5</vt:lpstr>
      <vt:lpstr>'Week 7'!AKTIVNOST_5</vt:lpstr>
      <vt:lpstr>'Week 8'!AKTIVNOST_5</vt:lpstr>
      <vt:lpstr>'Week 9'!AKTIVNOST_5</vt:lpstr>
      <vt:lpstr>AKTIVNOST_5</vt:lpstr>
      <vt:lpstr>SUM!AKTIVNOST_6</vt:lpstr>
      <vt:lpstr>'Week 10'!AKTIVNOST_6</vt:lpstr>
      <vt:lpstr>'Week 11'!AKTIVNOST_6</vt:lpstr>
      <vt:lpstr>'Week 12'!AKTIVNOST_6</vt:lpstr>
      <vt:lpstr>'Week 13'!AKTIVNOST_6</vt:lpstr>
      <vt:lpstr>'Week 14'!AKTIVNOST_6</vt:lpstr>
      <vt:lpstr>'Week 15'!AKTIVNOST_6</vt:lpstr>
      <vt:lpstr>'Week 16'!AKTIVNOST_6</vt:lpstr>
      <vt:lpstr>'Week 17'!AKTIVNOST_6</vt:lpstr>
      <vt:lpstr>'Week 18'!AKTIVNOST_6</vt:lpstr>
      <vt:lpstr>'Week 19'!AKTIVNOST_6</vt:lpstr>
      <vt:lpstr>'Week 2'!AKTIVNOST_6</vt:lpstr>
      <vt:lpstr>'Week 20'!AKTIVNOST_6</vt:lpstr>
      <vt:lpstr>'Week 21'!AKTIVNOST_6</vt:lpstr>
      <vt:lpstr>'Week 22'!AKTIVNOST_6</vt:lpstr>
      <vt:lpstr>'Week 23'!AKTIVNOST_6</vt:lpstr>
      <vt:lpstr>'Week 24'!AKTIVNOST_6</vt:lpstr>
      <vt:lpstr>'Week 25'!AKTIVNOST_6</vt:lpstr>
      <vt:lpstr>'Week 26'!AKTIVNOST_6</vt:lpstr>
      <vt:lpstr>'Week 27'!AKTIVNOST_6</vt:lpstr>
      <vt:lpstr>'Week 28'!AKTIVNOST_6</vt:lpstr>
      <vt:lpstr>'Week 29'!AKTIVNOST_6</vt:lpstr>
      <vt:lpstr>'Week 3'!AKTIVNOST_6</vt:lpstr>
      <vt:lpstr>'Week 30'!AKTIVNOST_6</vt:lpstr>
      <vt:lpstr>'Week 31'!AKTIVNOST_6</vt:lpstr>
      <vt:lpstr>'Week 32'!AKTIVNOST_6</vt:lpstr>
      <vt:lpstr>'Week 33'!AKTIVNOST_6</vt:lpstr>
      <vt:lpstr>'Week 34'!AKTIVNOST_6</vt:lpstr>
      <vt:lpstr>'Week 35'!AKTIVNOST_6</vt:lpstr>
      <vt:lpstr>'Week 36'!AKTIVNOST_6</vt:lpstr>
      <vt:lpstr>'Week 37'!AKTIVNOST_6</vt:lpstr>
      <vt:lpstr>'Week 38'!AKTIVNOST_6</vt:lpstr>
      <vt:lpstr>'Week 39'!AKTIVNOST_6</vt:lpstr>
      <vt:lpstr>'Week 4'!AKTIVNOST_6</vt:lpstr>
      <vt:lpstr>'Week 40'!AKTIVNOST_6</vt:lpstr>
      <vt:lpstr>'Week 41'!AKTIVNOST_6</vt:lpstr>
      <vt:lpstr>'Week 42'!AKTIVNOST_6</vt:lpstr>
      <vt:lpstr>'Week 43'!AKTIVNOST_6</vt:lpstr>
      <vt:lpstr>'Week 44'!AKTIVNOST_6</vt:lpstr>
      <vt:lpstr>'Week 45'!AKTIVNOST_6</vt:lpstr>
      <vt:lpstr>'Week 46'!AKTIVNOST_6</vt:lpstr>
      <vt:lpstr>'Week 47'!AKTIVNOST_6</vt:lpstr>
      <vt:lpstr>'Week 48'!AKTIVNOST_6</vt:lpstr>
      <vt:lpstr>'Week 49'!AKTIVNOST_6</vt:lpstr>
      <vt:lpstr>'Week 5'!AKTIVNOST_6</vt:lpstr>
      <vt:lpstr>'Week 50'!AKTIVNOST_6</vt:lpstr>
      <vt:lpstr>'Week 51'!AKTIVNOST_6</vt:lpstr>
      <vt:lpstr>'Week 52'!AKTIVNOST_6</vt:lpstr>
      <vt:lpstr>'Week 6'!AKTIVNOST_6</vt:lpstr>
      <vt:lpstr>'Week 7'!AKTIVNOST_6</vt:lpstr>
      <vt:lpstr>'Week 8'!AKTIVNOST_6</vt:lpstr>
      <vt:lpstr>'Week 9'!AKTIVNOST_6</vt:lpstr>
      <vt:lpstr>AKTIVNOST_6</vt:lpstr>
      <vt:lpstr>SUM!AKTIVNOST_7</vt:lpstr>
      <vt:lpstr>'Week 10'!AKTIVNOST_7</vt:lpstr>
      <vt:lpstr>'Week 11'!AKTIVNOST_7</vt:lpstr>
      <vt:lpstr>'Week 12'!AKTIVNOST_7</vt:lpstr>
      <vt:lpstr>'Week 13'!AKTIVNOST_7</vt:lpstr>
      <vt:lpstr>'Week 14'!AKTIVNOST_7</vt:lpstr>
      <vt:lpstr>'Week 15'!AKTIVNOST_7</vt:lpstr>
      <vt:lpstr>'Week 16'!AKTIVNOST_7</vt:lpstr>
      <vt:lpstr>'Week 17'!AKTIVNOST_7</vt:lpstr>
      <vt:lpstr>'Week 18'!AKTIVNOST_7</vt:lpstr>
      <vt:lpstr>'Week 19'!AKTIVNOST_7</vt:lpstr>
      <vt:lpstr>'Week 2'!AKTIVNOST_7</vt:lpstr>
      <vt:lpstr>'Week 20'!AKTIVNOST_7</vt:lpstr>
      <vt:lpstr>'Week 21'!AKTIVNOST_7</vt:lpstr>
      <vt:lpstr>'Week 22'!AKTIVNOST_7</vt:lpstr>
      <vt:lpstr>'Week 23'!AKTIVNOST_7</vt:lpstr>
      <vt:lpstr>'Week 24'!AKTIVNOST_7</vt:lpstr>
      <vt:lpstr>'Week 25'!AKTIVNOST_7</vt:lpstr>
      <vt:lpstr>'Week 26'!AKTIVNOST_7</vt:lpstr>
      <vt:lpstr>'Week 27'!AKTIVNOST_7</vt:lpstr>
      <vt:lpstr>'Week 28'!AKTIVNOST_7</vt:lpstr>
      <vt:lpstr>'Week 29'!AKTIVNOST_7</vt:lpstr>
      <vt:lpstr>'Week 3'!AKTIVNOST_7</vt:lpstr>
      <vt:lpstr>'Week 30'!AKTIVNOST_7</vt:lpstr>
      <vt:lpstr>'Week 31'!AKTIVNOST_7</vt:lpstr>
      <vt:lpstr>'Week 32'!AKTIVNOST_7</vt:lpstr>
      <vt:lpstr>'Week 33'!AKTIVNOST_7</vt:lpstr>
      <vt:lpstr>'Week 34'!AKTIVNOST_7</vt:lpstr>
      <vt:lpstr>'Week 35'!AKTIVNOST_7</vt:lpstr>
      <vt:lpstr>'Week 36'!AKTIVNOST_7</vt:lpstr>
      <vt:lpstr>'Week 37'!AKTIVNOST_7</vt:lpstr>
      <vt:lpstr>'Week 38'!AKTIVNOST_7</vt:lpstr>
      <vt:lpstr>'Week 39'!AKTIVNOST_7</vt:lpstr>
      <vt:lpstr>'Week 4'!AKTIVNOST_7</vt:lpstr>
      <vt:lpstr>'Week 40'!AKTIVNOST_7</vt:lpstr>
      <vt:lpstr>'Week 41'!AKTIVNOST_7</vt:lpstr>
      <vt:lpstr>'Week 42'!AKTIVNOST_7</vt:lpstr>
      <vt:lpstr>'Week 43'!AKTIVNOST_7</vt:lpstr>
      <vt:lpstr>'Week 44'!AKTIVNOST_7</vt:lpstr>
      <vt:lpstr>'Week 45'!AKTIVNOST_7</vt:lpstr>
      <vt:lpstr>'Week 46'!AKTIVNOST_7</vt:lpstr>
      <vt:lpstr>'Week 47'!AKTIVNOST_7</vt:lpstr>
      <vt:lpstr>'Week 48'!AKTIVNOST_7</vt:lpstr>
      <vt:lpstr>'Week 49'!AKTIVNOST_7</vt:lpstr>
      <vt:lpstr>'Week 5'!AKTIVNOST_7</vt:lpstr>
      <vt:lpstr>'Week 50'!AKTIVNOST_7</vt:lpstr>
      <vt:lpstr>'Week 51'!AKTIVNOST_7</vt:lpstr>
      <vt:lpstr>'Week 52'!AKTIVNOST_7</vt:lpstr>
      <vt:lpstr>'Week 6'!AKTIVNOST_7</vt:lpstr>
      <vt:lpstr>'Week 7'!AKTIVNOST_7</vt:lpstr>
      <vt:lpstr>'Week 8'!AKTIVNOST_7</vt:lpstr>
      <vt:lpstr>'Week 9'!AKTIVNOST_7</vt:lpstr>
      <vt:lpstr>AKTIVNOST_7</vt:lpstr>
      <vt:lpstr>SUM!AKTIVNOST_8</vt:lpstr>
      <vt:lpstr>'Week 10'!AKTIVNOST_8</vt:lpstr>
      <vt:lpstr>'Week 11'!AKTIVNOST_8</vt:lpstr>
      <vt:lpstr>'Week 12'!AKTIVNOST_8</vt:lpstr>
      <vt:lpstr>'Week 13'!AKTIVNOST_8</vt:lpstr>
      <vt:lpstr>'Week 14'!AKTIVNOST_8</vt:lpstr>
      <vt:lpstr>'Week 15'!AKTIVNOST_8</vt:lpstr>
      <vt:lpstr>'Week 16'!AKTIVNOST_8</vt:lpstr>
      <vt:lpstr>'Week 17'!AKTIVNOST_8</vt:lpstr>
      <vt:lpstr>'Week 18'!AKTIVNOST_8</vt:lpstr>
      <vt:lpstr>'Week 19'!AKTIVNOST_8</vt:lpstr>
      <vt:lpstr>'Week 2'!AKTIVNOST_8</vt:lpstr>
      <vt:lpstr>'Week 20'!AKTIVNOST_8</vt:lpstr>
      <vt:lpstr>'Week 21'!AKTIVNOST_8</vt:lpstr>
      <vt:lpstr>'Week 22'!AKTIVNOST_8</vt:lpstr>
      <vt:lpstr>'Week 23'!AKTIVNOST_8</vt:lpstr>
      <vt:lpstr>'Week 24'!AKTIVNOST_8</vt:lpstr>
      <vt:lpstr>'Week 25'!AKTIVNOST_8</vt:lpstr>
      <vt:lpstr>'Week 26'!AKTIVNOST_8</vt:lpstr>
      <vt:lpstr>'Week 27'!AKTIVNOST_8</vt:lpstr>
      <vt:lpstr>'Week 28'!AKTIVNOST_8</vt:lpstr>
      <vt:lpstr>'Week 29'!AKTIVNOST_8</vt:lpstr>
      <vt:lpstr>'Week 3'!AKTIVNOST_8</vt:lpstr>
      <vt:lpstr>'Week 30'!AKTIVNOST_8</vt:lpstr>
      <vt:lpstr>'Week 31'!AKTIVNOST_8</vt:lpstr>
      <vt:lpstr>'Week 32'!AKTIVNOST_8</vt:lpstr>
      <vt:lpstr>'Week 33'!AKTIVNOST_8</vt:lpstr>
      <vt:lpstr>'Week 34'!AKTIVNOST_8</vt:lpstr>
      <vt:lpstr>'Week 35'!AKTIVNOST_8</vt:lpstr>
      <vt:lpstr>'Week 36'!AKTIVNOST_8</vt:lpstr>
      <vt:lpstr>'Week 37'!AKTIVNOST_8</vt:lpstr>
      <vt:lpstr>'Week 38'!AKTIVNOST_8</vt:lpstr>
      <vt:lpstr>'Week 39'!AKTIVNOST_8</vt:lpstr>
      <vt:lpstr>'Week 4'!AKTIVNOST_8</vt:lpstr>
      <vt:lpstr>'Week 40'!AKTIVNOST_8</vt:lpstr>
      <vt:lpstr>'Week 41'!AKTIVNOST_8</vt:lpstr>
      <vt:lpstr>'Week 42'!AKTIVNOST_8</vt:lpstr>
      <vt:lpstr>'Week 43'!AKTIVNOST_8</vt:lpstr>
      <vt:lpstr>'Week 44'!AKTIVNOST_8</vt:lpstr>
      <vt:lpstr>'Week 45'!AKTIVNOST_8</vt:lpstr>
      <vt:lpstr>'Week 46'!AKTIVNOST_8</vt:lpstr>
      <vt:lpstr>'Week 47'!AKTIVNOST_8</vt:lpstr>
      <vt:lpstr>'Week 48'!AKTIVNOST_8</vt:lpstr>
      <vt:lpstr>'Week 49'!AKTIVNOST_8</vt:lpstr>
      <vt:lpstr>'Week 5'!AKTIVNOST_8</vt:lpstr>
      <vt:lpstr>'Week 50'!AKTIVNOST_8</vt:lpstr>
      <vt:lpstr>'Week 51'!AKTIVNOST_8</vt:lpstr>
      <vt:lpstr>'Week 52'!AKTIVNOST_8</vt:lpstr>
      <vt:lpstr>'Week 6'!AKTIVNOST_8</vt:lpstr>
      <vt:lpstr>'Week 7'!AKTIVNOST_8</vt:lpstr>
      <vt:lpstr>'Week 8'!AKTIVNOST_8</vt:lpstr>
      <vt:lpstr>'Week 9'!AKTIVNOST_8</vt:lpstr>
      <vt:lpstr>AKTIVNOST_8</vt:lpstr>
      <vt:lpstr>SUM!AKTIVNOST_9</vt:lpstr>
      <vt:lpstr>'Week 10'!AKTIVNOST_9</vt:lpstr>
      <vt:lpstr>'Week 11'!AKTIVNOST_9</vt:lpstr>
      <vt:lpstr>'Week 12'!AKTIVNOST_9</vt:lpstr>
      <vt:lpstr>'Week 13'!AKTIVNOST_9</vt:lpstr>
      <vt:lpstr>'Week 14'!AKTIVNOST_9</vt:lpstr>
      <vt:lpstr>'Week 15'!AKTIVNOST_9</vt:lpstr>
      <vt:lpstr>'Week 16'!AKTIVNOST_9</vt:lpstr>
      <vt:lpstr>'Week 17'!AKTIVNOST_9</vt:lpstr>
      <vt:lpstr>'Week 18'!AKTIVNOST_9</vt:lpstr>
      <vt:lpstr>'Week 19'!AKTIVNOST_9</vt:lpstr>
      <vt:lpstr>'Week 2'!AKTIVNOST_9</vt:lpstr>
      <vt:lpstr>'Week 20'!AKTIVNOST_9</vt:lpstr>
      <vt:lpstr>'Week 21'!AKTIVNOST_9</vt:lpstr>
      <vt:lpstr>'Week 22'!AKTIVNOST_9</vt:lpstr>
      <vt:lpstr>'Week 23'!AKTIVNOST_9</vt:lpstr>
      <vt:lpstr>'Week 24'!AKTIVNOST_9</vt:lpstr>
      <vt:lpstr>'Week 25'!AKTIVNOST_9</vt:lpstr>
      <vt:lpstr>'Week 26'!AKTIVNOST_9</vt:lpstr>
      <vt:lpstr>'Week 27'!AKTIVNOST_9</vt:lpstr>
      <vt:lpstr>'Week 28'!AKTIVNOST_9</vt:lpstr>
      <vt:lpstr>'Week 29'!AKTIVNOST_9</vt:lpstr>
      <vt:lpstr>'Week 3'!AKTIVNOST_9</vt:lpstr>
      <vt:lpstr>'Week 30'!AKTIVNOST_9</vt:lpstr>
      <vt:lpstr>'Week 31'!AKTIVNOST_9</vt:lpstr>
      <vt:lpstr>'Week 32'!AKTIVNOST_9</vt:lpstr>
      <vt:lpstr>'Week 33'!AKTIVNOST_9</vt:lpstr>
      <vt:lpstr>'Week 34'!AKTIVNOST_9</vt:lpstr>
      <vt:lpstr>'Week 35'!AKTIVNOST_9</vt:lpstr>
      <vt:lpstr>'Week 36'!AKTIVNOST_9</vt:lpstr>
      <vt:lpstr>'Week 37'!AKTIVNOST_9</vt:lpstr>
      <vt:lpstr>'Week 38'!AKTIVNOST_9</vt:lpstr>
      <vt:lpstr>'Week 39'!AKTIVNOST_9</vt:lpstr>
      <vt:lpstr>'Week 4'!AKTIVNOST_9</vt:lpstr>
      <vt:lpstr>'Week 40'!AKTIVNOST_9</vt:lpstr>
      <vt:lpstr>'Week 41'!AKTIVNOST_9</vt:lpstr>
      <vt:lpstr>'Week 42'!AKTIVNOST_9</vt:lpstr>
      <vt:lpstr>'Week 43'!AKTIVNOST_9</vt:lpstr>
      <vt:lpstr>'Week 44'!AKTIVNOST_9</vt:lpstr>
      <vt:lpstr>'Week 45'!AKTIVNOST_9</vt:lpstr>
      <vt:lpstr>'Week 46'!AKTIVNOST_9</vt:lpstr>
      <vt:lpstr>'Week 47'!AKTIVNOST_9</vt:lpstr>
      <vt:lpstr>'Week 48'!AKTIVNOST_9</vt:lpstr>
      <vt:lpstr>'Week 49'!AKTIVNOST_9</vt:lpstr>
      <vt:lpstr>'Week 5'!AKTIVNOST_9</vt:lpstr>
      <vt:lpstr>'Week 50'!AKTIVNOST_9</vt:lpstr>
      <vt:lpstr>'Week 51'!AKTIVNOST_9</vt:lpstr>
      <vt:lpstr>'Week 52'!AKTIVNOST_9</vt:lpstr>
      <vt:lpstr>'Week 6'!AKTIVNOST_9</vt:lpstr>
      <vt:lpstr>'Week 7'!AKTIVNOST_9</vt:lpstr>
      <vt:lpstr>'Week 8'!AKTIVNOST_9</vt:lpstr>
      <vt:lpstr>'Week 9'!AKTIVNOST_9</vt:lpstr>
      <vt:lpstr>AKTIVNOST_9</vt:lpstr>
      <vt:lpstr>'Week 10'!day_1</vt:lpstr>
      <vt:lpstr>'Week 11'!day_1</vt:lpstr>
      <vt:lpstr>'Week 12'!day_1</vt:lpstr>
      <vt:lpstr>'Week 13'!day_1</vt:lpstr>
      <vt:lpstr>'Week 14'!day_1</vt:lpstr>
      <vt:lpstr>'Week 15'!day_1</vt:lpstr>
      <vt:lpstr>'Week 16'!day_1</vt:lpstr>
      <vt:lpstr>'Week 17'!day_1</vt:lpstr>
      <vt:lpstr>'Week 18'!day_1</vt:lpstr>
      <vt:lpstr>'Week 19'!day_1</vt:lpstr>
      <vt:lpstr>'Week 2'!day_1</vt:lpstr>
      <vt:lpstr>'Week 20'!day_1</vt:lpstr>
      <vt:lpstr>'Week 21'!day_1</vt:lpstr>
      <vt:lpstr>'Week 22'!day_1</vt:lpstr>
      <vt:lpstr>'Week 23'!day_1</vt:lpstr>
      <vt:lpstr>'Week 24'!day_1</vt:lpstr>
      <vt:lpstr>'Week 25'!day_1</vt:lpstr>
      <vt:lpstr>'Week 26'!day_1</vt:lpstr>
      <vt:lpstr>'Week 27'!day_1</vt:lpstr>
      <vt:lpstr>'Week 28'!day_1</vt:lpstr>
      <vt:lpstr>'Week 29'!day_1</vt:lpstr>
      <vt:lpstr>'Week 3'!day_1</vt:lpstr>
      <vt:lpstr>'Week 30'!day_1</vt:lpstr>
      <vt:lpstr>'Week 31'!day_1</vt:lpstr>
      <vt:lpstr>'Week 32'!day_1</vt:lpstr>
      <vt:lpstr>'Week 33'!day_1</vt:lpstr>
      <vt:lpstr>'Week 34'!day_1</vt:lpstr>
      <vt:lpstr>'Week 35'!day_1</vt:lpstr>
      <vt:lpstr>'Week 36'!day_1</vt:lpstr>
      <vt:lpstr>'Week 37'!day_1</vt:lpstr>
      <vt:lpstr>'Week 38'!day_1</vt:lpstr>
      <vt:lpstr>'Week 39'!day_1</vt:lpstr>
      <vt:lpstr>'Week 4'!day_1</vt:lpstr>
      <vt:lpstr>'Week 40'!day_1</vt:lpstr>
      <vt:lpstr>'Week 41'!day_1</vt:lpstr>
      <vt:lpstr>'Week 42'!day_1</vt:lpstr>
      <vt:lpstr>'Week 43'!day_1</vt:lpstr>
      <vt:lpstr>'Week 44'!day_1</vt:lpstr>
      <vt:lpstr>'Week 45'!day_1</vt:lpstr>
      <vt:lpstr>'Week 46'!day_1</vt:lpstr>
      <vt:lpstr>'Week 47'!day_1</vt:lpstr>
      <vt:lpstr>'Week 48'!day_1</vt:lpstr>
      <vt:lpstr>'Week 49'!day_1</vt:lpstr>
      <vt:lpstr>'Week 5'!day_1</vt:lpstr>
      <vt:lpstr>'Week 50'!day_1</vt:lpstr>
      <vt:lpstr>'Week 51'!day_1</vt:lpstr>
      <vt:lpstr>'Week 52'!day_1</vt:lpstr>
      <vt:lpstr>'Week 6'!day_1</vt:lpstr>
      <vt:lpstr>'Week 7'!day_1</vt:lpstr>
      <vt:lpstr>'Week 8'!day_1</vt:lpstr>
      <vt:lpstr>'Week 9'!day_1</vt:lpstr>
      <vt:lpstr>day_1</vt:lpstr>
      <vt:lpstr>'Week 10'!day_2</vt:lpstr>
      <vt:lpstr>'Week 11'!day_2</vt:lpstr>
      <vt:lpstr>'Week 12'!day_2</vt:lpstr>
      <vt:lpstr>'Week 13'!day_2</vt:lpstr>
      <vt:lpstr>'Week 14'!day_2</vt:lpstr>
      <vt:lpstr>'Week 15'!day_2</vt:lpstr>
      <vt:lpstr>'Week 16'!day_2</vt:lpstr>
      <vt:lpstr>'Week 17'!day_2</vt:lpstr>
      <vt:lpstr>'Week 18'!day_2</vt:lpstr>
      <vt:lpstr>'Week 19'!day_2</vt:lpstr>
      <vt:lpstr>'Week 2'!day_2</vt:lpstr>
      <vt:lpstr>'Week 20'!day_2</vt:lpstr>
      <vt:lpstr>'Week 21'!day_2</vt:lpstr>
      <vt:lpstr>'Week 22'!day_2</vt:lpstr>
      <vt:lpstr>'Week 23'!day_2</vt:lpstr>
      <vt:lpstr>'Week 24'!day_2</vt:lpstr>
      <vt:lpstr>'Week 25'!day_2</vt:lpstr>
      <vt:lpstr>'Week 26'!day_2</vt:lpstr>
      <vt:lpstr>'Week 27'!day_2</vt:lpstr>
      <vt:lpstr>'Week 28'!day_2</vt:lpstr>
      <vt:lpstr>'Week 29'!day_2</vt:lpstr>
      <vt:lpstr>'Week 3'!day_2</vt:lpstr>
      <vt:lpstr>'Week 30'!day_2</vt:lpstr>
      <vt:lpstr>'Week 31'!day_2</vt:lpstr>
      <vt:lpstr>'Week 32'!day_2</vt:lpstr>
      <vt:lpstr>'Week 33'!day_2</vt:lpstr>
      <vt:lpstr>'Week 34'!day_2</vt:lpstr>
      <vt:lpstr>'Week 35'!day_2</vt:lpstr>
      <vt:lpstr>'Week 36'!day_2</vt:lpstr>
      <vt:lpstr>'Week 37'!day_2</vt:lpstr>
      <vt:lpstr>'Week 38'!day_2</vt:lpstr>
      <vt:lpstr>'Week 39'!day_2</vt:lpstr>
      <vt:lpstr>'Week 4'!day_2</vt:lpstr>
      <vt:lpstr>'Week 40'!day_2</vt:lpstr>
      <vt:lpstr>'Week 41'!day_2</vt:lpstr>
      <vt:lpstr>'Week 42'!day_2</vt:lpstr>
      <vt:lpstr>'Week 43'!day_2</vt:lpstr>
      <vt:lpstr>'Week 44'!day_2</vt:lpstr>
      <vt:lpstr>'Week 45'!day_2</vt:lpstr>
      <vt:lpstr>'Week 46'!day_2</vt:lpstr>
      <vt:lpstr>'Week 47'!day_2</vt:lpstr>
      <vt:lpstr>'Week 48'!day_2</vt:lpstr>
      <vt:lpstr>'Week 49'!day_2</vt:lpstr>
      <vt:lpstr>'Week 5'!day_2</vt:lpstr>
      <vt:lpstr>'Week 50'!day_2</vt:lpstr>
      <vt:lpstr>'Week 51'!day_2</vt:lpstr>
      <vt:lpstr>'Week 52'!day_2</vt:lpstr>
      <vt:lpstr>'Week 6'!day_2</vt:lpstr>
      <vt:lpstr>'Week 7'!day_2</vt:lpstr>
      <vt:lpstr>'Week 8'!day_2</vt:lpstr>
      <vt:lpstr>'Week 9'!day_2</vt:lpstr>
      <vt:lpstr>day_2</vt:lpstr>
      <vt:lpstr>'Week 10'!day_3</vt:lpstr>
      <vt:lpstr>'Week 11'!day_3</vt:lpstr>
      <vt:lpstr>'Week 12'!day_3</vt:lpstr>
      <vt:lpstr>'Week 13'!day_3</vt:lpstr>
      <vt:lpstr>'Week 14'!day_3</vt:lpstr>
      <vt:lpstr>'Week 15'!day_3</vt:lpstr>
      <vt:lpstr>'Week 16'!day_3</vt:lpstr>
      <vt:lpstr>'Week 17'!day_3</vt:lpstr>
      <vt:lpstr>'Week 18'!day_3</vt:lpstr>
      <vt:lpstr>'Week 19'!day_3</vt:lpstr>
      <vt:lpstr>'Week 2'!day_3</vt:lpstr>
      <vt:lpstr>'Week 20'!day_3</vt:lpstr>
      <vt:lpstr>'Week 21'!day_3</vt:lpstr>
      <vt:lpstr>'Week 22'!day_3</vt:lpstr>
      <vt:lpstr>'Week 23'!day_3</vt:lpstr>
      <vt:lpstr>'Week 24'!day_3</vt:lpstr>
      <vt:lpstr>'Week 25'!day_3</vt:lpstr>
      <vt:lpstr>'Week 26'!day_3</vt:lpstr>
      <vt:lpstr>'Week 27'!day_3</vt:lpstr>
      <vt:lpstr>'Week 28'!day_3</vt:lpstr>
      <vt:lpstr>'Week 29'!day_3</vt:lpstr>
      <vt:lpstr>'Week 3'!day_3</vt:lpstr>
      <vt:lpstr>'Week 30'!day_3</vt:lpstr>
      <vt:lpstr>'Week 31'!day_3</vt:lpstr>
      <vt:lpstr>'Week 32'!day_3</vt:lpstr>
      <vt:lpstr>'Week 33'!day_3</vt:lpstr>
      <vt:lpstr>'Week 34'!day_3</vt:lpstr>
      <vt:lpstr>'Week 35'!day_3</vt:lpstr>
      <vt:lpstr>'Week 36'!day_3</vt:lpstr>
      <vt:lpstr>'Week 37'!day_3</vt:lpstr>
      <vt:lpstr>'Week 38'!day_3</vt:lpstr>
      <vt:lpstr>'Week 39'!day_3</vt:lpstr>
      <vt:lpstr>'Week 4'!day_3</vt:lpstr>
      <vt:lpstr>'Week 40'!day_3</vt:lpstr>
      <vt:lpstr>'Week 41'!day_3</vt:lpstr>
      <vt:lpstr>'Week 42'!day_3</vt:lpstr>
      <vt:lpstr>'Week 43'!day_3</vt:lpstr>
      <vt:lpstr>'Week 44'!day_3</vt:lpstr>
      <vt:lpstr>'Week 45'!day_3</vt:lpstr>
      <vt:lpstr>'Week 46'!day_3</vt:lpstr>
      <vt:lpstr>'Week 47'!day_3</vt:lpstr>
      <vt:lpstr>'Week 48'!day_3</vt:lpstr>
      <vt:lpstr>'Week 49'!day_3</vt:lpstr>
      <vt:lpstr>'Week 5'!day_3</vt:lpstr>
      <vt:lpstr>'Week 50'!day_3</vt:lpstr>
      <vt:lpstr>'Week 51'!day_3</vt:lpstr>
      <vt:lpstr>'Week 52'!day_3</vt:lpstr>
      <vt:lpstr>'Week 6'!day_3</vt:lpstr>
      <vt:lpstr>'Week 7'!day_3</vt:lpstr>
      <vt:lpstr>'Week 8'!day_3</vt:lpstr>
      <vt:lpstr>'Week 9'!day_3</vt:lpstr>
      <vt:lpstr>day_3</vt:lpstr>
      <vt:lpstr>'Week 10'!day_4</vt:lpstr>
      <vt:lpstr>'Week 11'!day_4</vt:lpstr>
      <vt:lpstr>'Week 12'!day_4</vt:lpstr>
      <vt:lpstr>'Week 13'!day_4</vt:lpstr>
      <vt:lpstr>'Week 14'!day_4</vt:lpstr>
      <vt:lpstr>'Week 15'!day_4</vt:lpstr>
      <vt:lpstr>'Week 16'!day_4</vt:lpstr>
      <vt:lpstr>'Week 17'!day_4</vt:lpstr>
      <vt:lpstr>'Week 18'!day_4</vt:lpstr>
      <vt:lpstr>'Week 19'!day_4</vt:lpstr>
      <vt:lpstr>'Week 2'!day_4</vt:lpstr>
      <vt:lpstr>'Week 20'!day_4</vt:lpstr>
      <vt:lpstr>'Week 21'!day_4</vt:lpstr>
      <vt:lpstr>'Week 22'!day_4</vt:lpstr>
      <vt:lpstr>'Week 23'!day_4</vt:lpstr>
      <vt:lpstr>'Week 24'!day_4</vt:lpstr>
      <vt:lpstr>'Week 25'!day_4</vt:lpstr>
      <vt:lpstr>'Week 26'!day_4</vt:lpstr>
      <vt:lpstr>'Week 27'!day_4</vt:lpstr>
      <vt:lpstr>'Week 28'!day_4</vt:lpstr>
      <vt:lpstr>'Week 29'!day_4</vt:lpstr>
      <vt:lpstr>'Week 3'!day_4</vt:lpstr>
      <vt:lpstr>'Week 30'!day_4</vt:lpstr>
      <vt:lpstr>'Week 31'!day_4</vt:lpstr>
      <vt:lpstr>'Week 32'!day_4</vt:lpstr>
      <vt:lpstr>'Week 33'!day_4</vt:lpstr>
      <vt:lpstr>'Week 34'!day_4</vt:lpstr>
      <vt:lpstr>'Week 35'!day_4</vt:lpstr>
      <vt:lpstr>'Week 36'!day_4</vt:lpstr>
      <vt:lpstr>'Week 37'!day_4</vt:lpstr>
      <vt:lpstr>'Week 38'!day_4</vt:lpstr>
      <vt:lpstr>'Week 39'!day_4</vt:lpstr>
      <vt:lpstr>'Week 4'!day_4</vt:lpstr>
      <vt:lpstr>'Week 40'!day_4</vt:lpstr>
      <vt:lpstr>'Week 41'!day_4</vt:lpstr>
      <vt:lpstr>'Week 42'!day_4</vt:lpstr>
      <vt:lpstr>'Week 43'!day_4</vt:lpstr>
      <vt:lpstr>'Week 44'!day_4</vt:lpstr>
      <vt:lpstr>'Week 45'!day_4</vt:lpstr>
      <vt:lpstr>'Week 46'!day_4</vt:lpstr>
      <vt:lpstr>'Week 47'!day_4</vt:lpstr>
      <vt:lpstr>'Week 48'!day_4</vt:lpstr>
      <vt:lpstr>'Week 49'!day_4</vt:lpstr>
      <vt:lpstr>'Week 5'!day_4</vt:lpstr>
      <vt:lpstr>'Week 50'!day_4</vt:lpstr>
      <vt:lpstr>'Week 51'!day_4</vt:lpstr>
      <vt:lpstr>'Week 52'!day_4</vt:lpstr>
      <vt:lpstr>'Week 6'!day_4</vt:lpstr>
      <vt:lpstr>'Week 7'!day_4</vt:lpstr>
      <vt:lpstr>'Week 8'!day_4</vt:lpstr>
      <vt:lpstr>'Week 9'!day_4</vt:lpstr>
      <vt:lpstr>day_4</vt:lpstr>
      <vt:lpstr>'Week 10'!day_5</vt:lpstr>
      <vt:lpstr>'Week 11'!day_5</vt:lpstr>
      <vt:lpstr>'Week 12'!day_5</vt:lpstr>
      <vt:lpstr>'Week 13'!day_5</vt:lpstr>
      <vt:lpstr>'Week 14'!day_5</vt:lpstr>
      <vt:lpstr>'Week 15'!day_5</vt:lpstr>
      <vt:lpstr>'Week 16'!day_5</vt:lpstr>
      <vt:lpstr>'Week 17'!day_5</vt:lpstr>
      <vt:lpstr>'Week 18'!day_5</vt:lpstr>
      <vt:lpstr>'Week 19'!day_5</vt:lpstr>
      <vt:lpstr>'Week 2'!day_5</vt:lpstr>
      <vt:lpstr>'Week 20'!day_5</vt:lpstr>
      <vt:lpstr>'Week 21'!day_5</vt:lpstr>
      <vt:lpstr>'Week 22'!day_5</vt:lpstr>
      <vt:lpstr>'Week 23'!day_5</vt:lpstr>
      <vt:lpstr>'Week 24'!day_5</vt:lpstr>
      <vt:lpstr>'Week 25'!day_5</vt:lpstr>
      <vt:lpstr>'Week 26'!day_5</vt:lpstr>
      <vt:lpstr>'Week 27'!day_5</vt:lpstr>
      <vt:lpstr>'Week 28'!day_5</vt:lpstr>
      <vt:lpstr>'Week 29'!day_5</vt:lpstr>
      <vt:lpstr>'Week 3'!day_5</vt:lpstr>
      <vt:lpstr>'Week 30'!day_5</vt:lpstr>
      <vt:lpstr>'Week 31'!day_5</vt:lpstr>
      <vt:lpstr>'Week 32'!day_5</vt:lpstr>
      <vt:lpstr>'Week 33'!day_5</vt:lpstr>
      <vt:lpstr>'Week 34'!day_5</vt:lpstr>
      <vt:lpstr>'Week 35'!day_5</vt:lpstr>
      <vt:lpstr>'Week 36'!day_5</vt:lpstr>
      <vt:lpstr>'Week 37'!day_5</vt:lpstr>
      <vt:lpstr>'Week 38'!day_5</vt:lpstr>
      <vt:lpstr>'Week 39'!day_5</vt:lpstr>
      <vt:lpstr>'Week 4'!day_5</vt:lpstr>
      <vt:lpstr>'Week 40'!day_5</vt:lpstr>
      <vt:lpstr>'Week 41'!day_5</vt:lpstr>
      <vt:lpstr>'Week 42'!day_5</vt:lpstr>
      <vt:lpstr>'Week 43'!day_5</vt:lpstr>
      <vt:lpstr>'Week 44'!day_5</vt:lpstr>
      <vt:lpstr>'Week 45'!day_5</vt:lpstr>
      <vt:lpstr>'Week 46'!day_5</vt:lpstr>
      <vt:lpstr>'Week 47'!day_5</vt:lpstr>
      <vt:lpstr>'Week 48'!day_5</vt:lpstr>
      <vt:lpstr>'Week 49'!day_5</vt:lpstr>
      <vt:lpstr>'Week 5'!day_5</vt:lpstr>
      <vt:lpstr>'Week 50'!day_5</vt:lpstr>
      <vt:lpstr>'Week 51'!day_5</vt:lpstr>
      <vt:lpstr>'Week 52'!day_5</vt:lpstr>
      <vt:lpstr>'Week 6'!day_5</vt:lpstr>
      <vt:lpstr>'Week 7'!day_5</vt:lpstr>
      <vt:lpstr>'Week 8'!day_5</vt:lpstr>
      <vt:lpstr>'Week 9'!day_5</vt:lpstr>
      <vt:lpstr>day_5</vt:lpstr>
      <vt:lpstr>'Week 10'!day_6</vt:lpstr>
      <vt:lpstr>'Week 11'!day_6</vt:lpstr>
      <vt:lpstr>'Week 12'!day_6</vt:lpstr>
      <vt:lpstr>'Week 13'!day_6</vt:lpstr>
      <vt:lpstr>'Week 14'!day_6</vt:lpstr>
      <vt:lpstr>'Week 15'!day_6</vt:lpstr>
      <vt:lpstr>'Week 16'!day_6</vt:lpstr>
      <vt:lpstr>'Week 17'!day_6</vt:lpstr>
      <vt:lpstr>'Week 18'!day_6</vt:lpstr>
      <vt:lpstr>'Week 19'!day_6</vt:lpstr>
      <vt:lpstr>'Week 2'!day_6</vt:lpstr>
      <vt:lpstr>'Week 20'!day_6</vt:lpstr>
      <vt:lpstr>'Week 21'!day_6</vt:lpstr>
      <vt:lpstr>'Week 22'!day_6</vt:lpstr>
      <vt:lpstr>'Week 23'!day_6</vt:lpstr>
      <vt:lpstr>'Week 24'!day_6</vt:lpstr>
      <vt:lpstr>'Week 25'!day_6</vt:lpstr>
      <vt:lpstr>'Week 26'!day_6</vt:lpstr>
      <vt:lpstr>'Week 27'!day_6</vt:lpstr>
      <vt:lpstr>'Week 28'!day_6</vt:lpstr>
      <vt:lpstr>'Week 29'!day_6</vt:lpstr>
      <vt:lpstr>'Week 3'!day_6</vt:lpstr>
      <vt:lpstr>'Week 30'!day_6</vt:lpstr>
      <vt:lpstr>'Week 31'!day_6</vt:lpstr>
      <vt:lpstr>'Week 32'!day_6</vt:lpstr>
      <vt:lpstr>'Week 33'!day_6</vt:lpstr>
      <vt:lpstr>'Week 34'!day_6</vt:lpstr>
      <vt:lpstr>'Week 35'!day_6</vt:lpstr>
      <vt:lpstr>'Week 36'!day_6</vt:lpstr>
      <vt:lpstr>'Week 37'!day_6</vt:lpstr>
      <vt:lpstr>'Week 38'!day_6</vt:lpstr>
      <vt:lpstr>'Week 39'!day_6</vt:lpstr>
      <vt:lpstr>'Week 4'!day_6</vt:lpstr>
      <vt:lpstr>'Week 40'!day_6</vt:lpstr>
      <vt:lpstr>'Week 41'!day_6</vt:lpstr>
      <vt:lpstr>'Week 42'!day_6</vt:lpstr>
      <vt:lpstr>'Week 43'!day_6</vt:lpstr>
      <vt:lpstr>'Week 44'!day_6</vt:lpstr>
      <vt:lpstr>'Week 45'!day_6</vt:lpstr>
      <vt:lpstr>'Week 46'!day_6</vt:lpstr>
      <vt:lpstr>'Week 47'!day_6</vt:lpstr>
      <vt:lpstr>'Week 48'!day_6</vt:lpstr>
      <vt:lpstr>'Week 49'!day_6</vt:lpstr>
      <vt:lpstr>'Week 5'!day_6</vt:lpstr>
      <vt:lpstr>'Week 50'!day_6</vt:lpstr>
      <vt:lpstr>'Week 51'!day_6</vt:lpstr>
      <vt:lpstr>'Week 52'!day_6</vt:lpstr>
      <vt:lpstr>'Week 6'!day_6</vt:lpstr>
      <vt:lpstr>'Week 7'!day_6</vt:lpstr>
      <vt:lpstr>'Week 8'!day_6</vt:lpstr>
      <vt:lpstr>'Week 9'!day_6</vt:lpstr>
      <vt:lpstr>day_6</vt:lpstr>
      <vt:lpstr>'Week 10'!day_7</vt:lpstr>
      <vt:lpstr>'Week 11'!day_7</vt:lpstr>
      <vt:lpstr>'Week 12'!day_7</vt:lpstr>
      <vt:lpstr>'Week 13'!day_7</vt:lpstr>
      <vt:lpstr>'Week 14'!day_7</vt:lpstr>
      <vt:lpstr>'Week 15'!day_7</vt:lpstr>
      <vt:lpstr>'Week 16'!day_7</vt:lpstr>
      <vt:lpstr>'Week 17'!day_7</vt:lpstr>
      <vt:lpstr>'Week 18'!day_7</vt:lpstr>
      <vt:lpstr>'Week 19'!day_7</vt:lpstr>
      <vt:lpstr>'Week 2'!day_7</vt:lpstr>
      <vt:lpstr>'Week 20'!day_7</vt:lpstr>
      <vt:lpstr>'Week 21'!day_7</vt:lpstr>
      <vt:lpstr>'Week 22'!day_7</vt:lpstr>
      <vt:lpstr>'Week 23'!day_7</vt:lpstr>
      <vt:lpstr>'Week 24'!day_7</vt:lpstr>
      <vt:lpstr>'Week 25'!day_7</vt:lpstr>
      <vt:lpstr>'Week 26'!day_7</vt:lpstr>
      <vt:lpstr>'Week 27'!day_7</vt:lpstr>
      <vt:lpstr>'Week 28'!day_7</vt:lpstr>
      <vt:lpstr>'Week 29'!day_7</vt:lpstr>
      <vt:lpstr>'Week 3'!day_7</vt:lpstr>
      <vt:lpstr>'Week 30'!day_7</vt:lpstr>
      <vt:lpstr>'Week 31'!day_7</vt:lpstr>
      <vt:lpstr>'Week 32'!day_7</vt:lpstr>
      <vt:lpstr>'Week 33'!day_7</vt:lpstr>
      <vt:lpstr>'Week 34'!day_7</vt:lpstr>
      <vt:lpstr>'Week 35'!day_7</vt:lpstr>
      <vt:lpstr>'Week 36'!day_7</vt:lpstr>
      <vt:lpstr>'Week 37'!day_7</vt:lpstr>
      <vt:lpstr>'Week 38'!day_7</vt:lpstr>
      <vt:lpstr>'Week 39'!day_7</vt:lpstr>
      <vt:lpstr>'Week 4'!day_7</vt:lpstr>
      <vt:lpstr>'Week 40'!day_7</vt:lpstr>
      <vt:lpstr>'Week 41'!day_7</vt:lpstr>
      <vt:lpstr>'Week 42'!day_7</vt:lpstr>
      <vt:lpstr>'Week 43'!day_7</vt:lpstr>
      <vt:lpstr>'Week 44'!day_7</vt:lpstr>
      <vt:lpstr>'Week 45'!day_7</vt:lpstr>
      <vt:lpstr>'Week 46'!day_7</vt:lpstr>
      <vt:lpstr>'Week 47'!day_7</vt:lpstr>
      <vt:lpstr>'Week 48'!day_7</vt:lpstr>
      <vt:lpstr>'Week 49'!day_7</vt:lpstr>
      <vt:lpstr>'Week 5'!day_7</vt:lpstr>
      <vt:lpstr>'Week 50'!day_7</vt:lpstr>
      <vt:lpstr>'Week 51'!day_7</vt:lpstr>
      <vt:lpstr>'Week 52'!day_7</vt:lpstr>
      <vt:lpstr>'Week 6'!day_7</vt:lpstr>
      <vt:lpstr>'Week 7'!day_7</vt:lpstr>
      <vt:lpstr>'Week 8'!day_7</vt:lpstr>
      <vt:lpstr>'Week 9'!day_7</vt:lpstr>
      <vt:lpstr>day_7</vt:lpstr>
      <vt:lpstr>'Week 10'!P1SUM</vt:lpstr>
      <vt:lpstr>'Week 11'!P1SUM</vt:lpstr>
      <vt:lpstr>'Week 12'!P1SUM</vt:lpstr>
      <vt:lpstr>'Week 13'!P1SUM</vt:lpstr>
      <vt:lpstr>'Week 14'!P1SUM</vt:lpstr>
      <vt:lpstr>'Week 15'!P1SUM</vt:lpstr>
      <vt:lpstr>'Week 16'!P1SUM</vt:lpstr>
      <vt:lpstr>'Week 17'!P1SUM</vt:lpstr>
      <vt:lpstr>'Week 18'!P1SUM</vt:lpstr>
      <vt:lpstr>'Week 19'!P1SUM</vt:lpstr>
      <vt:lpstr>'Week 2'!P1SUM</vt:lpstr>
      <vt:lpstr>'Week 20'!P1SUM</vt:lpstr>
      <vt:lpstr>'Week 21'!P1SUM</vt:lpstr>
      <vt:lpstr>'Week 22'!P1SUM</vt:lpstr>
      <vt:lpstr>'Week 23'!P1SUM</vt:lpstr>
      <vt:lpstr>'Week 24'!P1SUM</vt:lpstr>
      <vt:lpstr>'Week 25'!P1SUM</vt:lpstr>
      <vt:lpstr>'Week 26'!P1SUM</vt:lpstr>
      <vt:lpstr>'Week 27'!P1SUM</vt:lpstr>
      <vt:lpstr>'Week 28'!P1SUM</vt:lpstr>
      <vt:lpstr>'Week 29'!P1SUM</vt:lpstr>
      <vt:lpstr>'Week 3'!P1SUM</vt:lpstr>
      <vt:lpstr>'Week 30'!P1SUM</vt:lpstr>
      <vt:lpstr>'Week 31'!P1SUM</vt:lpstr>
      <vt:lpstr>'Week 32'!P1SUM</vt:lpstr>
      <vt:lpstr>'Week 33'!P1SUM</vt:lpstr>
      <vt:lpstr>'Week 34'!P1SUM</vt:lpstr>
      <vt:lpstr>'Week 35'!P1SUM</vt:lpstr>
      <vt:lpstr>'Week 36'!P1SUM</vt:lpstr>
      <vt:lpstr>'Week 37'!P1SUM</vt:lpstr>
      <vt:lpstr>'Week 38'!P1SUM</vt:lpstr>
      <vt:lpstr>'Week 39'!P1SUM</vt:lpstr>
      <vt:lpstr>'Week 4'!P1SUM</vt:lpstr>
      <vt:lpstr>'Week 40'!P1SUM</vt:lpstr>
      <vt:lpstr>'Week 41'!P1SUM</vt:lpstr>
      <vt:lpstr>'Week 42'!P1SUM</vt:lpstr>
      <vt:lpstr>'Week 43'!P1SUM</vt:lpstr>
      <vt:lpstr>'Week 44'!P1SUM</vt:lpstr>
      <vt:lpstr>'Week 45'!P1SUM</vt:lpstr>
      <vt:lpstr>'Week 46'!P1SUM</vt:lpstr>
      <vt:lpstr>'Week 47'!P1SUM</vt:lpstr>
      <vt:lpstr>'Week 48'!P1SUM</vt:lpstr>
      <vt:lpstr>'Week 49'!P1SUM</vt:lpstr>
      <vt:lpstr>'Week 5'!P1SUM</vt:lpstr>
      <vt:lpstr>'Week 50'!P1SUM</vt:lpstr>
      <vt:lpstr>'Week 51'!P1SUM</vt:lpstr>
      <vt:lpstr>'Week 52'!P1SUM</vt:lpstr>
      <vt:lpstr>'Week 6'!P1SUM</vt:lpstr>
      <vt:lpstr>'Week 7'!P1SUM</vt:lpstr>
      <vt:lpstr>'Week 8'!P1SUM</vt:lpstr>
      <vt:lpstr>'Week 9'!P1SUM</vt:lpstr>
      <vt:lpstr>P1SUM</vt:lpstr>
      <vt:lpstr>'Week 10'!P2SUM</vt:lpstr>
      <vt:lpstr>'Week 11'!P2SUM</vt:lpstr>
      <vt:lpstr>'Week 12'!P2SUM</vt:lpstr>
      <vt:lpstr>'Week 13'!P2SUM</vt:lpstr>
      <vt:lpstr>'Week 14'!P2SUM</vt:lpstr>
      <vt:lpstr>'Week 15'!P2SUM</vt:lpstr>
      <vt:lpstr>'Week 16'!P2SUM</vt:lpstr>
      <vt:lpstr>'Week 17'!P2SUM</vt:lpstr>
      <vt:lpstr>'Week 18'!P2SUM</vt:lpstr>
      <vt:lpstr>'Week 19'!P2SUM</vt:lpstr>
      <vt:lpstr>'Week 2'!P2SUM</vt:lpstr>
      <vt:lpstr>'Week 20'!P2SUM</vt:lpstr>
      <vt:lpstr>'Week 21'!P2SUM</vt:lpstr>
      <vt:lpstr>'Week 22'!P2SUM</vt:lpstr>
      <vt:lpstr>'Week 23'!P2SUM</vt:lpstr>
      <vt:lpstr>'Week 24'!P2SUM</vt:lpstr>
      <vt:lpstr>'Week 25'!P2SUM</vt:lpstr>
      <vt:lpstr>'Week 26'!P2SUM</vt:lpstr>
      <vt:lpstr>'Week 27'!P2SUM</vt:lpstr>
      <vt:lpstr>'Week 28'!P2SUM</vt:lpstr>
      <vt:lpstr>'Week 29'!P2SUM</vt:lpstr>
      <vt:lpstr>'Week 3'!P2SUM</vt:lpstr>
      <vt:lpstr>'Week 30'!P2SUM</vt:lpstr>
      <vt:lpstr>'Week 31'!P2SUM</vt:lpstr>
      <vt:lpstr>'Week 32'!P2SUM</vt:lpstr>
      <vt:lpstr>'Week 33'!P2SUM</vt:lpstr>
      <vt:lpstr>'Week 34'!P2SUM</vt:lpstr>
      <vt:lpstr>'Week 35'!P2SUM</vt:lpstr>
      <vt:lpstr>'Week 36'!P2SUM</vt:lpstr>
      <vt:lpstr>'Week 37'!P2SUM</vt:lpstr>
      <vt:lpstr>'Week 38'!P2SUM</vt:lpstr>
      <vt:lpstr>'Week 39'!P2SUM</vt:lpstr>
      <vt:lpstr>'Week 4'!P2SUM</vt:lpstr>
      <vt:lpstr>'Week 40'!P2SUM</vt:lpstr>
      <vt:lpstr>'Week 41'!P2SUM</vt:lpstr>
      <vt:lpstr>'Week 42'!P2SUM</vt:lpstr>
      <vt:lpstr>'Week 43'!P2SUM</vt:lpstr>
      <vt:lpstr>'Week 44'!P2SUM</vt:lpstr>
      <vt:lpstr>'Week 45'!P2SUM</vt:lpstr>
      <vt:lpstr>'Week 46'!P2SUM</vt:lpstr>
      <vt:lpstr>'Week 47'!P2SUM</vt:lpstr>
      <vt:lpstr>'Week 48'!P2SUM</vt:lpstr>
      <vt:lpstr>'Week 49'!P2SUM</vt:lpstr>
      <vt:lpstr>'Week 5'!P2SUM</vt:lpstr>
      <vt:lpstr>'Week 50'!P2SUM</vt:lpstr>
      <vt:lpstr>'Week 51'!P2SUM</vt:lpstr>
      <vt:lpstr>'Week 52'!P2SUM</vt:lpstr>
      <vt:lpstr>'Week 6'!P2SUM</vt:lpstr>
      <vt:lpstr>'Week 7'!P2SUM</vt:lpstr>
      <vt:lpstr>'Week 8'!P2SUM</vt:lpstr>
      <vt:lpstr>'Week 9'!P2SUM</vt:lpstr>
      <vt:lpstr>P2SUM</vt:lpstr>
      <vt:lpstr>'Week 10'!Project</vt:lpstr>
      <vt:lpstr>'Week 11'!Project</vt:lpstr>
      <vt:lpstr>'Week 12'!Project</vt:lpstr>
      <vt:lpstr>'Week 13'!Project</vt:lpstr>
      <vt:lpstr>'Week 14'!Project</vt:lpstr>
      <vt:lpstr>'Week 15'!Project</vt:lpstr>
      <vt:lpstr>'Week 16'!Project</vt:lpstr>
      <vt:lpstr>'Week 17'!Project</vt:lpstr>
      <vt:lpstr>'Week 18'!Project</vt:lpstr>
      <vt:lpstr>'Week 19'!Project</vt:lpstr>
      <vt:lpstr>'Week 2'!Project</vt:lpstr>
      <vt:lpstr>'Week 20'!Project</vt:lpstr>
      <vt:lpstr>'Week 21'!Project</vt:lpstr>
      <vt:lpstr>'Week 22'!Project</vt:lpstr>
      <vt:lpstr>'Week 23'!Project</vt:lpstr>
      <vt:lpstr>'Week 24'!Project</vt:lpstr>
      <vt:lpstr>'Week 25'!Project</vt:lpstr>
      <vt:lpstr>'Week 26'!Project</vt:lpstr>
      <vt:lpstr>'Week 27'!Project</vt:lpstr>
      <vt:lpstr>'Week 28'!Project</vt:lpstr>
      <vt:lpstr>'Week 29'!Project</vt:lpstr>
      <vt:lpstr>'Week 3'!Project</vt:lpstr>
      <vt:lpstr>'Week 30'!Project</vt:lpstr>
      <vt:lpstr>'Week 31'!Project</vt:lpstr>
      <vt:lpstr>'Week 32'!Project</vt:lpstr>
      <vt:lpstr>'Week 33'!Project</vt:lpstr>
      <vt:lpstr>'Week 34'!Project</vt:lpstr>
      <vt:lpstr>'Week 35'!Project</vt:lpstr>
      <vt:lpstr>'Week 36'!Project</vt:lpstr>
      <vt:lpstr>'Week 37'!Project</vt:lpstr>
      <vt:lpstr>'Week 38'!Project</vt:lpstr>
      <vt:lpstr>'Week 39'!Project</vt:lpstr>
      <vt:lpstr>'Week 4'!Project</vt:lpstr>
      <vt:lpstr>'Week 40'!Project</vt:lpstr>
      <vt:lpstr>'Week 41'!Project</vt:lpstr>
      <vt:lpstr>'Week 42'!Project</vt:lpstr>
      <vt:lpstr>'Week 43'!Project</vt:lpstr>
      <vt:lpstr>'Week 44'!Project</vt:lpstr>
      <vt:lpstr>'Week 45'!Project</vt:lpstr>
      <vt:lpstr>'Week 46'!Project</vt:lpstr>
      <vt:lpstr>'Week 47'!Project</vt:lpstr>
      <vt:lpstr>'Week 48'!Project</vt:lpstr>
      <vt:lpstr>'Week 49'!Project</vt:lpstr>
      <vt:lpstr>'Week 5'!Project</vt:lpstr>
      <vt:lpstr>'Week 50'!Project</vt:lpstr>
      <vt:lpstr>'Week 51'!Project</vt:lpstr>
      <vt:lpstr>'Week 52'!Project</vt:lpstr>
      <vt:lpstr>'Week 6'!Project</vt:lpstr>
      <vt:lpstr>'Week 7'!Project</vt:lpstr>
      <vt:lpstr>'Week 8'!Project</vt:lpstr>
      <vt:lpstr>'Week 9'!Project</vt:lpstr>
      <vt:lpstr>Project</vt:lpstr>
      <vt:lpstr>'Week 10'!PROJECT1</vt:lpstr>
      <vt:lpstr>'Week 11'!PROJECT1</vt:lpstr>
      <vt:lpstr>'Week 12'!PROJECT1</vt:lpstr>
      <vt:lpstr>'Week 13'!PROJECT1</vt:lpstr>
      <vt:lpstr>'Week 14'!PROJECT1</vt:lpstr>
      <vt:lpstr>'Week 15'!PROJECT1</vt:lpstr>
      <vt:lpstr>'Week 16'!PROJECT1</vt:lpstr>
      <vt:lpstr>'Week 17'!PROJECT1</vt:lpstr>
      <vt:lpstr>'Week 18'!PROJECT1</vt:lpstr>
      <vt:lpstr>'Week 19'!PROJECT1</vt:lpstr>
      <vt:lpstr>'Week 2'!PROJECT1</vt:lpstr>
      <vt:lpstr>'Week 20'!PROJECT1</vt:lpstr>
      <vt:lpstr>'Week 21'!PROJECT1</vt:lpstr>
      <vt:lpstr>'Week 22'!PROJECT1</vt:lpstr>
      <vt:lpstr>'Week 23'!PROJECT1</vt:lpstr>
      <vt:lpstr>'Week 24'!PROJECT1</vt:lpstr>
      <vt:lpstr>'Week 25'!PROJECT1</vt:lpstr>
      <vt:lpstr>'Week 26'!PROJECT1</vt:lpstr>
      <vt:lpstr>'Week 27'!PROJECT1</vt:lpstr>
      <vt:lpstr>'Week 28'!PROJECT1</vt:lpstr>
      <vt:lpstr>'Week 29'!PROJECT1</vt:lpstr>
      <vt:lpstr>'Week 3'!PROJECT1</vt:lpstr>
      <vt:lpstr>'Week 30'!PROJECT1</vt:lpstr>
      <vt:lpstr>'Week 31'!PROJECT1</vt:lpstr>
      <vt:lpstr>'Week 32'!PROJECT1</vt:lpstr>
      <vt:lpstr>'Week 33'!PROJECT1</vt:lpstr>
      <vt:lpstr>'Week 34'!PROJECT1</vt:lpstr>
      <vt:lpstr>'Week 35'!PROJECT1</vt:lpstr>
      <vt:lpstr>'Week 36'!PROJECT1</vt:lpstr>
      <vt:lpstr>'Week 37'!PROJECT1</vt:lpstr>
      <vt:lpstr>'Week 38'!PROJECT1</vt:lpstr>
      <vt:lpstr>'Week 39'!PROJECT1</vt:lpstr>
      <vt:lpstr>'Week 4'!PROJECT1</vt:lpstr>
      <vt:lpstr>'Week 40'!PROJECT1</vt:lpstr>
      <vt:lpstr>'Week 41'!PROJECT1</vt:lpstr>
      <vt:lpstr>'Week 42'!PROJECT1</vt:lpstr>
      <vt:lpstr>'Week 43'!PROJECT1</vt:lpstr>
      <vt:lpstr>'Week 44'!PROJECT1</vt:lpstr>
      <vt:lpstr>'Week 45'!PROJECT1</vt:lpstr>
      <vt:lpstr>'Week 46'!PROJECT1</vt:lpstr>
      <vt:lpstr>'Week 47'!PROJECT1</vt:lpstr>
      <vt:lpstr>'Week 48'!PROJECT1</vt:lpstr>
      <vt:lpstr>'Week 49'!PROJECT1</vt:lpstr>
      <vt:lpstr>'Week 5'!PROJECT1</vt:lpstr>
      <vt:lpstr>'Week 50'!PROJECT1</vt:lpstr>
      <vt:lpstr>'Week 51'!PROJECT1</vt:lpstr>
      <vt:lpstr>'Week 52'!PROJECT1</vt:lpstr>
      <vt:lpstr>'Week 6'!PROJECT1</vt:lpstr>
      <vt:lpstr>'Week 7'!PROJECT1</vt:lpstr>
      <vt:lpstr>'Week 8'!PROJECT1</vt:lpstr>
      <vt:lpstr>'Week 9'!PROJECT1</vt:lpstr>
      <vt:lpstr>PROJECT1</vt:lpstr>
      <vt:lpstr>'Week 10'!PROJECT2</vt:lpstr>
      <vt:lpstr>'Week 11'!PROJECT2</vt:lpstr>
      <vt:lpstr>'Week 12'!PROJECT2</vt:lpstr>
      <vt:lpstr>'Week 13'!PROJECT2</vt:lpstr>
      <vt:lpstr>'Week 14'!PROJECT2</vt:lpstr>
      <vt:lpstr>'Week 15'!PROJECT2</vt:lpstr>
      <vt:lpstr>'Week 16'!PROJECT2</vt:lpstr>
      <vt:lpstr>'Week 17'!PROJECT2</vt:lpstr>
      <vt:lpstr>'Week 18'!PROJECT2</vt:lpstr>
      <vt:lpstr>'Week 19'!PROJECT2</vt:lpstr>
      <vt:lpstr>'Week 2'!PROJECT2</vt:lpstr>
      <vt:lpstr>'Week 20'!PROJECT2</vt:lpstr>
      <vt:lpstr>'Week 21'!PROJECT2</vt:lpstr>
      <vt:lpstr>'Week 22'!PROJECT2</vt:lpstr>
      <vt:lpstr>'Week 23'!PROJECT2</vt:lpstr>
      <vt:lpstr>'Week 24'!PROJECT2</vt:lpstr>
      <vt:lpstr>'Week 25'!PROJECT2</vt:lpstr>
      <vt:lpstr>'Week 26'!PROJECT2</vt:lpstr>
      <vt:lpstr>'Week 27'!PROJECT2</vt:lpstr>
      <vt:lpstr>'Week 28'!PROJECT2</vt:lpstr>
      <vt:lpstr>'Week 29'!PROJECT2</vt:lpstr>
      <vt:lpstr>'Week 3'!PROJECT2</vt:lpstr>
      <vt:lpstr>'Week 30'!PROJECT2</vt:lpstr>
      <vt:lpstr>'Week 31'!PROJECT2</vt:lpstr>
      <vt:lpstr>'Week 32'!PROJECT2</vt:lpstr>
      <vt:lpstr>'Week 33'!PROJECT2</vt:lpstr>
      <vt:lpstr>'Week 34'!PROJECT2</vt:lpstr>
      <vt:lpstr>'Week 35'!PROJECT2</vt:lpstr>
      <vt:lpstr>'Week 36'!PROJECT2</vt:lpstr>
      <vt:lpstr>'Week 37'!PROJECT2</vt:lpstr>
      <vt:lpstr>'Week 38'!PROJECT2</vt:lpstr>
      <vt:lpstr>'Week 39'!PROJECT2</vt:lpstr>
      <vt:lpstr>'Week 4'!PROJECT2</vt:lpstr>
      <vt:lpstr>'Week 40'!PROJECT2</vt:lpstr>
      <vt:lpstr>'Week 41'!PROJECT2</vt:lpstr>
      <vt:lpstr>'Week 42'!PROJECT2</vt:lpstr>
      <vt:lpstr>'Week 43'!PROJECT2</vt:lpstr>
      <vt:lpstr>'Week 44'!PROJECT2</vt:lpstr>
      <vt:lpstr>'Week 45'!PROJECT2</vt:lpstr>
      <vt:lpstr>'Week 46'!PROJECT2</vt:lpstr>
      <vt:lpstr>'Week 47'!PROJECT2</vt:lpstr>
      <vt:lpstr>'Week 48'!PROJECT2</vt:lpstr>
      <vt:lpstr>'Week 49'!PROJECT2</vt:lpstr>
      <vt:lpstr>'Week 5'!PROJECT2</vt:lpstr>
      <vt:lpstr>'Week 50'!PROJECT2</vt:lpstr>
      <vt:lpstr>'Week 51'!PROJECT2</vt:lpstr>
      <vt:lpstr>'Week 52'!PROJECT2</vt:lpstr>
      <vt:lpstr>'Week 6'!PROJECT2</vt:lpstr>
      <vt:lpstr>'Week 7'!PROJECT2</vt:lpstr>
      <vt:lpstr>'Week 8'!PROJECT2</vt:lpstr>
      <vt:lpstr>'Week 9'!PROJECT2</vt:lpstr>
      <vt:lpstr>PROJECT2</vt:lpstr>
      <vt:lpstr>SUM!RADNI_NALOG_1</vt:lpstr>
      <vt:lpstr>'Week 10'!RADNI_NALOG_1</vt:lpstr>
      <vt:lpstr>'Week 11'!RADNI_NALOG_1</vt:lpstr>
      <vt:lpstr>'Week 12'!RADNI_NALOG_1</vt:lpstr>
      <vt:lpstr>'Week 13'!RADNI_NALOG_1</vt:lpstr>
      <vt:lpstr>'Week 14'!RADNI_NALOG_1</vt:lpstr>
      <vt:lpstr>'Week 15'!RADNI_NALOG_1</vt:lpstr>
      <vt:lpstr>'Week 16'!RADNI_NALOG_1</vt:lpstr>
      <vt:lpstr>'Week 17'!RADNI_NALOG_1</vt:lpstr>
      <vt:lpstr>'Week 18'!RADNI_NALOG_1</vt:lpstr>
      <vt:lpstr>'Week 19'!RADNI_NALOG_1</vt:lpstr>
      <vt:lpstr>'Week 2'!RADNI_NALOG_1</vt:lpstr>
      <vt:lpstr>'Week 20'!RADNI_NALOG_1</vt:lpstr>
      <vt:lpstr>'Week 21'!RADNI_NALOG_1</vt:lpstr>
      <vt:lpstr>'Week 22'!RADNI_NALOG_1</vt:lpstr>
      <vt:lpstr>'Week 23'!RADNI_NALOG_1</vt:lpstr>
      <vt:lpstr>'Week 24'!RADNI_NALOG_1</vt:lpstr>
      <vt:lpstr>'Week 25'!RADNI_NALOG_1</vt:lpstr>
      <vt:lpstr>'Week 26'!RADNI_NALOG_1</vt:lpstr>
      <vt:lpstr>'Week 27'!RADNI_NALOG_1</vt:lpstr>
      <vt:lpstr>'Week 28'!RADNI_NALOG_1</vt:lpstr>
      <vt:lpstr>'Week 29'!RADNI_NALOG_1</vt:lpstr>
      <vt:lpstr>'Week 3'!RADNI_NALOG_1</vt:lpstr>
      <vt:lpstr>'Week 30'!RADNI_NALOG_1</vt:lpstr>
      <vt:lpstr>'Week 31'!RADNI_NALOG_1</vt:lpstr>
      <vt:lpstr>'Week 32'!RADNI_NALOG_1</vt:lpstr>
      <vt:lpstr>'Week 33'!RADNI_NALOG_1</vt:lpstr>
      <vt:lpstr>'Week 34'!RADNI_NALOG_1</vt:lpstr>
      <vt:lpstr>'Week 35'!RADNI_NALOG_1</vt:lpstr>
      <vt:lpstr>'Week 36'!RADNI_NALOG_1</vt:lpstr>
      <vt:lpstr>'Week 37'!RADNI_NALOG_1</vt:lpstr>
      <vt:lpstr>'Week 38'!RADNI_NALOG_1</vt:lpstr>
      <vt:lpstr>'Week 39'!RADNI_NALOG_1</vt:lpstr>
      <vt:lpstr>'Week 4'!RADNI_NALOG_1</vt:lpstr>
      <vt:lpstr>'Week 40'!RADNI_NALOG_1</vt:lpstr>
      <vt:lpstr>'Week 41'!RADNI_NALOG_1</vt:lpstr>
      <vt:lpstr>'Week 42'!RADNI_NALOG_1</vt:lpstr>
      <vt:lpstr>'Week 43'!RADNI_NALOG_1</vt:lpstr>
      <vt:lpstr>'Week 44'!RADNI_NALOG_1</vt:lpstr>
      <vt:lpstr>'Week 45'!RADNI_NALOG_1</vt:lpstr>
      <vt:lpstr>'Week 46'!RADNI_NALOG_1</vt:lpstr>
      <vt:lpstr>'Week 47'!RADNI_NALOG_1</vt:lpstr>
      <vt:lpstr>'Week 48'!RADNI_NALOG_1</vt:lpstr>
      <vt:lpstr>'Week 49'!RADNI_NALOG_1</vt:lpstr>
      <vt:lpstr>'Week 5'!RADNI_NALOG_1</vt:lpstr>
      <vt:lpstr>'Week 50'!RADNI_NALOG_1</vt:lpstr>
      <vt:lpstr>'Week 51'!RADNI_NALOG_1</vt:lpstr>
      <vt:lpstr>'Week 52'!RADNI_NALOG_1</vt:lpstr>
      <vt:lpstr>'Week 6'!RADNI_NALOG_1</vt:lpstr>
      <vt:lpstr>'Week 7'!RADNI_NALOG_1</vt:lpstr>
      <vt:lpstr>'Week 8'!RADNI_NALOG_1</vt:lpstr>
      <vt:lpstr>'Week 9'!RADNI_NALOG_1</vt:lpstr>
      <vt:lpstr>RADNI_NALOG_1</vt:lpstr>
      <vt:lpstr>SUM!RADNI_NALOG_2</vt:lpstr>
      <vt:lpstr>'Week 10'!RADNI_NALOG_2</vt:lpstr>
      <vt:lpstr>'Week 11'!RADNI_NALOG_2</vt:lpstr>
      <vt:lpstr>'Week 12'!RADNI_NALOG_2</vt:lpstr>
      <vt:lpstr>'Week 13'!RADNI_NALOG_2</vt:lpstr>
      <vt:lpstr>'Week 14'!RADNI_NALOG_2</vt:lpstr>
      <vt:lpstr>'Week 15'!RADNI_NALOG_2</vt:lpstr>
      <vt:lpstr>'Week 16'!RADNI_NALOG_2</vt:lpstr>
      <vt:lpstr>'Week 17'!RADNI_NALOG_2</vt:lpstr>
      <vt:lpstr>'Week 18'!RADNI_NALOG_2</vt:lpstr>
      <vt:lpstr>'Week 19'!RADNI_NALOG_2</vt:lpstr>
      <vt:lpstr>'Week 2'!RADNI_NALOG_2</vt:lpstr>
      <vt:lpstr>'Week 20'!RADNI_NALOG_2</vt:lpstr>
      <vt:lpstr>'Week 21'!RADNI_NALOG_2</vt:lpstr>
      <vt:lpstr>'Week 22'!RADNI_NALOG_2</vt:lpstr>
      <vt:lpstr>'Week 23'!RADNI_NALOG_2</vt:lpstr>
      <vt:lpstr>'Week 24'!RADNI_NALOG_2</vt:lpstr>
      <vt:lpstr>'Week 25'!RADNI_NALOG_2</vt:lpstr>
      <vt:lpstr>'Week 26'!RADNI_NALOG_2</vt:lpstr>
      <vt:lpstr>'Week 27'!RADNI_NALOG_2</vt:lpstr>
      <vt:lpstr>'Week 28'!RADNI_NALOG_2</vt:lpstr>
      <vt:lpstr>'Week 29'!RADNI_NALOG_2</vt:lpstr>
      <vt:lpstr>'Week 3'!RADNI_NALOG_2</vt:lpstr>
      <vt:lpstr>'Week 30'!RADNI_NALOG_2</vt:lpstr>
      <vt:lpstr>'Week 31'!RADNI_NALOG_2</vt:lpstr>
      <vt:lpstr>'Week 32'!RADNI_NALOG_2</vt:lpstr>
      <vt:lpstr>'Week 33'!RADNI_NALOG_2</vt:lpstr>
      <vt:lpstr>'Week 34'!RADNI_NALOG_2</vt:lpstr>
      <vt:lpstr>'Week 35'!RADNI_NALOG_2</vt:lpstr>
      <vt:lpstr>'Week 36'!RADNI_NALOG_2</vt:lpstr>
      <vt:lpstr>'Week 37'!RADNI_NALOG_2</vt:lpstr>
      <vt:lpstr>'Week 38'!RADNI_NALOG_2</vt:lpstr>
      <vt:lpstr>'Week 39'!RADNI_NALOG_2</vt:lpstr>
      <vt:lpstr>'Week 4'!RADNI_NALOG_2</vt:lpstr>
      <vt:lpstr>'Week 40'!RADNI_NALOG_2</vt:lpstr>
      <vt:lpstr>'Week 41'!RADNI_NALOG_2</vt:lpstr>
      <vt:lpstr>'Week 42'!RADNI_NALOG_2</vt:lpstr>
      <vt:lpstr>'Week 43'!RADNI_NALOG_2</vt:lpstr>
      <vt:lpstr>'Week 44'!RADNI_NALOG_2</vt:lpstr>
      <vt:lpstr>'Week 45'!RADNI_NALOG_2</vt:lpstr>
      <vt:lpstr>'Week 46'!RADNI_NALOG_2</vt:lpstr>
      <vt:lpstr>'Week 47'!RADNI_NALOG_2</vt:lpstr>
      <vt:lpstr>'Week 48'!RADNI_NALOG_2</vt:lpstr>
      <vt:lpstr>'Week 49'!RADNI_NALOG_2</vt:lpstr>
      <vt:lpstr>'Week 5'!RADNI_NALOG_2</vt:lpstr>
      <vt:lpstr>'Week 50'!RADNI_NALOG_2</vt:lpstr>
      <vt:lpstr>'Week 51'!RADNI_NALOG_2</vt:lpstr>
      <vt:lpstr>'Week 52'!RADNI_NALOG_2</vt:lpstr>
      <vt:lpstr>'Week 6'!RADNI_NALOG_2</vt:lpstr>
      <vt:lpstr>'Week 7'!RADNI_NALOG_2</vt:lpstr>
      <vt:lpstr>'Week 8'!RADNI_NALOG_2</vt:lpstr>
      <vt:lpstr>'Week 9'!RADNI_NALOG_2</vt:lpstr>
      <vt:lpstr>RADNI_NALOG_2</vt:lpstr>
      <vt:lpstr>SUM!RADNI_NALOG_3</vt:lpstr>
      <vt:lpstr>'Week 10'!RADNI_NALOG_3</vt:lpstr>
      <vt:lpstr>'Week 11'!RADNI_NALOG_3</vt:lpstr>
      <vt:lpstr>'Week 12'!RADNI_NALOG_3</vt:lpstr>
      <vt:lpstr>'Week 13'!RADNI_NALOG_3</vt:lpstr>
      <vt:lpstr>'Week 14'!RADNI_NALOG_3</vt:lpstr>
      <vt:lpstr>'Week 15'!RADNI_NALOG_3</vt:lpstr>
      <vt:lpstr>'Week 16'!RADNI_NALOG_3</vt:lpstr>
      <vt:lpstr>'Week 17'!RADNI_NALOG_3</vt:lpstr>
      <vt:lpstr>'Week 18'!RADNI_NALOG_3</vt:lpstr>
      <vt:lpstr>'Week 19'!RADNI_NALOG_3</vt:lpstr>
      <vt:lpstr>'Week 2'!RADNI_NALOG_3</vt:lpstr>
      <vt:lpstr>'Week 20'!RADNI_NALOG_3</vt:lpstr>
      <vt:lpstr>'Week 21'!RADNI_NALOG_3</vt:lpstr>
      <vt:lpstr>'Week 22'!RADNI_NALOG_3</vt:lpstr>
      <vt:lpstr>'Week 23'!RADNI_NALOG_3</vt:lpstr>
      <vt:lpstr>'Week 24'!RADNI_NALOG_3</vt:lpstr>
      <vt:lpstr>'Week 25'!RADNI_NALOG_3</vt:lpstr>
      <vt:lpstr>'Week 26'!RADNI_NALOG_3</vt:lpstr>
      <vt:lpstr>'Week 27'!RADNI_NALOG_3</vt:lpstr>
      <vt:lpstr>'Week 28'!RADNI_NALOG_3</vt:lpstr>
      <vt:lpstr>'Week 29'!RADNI_NALOG_3</vt:lpstr>
      <vt:lpstr>'Week 3'!RADNI_NALOG_3</vt:lpstr>
      <vt:lpstr>'Week 30'!RADNI_NALOG_3</vt:lpstr>
      <vt:lpstr>'Week 31'!RADNI_NALOG_3</vt:lpstr>
      <vt:lpstr>'Week 32'!RADNI_NALOG_3</vt:lpstr>
      <vt:lpstr>'Week 33'!RADNI_NALOG_3</vt:lpstr>
      <vt:lpstr>'Week 34'!RADNI_NALOG_3</vt:lpstr>
      <vt:lpstr>'Week 35'!RADNI_NALOG_3</vt:lpstr>
      <vt:lpstr>'Week 36'!RADNI_NALOG_3</vt:lpstr>
      <vt:lpstr>'Week 37'!RADNI_NALOG_3</vt:lpstr>
      <vt:lpstr>'Week 38'!RADNI_NALOG_3</vt:lpstr>
      <vt:lpstr>'Week 39'!RADNI_NALOG_3</vt:lpstr>
      <vt:lpstr>'Week 4'!RADNI_NALOG_3</vt:lpstr>
      <vt:lpstr>'Week 40'!RADNI_NALOG_3</vt:lpstr>
      <vt:lpstr>'Week 41'!RADNI_NALOG_3</vt:lpstr>
      <vt:lpstr>'Week 42'!RADNI_NALOG_3</vt:lpstr>
      <vt:lpstr>'Week 43'!RADNI_NALOG_3</vt:lpstr>
      <vt:lpstr>'Week 44'!RADNI_NALOG_3</vt:lpstr>
      <vt:lpstr>'Week 45'!RADNI_NALOG_3</vt:lpstr>
      <vt:lpstr>'Week 46'!RADNI_NALOG_3</vt:lpstr>
      <vt:lpstr>'Week 47'!RADNI_NALOG_3</vt:lpstr>
      <vt:lpstr>'Week 48'!RADNI_NALOG_3</vt:lpstr>
      <vt:lpstr>'Week 49'!RADNI_NALOG_3</vt:lpstr>
      <vt:lpstr>'Week 5'!RADNI_NALOG_3</vt:lpstr>
      <vt:lpstr>'Week 50'!RADNI_NALOG_3</vt:lpstr>
      <vt:lpstr>'Week 51'!RADNI_NALOG_3</vt:lpstr>
      <vt:lpstr>'Week 52'!RADNI_NALOG_3</vt:lpstr>
      <vt:lpstr>'Week 6'!RADNI_NALOG_3</vt:lpstr>
      <vt:lpstr>'Week 7'!RADNI_NALOG_3</vt:lpstr>
      <vt:lpstr>'Week 8'!RADNI_NALOG_3</vt:lpstr>
      <vt:lpstr>'Week 9'!RADNI_NALOG_3</vt:lpstr>
      <vt:lpstr>RADNI_NALOG_3</vt:lpstr>
      <vt:lpstr>SUM!RADNI_NALOG_4</vt:lpstr>
      <vt:lpstr>'Week 10'!RADNI_NALOG_4</vt:lpstr>
      <vt:lpstr>'Week 11'!RADNI_NALOG_4</vt:lpstr>
      <vt:lpstr>'Week 12'!RADNI_NALOG_4</vt:lpstr>
      <vt:lpstr>'Week 13'!RADNI_NALOG_4</vt:lpstr>
      <vt:lpstr>'Week 14'!RADNI_NALOG_4</vt:lpstr>
      <vt:lpstr>'Week 15'!RADNI_NALOG_4</vt:lpstr>
      <vt:lpstr>'Week 16'!RADNI_NALOG_4</vt:lpstr>
      <vt:lpstr>'Week 17'!RADNI_NALOG_4</vt:lpstr>
      <vt:lpstr>'Week 18'!RADNI_NALOG_4</vt:lpstr>
      <vt:lpstr>'Week 19'!RADNI_NALOG_4</vt:lpstr>
      <vt:lpstr>'Week 2'!RADNI_NALOG_4</vt:lpstr>
      <vt:lpstr>'Week 20'!RADNI_NALOG_4</vt:lpstr>
      <vt:lpstr>'Week 21'!RADNI_NALOG_4</vt:lpstr>
      <vt:lpstr>'Week 22'!RADNI_NALOG_4</vt:lpstr>
      <vt:lpstr>'Week 23'!RADNI_NALOG_4</vt:lpstr>
      <vt:lpstr>'Week 24'!RADNI_NALOG_4</vt:lpstr>
      <vt:lpstr>'Week 25'!RADNI_NALOG_4</vt:lpstr>
      <vt:lpstr>'Week 26'!RADNI_NALOG_4</vt:lpstr>
      <vt:lpstr>'Week 27'!RADNI_NALOG_4</vt:lpstr>
      <vt:lpstr>'Week 28'!RADNI_NALOG_4</vt:lpstr>
      <vt:lpstr>'Week 29'!RADNI_NALOG_4</vt:lpstr>
      <vt:lpstr>'Week 3'!RADNI_NALOG_4</vt:lpstr>
      <vt:lpstr>'Week 30'!RADNI_NALOG_4</vt:lpstr>
      <vt:lpstr>'Week 31'!RADNI_NALOG_4</vt:lpstr>
      <vt:lpstr>'Week 32'!RADNI_NALOG_4</vt:lpstr>
      <vt:lpstr>'Week 33'!RADNI_NALOG_4</vt:lpstr>
      <vt:lpstr>'Week 34'!RADNI_NALOG_4</vt:lpstr>
      <vt:lpstr>'Week 35'!RADNI_NALOG_4</vt:lpstr>
      <vt:lpstr>'Week 36'!RADNI_NALOG_4</vt:lpstr>
      <vt:lpstr>'Week 37'!RADNI_NALOG_4</vt:lpstr>
      <vt:lpstr>'Week 38'!RADNI_NALOG_4</vt:lpstr>
      <vt:lpstr>'Week 39'!RADNI_NALOG_4</vt:lpstr>
      <vt:lpstr>'Week 4'!RADNI_NALOG_4</vt:lpstr>
      <vt:lpstr>'Week 40'!RADNI_NALOG_4</vt:lpstr>
      <vt:lpstr>'Week 41'!RADNI_NALOG_4</vt:lpstr>
      <vt:lpstr>'Week 42'!RADNI_NALOG_4</vt:lpstr>
      <vt:lpstr>'Week 43'!RADNI_NALOG_4</vt:lpstr>
      <vt:lpstr>'Week 44'!RADNI_NALOG_4</vt:lpstr>
      <vt:lpstr>'Week 45'!RADNI_NALOG_4</vt:lpstr>
      <vt:lpstr>'Week 46'!RADNI_NALOG_4</vt:lpstr>
      <vt:lpstr>'Week 47'!RADNI_NALOG_4</vt:lpstr>
      <vt:lpstr>'Week 48'!RADNI_NALOG_4</vt:lpstr>
      <vt:lpstr>'Week 49'!RADNI_NALOG_4</vt:lpstr>
      <vt:lpstr>'Week 5'!RADNI_NALOG_4</vt:lpstr>
      <vt:lpstr>'Week 50'!RADNI_NALOG_4</vt:lpstr>
      <vt:lpstr>'Week 51'!RADNI_NALOG_4</vt:lpstr>
      <vt:lpstr>'Week 52'!RADNI_NALOG_4</vt:lpstr>
      <vt:lpstr>'Week 6'!RADNI_NALOG_4</vt:lpstr>
      <vt:lpstr>'Week 7'!RADNI_NALOG_4</vt:lpstr>
      <vt:lpstr>'Week 8'!RADNI_NALOG_4</vt:lpstr>
      <vt:lpstr>'Week 9'!RADNI_NALOG_4</vt:lpstr>
      <vt:lpstr>RADNI_NALOG_4</vt:lpstr>
      <vt:lpstr>SUM!RADNI_NALOG_5</vt:lpstr>
      <vt:lpstr>'Week 10'!RADNI_NALOG_5</vt:lpstr>
      <vt:lpstr>'Week 11'!RADNI_NALOG_5</vt:lpstr>
      <vt:lpstr>'Week 12'!RADNI_NALOG_5</vt:lpstr>
      <vt:lpstr>'Week 13'!RADNI_NALOG_5</vt:lpstr>
      <vt:lpstr>'Week 14'!RADNI_NALOG_5</vt:lpstr>
      <vt:lpstr>'Week 15'!RADNI_NALOG_5</vt:lpstr>
      <vt:lpstr>'Week 16'!RADNI_NALOG_5</vt:lpstr>
      <vt:lpstr>'Week 17'!RADNI_NALOG_5</vt:lpstr>
      <vt:lpstr>'Week 18'!RADNI_NALOG_5</vt:lpstr>
      <vt:lpstr>'Week 19'!RADNI_NALOG_5</vt:lpstr>
      <vt:lpstr>'Week 2'!RADNI_NALOG_5</vt:lpstr>
      <vt:lpstr>'Week 20'!RADNI_NALOG_5</vt:lpstr>
      <vt:lpstr>'Week 21'!RADNI_NALOG_5</vt:lpstr>
      <vt:lpstr>'Week 22'!RADNI_NALOG_5</vt:lpstr>
      <vt:lpstr>'Week 23'!RADNI_NALOG_5</vt:lpstr>
      <vt:lpstr>'Week 24'!RADNI_NALOG_5</vt:lpstr>
      <vt:lpstr>'Week 25'!RADNI_NALOG_5</vt:lpstr>
      <vt:lpstr>'Week 26'!RADNI_NALOG_5</vt:lpstr>
      <vt:lpstr>'Week 27'!RADNI_NALOG_5</vt:lpstr>
      <vt:lpstr>'Week 28'!RADNI_NALOG_5</vt:lpstr>
      <vt:lpstr>'Week 29'!RADNI_NALOG_5</vt:lpstr>
      <vt:lpstr>'Week 3'!RADNI_NALOG_5</vt:lpstr>
      <vt:lpstr>'Week 30'!RADNI_NALOG_5</vt:lpstr>
      <vt:lpstr>'Week 31'!RADNI_NALOG_5</vt:lpstr>
      <vt:lpstr>'Week 32'!RADNI_NALOG_5</vt:lpstr>
      <vt:lpstr>'Week 33'!RADNI_NALOG_5</vt:lpstr>
      <vt:lpstr>'Week 34'!RADNI_NALOG_5</vt:lpstr>
      <vt:lpstr>'Week 35'!RADNI_NALOG_5</vt:lpstr>
      <vt:lpstr>'Week 36'!RADNI_NALOG_5</vt:lpstr>
      <vt:lpstr>'Week 37'!RADNI_NALOG_5</vt:lpstr>
      <vt:lpstr>'Week 38'!RADNI_NALOG_5</vt:lpstr>
      <vt:lpstr>'Week 39'!RADNI_NALOG_5</vt:lpstr>
      <vt:lpstr>'Week 4'!RADNI_NALOG_5</vt:lpstr>
      <vt:lpstr>'Week 40'!RADNI_NALOG_5</vt:lpstr>
      <vt:lpstr>'Week 41'!RADNI_NALOG_5</vt:lpstr>
      <vt:lpstr>'Week 42'!RADNI_NALOG_5</vt:lpstr>
      <vt:lpstr>'Week 43'!RADNI_NALOG_5</vt:lpstr>
      <vt:lpstr>'Week 44'!RADNI_NALOG_5</vt:lpstr>
      <vt:lpstr>'Week 45'!RADNI_NALOG_5</vt:lpstr>
      <vt:lpstr>'Week 46'!RADNI_NALOG_5</vt:lpstr>
      <vt:lpstr>'Week 47'!RADNI_NALOG_5</vt:lpstr>
      <vt:lpstr>'Week 48'!RADNI_NALOG_5</vt:lpstr>
      <vt:lpstr>'Week 49'!RADNI_NALOG_5</vt:lpstr>
      <vt:lpstr>'Week 5'!RADNI_NALOG_5</vt:lpstr>
      <vt:lpstr>'Week 50'!RADNI_NALOG_5</vt:lpstr>
      <vt:lpstr>'Week 51'!RADNI_NALOG_5</vt:lpstr>
      <vt:lpstr>'Week 52'!RADNI_NALOG_5</vt:lpstr>
      <vt:lpstr>'Week 6'!RADNI_NALOG_5</vt:lpstr>
      <vt:lpstr>'Week 7'!RADNI_NALOG_5</vt:lpstr>
      <vt:lpstr>'Week 8'!RADNI_NALOG_5</vt:lpstr>
      <vt:lpstr>'Week 9'!RADNI_NALOG_5</vt:lpstr>
      <vt:lpstr>RADNI_NALOG_5</vt:lpstr>
      <vt:lpstr>SUM!RADNI_NALOG_6</vt:lpstr>
      <vt:lpstr>'Week 10'!RADNI_NALOG_6</vt:lpstr>
      <vt:lpstr>'Week 11'!RADNI_NALOG_6</vt:lpstr>
      <vt:lpstr>'Week 12'!RADNI_NALOG_6</vt:lpstr>
      <vt:lpstr>'Week 13'!RADNI_NALOG_6</vt:lpstr>
      <vt:lpstr>'Week 14'!RADNI_NALOG_6</vt:lpstr>
      <vt:lpstr>'Week 15'!RADNI_NALOG_6</vt:lpstr>
      <vt:lpstr>'Week 16'!RADNI_NALOG_6</vt:lpstr>
      <vt:lpstr>'Week 17'!RADNI_NALOG_6</vt:lpstr>
      <vt:lpstr>'Week 18'!RADNI_NALOG_6</vt:lpstr>
      <vt:lpstr>'Week 19'!RADNI_NALOG_6</vt:lpstr>
      <vt:lpstr>'Week 2'!RADNI_NALOG_6</vt:lpstr>
      <vt:lpstr>'Week 20'!RADNI_NALOG_6</vt:lpstr>
      <vt:lpstr>'Week 21'!RADNI_NALOG_6</vt:lpstr>
      <vt:lpstr>'Week 22'!RADNI_NALOG_6</vt:lpstr>
      <vt:lpstr>'Week 23'!RADNI_NALOG_6</vt:lpstr>
      <vt:lpstr>'Week 24'!RADNI_NALOG_6</vt:lpstr>
      <vt:lpstr>'Week 25'!RADNI_NALOG_6</vt:lpstr>
      <vt:lpstr>'Week 26'!RADNI_NALOG_6</vt:lpstr>
      <vt:lpstr>'Week 27'!RADNI_NALOG_6</vt:lpstr>
      <vt:lpstr>'Week 28'!RADNI_NALOG_6</vt:lpstr>
      <vt:lpstr>'Week 29'!RADNI_NALOG_6</vt:lpstr>
      <vt:lpstr>'Week 3'!RADNI_NALOG_6</vt:lpstr>
      <vt:lpstr>'Week 30'!RADNI_NALOG_6</vt:lpstr>
      <vt:lpstr>'Week 31'!RADNI_NALOG_6</vt:lpstr>
      <vt:lpstr>'Week 32'!RADNI_NALOG_6</vt:lpstr>
      <vt:lpstr>'Week 33'!RADNI_NALOG_6</vt:lpstr>
      <vt:lpstr>'Week 34'!RADNI_NALOG_6</vt:lpstr>
      <vt:lpstr>'Week 35'!RADNI_NALOG_6</vt:lpstr>
      <vt:lpstr>'Week 36'!RADNI_NALOG_6</vt:lpstr>
      <vt:lpstr>'Week 37'!RADNI_NALOG_6</vt:lpstr>
      <vt:lpstr>'Week 38'!RADNI_NALOG_6</vt:lpstr>
      <vt:lpstr>'Week 39'!RADNI_NALOG_6</vt:lpstr>
      <vt:lpstr>'Week 4'!RADNI_NALOG_6</vt:lpstr>
      <vt:lpstr>'Week 40'!RADNI_NALOG_6</vt:lpstr>
      <vt:lpstr>'Week 41'!RADNI_NALOG_6</vt:lpstr>
      <vt:lpstr>'Week 42'!RADNI_NALOG_6</vt:lpstr>
      <vt:lpstr>'Week 43'!RADNI_NALOG_6</vt:lpstr>
      <vt:lpstr>'Week 44'!RADNI_NALOG_6</vt:lpstr>
      <vt:lpstr>'Week 45'!RADNI_NALOG_6</vt:lpstr>
      <vt:lpstr>'Week 46'!RADNI_NALOG_6</vt:lpstr>
      <vt:lpstr>'Week 47'!RADNI_NALOG_6</vt:lpstr>
      <vt:lpstr>'Week 48'!RADNI_NALOG_6</vt:lpstr>
      <vt:lpstr>'Week 49'!RADNI_NALOG_6</vt:lpstr>
      <vt:lpstr>'Week 5'!RADNI_NALOG_6</vt:lpstr>
      <vt:lpstr>'Week 50'!RADNI_NALOG_6</vt:lpstr>
      <vt:lpstr>'Week 51'!RADNI_NALOG_6</vt:lpstr>
      <vt:lpstr>'Week 52'!RADNI_NALOG_6</vt:lpstr>
      <vt:lpstr>'Week 6'!RADNI_NALOG_6</vt:lpstr>
      <vt:lpstr>'Week 7'!RADNI_NALOG_6</vt:lpstr>
      <vt:lpstr>'Week 8'!RADNI_NALOG_6</vt:lpstr>
      <vt:lpstr>'Week 9'!RADNI_NALOG_6</vt:lpstr>
      <vt:lpstr>RADNI_NALOG_6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Zoric Marko</dc:creator>
  <cp:lastModifiedBy>Zoric Marko</cp:lastModifiedBy>
  <cp:lastPrinted>2023-06-21T05:18:26Z</cp:lastPrinted>
  <dcterms:created xsi:type="dcterms:W3CDTF">2015-06-05T18:17:20Z</dcterms:created>
  <dcterms:modified xsi:type="dcterms:W3CDTF">2023-11-28T16:58:46Z</dcterms:modified>
</cp:coreProperties>
</file>