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ube\OneDrive\Desktop\"/>
    </mc:Choice>
  </mc:AlternateContent>
  <bookViews>
    <workbookView xWindow="0" yWindow="0" windowWidth="23040" windowHeight="9072"/>
  </bookViews>
  <sheets>
    <sheet name="Project Timeline" sheetId="1" r:id="rId1"/>
    <sheet name="Feuil1" sheetId="3" r:id="rId2"/>
    <sheet name="calcs" sheetId="2" state="hidden" r:id="rId3"/>
  </sheets>
  <externalReferences>
    <externalReference r:id="rId4"/>
  </externalReferences>
  <definedNames>
    <definedName name="DayRails">StartDateWindow+ROW('Project Timeline'!$1:$7)-1</definedName>
    <definedName name="GridCalc">IFERROR(calcs!$A1/SUMPRODUCT((Activities[Id]=calcs!$C1)*(Activities[START]&lt;=calcs!A$31)*((Activities[END]&gt;=calcs!A$31)+(LEN(Activities[END])=0)*(Activities[START]=calcs!A$31))),NA())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62913"/>
</workbook>
</file>

<file path=xl/calcChain.xml><?xml version="1.0" encoding="utf-8"?>
<calcChain xmlns="http://schemas.openxmlformats.org/spreadsheetml/2006/main">
  <c r="D7" i="1" l="1"/>
  <c r="D5" i="1"/>
  <c r="D6" i="1"/>
  <c r="D28" i="2"/>
  <c r="D25" i="2" s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/>
  <c r="A34" i="2" s="1"/>
  <c r="E14" i="2"/>
  <c r="E13" i="2"/>
  <c r="E12" i="2"/>
  <c r="E11" i="2"/>
  <c r="E10" i="2"/>
  <c r="E9" i="2"/>
  <c r="E8" i="2"/>
  <c r="E7" i="2"/>
  <c r="E6" i="2"/>
  <c r="D5" i="2"/>
  <c r="D3" i="2"/>
  <c r="B7" i="1" l="1"/>
  <c r="B10" i="1"/>
  <c r="E31" i="2"/>
  <c r="B8" i="1"/>
  <c r="B6" i="1"/>
  <c r="A35" i="2"/>
  <c r="B5" i="1"/>
  <c r="B9" i="1"/>
  <c r="E15" i="2" l="1" a="1"/>
  <c r="E15" i="2" s="1"/>
  <c r="A36" i="2"/>
  <c r="E43" i="2"/>
  <c r="E55" i="2"/>
  <c r="F31" i="2"/>
  <c r="E16" i="2" l="1" a="1"/>
  <c r="E16" i="2" s="1"/>
  <c r="A37" i="2"/>
  <c r="F55" i="2"/>
  <c r="F43" i="2"/>
  <c r="G31" i="2"/>
  <c r="E70" i="2"/>
  <c r="E72" i="2"/>
  <c r="E56" i="2"/>
  <c r="F70" i="2" l="1"/>
  <c r="F72" i="2"/>
  <c r="F56" i="2"/>
  <c r="G43" i="2"/>
  <c r="G55" i="2"/>
  <c r="H31" i="2"/>
  <c r="A38" i="2"/>
  <c r="E17" i="2" a="1"/>
  <c r="E17" i="2" s="1"/>
  <c r="E18" i="2" s="1" a="1"/>
  <c r="E18" i="2" s="1"/>
  <c r="A39" i="2" l="1"/>
  <c r="H55" i="2"/>
  <c r="H43" i="2"/>
  <c r="I31" i="2"/>
  <c r="E19" i="2" a="1"/>
  <c r="E19" i="2" s="1"/>
  <c r="G70" i="2"/>
  <c r="G72" i="2"/>
  <c r="G56" i="2"/>
  <c r="A40" i="2" l="1"/>
  <c r="I55" i="2"/>
  <c r="I43" i="2"/>
  <c r="J31" i="2"/>
  <c r="H72" i="2"/>
  <c r="H56" i="2"/>
  <c r="H70" i="2"/>
  <c r="J55" i="2" l="1"/>
  <c r="J43" i="2"/>
  <c r="K31" i="2"/>
  <c r="I72" i="2"/>
  <c r="I56" i="2"/>
  <c r="I70" i="2"/>
  <c r="K55" i="2" l="1"/>
  <c r="K43" i="2"/>
  <c r="L31" i="2"/>
  <c r="J72" i="2"/>
  <c r="J56" i="2"/>
  <c r="J70" i="2"/>
  <c r="L43" i="2" l="1"/>
  <c r="L55" i="2"/>
  <c r="M31" i="2"/>
  <c r="K70" i="2"/>
  <c r="K72" i="2"/>
  <c r="K56" i="2"/>
  <c r="L70" i="2" l="1"/>
  <c r="L72" i="2"/>
  <c r="L56" i="2"/>
  <c r="M55" i="2"/>
  <c r="M43" i="2"/>
  <c r="N31" i="2"/>
  <c r="M70" i="2" l="1"/>
  <c r="M56" i="2"/>
  <c r="M72" i="2"/>
  <c r="D9" i="2"/>
  <c r="D11" i="2" s="1"/>
  <c r="E20" i="2" a="1"/>
  <c r="E20" i="2" s="1"/>
  <c r="E21" i="2" s="1" a="1"/>
  <c r="E21" i="2" s="1"/>
  <c r="E22" i="2" s="1" a="1"/>
  <c r="E22" i="2" s="1"/>
  <c r="E23" i="2" s="1" a="1"/>
  <c r="E23" i="2" s="1"/>
  <c r="N43" i="2"/>
  <c r="N55" i="2"/>
  <c r="O31" i="2"/>
  <c r="F19" i="2" l="1"/>
  <c r="C36" i="2" s="1"/>
  <c r="F16" i="2"/>
  <c r="C33" i="2" s="1"/>
  <c r="F18" i="2"/>
  <c r="C35" i="2" s="1"/>
  <c r="F21" i="2"/>
  <c r="C38" i="2" s="1"/>
  <c r="F17" i="2"/>
  <c r="C34" i="2" s="1"/>
  <c r="F23" i="2"/>
  <c r="C40" i="2" s="1"/>
  <c r="F15" i="2"/>
  <c r="C32" i="2" s="1"/>
  <c r="F20" i="2"/>
  <c r="C37" i="2" s="1"/>
  <c r="F22" i="2"/>
  <c r="C39" i="2" s="1"/>
  <c r="O43" i="2"/>
  <c r="O55" i="2"/>
  <c r="P31" i="2"/>
  <c r="N70" i="2"/>
  <c r="N56" i="2"/>
  <c r="N72" i="2"/>
  <c r="C48" i="2" l="1"/>
  <c r="D48" i="2" s="1"/>
  <c r="D36" i="2"/>
  <c r="E36" i="2"/>
  <c r="P36" i="2"/>
  <c r="G36" i="2"/>
  <c r="K36" i="2"/>
  <c r="I36" i="2"/>
  <c r="O36" i="2"/>
  <c r="M36" i="2"/>
  <c r="N36" i="2"/>
  <c r="F36" i="2"/>
  <c r="L36" i="2"/>
  <c r="J36" i="2"/>
  <c r="H36" i="2"/>
  <c r="D37" i="2"/>
  <c r="C49" i="2"/>
  <c r="D49" i="2" s="1"/>
  <c r="P37" i="2"/>
  <c r="N37" i="2"/>
  <c r="L37" i="2"/>
  <c r="J37" i="2"/>
  <c r="H37" i="2"/>
  <c r="F37" i="2"/>
  <c r="E37" i="2"/>
  <c r="K37" i="2"/>
  <c r="G37" i="2"/>
  <c r="M37" i="2"/>
  <c r="O37" i="2"/>
  <c r="I37" i="2"/>
  <c r="C51" i="2"/>
  <c r="D51" i="2" s="1"/>
  <c r="D39" i="2"/>
  <c r="E39" i="2"/>
  <c r="N39" i="2"/>
  <c r="L39" i="2"/>
  <c r="G39" i="2"/>
  <c r="O39" i="2"/>
  <c r="M39" i="2"/>
  <c r="I39" i="2"/>
  <c r="K39" i="2"/>
  <c r="F39" i="2"/>
  <c r="H39" i="2"/>
  <c r="J39" i="2"/>
  <c r="P39" i="2"/>
  <c r="C44" i="2"/>
  <c r="D44" i="2" s="1"/>
  <c r="D32" i="2"/>
  <c r="P32" i="2"/>
  <c r="M32" i="2"/>
  <c r="G32" i="2"/>
  <c r="N32" i="2"/>
  <c r="J32" i="2"/>
  <c r="E32" i="2"/>
  <c r="H32" i="2"/>
  <c r="O32" i="2"/>
  <c r="F32" i="2"/>
  <c r="L32" i="2"/>
  <c r="K32" i="2"/>
  <c r="I32" i="2"/>
  <c r="P55" i="2"/>
  <c r="P43" i="2"/>
  <c r="Q31" i="2"/>
  <c r="C50" i="2"/>
  <c r="D50" i="2" s="1"/>
  <c r="D38" i="2"/>
  <c r="O38" i="2"/>
  <c r="M38" i="2"/>
  <c r="K38" i="2"/>
  <c r="I38" i="2"/>
  <c r="G38" i="2"/>
  <c r="E38" i="2"/>
  <c r="J38" i="2"/>
  <c r="L38" i="2"/>
  <c r="F38" i="2"/>
  <c r="H38" i="2"/>
  <c r="P38" i="2"/>
  <c r="N38" i="2"/>
  <c r="O70" i="2"/>
  <c r="O56" i="2"/>
  <c r="O72" i="2"/>
  <c r="C47" i="2"/>
  <c r="D47" i="2" s="1"/>
  <c r="D35" i="2"/>
  <c r="J35" i="2"/>
  <c r="O35" i="2"/>
  <c r="M35" i="2"/>
  <c r="K35" i="2"/>
  <c r="H35" i="2"/>
  <c r="I35" i="2"/>
  <c r="G35" i="2"/>
  <c r="E35" i="2"/>
  <c r="P35" i="2"/>
  <c r="L35" i="2"/>
  <c r="N35" i="2"/>
  <c r="F35" i="2"/>
  <c r="C52" i="2"/>
  <c r="D52" i="2" s="1"/>
  <c r="D40" i="2"/>
  <c r="M40" i="2"/>
  <c r="E40" i="2"/>
  <c r="P40" i="2"/>
  <c r="N40" i="2"/>
  <c r="L40" i="2"/>
  <c r="J40" i="2"/>
  <c r="H40" i="2"/>
  <c r="F40" i="2"/>
  <c r="K40" i="2"/>
  <c r="O40" i="2"/>
  <c r="Q40" i="2"/>
  <c r="P52" i="2" s="1"/>
  <c r="I40" i="2"/>
  <c r="G40" i="2"/>
  <c r="C46" i="2"/>
  <c r="D46" i="2" s="1"/>
  <c r="D34" i="2"/>
  <c r="K34" i="2"/>
  <c r="I34" i="2"/>
  <c r="G34" i="2"/>
  <c r="E34" i="2"/>
  <c r="M34" i="2"/>
  <c r="P34" i="2"/>
  <c r="N34" i="2"/>
  <c r="L34" i="2"/>
  <c r="J34" i="2"/>
  <c r="H34" i="2"/>
  <c r="F34" i="2"/>
  <c r="Q34" i="2"/>
  <c r="O34" i="2"/>
  <c r="D33" i="2"/>
  <c r="C45" i="2"/>
  <c r="D45" i="2" s="1"/>
  <c r="K33" i="2"/>
  <c r="H33" i="2"/>
  <c r="P33" i="2"/>
  <c r="J33" i="2"/>
  <c r="L33" i="2"/>
  <c r="Q33" i="2"/>
  <c r="N33" i="2"/>
  <c r="E33" i="2"/>
  <c r="I33" i="2"/>
  <c r="F33" i="2"/>
  <c r="M33" i="2"/>
  <c r="O33" i="2"/>
  <c r="G33" i="2"/>
  <c r="E48" i="2" l="1"/>
  <c r="H52" i="2"/>
  <c r="G48" i="2"/>
  <c r="E50" i="2"/>
  <c r="I47" i="2"/>
  <c r="P46" i="2"/>
  <c r="J44" i="2"/>
  <c r="O51" i="2"/>
  <c r="M48" i="2"/>
  <c r="F52" i="2"/>
  <c r="I48" i="2"/>
  <c r="N45" i="2"/>
  <c r="N46" i="2"/>
  <c r="M52" i="2"/>
  <c r="O50" i="2"/>
  <c r="H44" i="2"/>
  <c r="G51" i="2"/>
  <c r="J49" i="2"/>
  <c r="G46" i="2"/>
  <c r="I46" i="2"/>
  <c r="L51" i="2"/>
  <c r="H49" i="2"/>
  <c r="K48" i="2"/>
  <c r="G44" i="2"/>
  <c r="E47" i="2"/>
  <c r="M50" i="2"/>
  <c r="L50" i="2"/>
  <c r="F46" i="2"/>
  <c r="J51" i="2"/>
  <c r="K50" i="2"/>
  <c r="H51" i="2"/>
  <c r="G45" i="2"/>
  <c r="N44" i="2"/>
  <c r="I49" i="2"/>
  <c r="O48" i="2"/>
  <c r="H45" i="2"/>
  <c r="J45" i="2"/>
  <c r="K46" i="2"/>
  <c r="K49" i="2"/>
  <c r="M46" i="2"/>
  <c r="J47" i="2"/>
  <c r="M45" i="2"/>
  <c r="K52" i="2"/>
  <c r="L47" i="2"/>
  <c r="H50" i="2"/>
  <c r="I44" i="2"/>
  <c r="F49" i="2"/>
  <c r="O49" i="2"/>
  <c r="M47" i="2"/>
  <c r="F47" i="2"/>
  <c r="N47" i="2"/>
  <c r="Q43" i="2"/>
  <c r="Q55" i="2"/>
  <c r="R31" i="2"/>
  <c r="K44" i="2"/>
  <c r="O44" i="2"/>
  <c r="M49" i="2"/>
  <c r="H48" i="2"/>
  <c r="F50" i="2"/>
  <c r="L45" i="2"/>
  <c r="L46" i="2"/>
  <c r="H46" i="2"/>
  <c r="J52" i="2"/>
  <c r="O52" i="2"/>
  <c r="H47" i="2"/>
  <c r="Q35" i="2"/>
  <c r="P47" i="2" s="1"/>
  <c r="J50" i="2"/>
  <c r="E44" i="2"/>
  <c r="Q32" i="2"/>
  <c r="P44" i="2" s="1"/>
  <c r="I51" i="2"/>
  <c r="J48" i="2"/>
  <c r="J46" i="2"/>
  <c r="G47" i="2"/>
  <c r="P72" i="2"/>
  <c r="P56" i="2"/>
  <c r="P70" i="2"/>
  <c r="K51" i="2"/>
  <c r="Q36" i="2"/>
  <c r="P48" i="2" s="1"/>
  <c r="F48" i="2"/>
  <c r="P45" i="2"/>
  <c r="O46" i="2"/>
  <c r="E52" i="2"/>
  <c r="K47" i="2"/>
  <c r="G50" i="2"/>
  <c r="N50" i="2"/>
  <c r="M44" i="2"/>
  <c r="F44" i="2"/>
  <c r="N51" i="2"/>
  <c r="N49" i="2"/>
  <c r="F45" i="2"/>
  <c r="K45" i="2"/>
  <c r="N52" i="2"/>
  <c r="G52" i="2"/>
  <c r="O47" i="2"/>
  <c r="I50" i="2"/>
  <c r="Q38" i="2"/>
  <c r="P50" i="2" s="1"/>
  <c r="Q39" i="2"/>
  <c r="P51" i="2" s="1"/>
  <c r="M51" i="2"/>
  <c r="Q37" i="2"/>
  <c r="P49" i="2" s="1"/>
  <c r="E49" i="2"/>
  <c r="L48" i="2"/>
  <c r="E45" i="2"/>
  <c r="I45" i="2"/>
  <c r="O45" i="2"/>
  <c r="E46" i="2"/>
  <c r="I52" i="2"/>
  <c r="L44" i="2"/>
  <c r="E51" i="2"/>
  <c r="F51" i="2"/>
  <c r="G49" i="2"/>
  <c r="N48" i="2"/>
  <c r="L52" i="2"/>
  <c r="L49" i="2"/>
  <c r="R55" i="2" l="1"/>
  <c r="R43" i="2"/>
  <c r="S31" i="2"/>
  <c r="R35" i="2"/>
  <c r="Q47" i="2" s="1"/>
  <c r="R32" i="2"/>
  <c r="Q44" i="2" s="1"/>
  <c r="R34" i="2"/>
  <c r="Q46" i="2" s="1"/>
  <c r="R39" i="2"/>
  <c r="Q51" i="2" s="1"/>
  <c r="R36" i="2"/>
  <c r="Q48" i="2" s="1"/>
  <c r="R37" i="2"/>
  <c r="Q49" i="2" s="1"/>
  <c r="R38" i="2"/>
  <c r="Q50" i="2" s="1"/>
  <c r="R40" i="2"/>
  <c r="Q52" i="2" s="1"/>
  <c r="R33" i="2"/>
  <c r="Q45" i="2" s="1"/>
  <c r="Q72" i="2"/>
  <c r="Q56" i="2"/>
  <c r="Q70" i="2"/>
  <c r="S55" i="2" l="1"/>
  <c r="S43" i="2"/>
  <c r="T31" i="2"/>
  <c r="S35" i="2"/>
  <c r="R47" i="2" s="1"/>
  <c r="S37" i="2"/>
  <c r="R49" i="2" s="1"/>
  <c r="S38" i="2"/>
  <c r="R50" i="2" s="1"/>
  <c r="S32" i="2"/>
  <c r="R44" i="2" s="1"/>
  <c r="S33" i="2"/>
  <c r="R45" i="2" s="1"/>
  <c r="S36" i="2"/>
  <c r="R48" i="2" s="1"/>
  <c r="S34" i="2"/>
  <c r="R46" i="2" s="1"/>
  <c r="S39" i="2"/>
  <c r="R51" i="2" s="1"/>
  <c r="S40" i="2"/>
  <c r="R52" i="2" s="1"/>
  <c r="R72" i="2"/>
  <c r="R56" i="2"/>
  <c r="R70" i="2"/>
  <c r="T43" i="2" l="1"/>
  <c r="T55" i="2"/>
  <c r="U31" i="2"/>
  <c r="T32" i="2"/>
  <c r="S44" i="2" s="1"/>
  <c r="T33" i="2"/>
  <c r="S45" i="2" s="1"/>
  <c r="T36" i="2"/>
  <c r="S48" i="2" s="1"/>
  <c r="T37" i="2"/>
  <c r="S49" i="2" s="1"/>
  <c r="T39" i="2"/>
  <c r="S51" i="2" s="1"/>
  <c r="T35" i="2"/>
  <c r="S47" i="2" s="1"/>
  <c r="T40" i="2"/>
  <c r="S52" i="2" s="1"/>
  <c r="T38" i="2"/>
  <c r="S50" i="2" s="1"/>
  <c r="T34" i="2"/>
  <c r="S46" i="2" s="1"/>
  <c r="S70" i="2"/>
  <c r="S72" i="2"/>
  <c r="S56" i="2"/>
  <c r="U55" i="2" l="1"/>
  <c r="U43" i="2"/>
  <c r="V31" i="2"/>
  <c r="U38" i="2"/>
  <c r="T50" i="2" s="1"/>
  <c r="U36" i="2"/>
  <c r="T48" i="2" s="1"/>
  <c r="U34" i="2"/>
  <c r="T46" i="2" s="1"/>
  <c r="U33" i="2"/>
  <c r="T45" i="2" s="1"/>
  <c r="U39" i="2"/>
  <c r="T51" i="2" s="1"/>
  <c r="U35" i="2"/>
  <c r="T47" i="2" s="1"/>
  <c r="U37" i="2"/>
  <c r="T49" i="2" s="1"/>
  <c r="U40" i="2"/>
  <c r="T52" i="2" s="1"/>
  <c r="U32" i="2"/>
  <c r="T44" i="2" s="1"/>
  <c r="T70" i="2"/>
  <c r="T72" i="2"/>
  <c r="T56" i="2"/>
  <c r="V43" i="2" l="1"/>
  <c r="V55" i="2"/>
  <c r="W31" i="2"/>
  <c r="V35" i="2"/>
  <c r="U47" i="2" s="1"/>
  <c r="V34" i="2"/>
  <c r="U46" i="2" s="1"/>
  <c r="V38" i="2"/>
  <c r="U50" i="2" s="1"/>
  <c r="V40" i="2"/>
  <c r="U52" i="2" s="1"/>
  <c r="V39" i="2"/>
  <c r="U51" i="2" s="1"/>
  <c r="V32" i="2"/>
  <c r="U44" i="2" s="1"/>
  <c r="V37" i="2"/>
  <c r="U49" i="2" s="1"/>
  <c r="V33" i="2"/>
  <c r="U45" i="2" s="1"/>
  <c r="V36" i="2"/>
  <c r="U48" i="2" s="1"/>
  <c r="U70" i="2"/>
  <c r="U56" i="2"/>
  <c r="U72" i="2"/>
  <c r="W55" i="2" l="1"/>
  <c r="W43" i="2"/>
  <c r="X31" i="2"/>
  <c r="W36" i="2"/>
  <c r="V48" i="2" s="1"/>
  <c r="W34" i="2"/>
  <c r="V46" i="2" s="1"/>
  <c r="W33" i="2"/>
  <c r="V45" i="2" s="1"/>
  <c r="W40" i="2"/>
  <c r="V52" i="2" s="1"/>
  <c r="W38" i="2"/>
  <c r="V50" i="2" s="1"/>
  <c r="W37" i="2"/>
  <c r="V49" i="2" s="1"/>
  <c r="W32" i="2"/>
  <c r="V44" i="2" s="1"/>
  <c r="W39" i="2"/>
  <c r="V51" i="2" s="1"/>
  <c r="W35" i="2"/>
  <c r="V47" i="2" s="1"/>
  <c r="V70" i="2"/>
  <c r="V56" i="2"/>
  <c r="V72" i="2"/>
  <c r="X55" i="2" l="1"/>
  <c r="X43" i="2"/>
  <c r="Y31" i="2"/>
  <c r="X36" i="2"/>
  <c r="W48" i="2" s="1"/>
  <c r="X37" i="2"/>
  <c r="W49" i="2" s="1"/>
  <c r="X38" i="2"/>
  <c r="W50" i="2" s="1"/>
  <c r="X35" i="2"/>
  <c r="W47" i="2" s="1"/>
  <c r="X34" i="2"/>
  <c r="W46" i="2" s="1"/>
  <c r="X40" i="2"/>
  <c r="W52" i="2" s="1"/>
  <c r="X39" i="2"/>
  <c r="W51" i="2" s="1"/>
  <c r="X32" i="2"/>
  <c r="W44" i="2" s="1"/>
  <c r="X33" i="2"/>
  <c r="W45" i="2" s="1"/>
  <c r="W70" i="2"/>
  <c r="W72" i="2"/>
  <c r="W56" i="2"/>
  <c r="Y55" i="2" l="1"/>
  <c r="Y43" i="2"/>
  <c r="Z31" i="2"/>
  <c r="Y40" i="2"/>
  <c r="X52" i="2" s="1"/>
  <c r="Y36" i="2"/>
  <c r="X48" i="2" s="1"/>
  <c r="Y33" i="2"/>
  <c r="X45" i="2" s="1"/>
  <c r="Y39" i="2"/>
  <c r="X51" i="2" s="1"/>
  <c r="Y35" i="2"/>
  <c r="X47" i="2" s="1"/>
  <c r="Y34" i="2"/>
  <c r="X46" i="2" s="1"/>
  <c r="Y37" i="2"/>
  <c r="X49" i="2" s="1"/>
  <c r="Y32" i="2"/>
  <c r="X44" i="2" s="1"/>
  <c r="Y38" i="2"/>
  <c r="X50" i="2" s="1"/>
  <c r="X72" i="2"/>
  <c r="X56" i="2"/>
  <c r="X70" i="2"/>
  <c r="Z55" i="2" l="1"/>
  <c r="Z43" i="2"/>
  <c r="AA31" i="2"/>
  <c r="Z36" i="2"/>
  <c r="Y48" i="2" s="1"/>
  <c r="Z38" i="2"/>
  <c r="Y50" i="2" s="1"/>
  <c r="Z39" i="2"/>
  <c r="Y51" i="2" s="1"/>
  <c r="Z37" i="2"/>
  <c r="Y49" i="2" s="1"/>
  <c r="Z33" i="2"/>
  <c r="Y45" i="2" s="1"/>
  <c r="Z40" i="2"/>
  <c r="Y52" i="2" s="1"/>
  <c r="Z34" i="2"/>
  <c r="Y46" i="2" s="1"/>
  <c r="Z32" i="2"/>
  <c r="Y44" i="2" s="1"/>
  <c r="Z35" i="2"/>
  <c r="Y47" i="2" s="1"/>
  <c r="Y72" i="2"/>
  <c r="Y70" i="2"/>
  <c r="Y56" i="2"/>
  <c r="AA55" i="2" l="1"/>
  <c r="AA43" i="2"/>
  <c r="AB31" i="2"/>
  <c r="AA39" i="2"/>
  <c r="Z51" i="2" s="1"/>
  <c r="AA35" i="2"/>
  <c r="Z47" i="2" s="1"/>
  <c r="AA36" i="2"/>
  <c r="Z48" i="2" s="1"/>
  <c r="AA33" i="2"/>
  <c r="Z45" i="2" s="1"/>
  <c r="AA34" i="2"/>
  <c r="Z46" i="2" s="1"/>
  <c r="AA32" i="2"/>
  <c r="Z44" i="2" s="1"/>
  <c r="AA37" i="2"/>
  <c r="Z49" i="2" s="1"/>
  <c r="AA38" i="2"/>
  <c r="Z50" i="2" s="1"/>
  <c r="AA40" i="2"/>
  <c r="Z52" i="2" s="1"/>
  <c r="Z72" i="2"/>
  <c r="Z56" i="2"/>
  <c r="Z70" i="2"/>
  <c r="AB43" i="2" l="1"/>
  <c r="AB55" i="2"/>
  <c r="AC31" i="2"/>
  <c r="AB39" i="2"/>
  <c r="AA51" i="2" s="1"/>
  <c r="AB32" i="2"/>
  <c r="AA44" i="2" s="1"/>
  <c r="AB38" i="2"/>
  <c r="AA50" i="2" s="1"/>
  <c r="AB35" i="2"/>
  <c r="AA47" i="2" s="1"/>
  <c r="AB36" i="2"/>
  <c r="AA48" i="2" s="1"/>
  <c r="AB40" i="2"/>
  <c r="AA52" i="2" s="1"/>
  <c r="AB34" i="2"/>
  <c r="AA46" i="2" s="1"/>
  <c r="AB37" i="2"/>
  <c r="AA49" i="2" s="1"/>
  <c r="AB33" i="2"/>
  <c r="AA45" i="2" s="1"/>
  <c r="AA70" i="2"/>
  <c r="AA72" i="2"/>
  <c r="AA56" i="2"/>
  <c r="AC43" i="2" l="1"/>
  <c r="AC55" i="2"/>
  <c r="AD31" i="2"/>
  <c r="AC40" i="2"/>
  <c r="AB52" i="2" s="1"/>
  <c r="AC36" i="2"/>
  <c r="AB48" i="2" s="1"/>
  <c r="AC37" i="2"/>
  <c r="AB49" i="2" s="1"/>
  <c r="AC35" i="2"/>
  <c r="AB47" i="2" s="1"/>
  <c r="AC33" i="2"/>
  <c r="AB45" i="2" s="1"/>
  <c r="AC32" i="2"/>
  <c r="AB44" i="2" s="1"/>
  <c r="AC38" i="2"/>
  <c r="AB50" i="2" s="1"/>
  <c r="AC34" i="2"/>
  <c r="AB46" i="2" s="1"/>
  <c r="AC39" i="2"/>
  <c r="AB51" i="2" s="1"/>
  <c r="AB70" i="2"/>
  <c r="AB72" i="2"/>
  <c r="AB56" i="2"/>
  <c r="AD43" i="2" l="1"/>
  <c r="AD55" i="2"/>
  <c r="AE31" i="2"/>
  <c r="AD37" i="2"/>
  <c r="AC49" i="2" s="1"/>
  <c r="AD39" i="2"/>
  <c r="AC51" i="2" s="1"/>
  <c r="AD35" i="2"/>
  <c r="AC47" i="2" s="1"/>
  <c r="AD40" i="2"/>
  <c r="AC52" i="2" s="1"/>
  <c r="AD34" i="2"/>
  <c r="AC46" i="2" s="1"/>
  <c r="AD36" i="2"/>
  <c r="AC48" i="2" s="1"/>
  <c r="AD32" i="2"/>
  <c r="AC44" i="2" s="1"/>
  <c r="AD33" i="2"/>
  <c r="AC45" i="2" s="1"/>
  <c r="AD38" i="2"/>
  <c r="AC50" i="2" s="1"/>
  <c r="AC70" i="2"/>
  <c r="AC72" i="2"/>
  <c r="AC56" i="2"/>
  <c r="AE55" i="2" l="1"/>
  <c r="AE43" i="2"/>
  <c r="AF31" i="2"/>
  <c r="AE32" i="2"/>
  <c r="AD44" i="2" s="1"/>
  <c r="AE34" i="2"/>
  <c r="AD46" i="2" s="1"/>
  <c r="AE36" i="2"/>
  <c r="AD48" i="2" s="1"/>
  <c r="AE35" i="2"/>
  <c r="AD47" i="2" s="1"/>
  <c r="AE40" i="2"/>
  <c r="AD52" i="2" s="1"/>
  <c r="AE38" i="2"/>
  <c r="AD50" i="2" s="1"/>
  <c r="AE33" i="2"/>
  <c r="AD45" i="2" s="1"/>
  <c r="AE39" i="2"/>
  <c r="AD51" i="2" s="1"/>
  <c r="AE37" i="2"/>
  <c r="AD49" i="2" s="1"/>
  <c r="AD70" i="2"/>
  <c r="AD72" i="2"/>
  <c r="AD56" i="2"/>
  <c r="AF55" i="2" l="1"/>
  <c r="AF43" i="2"/>
  <c r="AG31" i="2"/>
  <c r="AF36" i="2"/>
  <c r="AE48" i="2" s="1"/>
  <c r="AF32" i="2"/>
  <c r="AE44" i="2" s="1"/>
  <c r="AF35" i="2"/>
  <c r="AE47" i="2" s="1"/>
  <c r="AF34" i="2"/>
  <c r="AE46" i="2" s="1"/>
  <c r="AF39" i="2"/>
  <c r="AE51" i="2" s="1"/>
  <c r="AF33" i="2"/>
  <c r="AE45" i="2" s="1"/>
  <c r="AF37" i="2"/>
  <c r="AE49" i="2" s="1"/>
  <c r="AF38" i="2"/>
  <c r="AE50" i="2" s="1"/>
  <c r="AF40" i="2"/>
  <c r="AE52" i="2" s="1"/>
  <c r="AE70" i="2"/>
  <c r="AE72" i="2"/>
  <c r="AE56" i="2"/>
  <c r="AG55" i="2" l="1"/>
  <c r="AG43" i="2"/>
  <c r="AH31" i="2"/>
  <c r="AG33" i="2"/>
  <c r="AF45" i="2" s="1"/>
  <c r="AG35" i="2"/>
  <c r="AF47" i="2" s="1"/>
  <c r="AG32" i="2"/>
  <c r="AF44" i="2" s="1"/>
  <c r="AG38" i="2"/>
  <c r="AF50" i="2" s="1"/>
  <c r="AG34" i="2"/>
  <c r="AF46" i="2" s="1"/>
  <c r="AG39" i="2"/>
  <c r="AF51" i="2" s="1"/>
  <c r="AG40" i="2"/>
  <c r="AF52" i="2" s="1"/>
  <c r="AG36" i="2"/>
  <c r="AF48" i="2" s="1"/>
  <c r="AG37" i="2"/>
  <c r="AF49" i="2" s="1"/>
  <c r="AF72" i="2"/>
  <c r="AF56" i="2"/>
  <c r="AF70" i="2"/>
  <c r="AH55" i="2" l="1"/>
  <c r="AH43" i="2"/>
  <c r="AI31" i="2"/>
  <c r="AH32" i="2"/>
  <c r="AG44" i="2" s="1"/>
  <c r="AH34" i="2"/>
  <c r="AG46" i="2" s="1"/>
  <c r="AH39" i="2"/>
  <c r="AG51" i="2" s="1"/>
  <c r="AH35" i="2"/>
  <c r="AG47" i="2" s="1"/>
  <c r="AH38" i="2"/>
  <c r="AG50" i="2" s="1"/>
  <c r="AH40" i="2"/>
  <c r="AG52" i="2" s="1"/>
  <c r="AH33" i="2"/>
  <c r="AG45" i="2" s="1"/>
  <c r="AH37" i="2"/>
  <c r="AG49" i="2" s="1"/>
  <c r="AH36" i="2"/>
  <c r="AG48" i="2" s="1"/>
  <c r="AG72" i="2"/>
  <c r="AG56" i="2"/>
  <c r="AG70" i="2"/>
  <c r="AI38" i="2" l="1"/>
  <c r="AH50" i="2" s="1"/>
  <c r="AI33" i="2"/>
  <c r="AH45" i="2" s="1"/>
  <c r="AI32" i="2"/>
  <c r="AH44" i="2" s="1"/>
  <c r="AI34" i="2"/>
  <c r="AH46" i="2" s="1"/>
  <c r="AI36" i="2"/>
  <c r="AH48" i="2" s="1"/>
  <c r="AI37" i="2"/>
  <c r="AH49" i="2" s="1"/>
  <c r="AI35" i="2"/>
  <c r="AH47" i="2" s="1"/>
  <c r="AI39" i="2"/>
  <c r="AH51" i="2" s="1"/>
  <c r="AI40" i="2"/>
  <c r="AH52" i="2" s="1"/>
  <c r="AH72" i="2"/>
  <c r="AH56" i="2"/>
  <c r="AH70" i="2"/>
  <c r="D58" i="2"/>
  <c r="D59" i="2" l="1"/>
  <c r="D61" i="2"/>
  <c r="D65" i="2"/>
  <c r="E58" i="2"/>
  <c r="E59" i="2" s="1"/>
  <c r="F58" i="2"/>
  <c r="F59" i="2" s="1"/>
  <c r="G58" i="2"/>
  <c r="G59" i="2" s="1"/>
  <c r="H58" i="2"/>
  <c r="H59" i="2" s="1"/>
  <c r="I58" i="2"/>
  <c r="I59" i="2" s="1"/>
  <c r="J58" i="2"/>
  <c r="J59" i="2" s="1"/>
  <c r="K58" i="2"/>
  <c r="K59" i="2" s="1"/>
  <c r="L58" i="2"/>
  <c r="L59" i="2" s="1"/>
  <c r="M58" i="2"/>
  <c r="M59" i="2" s="1"/>
  <c r="N58" i="2"/>
  <c r="N59" i="2" s="1"/>
  <c r="O58" i="2"/>
  <c r="O59" i="2" s="1"/>
  <c r="P58" i="2"/>
  <c r="P59" i="2" s="1"/>
  <c r="Q58" i="2"/>
  <c r="Q59" i="2" s="1"/>
  <c r="R58" i="2"/>
  <c r="R59" i="2" s="1"/>
  <c r="S58" i="2"/>
  <c r="S59" i="2" s="1"/>
  <c r="T58" i="2"/>
  <c r="T59" i="2" s="1"/>
  <c r="U58" i="2"/>
  <c r="U59" i="2" s="1"/>
  <c r="V58" i="2"/>
  <c r="V59" i="2" s="1"/>
  <c r="W58" i="2"/>
  <c r="W59" i="2" s="1"/>
  <c r="X58" i="2"/>
  <c r="X59" i="2" s="1"/>
  <c r="Y58" i="2"/>
  <c r="Y59" i="2" s="1"/>
  <c r="Z58" i="2"/>
  <c r="Z59" i="2" s="1"/>
  <c r="AA58" i="2"/>
  <c r="AA59" i="2" s="1"/>
  <c r="AB58" i="2"/>
  <c r="AB59" i="2" s="1"/>
  <c r="AC58" i="2"/>
  <c r="AC59" i="2" s="1"/>
  <c r="AD58" i="2"/>
  <c r="AD59" i="2" s="1"/>
  <c r="AE58" i="2"/>
  <c r="AE59" i="2" s="1"/>
  <c r="AF58" i="2"/>
  <c r="AF59" i="2" s="1"/>
  <c r="AG58" i="2"/>
  <c r="AG59" i="2" s="1"/>
  <c r="AH58" i="2"/>
  <c r="AH59" i="2" s="1"/>
  <c r="E65" i="2" l="1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D62" i="2"/>
  <c r="D66" i="2"/>
  <c r="E61" i="2"/>
  <c r="E62" i="2" s="1"/>
  <c r="F61" i="2"/>
  <c r="F62" i="2" s="1"/>
  <c r="G61" i="2"/>
  <c r="G62" i="2" s="1"/>
  <c r="H61" i="2"/>
  <c r="H62" i="2" s="1"/>
  <c r="I61" i="2"/>
  <c r="I62" i="2" s="1"/>
  <c r="J61" i="2"/>
  <c r="J62" i="2" s="1"/>
  <c r="K61" i="2"/>
  <c r="K62" i="2" s="1"/>
  <c r="L61" i="2"/>
  <c r="L62" i="2" s="1"/>
  <c r="M61" i="2"/>
  <c r="M62" i="2" s="1"/>
  <c r="N61" i="2"/>
  <c r="N62" i="2" s="1"/>
  <c r="O61" i="2"/>
  <c r="O62" i="2" s="1"/>
  <c r="P61" i="2"/>
  <c r="P62" i="2" s="1"/>
  <c r="Q61" i="2"/>
  <c r="Q62" i="2" s="1"/>
  <c r="R61" i="2"/>
  <c r="R62" i="2" s="1"/>
  <c r="S61" i="2"/>
  <c r="S62" i="2" s="1"/>
  <c r="T61" i="2"/>
  <c r="T62" i="2" s="1"/>
  <c r="U61" i="2"/>
  <c r="U62" i="2" s="1"/>
  <c r="V61" i="2"/>
  <c r="V62" i="2" s="1"/>
  <c r="W61" i="2"/>
  <c r="W62" i="2" s="1"/>
  <c r="X61" i="2"/>
  <c r="X62" i="2" s="1"/>
  <c r="Y61" i="2"/>
  <c r="Y62" i="2" s="1"/>
  <c r="Z61" i="2"/>
  <c r="Z62" i="2" s="1"/>
  <c r="AA61" i="2"/>
  <c r="AA62" i="2" s="1"/>
  <c r="AB61" i="2"/>
  <c r="AB62" i="2" s="1"/>
  <c r="AC61" i="2"/>
  <c r="AC62" i="2" s="1"/>
  <c r="AD61" i="2"/>
  <c r="AD62" i="2" s="1"/>
  <c r="AE61" i="2"/>
  <c r="AE62" i="2" s="1"/>
  <c r="AF61" i="2"/>
  <c r="AF62" i="2" s="1"/>
  <c r="AG61" i="2"/>
  <c r="AG62" i="2" s="1"/>
  <c r="AH61" i="2"/>
  <c r="AH62" i="2" s="1"/>
  <c r="E66" i="2" l="1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</calcChain>
</file>

<file path=xl/sharedStrings.xml><?xml version="1.0" encoding="utf-8"?>
<sst xmlns="http://schemas.openxmlformats.org/spreadsheetml/2006/main" count="30" uniqueCount="30">
  <si>
    <t>PROJECT TIMELINE</t>
  </si>
  <si>
    <t>Chart showing project activities with a scrollable timeline is in this cell.</t>
  </si>
  <si>
    <t xml:space="preserve">ENTER START DATE: </t>
  </si>
  <si>
    <t>Id</t>
  </si>
  <si>
    <t>ACTIVITY</t>
  </si>
  <si>
    <t>START</t>
  </si>
  <si>
    <t>END</t>
  </si>
  <si>
    <t>NOTES</t>
  </si>
  <si>
    <t>Project Start</t>
  </si>
  <si>
    <t>*** This sheet should remain hidden ***</t>
  </si>
  <si>
    <t>Today:</t>
  </si>
  <si>
    <t># of rows</t>
  </si>
  <si>
    <t>Window Activities:</t>
  </si>
  <si>
    <t>Calc Window Start</t>
  </si>
  <si>
    <t>Offset</t>
  </si>
  <si>
    <t>Start</t>
  </si>
  <si>
    <t>Window</t>
  </si>
  <si>
    <t>Position</t>
  </si>
  <si>
    <t>Series</t>
  </si>
  <si>
    <t>Activity Id</t>
  </si>
  <si>
    <t>Activity</t>
  </si>
  <si>
    <t>Current Day</t>
  </si>
  <si>
    <t>Team Construction (Setting rules -Goals-Idea)</t>
  </si>
  <si>
    <t>PLANNING &amp; PREPARATION</t>
  </si>
  <si>
    <t>PROTOTYPE</t>
  </si>
  <si>
    <t>FEATURES</t>
  </si>
  <si>
    <t>DEPLOYMENT</t>
  </si>
  <si>
    <t>PRESENTATION</t>
  </si>
  <si>
    <t>DATABASE DESIGN-TRELLO SETTING-WIREFRAME DESIGN</t>
  </si>
  <si>
    <t>PRESENTATION FINAL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</si>
</sst>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6">
    <font>
      <sz val="11"/>
      <color theme="3"/>
      <name val="Calibri"/>
      <charset val="134"/>
      <scheme val="minor"/>
    </font>
    <font>
      <sz val="30"/>
      <color theme="0"/>
      <name val="Calibri"/>
      <family val="2"/>
      <scheme val="major"/>
    </font>
    <font>
      <sz val="12"/>
      <color theme="3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ck">
        <color theme="4" tint="0.39991454817346722"/>
      </bottom>
      <diagonal/>
    </border>
  </borders>
  <cellStyleXfs count="5">
    <xf numFmtId="0" fontId="0" fillId="0" borderId="0">
      <alignment horizontal="left" vertical="center" wrapText="1" indent="1"/>
    </xf>
    <xf numFmtId="0" fontId="4" fillId="4" borderId="0" applyNumberFormat="0" applyAlignment="0" applyProtection="0"/>
    <xf numFmtId="0" fontId="1" fillId="3" borderId="1" applyNumberFormat="0" applyProtection="0">
      <alignment horizontal="left" vertical="center"/>
    </xf>
    <xf numFmtId="0" fontId="3" fillId="0" borderId="0" applyNumberFormat="0" applyFill="0" applyAlignment="0" applyProtection="0"/>
    <xf numFmtId="0" fontId="2" fillId="0" borderId="3" applyNumberFormat="0" applyFill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0" fillId="0" borderId="0" xfId="0" applyAlignment="1">
      <alignment vertical="center"/>
    </xf>
    <xf numFmtId="0" fontId="1" fillId="3" borderId="1" xfId="2">
      <alignment horizontal="left" vertical="center"/>
    </xf>
    <xf numFmtId="0" fontId="3" fillId="0" borderId="0" xfId="3" applyAlignment="1">
      <alignment horizontal="right" vertical="center"/>
    </xf>
    <xf numFmtId="14" fontId="4" fillId="4" borderId="0" xfId="1" applyNumberFormat="1" applyAlignment="1">
      <alignment horizontal="center" vertical="center"/>
    </xf>
    <xf numFmtId="0" fontId="0" fillId="0" borderId="0" xfId="4" applyFont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1" fillId="3" borderId="1" xfId="2">
      <alignment horizontal="left" vertical="center"/>
    </xf>
    <xf numFmtId="0" fontId="2" fillId="0" borderId="2" xfId="4" applyBorder="1" applyAlignment="1">
      <alignment horizontal="center" vertical="center"/>
    </xf>
    <xf numFmtId="0" fontId="5" fillId="0" borderId="0" xfId="0" applyFo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</cellXfs>
  <cellStyles count="5">
    <cellStyle name="Normal" xfId="0" builtinId="0"/>
    <cellStyle name="Titre" xfId="2" builtinId="15"/>
    <cellStyle name="Titre 1" xfId="3" builtinId="16"/>
    <cellStyle name="Titre 2" xfId="1" builtinId="17"/>
    <cellStyle name="Titre 3" xfId="4" builtinId="18"/>
  </cellStyles>
  <dxfs count="9">
    <dxf>
      <font>
        <color theme="3"/>
      </font>
      <fill>
        <patternFill patternType="solid">
          <bgColor theme="2"/>
        </patternFill>
      </fill>
    </dxf>
    <dxf>
      <font>
        <color theme="3"/>
      </font>
      <fill>
        <patternFill patternType="solid">
          <bgColor theme="2"/>
        </patternFill>
      </fill>
    </dxf>
    <dxf>
      <font>
        <color theme="3"/>
      </font>
      <fill>
        <patternFill patternType="solid">
          <bgColor theme="2"/>
        </patternFill>
      </fill>
    </dxf>
    <dxf>
      <font>
        <color theme="3"/>
      </font>
      <fill>
        <patternFill patternType="solid">
          <bgColor theme="2"/>
        </patternFill>
      </fill>
    </dxf>
    <dxf>
      <font>
        <color theme="3"/>
      </font>
      <fill>
        <patternFill patternType="solid">
          <bgColor theme="2"/>
        </patternFill>
      </fill>
    </dxf>
    <dxf>
      <font>
        <color theme="3"/>
      </font>
      <fill>
        <patternFill patternType="solid"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 cmpd="sng" algn="ctr">
              <a:solidFill>
                <a:schemeClr val="accent6"/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45147</c:v>
                </c:pt>
                <c:pt idx="1">
                  <c:v>45148</c:v>
                </c:pt>
                <c:pt idx="2">
                  <c:v>45149</c:v>
                </c:pt>
                <c:pt idx="3">
                  <c:v>45150</c:v>
                </c:pt>
                <c:pt idx="4">
                  <c:v>45151</c:v>
                </c:pt>
                <c:pt idx="5">
                  <c:v>45152</c:v>
                </c:pt>
                <c:pt idx="6">
                  <c:v>45153</c:v>
                </c:pt>
                <c:pt idx="7">
                  <c:v>45154</c:v>
                </c:pt>
                <c:pt idx="8">
                  <c:v>45155</c:v>
                </c:pt>
                <c:pt idx="9">
                  <c:v>45156</c:v>
                </c:pt>
                <c:pt idx="10">
                  <c:v>45157</c:v>
                </c:pt>
                <c:pt idx="11">
                  <c:v>45158</c:v>
                </c:pt>
                <c:pt idx="12">
                  <c:v>45159</c:v>
                </c:pt>
                <c:pt idx="13">
                  <c:v>45160</c:v>
                </c:pt>
                <c:pt idx="14">
                  <c:v>45161</c:v>
                </c:pt>
                <c:pt idx="15">
                  <c:v>45162</c:v>
                </c:pt>
                <c:pt idx="16">
                  <c:v>45163</c:v>
                </c:pt>
                <c:pt idx="17">
                  <c:v>45164</c:v>
                </c:pt>
                <c:pt idx="18">
                  <c:v>45165</c:v>
                </c:pt>
                <c:pt idx="19">
                  <c:v>45166</c:v>
                </c:pt>
                <c:pt idx="20">
                  <c:v>45167</c:v>
                </c:pt>
                <c:pt idx="21">
                  <c:v>45168</c:v>
                </c:pt>
                <c:pt idx="22">
                  <c:v>45169</c:v>
                </c:pt>
                <c:pt idx="23">
                  <c:v>45170</c:v>
                </c:pt>
                <c:pt idx="24">
                  <c:v>45171</c:v>
                </c:pt>
                <c:pt idx="25">
                  <c:v>45172</c:v>
                </c:pt>
                <c:pt idx="26">
                  <c:v>45173</c:v>
                </c:pt>
                <c:pt idx="27">
                  <c:v>45174</c:v>
                </c:pt>
                <c:pt idx="28">
                  <c:v>45175</c:v>
                </c:pt>
                <c:pt idx="29">
                  <c:v>45176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8-461A-9F85-7AE20C71718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8-461A-9F85-7AE20C71718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 cmpd="sng" algn="ctr">
              <a:solidFill>
                <a:schemeClr val="accent6"/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45147</c:v>
                </c:pt>
                <c:pt idx="1">
                  <c:v>45148</c:v>
                </c:pt>
                <c:pt idx="2">
                  <c:v>45149</c:v>
                </c:pt>
                <c:pt idx="3">
                  <c:v>45150</c:v>
                </c:pt>
                <c:pt idx="4">
                  <c:v>45151</c:v>
                </c:pt>
                <c:pt idx="5">
                  <c:v>45152</c:v>
                </c:pt>
                <c:pt idx="6">
                  <c:v>45153</c:v>
                </c:pt>
                <c:pt idx="7">
                  <c:v>45154</c:v>
                </c:pt>
                <c:pt idx="8">
                  <c:v>45155</c:v>
                </c:pt>
                <c:pt idx="9">
                  <c:v>45156</c:v>
                </c:pt>
                <c:pt idx="10">
                  <c:v>45157</c:v>
                </c:pt>
                <c:pt idx="11">
                  <c:v>45158</c:v>
                </c:pt>
                <c:pt idx="12">
                  <c:v>45159</c:v>
                </c:pt>
                <c:pt idx="13">
                  <c:v>45160</c:v>
                </c:pt>
                <c:pt idx="14">
                  <c:v>45161</c:v>
                </c:pt>
                <c:pt idx="15">
                  <c:v>45162</c:v>
                </c:pt>
                <c:pt idx="16">
                  <c:v>45163</c:v>
                </c:pt>
                <c:pt idx="17">
                  <c:v>45164</c:v>
                </c:pt>
                <c:pt idx="18">
                  <c:v>45165</c:v>
                </c:pt>
                <c:pt idx="19">
                  <c:v>45166</c:v>
                </c:pt>
                <c:pt idx="20">
                  <c:v>45167</c:v>
                </c:pt>
                <c:pt idx="21">
                  <c:v>45168</c:v>
                </c:pt>
                <c:pt idx="22">
                  <c:v>45169</c:v>
                </c:pt>
                <c:pt idx="23">
                  <c:v>45170</c:v>
                </c:pt>
                <c:pt idx="24">
                  <c:v>45171</c:v>
                </c:pt>
                <c:pt idx="25">
                  <c:v>45172</c:v>
                </c:pt>
                <c:pt idx="26">
                  <c:v>45173</c:v>
                </c:pt>
                <c:pt idx="27">
                  <c:v>45174</c:v>
                </c:pt>
                <c:pt idx="28">
                  <c:v>45175</c:v>
                </c:pt>
                <c:pt idx="29">
                  <c:v>45176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58-461A-9F85-7AE20C71718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58-461A-9F85-7AE20C71718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 cmpd="sng" algn="ctr">
              <a:solidFill>
                <a:schemeClr val="accent6"/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45147</c:v>
                </c:pt>
                <c:pt idx="1">
                  <c:v>45148</c:v>
                </c:pt>
                <c:pt idx="2">
                  <c:v>45149</c:v>
                </c:pt>
                <c:pt idx="3">
                  <c:v>45150</c:v>
                </c:pt>
                <c:pt idx="4">
                  <c:v>45151</c:v>
                </c:pt>
                <c:pt idx="5">
                  <c:v>45152</c:v>
                </c:pt>
                <c:pt idx="6">
                  <c:v>45153</c:v>
                </c:pt>
                <c:pt idx="7">
                  <c:v>45154</c:v>
                </c:pt>
                <c:pt idx="8">
                  <c:v>45155</c:v>
                </c:pt>
                <c:pt idx="9">
                  <c:v>45156</c:v>
                </c:pt>
                <c:pt idx="10">
                  <c:v>45157</c:v>
                </c:pt>
                <c:pt idx="11">
                  <c:v>45158</c:v>
                </c:pt>
                <c:pt idx="12">
                  <c:v>45159</c:v>
                </c:pt>
                <c:pt idx="13">
                  <c:v>45160</c:v>
                </c:pt>
                <c:pt idx="14">
                  <c:v>45161</c:v>
                </c:pt>
                <c:pt idx="15">
                  <c:v>45162</c:v>
                </c:pt>
                <c:pt idx="16">
                  <c:v>45163</c:v>
                </c:pt>
                <c:pt idx="17">
                  <c:v>45164</c:v>
                </c:pt>
                <c:pt idx="18">
                  <c:v>45165</c:v>
                </c:pt>
                <c:pt idx="19">
                  <c:v>45166</c:v>
                </c:pt>
                <c:pt idx="20">
                  <c:v>45167</c:v>
                </c:pt>
                <c:pt idx="21">
                  <c:v>45168</c:v>
                </c:pt>
                <c:pt idx="22">
                  <c:v>45169</c:v>
                </c:pt>
                <c:pt idx="23">
                  <c:v>45170</c:v>
                </c:pt>
                <c:pt idx="24">
                  <c:v>45171</c:v>
                </c:pt>
                <c:pt idx="25">
                  <c:v>45172</c:v>
                </c:pt>
                <c:pt idx="26">
                  <c:v>45173</c:v>
                </c:pt>
                <c:pt idx="27">
                  <c:v>45174</c:v>
                </c:pt>
                <c:pt idx="28">
                  <c:v>45175</c:v>
                </c:pt>
                <c:pt idx="29">
                  <c:v>45176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58-461A-9F85-7AE20C71718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sq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58-461A-9F85-7AE20C71718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45147</c:v>
                </c:pt>
                <c:pt idx="1">
                  <c:v>45148</c:v>
                </c:pt>
                <c:pt idx="2">
                  <c:v>45149</c:v>
                </c:pt>
                <c:pt idx="3">
                  <c:v>45150</c:v>
                </c:pt>
                <c:pt idx="4">
                  <c:v>45151</c:v>
                </c:pt>
                <c:pt idx="5">
                  <c:v>45152</c:v>
                </c:pt>
                <c:pt idx="6">
                  <c:v>45153</c:v>
                </c:pt>
                <c:pt idx="7">
                  <c:v>45154</c:v>
                </c:pt>
                <c:pt idx="8">
                  <c:v>45155</c:v>
                </c:pt>
                <c:pt idx="9">
                  <c:v>45156</c:v>
                </c:pt>
                <c:pt idx="10">
                  <c:v>45157</c:v>
                </c:pt>
                <c:pt idx="11">
                  <c:v>45158</c:v>
                </c:pt>
                <c:pt idx="12">
                  <c:v>45159</c:v>
                </c:pt>
                <c:pt idx="13">
                  <c:v>45160</c:v>
                </c:pt>
                <c:pt idx="14">
                  <c:v>45161</c:v>
                </c:pt>
                <c:pt idx="15">
                  <c:v>45162</c:v>
                </c:pt>
                <c:pt idx="16">
                  <c:v>45163</c:v>
                </c:pt>
                <c:pt idx="17">
                  <c:v>45164</c:v>
                </c:pt>
                <c:pt idx="18">
                  <c:v>45165</c:v>
                </c:pt>
                <c:pt idx="19">
                  <c:v>45166</c:v>
                </c:pt>
                <c:pt idx="20">
                  <c:v>45167</c:v>
                </c:pt>
                <c:pt idx="21">
                  <c:v>45168</c:v>
                </c:pt>
                <c:pt idx="22">
                  <c:v>45169</c:v>
                </c:pt>
                <c:pt idx="23">
                  <c:v>45170</c:v>
                </c:pt>
                <c:pt idx="24">
                  <c:v>45171</c:v>
                </c:pt>
                <c:pt idx="25">
                  <c:v>45172</c:v>
                </c:pt>
                <c:pt idx="26">
                  <c:v>45173</c:v>
                </c:pt>
                <c:pt idx="27">
                  <c:v>45174</c:v>
                </c:pt>
                <c:pt idx="28">
                  <c:v>45175</c:v>
                </c:pt>
                <c:pt idx="29">
                  <c:v>45176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58-461A-9F85-7AE20C71718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58-461A-9F85-7AE20C71718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 cmpd="sng" algn="ctr">
              <a:solidFill>
                <a:schemeClr val="bg1"/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bg1"/>
              </a:solidFill>
              <a:ln w="9525" cap="flat" cmpd="sng" algn="ctr">
                <a:noFill/>
                <a:prstDash val="solid"/>
                <a:round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45147</c:v>
                </c:pt>
                <c:pt idx="1">
                  <c:v>45148</c:v>
                </c:pt>
                <c:pt idx="2">
                  <c:v>45149</c:v>
                </c:pt>
                <c:pt idx="3">
                  <c:v>45150</c:v>
                </c:pt>
                <c:pt idx="4">
                  <c:v>45151</c:v>
                </c:pt>
                <c:pt idx="5">
                  <c:v>45152</c:v>
                </c:pt>
                <c:pt idx="6">
                  <c:v>45153</c:v>
                </c:pt>
                <c:pt idx="7">
                  <c:v>45154</c:v>
                </c:pt>
                <c:pt idx="8">
                  <c:v>45155</c:v>
                </c:pt>
                <c:pt idx="9">
                  <c:v>45156</c:v>
                </c:pt>
                <c:pt idx="10">
                  <c:v>45157</c:v>
                </c:pt>
                <c:pt idx="11">
                  <c:v>45158</c:v>
                </c:pt>
                <c:pt idx="12">
                  <c:v>45159</c:v>
                </c:pt>
                <c:pt idx="13">
                  <c:v>45160</c:v>
                </c:pt>
                <c:pt idx="14">
                  <c:v>45161</c:v>
                </c:pt>
                <c:pt idx="15">
                  <c:v>45162</c:v>
                </c:pt>
                <c:pt idx="16">
                  <c:v>45163</c:v>
                </c:pt>
                <c:pt idx="17">
                  <c:v>45164</c:v>
                </c:pt>
                <c:pt idx="18">
                  <c:v>45165</c:v>
                </c:pt>
                <c:pt idx="19">
                  <c:v>45166</c:v>
                </c:pt>
                <c:pt idx="20">
                  <c:v>45167</c:v>
                </c:pt>
                <c:pt idx="21">
                  <c:v>45168</c:v>
                </c:pt>
                <c:pt idx="22">
                  <c:v>45169</c:v>
                </c:pt>
                <c:pt idx="23">
                  <c:v>45170</c:v>
                </c:pt>
                <c:pt idx="24">
                  <c:v>45171</c:v>
                </c:pt>
                <c:pt idx="25">
                  <c:v>45172</c:v>
                </c:pt>
                <c:pt idx="26">
                  <c:v>45173</c:v>
                </c:pt>
                <c:pt idx="27">
                  <c:v>45174</c:v>
                </c:pt>
                <c:pt idx="28">
                  <c:v>45175</c:v>
                </c:pt>
                <c:pt idx="29">
                  <c:v>45176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58-461A-9F85-7AE20C71718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PLANNING &amp; PREPARATION</c:v>
                </c:pt>
              </c:strCache>
            </c:strRef>
          </c:tx>
          <c:spPr>
            <a:ln w="228600" cap="rnd" cmpd="sng" algn="ctr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3"/>
              <c:layout>
                <c:manualLayout>
                  <c:x val="-0.123070053809976"/>
                  <c:y val="-7.1518049438118701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358-461A-9F85-7AE20C717185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58-461A-9F85-7AE20C71718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 cmpd="sng" algn="ctr">
              <a:noFill/>
              <a:prstDash val="solid"/>
              <a:round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58-461A-9F85-7AE20C71718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PROTOTYPE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9"/>
              <c:layout/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73107505645226"/>
                      <c:h val="5.875207761341453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ED-E358-461A-9F85-7AE20C717185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58-461A-9F85-7AE20C71718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 cmpd="sng" algn="ctr">
              <a:noFill/>
              <a:prstDash val="solid"/>
              <a:round/>
            </a:ln>
          </c:spPr>
          <c:marker>
            <c:symbol val="square"/>
            <c:size val="14"/>
            <c:spPr>
              <a:noFill/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58-461A-9F85-7AE20C71718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FEATURES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15"/>
              <c:layout/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58100588749451"/>
                      <c:h val="5.83452357118330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EE-E358-461A-9F85-7AE20C717185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58-461A-9F85-7AE20C71718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 cmpd="sng" algn="ctr">
              <a:noFill/>
              <a:prstDash val="solid"/>
              <a:round/>
            </a:ln>
          </c:spPr>
          <c:marker>
            <c:symbol val="square"/>
            <c:size val="14"/>
            <c:spPr>
              <a:noFill/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58-461A-9F85-7AE20C71718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DEPLOYMENT</c:v>
                </c:pt>
              </c:strCache>
            </c:strRef>
          </c:tx>
          <c:spPr>
            <a:ln w="28575" cap="sq" cmpd="sng" algn="ctr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15"/>
              <c:layout/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19794279174575"/>
                      <c:h val="5.83452357118330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EF-E358-461A-9F85-7AE20C717185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358-461A-9F85-7AE20C71718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 cmpd="sng" algn="ctr">
              <a:noFill/>
              <a:prstDash val="solid"/>
              <a:round/>
            </a:ln>
          </c:spPr>
          <c:marker>
            <c:symbol val="square"/>
            <c:size val="14"/>
            <c:spPr>
              <a:noFill/>
              <a:ln w="9525" cap="flat" cmpd="sng" algn="ctr">
                <a:noFill/>
                <a:prstDash val="solid"/>
                <a:round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358-461A-9F85-7AE20C71718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PRESENTATION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16"/>
              <c:layout/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25213049223177"/>
                      <c:h val="5.83452357118330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F0-E358-461A-9F85-7AE20C717185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358-461A-9F85-7AE20C71718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 cap="flat" cmpd="sng" algn="ctr">
                <a:solidFill>
                  <a:schemeClr val="bg1">
                    <a:lumMod val="95000"/>
                  </a:schemeClr>
                </a:solidFill>
                <a:prstDash val="solid"/>
                <a:round/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358-461A-9F85-7AE20C71718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Aug 2023</c:v>
                </c:pt>
              </c:strCache>
            </c:strRef>
          </c:tx>
          <c:spPr>
            <a:ln w="228600" cap="sq" cmpd="sng" algn="ctr">
              <a:solidFill>
                <a:schemeClr val="accent3">
                  <a:lumMod val="20000"/>
                  <a:lumOff val="8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358-461A-9F85-7AE20C71718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Sep 2023</c:v>
                </c:pt>
              </c:strCache>
            </c:strRef>
          </c:tx>
          <c:spPr>
            <a:ln w="228600" cap="sq" cmpd="sng" algn="ctr">
              <a:solidFill>
                <a:schemeClr val="accent2">
                  <a:lumMod val="20000"/>
                  <a:lumOff val="8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358-461A-9F85-7AE20C71718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Sep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358-461A-9F85-7AE20C71718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Aug 2023</c:v>
                </c:pt>
              </c:strCache>
            </c:strRef>
          </c:tx>
          <c:spPr>
            <a:ln w="209550" cap="sq" cmpd="sng" algn="ctr">
              <a:solidFill>
                <a:schemeClr val="accent5">
                  <a:tint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Pt>
            <c:idx val="2"/>
            <c:bubble3D val="0"/>
            <c:spPr>
              <a:ln w="28575" cap="sq" cmpd="sng" algn="ctr">
                <a:solidFill>
                  <a:schemeClr val="accent5">
                    <a:tint val="76667"/>
                    <a:shade val="95000"/>
                    <a:satMod val="105000"/>
                  </a:schemeClr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18-E358-461A-9F85-7AE20C71718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E358-461A-9F85-7AE20C7171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358-461A-9F85-7AE20C717185}"/>
            </c:ext>
          </c:extLst>
        </c:ser>
        <c:ser>
          <c:idx val="24"/>
          <c:order val="23"/>
          <c:tx>
            <c:v>Day Dot Line</c:v>
          </c:tx>
          <c:spPr>
            <a:ln w="15875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tx2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{63BFBC74-061F-40A3-89A5-39EC9E43BF17}</c15:txfldGUID>
                      <c15:f>calcs!$E$72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E358-461A-9F85-7AE20C717185}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{50B85537-134F-4921-99E2-C3EAAAB1E58F}</c15:txfldGUID>
                      <c15:f>calcs!$F$72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E358-461A-9F85-7AE20C717185}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{CA77C3AB-B560-4D06-9936-9C55697DCB95}</c15:txfldGUID>
                      <c15:f>calcs!$G$72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E358-461A-9F85-7AE20C717185}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{FA10EB1B-AD67-4436-B4AF-41B7EFC4743E}</c15:txfldGUID>
                      <c15:f>calcs!$H$72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E358-461A-9F85-7AE20C717185}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{0DE88761-927B-43C0-8E5A-E7FA54CA4C2E}</c15:txfldGUID>
                      <c15:f>calcs!$I$72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E358-461A-9F85-7AE20C717185}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{9D5967D4-D97F-4AA8-8209-83071E9F364E}</c15:txfldGUID>
                      <c15:f>calcs!$J$72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E358-461A-9F85-7AE20C717185}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{31E4AC11-2737-4C9C-A542-340CD1069645}</c15:txfldGUID>
                      <c15:f>calcs!$K$72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E358-461A-9F85-7AE20C717185}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{D3C0A286-B8C4-43A9-B982-93213C00EDA5}</c15:txfldGUID>
                      <c15:f>calcs!$L$72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E358-461A-9F85-7AE20C717185}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{9DEB948F-DEDB-400C-A69A-EE9A2ACD160A}</c15:txfldGUID>
                      <c15:f>calcs!$M$72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E358-461A-9F85-7AE20C717185}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{BA4A8690-613C-454B-A69E-E560266993AA}</c15:txfldGUID>
                      <c15:f>calcs!$N$72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E358-461A-9F85-7AE20C717185}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{0B0A92C2-7AD6-43B5-99BA-1988949F2A86}</c15:txfldGUID>
                      <c15:f>calcs!$O$72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E358-461A-9F85-7AE20C717185}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{A2E73461-5DBA-4A8E-913C-8D463F4C0A55}</c15:txfldGUID>
                      <c15:f>calcs!$P$72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E358-461A-9F85-7AE20C717185}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{636FF66B-DB93-4A36-8A4B-A220AEC2159D}</c15:txfldGUID>
                      <c15:f>calcs!$Q$72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E358-461A-9F85-7AE20C717185}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{2F53E20D-C83C-4330-8E87-1D325BCE9C0C}</c15:txfldGUID>
                      <c15:f>calcs!$R$72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E358-461A-9F85-7AE20C717185}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{3E596D0C-F96B-444C-BED7-DEABA900F745}</c15:txfldGUID>
                      <c15:f>calcs!$S$72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E358-461A-9F85-7AE20C717185}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{5EC35C9D-7554-4136-A0C2-4AE129A97518}</c15:txfldGUID>
                      <c15:f>calcs!$T$72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E358-461A-9F85-7AE20C717185}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{465D0D1E-44C0-48BD-B0B3-DDAE3309DFD5}</c15:txfldGUID>
                      <c15:f>calcs!$U$72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E358-461A-9F85-7AE20C717185}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{07A07F7C-C8B7-48CE-8916-050F81D259E8}</c15:txfldGUID>
                      <c15:f>calcs!$V$72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E358-461A-9F85-7AE20C717185}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{C3348AAE-77A5-42D7-B14E-403619835C04}</c15:txfldGUID>
                      <c15:f>calcs!$W$72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E358-461A-9F85-7AE20C717185}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{A3EE5754-218D-485B-9A91-05209E88048F}</c15:txfldGUID>
                      <c15:f>calcs!$X$72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E358-461A-9F85-7AE20C717185}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{A4F56E58-CBB4-425E-BB31-66C90AAC51AF}</c15:txfldGUID>
                      <c15:f>calcs!$Y$72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E358-461A-9F85-7AE20C717185}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{C3E11DDF-0D9D-4A5D-A74F-BE5587F23D15}</c15:txfldGUID>
                      <c15:f>calcs!$Z$72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E358-461A-9F85-7AE20C717185}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{4BD60239-44F9-41F6-921B-E24137E7B27F}</c15:txfldGUID>
                      <c15:f>calcs!$AA$72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E358-461A-9F85-7AE20C717185}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{D60E7FDF-E0A8-4C34-960E-932803BFBBA7}</c15:txfldGUID>
                      <c15:f>calcs!$AB$72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E358-461A-9F85-7AE20C717185}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{2B836A78-1B27-4025-973E-9587BAA09E16}</c15:txfldGUID>
                      <c15:f>calcs!$AC$72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E358-461A-9F85-7AE20C717185}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{60225B76-7BEA-429D-B1B6-4E776E78C4B4}</c15:txfldGUID>
                      <c15:f>calcs!$AD$72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E358-461A-9F85-7AE20C717185}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{5774DC8E-6D9D-4662-9E1A-5BC56E99F6C2}</c15:txfldGUID>
                      <c15:f>calcs!$AE$72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E358-461A-9F85-7AE20C717185}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{DE7DAE88-8785-465A-8B7C-2D3BFAEDB69B}</c15:txfldGUID>
                      <c15:f>calcs!$AF$72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E358-461A-9F85-7AE20C717185}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{F71A2D25-1055-4D44-B281-27836F0559E6}</c15:txfldGUID>
                      <c15:f>calcs!$AG$72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E358-461A-9F85-7AE20C717185}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{7F79449D-47F4-4D0F-A4DE-B8F79EF586F3}</c15:txfldGUID>
                      <c15:f>calcs!$AH$72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8-E358-461A-9F85-7AE20C7171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358-461A-9F85-7AE20C717185}"/>
            </c:ext>
          </c:extLst>
        </c:ser>
        <c:ser>
          <c:idx val="23"/>
          <c:order val="24"/>
          <c:tx>
            <c:v>Day Dot Line For Text Labels</c:v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{B2A570B1-430A-48F3-89C4-076DBCD1B4F2}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E358-461A-9F85-7AE20C717185}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{29A9170F-0132-45DF-A64B-FE873B26BE99}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E358-461A-9F85-7AE20C717185}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{A636F87A-A8C7-4B9F-8907-215282B5B857}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E358-461A-9F85-7AE20C717185}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{3FBDD9A6-56E4-4784-9FB3-6F08DBACED66}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E358-461A-9F85-7AE20C717185}"/>
                </c:ext>
              </c:extLst>
            </c:dLbl>
            <c:dLbl>
              <c:idx val="4"/>
              <c:layout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{D7157E9F-67E5-44A6-9C5B-D09585D9FD24}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E358-461A-9F85-7AE20C717185}"/>
                </c:ext>
              </c:extLst>
            </c:dLbl>
            <c:dLbl>
              <c:idx val="5"/>
              <c:layout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{C0BFAB1D-3DB9-4428-B4FE-E670C6159F3E}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E358-461A-9F85-7AE20C717185}"/>
                </c:ext>
              </c:extLst>
            </c:dLbl>
            <c:dLbl>
              <c:idx val="6"/>
              <c:layout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{B5FA92F9-4E00-4C4E-9001-7C7BC56A37C9}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E358-461A-9F85-7AE20C717185}"/>
                </c:ext>
              </c:extLst>
            </c:dLbl>
            <c:dLbl>
              <c:idx val="7"/>
              <c:layout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{0655BB76-FCF1-46FF-8EC3-2839EA72F96D}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E358-461A-9F85-7AE20C717185}"/>
                </c:ext>
              </c:extLst>
            </c:dLbl>
            <c:dLbl>
              <c:idx val="8"/>
              <c:layout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{D555992D-0749-4A47-9E01-9E738FBA5C1A}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E358-461A-9F85-7AE20C717185}"/>
                </c:ext>
              </c:extLst>
            </c:dLbl>
            <c:dLbl>
              <c:idx val="9"/>
              <c:layout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{0106ACE0-E8F9-499A-B6B1-B517D19E50F0}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E358-461A-9F85-7AE20C717185}"/>
                </c:ext>
              </c:extLst>
            </c:dLbl>
            <c:dLbl>
              <c:idx val="10"/>
              <c:layout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{4A888F90-CA4F-4F49-8997-3B8F79789A81}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E358-461A-9F85-7AE20C717185}"/>
                </c:ext>
              </c:extLst>
            </c:dLbl>
            <c:dLbl>
              <c:idx val="11"/>
              <c:layout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{FCA82BBC-4FDB-4ABC-B821-7F895859FD3F}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E358-461A-9F85-7AE20C717185}"/>
                </c:ext>
              </c:extLst>
            </c:dLbl>
            <c:dLbl>
              <c:idx val="12"/>
              <c:layout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{BB794A82-3A3D-48B2-9695-DB2FFAF94EFD}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E358-461A-9F85-7AE20C717185}"/>
                </c:ext>
              </c:extLst>
            </c:dLbl>
            <c:dLbl>
              <c:idx val="13"/>
              <c:layout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{F5F4889B-4A22-4C60-8AA7-273A9E77B2FF}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E358-461A-9F85-7AE20C717185}"/>
                </c:ext>
              </c:extLst>
            </c:dLbl>
            <c:dLbl>
              <c:idx val="14"/>
              <c:layout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{5C9B7B34-E315-44D0-8461-89D11E4433DD}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E358-461A-9F85-7AE20C717185}"/>
                </c:ext>
              </c:extLst>
            </c:dLbl>
            <c:dLbl>
              <c:idx val="15"/>
              <c:layout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{A7B00303-A50C-43FA-87A8-E6BF9F374177}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E358-461A-9F85-7AE20C717185}"/>
                </c:ext>
              </c:extLst>
            </c:dLbl>
            <c:dLbl>
              <c:idx val="16"/>
              <c:layout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{6AA5D2AE-5337-4A69-A5C3-ABBDF223C0DB}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E358-461A-9F85-7AE20C71718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B-E358-461A-9F85-7AE20C71718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C-E358-461A-9F85-7AE20C71718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D-E358-461A-9F85-7AE20C71718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E-E358-461A-9F85-7AE20C717185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F-E358-461A-9F85-7AE20C71718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0-E358-461A-9F85-7AE20C71718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1-E358-461A-9F85-7AE20C71718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2-E358-461A-9F85-7AE20C71718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3-E358-461A-9F85-7AE20C71718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4-E358-461A-9F85-7AE20C71718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5-E358-461A-9F85-7AE20C71718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6-E358-461A-9F85-7AE20C71718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57-E358-461A-9F85-7AE20C7171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358-461A-9F85-7AE20C71718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Aug 2023 - Top Band</c:v>
                </c:pt>
              </c:strCache>
            </c:strRef>
          </c:tx>
          <c:spPr>
            <a:ln w="228600" cap="sq" cmpd="sng" algn="ctr">
              <a:solidFill>
                <a:schemeClr val="accent3">
                  <a:lumMod val="20000"/>
                  <a:lumOff val="8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358-461A-9F85-7AE20C71718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Sep 2023 - Top Band</c:v>
                </c:pt>
              </c:strCache>
            </c:strRef>
          </c:tx>
          <c:spPr>
            <a:ln w="228600" cap="sq" cmpd="sng" algn="ctr">
              <a:solidFill>
                <a:schemeClr val="accent2">
                  <a:lumMod val="20000"/>
                  <a:lumOff val="8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358-461A-9F85-7AE20C717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 cap="flat" cmpd="sng" algn="ctr">
              <a:solidFill>
                <a:schemeClr val="tx2">
                  <a:lumMod val="20000"/>
                  <a:lumOff val="80000"/>
                  <a:alpha val="50000"/>
                </a:schemeClr>
              </a:solidFill>
              <a:prstDash val="solid"/>
              <a:round/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en-US"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60961</xdr:rowOff>
    </xdr:from>
    <xdr:to>
      <xdr:col>6</xdr:col>
      <xdr:colOff>85725</xdr:colOff>
      <xdr:row>1</xdr:row>
      <xdr:rowOff>3637277</xdr:rowOff>
    </xdr:to>
    <xdr:graphicFrame macro="">
      <xdr:nvGraphicFramePr>
        <xdr:cNvPr id="7" name="TimelineChart" descr="Scrollable timeline of project activ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/>
        <xdr:cNvGrpSpPr/>
      </xdr:nvGrpSpPr>
      <xdr:grpSpPr>
        <a:xfrm>
          <a:off x="338577" y="4044950"/>
          <a:ext cx="9251336" cy="228436"/>
          <a:chOff x="306828" y="4108027"/>
          <a:chExt cx="8729080" cy="223567"/>
        </a:xfrm>
      </xdr:grpSpPr>
      <xdr:sp macro="" textlink="">
        <xdr:nvSpPr>
          <xdr:cNvPr id="2" name="Rectangle 1" descr="Rectangle"/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 bwMode="auto">
              <a:xfrm>
                <a:off x="306828" y="4108027"/>
                <a:ext cx="8729080" cy="16319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noFill/>
                  </a14:hiddenFill>
                </a:ex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 editAs="oneCell">
    <xdr:from>
      <xdr:col>8</xdr:col>
      <xdr:colOff>160020</xdr:colOff>
      <xdr:row>1</xdr:row>
      <xdr:rowOff>750673</xdr:rowOff>
    </xdr:from>
    <xdr:to>
      <xdr:col>10</xdr:col>
      <xdr:colOff>357438</xdr:colOff>
      <xdr:row>1</xdr:row>
      <xdr:rowOff>1566985</xdr:rowOff>
    </xdr:to>
    <xdr:pic>
      <xdr:nvPicPr>
        <xdr:cNvPr id="3" name="Image 2" descr="Usuário:TheBadMushroom - Desciclopédia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620" y="1192633"/>
          <a:ext cx="1447098" cy="8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65334</xdr:colOff>
      <xdr:row>4</xdr:row>
      <xdr:rowOff>277368</xdr:rowOff>
    </xdr:from>
    <xdr:to>
      <xdr:col>10</xdr:col>
      <xdr:colOff>396241</xdr:colOff>
      <xdr:row>8</xdr:row>
      <xdr:rowOff>409308</xdr:rowOff>
    </xdr:to>
    <xdr:pic>
      <xdr:nvPicPr>
        <xdr:cNvPr id="4" name="Image 3" descr="Left &lt;strong&gt;Shark&lt;/strong&gt; (Team Fortress 2 &gt; Sprays &gt; Animated) - GAMEBANANA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7251" y="5442035"/>
          <a:ext cx="1897240" cy="1909940"/>
        </a:xfrm>
        <a:prstGeom prst="rect">
          <a:avLst/>
        </a:prstGeom>
      </xdr:spPr>
    </xdr:pic>
    <xdr:clientData/>
  </xdr:twoCellAnchor>
  <xdr:twoCellAnchor editAs="oneCell">
    <xdr:from>
      <xdr:col>8</xdr:col>
      <xdr:colOff>213360</xdr:colOff>
      <xdr:row>1</xdr:row>
      <xdr:rowOff>3550920</xdr:rowOff>
    </xdr:from>
    <xdr:to>
      <xdr:col>10</xdr:col>
      <xdr:colOff>331893</xdr:colOff>
      <xdr:row>2</xdr:row>
      <xdr:rowOff>312420</xdr:rowOff>
    </xdr:to>
    <xdr:pic>
      <xdr:nvPicPr>
        <xdr:cNvPr id="6" name="Image 5" descr="Great White &lt;strong&gt;Shark&lt;/strong&gt; - Download Free &lt;strong&gt;3D&lt;/strong&gt; model by Mateus Schwaab (@Mehrus ...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3992880"/>
          <a:ext cx="1368213" cy="769620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1</xdr:row>
      <xdr:rowOff>2506980</xdr:rowOff>
    </xdr:from>
    <xdr:to>
      <xdr:col>10</xdr:col>
      <xdr:colOff>83820</xdr:colOff>
      <xdr:row>1</xdr:row>
      <xdr:rowOff>2811780</xdr:rowOff>
    </xdr:to>
    <xdr:sp macro="" textlink="">
      <xdr:nvSpPr>
        <xdr:cNvPr id="8" name="ZoneTexte 7"/>
        <xdr:cNvSpPr txBox="1"/>
      </xdr:nvSpPr>
      <xdr:spPr>
        <a:xfrm>
          <a:off x="10500360" y="2948940"/>
          <a:ext cx="9677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 SHARK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Activities" displayName="Activities" ref="B4:F10" totalsRowShown="0">
  <autoFilter ref="B4:F10"/>
  <sortState ref="B4:F16">
    <sortCondition ref="D18:D24"/>
  </sortState>
  <tableColumns count="5">
    <tableColumn id="1" name="Id" dataDxfId="4">
      <calculatedColumnFormula>ROW(B5)-calcs!$D$5</calculatedColumnFormula>
    </tableColumn>
    <tableColumn id="2" name="ACTIVITY" dataDxfId="3"/>
    <tableColumn id="3" name="START" dataDxfId="2">
      <calculatedColumnFormula>D4+10</calculatedColumnFormula>
    </tableColumn>
    <tableColumn id="4" name="END" dataDxfId="1"/>
    <tableColumn id="5" name="NOTES" dataDxfId="0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autoPageBreaks="0" fitToPage="1"/>
  </sheetPr>
  <dimension ref="A1:G10"/>
  <sheetViews>
    <sheetView showGridLines="0" tabSelected="1" zoomScale="72" zoomScaleNormal="72" workbookViewId="0">
      <selection activeCell="N11" sqref="N11"/>
    </sheetView>
  </sheetViews>
  <sheetFormatPr baseColWidth="10" defaultColWidth="9.109375" defaultRowHeight="35.1" customHeight="1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66.109375" customWidth="1"/>
    <col min="7" max="7" width="4.5546875" customWidth="1"/>
    <col min="8" max="8" width="4.6640625" customWidth="1"/>
  </cols>
  <sheetData>
    <row r="1" spans="1:7" s="4" customFormat="1" ht="35.1" customHeight="1">
      <c r="A1" s="6"/>
      <c r="B1" s="6"/>
      <c r="C1" s="11" t="s">
        <v>0</v>
      </c>
      <c r="D1" s="11"/>
      <c r="E1" s="11"/>
      <c r="F1" s="11"/>
      <c r="G1" s="11"/>
    </row>
    <row r="2" spans="1:7" ht="315.89999999999998" customHeight="1">
      <c r="C2" s="12" t="s">
        <v>1</v>
      </c>
      <c r="D2" s="12"/>
      <c r="E2" s="12"/>
      <c r="F2" s="12"/>
      <c r="G2" s="12"/>
    </row>
    <row r="3" spans="1:7" s="5" customFormat="1" ht="35.1" customHeight="1">
      <c r="C3" s="7" t="s">
        <v>2</v>
      </c>
      <c r="D3" s="8">
        <v>45147</v>
      </c>
    </row>
    <row r="4" spans="1:7" ht="21" customHeight="1">
      <c r="B4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7" ht="35.1" customHeight="1">
      <c r="B5">
        <f>ROW(B5)-calcs!$D$5</f>
        <v>-1</v>
      </c>
      <c r="C5" s="13" t="s">
        <v>8</v>
      </c>
      <c r="D5" s="10">
        <f>D3</f>
        <v>45147</v>
      </c>
      <c r="E5" s="10"/>
      <c r="F5" s="13" t="s">
        <v>22</v>
      </c>
    </row>
    <row r="6" spans="1:7" ht="35.1" customHeight="1">
      <c r="B6">
        <f>ROW(B6)-calcs!$D$5</f>
        <v>0</v>
      </c>
      <c r="C6" s="13" t="s">
        <v>23</v>
      </c>
      <c r="D6" s="10">
        <f>D5+[1]Feuil1!$B$110</f>
        <v>45147</v>
      </c>
      <c r="E6" s="14">
        <v>45151</v>
      </c>
      <c r="F6" s="13" t="s">
        <v>28</v>
      </c>
    </row>
    <row r="7" spans="1:7" ht="35.1" customHeight="1">
      <c r="B7">
        <f>ROW(B7)-calcs!$D$5</f>
        <v>1</v>
      </c>
      <c r="C7" s="13" t="s">
        <v>24</v>
      </c>
      <c r="D7" s="14">
        <f>E6</f>
        <v>45151</v>
      </c>
      <c r="E7" s="14">
        <v>45156</v>
      </c>
    </row>
    <row r="8" spans="1:7" ht="35.1" customHeight="1">
      <c r="B8">
        <f>ROW(B8)-calcs!$D$5</f>
        <v>2</v>
      </c>
      <c r="C8" s="13" t="s">
        <v>25</v>
      </c>
      <c r="D8" s="14">
        <v>45157</v>
      </c>
      <c r="E8" s="14">
        <v>45162</v>
      </c>
    </row>
    <row r="9" spans="1:7" ht="35.1" customHeight="1">
      <c r="B9">
        <f>ROW(B9)-calcs!$D$5</f>
        <v>3</v>
      </c>
      <c r="C9" s="13" t="s">
        <v>26</v>
      </c>
      <c r="D9" s="14">
        <v>45158</v>
      </c>
      <c r="E9" s="14">
        <v>45162</v>
      </c>
    </row>
    <row r="10" spans="1:7" ht="35.1" customHeight="1">
      <c r="B10">
        <f>ROW(B10)-calcs!$D$5</f>
        <v>4</v>
      </c>
      <c r="C10" s="13" t="s">
        <v>27</v>
      </c>
      <c r="D10" s="14">
        <v>45163</v>
      </c>
      <c r="E10" s="14">
        <v>45163</v>
      </c>
      <c r="F10" s="13" t="s">
        <v>29</v>
      </c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Enter Start Date in this cell and project details in table below" sqref="D3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Notes in this column under this heading" sqref="F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</dataValidations>
  <printOptions horizontalCentered="1"/>
  <pageMargins left="0.25" right="0.25" top="0.5" bottom="0.5" header="0.3" footer="0.3"/>
  <pageSetup scale="76" fitToHeight="0" orientation="landscape" r:id="rId1"/>
  <headerFooter differentFirst="1">
    <oddFooter>&amp;CPage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workbookViewId="0">
      <selection activeCell="C6" sqref="C6"/>
    </sheetView>
  </sheetViews>
  <sheetFormatPr baseColWidth="10" defaultColWidth="9" defaultRowHeight="14.4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86.4">
      <c r="A1" t="s">
        <v>9</v>
      </c>
    </row>
    <row r="3" spans="1:6">
      <c r="C3" t="s">
        <v>10</v>
      </c>
      <c r="D3" s="1">
        <f ca="1">TODAY()</f>
        <v>45148</v>
      </c>
      <c r="E3" s="1"/>
    </row>
    <row r="4" spans="1:6">
      <c r="D4">
        <v>5</v>
      </c>
    </row>
    <row r="5" spans="1:6">
      <c r="C5" t="s">
        <v>11</v>
      </c>
      <c r="D5">
        <f>ROWS(Activities[])</f>
        <v>6</v>
      </c>
    </row>
    <row r="6" spans="1:6">
      <c r="E6" t="e">
        <f t="shared" ref="E6:E14" si="0">NA()</f>
        <v>#N/A</v>
      </c>
    </row>
    <row r="7" spans="1:6">
      <c r="E7" t="e">
        <f t="shared" si="0"/>
        <v>#N/A</v>
      </c>
    </row>
    <row r="8" spans="1:6">
      <c r="E8" t="e">
        <f t="shared" si="0"/>
        <v>#N/A</v>
      </c>
    </row>
    <row r="9" spans="1:6" ht="28.8">
      <c r="C9" s="2" t="s">
        <v>12</v>
      </c>
      <c r="D9">
        <f>SUMPRODUCT(((Activities[START]&gt;=StartDateWindow)+(Activities[END]&gt;=StartDateWindow)&gt;0)*(Activities[START]&lt;=(StartDateWindow+WindowDays-1)))</f>
        <v>6</v>
      </c>
      <c r="E9" t="e">
        <f t="shared" si="0"/>
        <v>#N/A</v>
      </c>
    </row>
    <row r="10" spans="1:6">
      <c r="D10">
        <v>9</v>
      </c>
      <c r="E10" t="e">
        <f t="shared" si="0"/>
        <v>#N/A</v>
      </c>
    </row>
    <row r="11" spans="1:6">
      <c r="D11">
        <f>D10-MIN(D10,D9)</f>
        <v>3</v>
      </c>
      <c r="E11" t="e">
        <f t="shared" si="0"/>
        <v>#N/A</v>
      </c>
    </row>
    <row r="12" spans="1:6">
      <c r="E12" t="e">
        <f t="shared" si="0"/>
        <v>#N/A</v>
      </c>
    </row>
    <row r="13" spans="1:6">
      <c r="C13" s="2"/>
      <c r="E13" t="e">
        <f t="shared" si="0"/>
        <v>#N/A</v>
      </c>
    </row>
    <row r="14" spans="1:6">
      <c r="C14" s="2"/>
      <c r="E14" t="e">
        <f t="shared" si="0"/>
        <v>#N/A</v>
      </c>
    </row>
    <row r="15" spans="1:6">
      <c r="C15" s="2"/>
      <c r="E15">
        <f t="array" ref="E15">INDEX(Activities[Id],MATCH(1,((Activities[START]&gt;=StartDateWindow)+(Activities[END]&gt;=StartDateWindow)&gt;0)*(Activities[START]&lt;=(StartDateWindow+WindowDays-1)),0))</f>
        <v>-1</v>
      </c>
      <c r="F15" t="e">
        <f t="shared" ref="F15:F23" ca="1" si="1">OFFSET(E15,-$D$11,)</f>
        <v>#N/A</v>
      </c>
    </row>
    <row r="16" spans="1:6">
      <c r="C16" s="2"/>
      <c r="E16">
        <f t="array" ref="E16">INDEX(Activities[Id],MATCH(1,(Activities[Id]&gt;E15)*((Activities[START]&gt;=StartDateWindow)+(Activities[END]&gt;=StartDateWindow)&gt;0)*(Activities[START]&lt;=(StartDateWindow+WindowDays-1)),0))</f>
        <v>0</v>
      </c>
      <c r="F16" t="e">
        <f t="shared" ca="1" si="1"/>
        <v>#N/A</v>
      </c>
    </row>
    <row r="17" spans="1:35">
      <c r="C17" s="2"/>
      <c r="E17">
        <f t="array" ref="E17">INDEX(Activities[Id],MATCH(1,(Activities[Id]&gt;E16)*((Activities[START]&gt;=StartDateWindow)+(Activities[END]&gt;=StartDateWindow)&gt;0)*(Activities[START]&lt;=(StartDateWindow+WindowDays-1)),0))</f>
        <v>1</v>
      </c>
      <c r="F17" t="e">
        <f t="shared" ca="1" si="1"/>
        <v>#N/A</v>
      </c>
    </row>
    <row r="18" spans="1:35">
      <c r="E18">
        <f t="array" ref="E18">INDEX(Activities[Id],MATCH(1,(Activities[Id]&gt;E17)*((Activities[START]&gt;=StartDateWindow)+(Activities[END]&gt;=StartDateWindow)&gt;0)*(Activities[START]&lt;=(StartDateWindow+WindowDays-1)),0))</f>
        <v>2</v>
      </c>
      <c r="F18">
        <f t="shared" ca="1" si="1"/>
        <v>-1</v>
      </c>
    </row>
    <row r="19" spans="1:35">
      <c r="E19">
        <f t="array" ref="E19">INDEX(Activities[Id],MATCH(1,(Activities[Id]&gt;E18)*((Activities[START]&gt;=StartDateWindow)+(Activities[END]&gt;=StartDateWindow)&gt;0)*(Activities[START]&lt;=(StartDateWindow+WindowDays-1)),0))</f>
        <v>3</v>
      </c>
      <c r="F19">
        <f t="shared" ca="1" si="1"/>
        <v>0</v>
      </c>
    </row>
    <row r="20" spans="1:35">
      <c r="E20">
        <f t="array" ref="E20">INDEX(Activities[Id],MATCH(1,(Activities[Id]&gt;E19)*((Activities[START]&gt;=StartDateWindow)+(Activities[END]&gt;=StartDateWindow)&gt;0)*(Activities[START]&lt;=(StartDateWindow+WindowDays-1)),0))</f>
        <v>4</v>
      </c>
      <c r="F20">
        <f t="shared" ca="1" si="1"/>
        <v>1</v>
      </c>
    </row>
    <row r="21" spans="1:35">
      <c r="E21" t="e">
        <f t="array" ref="E21">INDEX(Activities[Id],MATCH(1,(Activities[Id]&gt;E20)*((Activities[START]&gt;=StartDateWindow)+(Activities[END]&gt;=StartDateWindow)&gt;0)*(Activities[START]&lt;=(StartDateWindow+WindowDays-1)),0))</f>
        <v>#N/A</v>
      </c>
      <c r="F21">
        <f t="shared" ca="1" si="1"/>
        <v>2</v>
      </c>
    </row>
    <row r="22" spans="1:35">
      <c r="E22" t="e">
        <f t="array" ref="E22">INDEX(Activities[Id],MATCH(1,(Activities[Id]&gt;E21)*((Activities[START]&gt;=StartDateWindow)+(Activities[END]&gt;=StartDateWindow)&gt;0)*(Activities[START]&lt;=(StartDateWindow+WindowDays-1)),0))</f>
        <v>#N/A</v>
      </c>
      <c r="F22">
        <f t="shared" ca="1" si="1"/>
        <v>3</v>
      </c>
    </row>
    <row r="23" spans="1:35">
      <c r="E23" t="e">
        <f t="array" ref="E23">INDEX(Activities[Id],MATCH(1,(Activities[Id]&gt;E22)*((Activities[START]&gt;=StartDateWindow)+(Activities[END]&gt;=StartDateWindow)&gt;0)*(Activities[START]&lt;=(StartDateWindow+WindowDays-1)),0))</f>
        <v>#N/A</v>
      </c>
      <c r="F23">
        <f t="shared" ca="1" si="1"/>
        <v>4</v>
      </c>
    </row>
    <row r="25" spans="1:35">
      <c r="C25" t="s">
        <v>13</v>
      </c>
      <c r="D25" s="1">
        <f>StartDate+WindowOffset</f>
        <v>45147</v>
      </c>
    </row>
    <row r="26" spans="1:35">
      <c r="C26" t="s">
        <v>14</v>
      </c>
      <c r="D26">
        <v>0</v>
      </c>
    </row>
    <row r="28" spans="1:35">
      <c r="C28" t="s">
        <v>15</v>
      </c>
      <c r="D28" s="2">
        <f>'Project Timeline'!D3</f>
        <v>45147</v>
      </c>
    </row>
    <row r="29" spans="1:35">
      <c r="C29" t="s">
        <v>16</v>
      </c>
      <c r="D29">
        <v>30</v>
      </c>
    </row>
    <row r="31" spans="1:35">
      <c r="A31" t="s">
        <v>17</v>
      </c>
      <c r="B31" t="s">
        <v>18</v>
      </c>
      <c r="C31" t="s">
        <v>19</v>
      </c>
      <c r="D31" t="s">
        <v>20</v>
      </c>
      <c r="E31" s="1">
        <f>StartDateWindow</f>
        <v>45147</v>
      </c>
      <c r="F31" s="1">
        <f t="shared" ref="F31:AI31" si="2">E31+1</f>
        <v>45148</v>
      </c>
      <c r="G31" s="1">
        <f t="shared" si="2"/>
        <v>45149</v>
      </c>
      <c r="H31" s="1">
        <f t="shared" si="2"/>
        <v>45150</v>
      </c>
      <c r="I31" s="1">
        <f t="shared" si="2"/>
        <v>45151</v>
      </c>
      <c r="J31" s="1">
        <f t="shared" si="2"/>
        <v>45152</v>
      </c>
      <c r="K31" s="1">
        <f t="shared" si="2"/>
        <v>45153</v>
      </c>
      <c r="L31" s="1">
        <f t="shared" si="2"/>
        <v>45154</v>
      </c>
      <c r="M31" s="1">
        <f t="shared" si="2"/>
        <v>45155</v>
      </c>
      <c r="N31" s="1">
        <f t="shared" si="2"/>
        <v>45156</v>
      </c>
      <c r="O31" s="1">
        <f t="shared" si="2"/>
        <v>45157</v>
      </c>
      <c r="P31" s="1">
        <f t="shared" si="2"/>
        <v>45158</v>
      </c>
      <c r="Q31" s="1">
        <f t="shared" si="2"/>
        <v>45159</v>
      </c>
      <c r="R31" s="1">
        <f t="shared" si="2"/>
        <v>45160</v>
      </c>
      <c r="S31" s="1">
        <f t="shared" si="2"/>
        <v>45161</v>
      </c>
      <c r="T31" s="1">
        <f t="shared" si="2"/>
        <v>45162</v>
      </c>
      <c r="U31" s="1">
        <f t="shared" si="2"/>
        <v>45163</v>
      </c>
      <c r="V31" s="1">
        <f t="shared" si="2"/>
        <v>45164</v>
      </c>
      <c r="W31" s="1">
        <f t="shared" si="2"/>
        <v>45165</v>
      </c>
      <c r="X31" s="1">
        <f t="shared" si="2"/>
        <v>45166</v>
      </c>
      <c r="Y31" s="1">
        <f t="shared" si="2"/>
        <v>45167</v>
      </c>
      <c r="Z31" s="1">
        <f t="shared" si="2"/>
        <v>45168</v>
      </c>
      <c r="AA31" s="1">
        <f t="shared" si="2"/>
        <v>45169</v>
      </c>
      <c r="AB31" s="1">
        <f t="shared" si="2"/>
        <v>45170</v>
      </c>
      <c r="AC31" s="1">
        <f t="shared" si="2"/>
        <v>45171</v>
      </c>
      <c r="AD31" s="1">
        <f t="shared" si="2"/>
        <v>45172</v>
      </c>
      <c r="AE31" s="1">
        <f t="shared" si="2"/>
        <v>45173</v>
      </c>
      <c r="AF31" s="1">
        <f t="shared" si="2"/>
        <v>45174</v>
      </c>
      <c r="AG31" s="1">
        <f t="shared" si="2"/>
        <v>45175</v>
      </c>
      <c r="AH31" s="1">
        <f t="shared" si="2"/>
        <v>45176</v>
      </c>
      <c r="AI31" s="1">
        <f t="shared" si="2"/>
        <v>45177</v>
      </c>
    </row>
    <row r="32" spans="1:35">
      <c r="A32">
        <v>11.3</v>
      </c>
      <c r="B32">
        <v>1</v>
      </c>
      <c r="C32" t="e">
        <f t="shared" ref="C32:C40" ca="1" si="3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>
      <c r="A33">
        <f>A32-1</f>
        <v>10.3</v>
      </c>
      <c r="B33">
        <v>2</v>
      </c>
      <c r="C33" t="e">
        <f t="shared" ca="1" si="3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>
      <c r="A34">
        <f t="shared" ref="A34:A40" si="4">A33-1</f>
        <v>9.3000000000000007</v>
      </c>
      <c r="B34">
        <v>3</v>
      </c>
      <c r="C34" t="e">
        <f t="shared" ca="1" si="3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>
      <c r="A35">
        <f t="shared" si="4"/>
        <v>8.3000000000000007</v>
      </c>
      <c r="B35">
        <v>4</v>
      </c>
      <c r="C35">
        <f t="shared" ca="1" si="3"/>
        <v>-1</v>
      </c>
      <c r="D35" t="str">
        <f ca="1">INDEX(Activities[ACTIVITY],MATCH($C35,Activities[Id],0))</f>
        <v>Project Start</v>
      </c>
      <c r="E35">
        <f ca="1">GridCalc</f>
        <v>8.3000000000000007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>
      <c r="A36">
        <f t="shared" si="4"/>
        <v>7.3000000000000007</v>
      </c>
      <c r="B36">
        <v>5</v>
      </c>
      <c r="C36">
        <f t="shared" ca="1" si="3"/>
        <v>0</v>
      </c>
      <c r="D36" t="str">
        <f ca="1">INDEX(Activities[ACTIVITY],MATCH($C36,Activities[Id],0))</f>
        <v>PLANNING &amp; PREPARATION</v>
      </c>
      <c r="E36">
        <f ca="1">GridCalc</f>
        <v>7.3000000000000007</v>
      </c>
      <c r="F36">
        <f ca="1">GridCalc</f>
        <v>7.3000000000000007</v>
      </c>
      <c r="G36">
        <f ca="1">GridCalc</f>
        <v>7.3000000000000007</v>
      </c>
      <c r="H36">
        <f ca="1">GridCalc</f>
        <v>7.3000000000000007</v>
      </c>
      <c r="I36">
        <f ca="1">GridCalc</f>
        <v>7.3000000000000007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>
      <c r="A37">
        <f t="shared" si="4"/>
        <v>6.3000000000000007</v>
      </c>
      <c r="B37">
        <v>6</v>
      </c>
      <c r="C37">
        <f t="shared" ca="1" si="3"/>
        <v>1</v>
      </c>
      <c r="D37" t="str">
        <f ca="1">INDEX(Activities[ACTIVITY],MATCH($C37,Activities[Id],0))</f>
        <v>PROTOTYPE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>
        <f ca="1">GridCalc</f>
        <v>6.3000000000000007</v>
      </c>
      <c r="J37">
        <f ca="1">GridCalc</f>
        <v>6.3000000000000007</v>
      </c>
      <c r="K37">
        <f ca="1">GridCalc</f>
        <v>6.3000000000000007</v>
      </c>
      <c r="L37">
        <f ca="1">GridCalc</f>
        <v>6.3000000000000007</v>
      </c>
      <c r="M37">
        <f ca="1">GridCalc</f>
        <v>6.3000000000000007</v>
      </c>
      <c r="N37">
        <f ca="1">GridCalc</f>
        <v>6.3000000000000007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>
      <c r="A38">
        <f t="shared" si="4"/>
        <v>5.3000000000000007</v>
      </c>
      <c r="B38">
        <v>7</v>
      </c>
      <c r="C38">
        <f t="shared" ca="1" si="3"/>
        <v>2</v>
      </c>
      <c r="D38" t="str">
        <f ca="1">INDEX(Activities[ACTIVITY],MATCH($C38,Activities[Id],0))</f>
        <v>FEATURES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>
        <f ca="1">GridCalc</f>
        <v>5.3000000000000007</v>
      </c>
      <c r="S38">
        <f ca="1">GridCalc</f>
        <v>5.3000000000000007</v>
      </c>
      <c r="T38">
        <f ca="1">GridCalc</f>
        <v>5.3000000000000007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>
      <c r="A39">
        <f t="shared" si="4"/>
        <v>4.3000000000000007</v>
      </c>
      <c r="B39">
        <v>8</v>
      </c>
      <c r="C39">
        <f t="shared" ca="1" si="3"/>
        <v>3</v>
      </c>
      <c r="D39" t="str">
        <f ca="1">INDEX(Activities[ACTIVITY],MATCH($C39,Activities[Id],0))</f>
        <v>DEPLOYMENT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>
        <f ca="1">GridCalc</f>
        <v>4.3000000000000007</v>
      </c>
      <c r="Q39">
        <f ca="1">GridCalc</f>
        <v>4.3000000000000007</v>
      </c>
      <c r="R39">
        <f ca="1">GridCalc</f>
        <v>4.3000000000000007</v>
      </c>
      <c r="S39">
        <f ca="1">GridCalc</f>
        <v>4.3000000000000007</v>
      </c>
      <c r="T39">
        <f ca="1">GridCalc</f>
        <v>4.3000000000000007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>
      <c r="A40">
        <f t="shared" si="4"/>
        <v>3.3000000000000007</v>
      </c>
      <c r="B40">
        <v>9</v>
      </c>
      <c r="C40">
        <f t="shared" ca="1" si="3"/>
        <v>4</v>
      </c>
      <c r="D40" t="str">
        <f ca="1">INDEX(Activities[ACTIVITY],MATCH($C40,Activities[Id],0))</f>
        <v>PRESENTATION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>
        <f ca="1">GridCalc</f>
        <v>3.3000000000000007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>
      <c r="E43" s="1">
        <f>E31</f>
        <v>45147</v>
      </c>
      <c r="F43" s="1">
        <f t="shared" ref="F43:AH43" si="5">F31</f>
        <v>45148</v>
      </c>
      <c r="G43" s="1">
        <f t="shared" si="5"/>
        <v>45149</v>
      </c>
      <c r="H43" s="1">
        <f t="shared" si="5"/>
        <v>45150</v>
      </c>
      <c r="I43" s="1">
        <f t="shared" si="5"/>
        <v>45151</v>
      </c>
      <c r="J43" s="1">
        <f t="shared" si="5"/>
        <v>45152</v>
      </c>
      <c r="K43" s="1">
        <f t="shared" si="5"/>
        <v>45153</v>
      </c>
      <c r="L43" s="1">
        <f t="shared" si="5"/>
        <v>45154</v>
      </c>
      <c r="M43" s="1">
        <f t="shared" si="5"/>
        <v>45155</v>
      </c>
      <c r="N43" s="1">
        <f t="shared" si="5"/>
        <v>45156</v>
      </c>
      <c r="O43" s="1">
        <f t="shared" si="5"/>
        <v>45157</v>
      </c>
      <c r="P43" s="1">
        <f t="shared" si="5"/>
        <v>45158</v>
      </c>
      <c r="Q43" s="1">
        <f t="shared" si="5"/>
        <v>45159</v>
      </c>
      <c r="R43" s="1">
        <f t="shared" si="5"/>
        <v>45160</v>
      </c>
      <c r="S43" s="1">
        <f t="shared" si="5"/>
        <v>45161</v>
      </c>
      <c r="T43" s="1">
        <f t="shared" si="5"/>
        <v>45162</v>
      </c>
      <c r="U43" s="1">
        <f t="shared" si="5"/>
        <v>45163</v>
      </c>
      <c r="V43" s="1">
        <f t="shared" si="5"/>
        <v>45164</v>
      </c>
      <c r="W43" s="1">
        <f t="shared" si="5"/>
        <v>45165</v>
      </c>
      <c r="X43" s="1">
        <f t="shared" si="5"/>
        <v>45166</v>
      </c>
      <c r="Y43" s="1">
        <f t="shared" si="5"/>
        <v>45167</v>
      </c>
      <c r="Z43" s="1">
        <f t="shared" si="5"/>
        <v>45168</v>
      </c>
      <c r="AA43" s="1">
        <f t="shared" si="5"/>
        <v>45169</v>
      </c>
      <c r="AB43" s="1">
        <f t="shared" si="5"/>
        <v>45170</v>
      </c>
      <c r="AC43" s="1">
        <f t="shared" si="5"/>
        <v>45171</v>
      </c>
      <c r="AD43" s="1">
        <f t="shared" si="5"/>
        <v>45172</v>
      </c>
      <c r="AE43" s="1">
        <f t="shared" si="5"/>
        <v>45173</v>
      </c>
      <c r="AF43" s="1">
        <f t="shared" si="5"/>
        <v>45174</v>
      </c>
      <c r="AG43" s="1">
        <f t="shared" si="5"/>
        <v>45175</v>
      </c>
      <c r="AH43" s="1">
        <f t="shared" si="5"/>
        <v>45176</v>
      </c>
    </row>
    <row r="44" spans="1:3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6">IF(ISERROR(F32),E32,NA())</f>
        <v>#N/A</v>
      </c>
      <c r="F44" t="e">
        <f t="shared" ca="1" si="6"/>
        <v>#N/A</v>
      </c>
      <c r="G44" t="e">
        <f t="shared" ca="1" si="6"/>
        <v>#N/A</v>
      </c>
      <c r="H44" t="e">
        <f t="shared" ca="1" si="6"/>
        <v>#N/A</v>
      </c>
      <c r="I44" t="e">
        <f t="shared" ca="1" si="6"/>
        <v>#N/A</v>
      </c>
      <c r="J44" t="e">
        <f t="shared" ca="1" si="6"/>
        <v>#N/A</v>
      </c>
      <c r="K44" t="e">
        <f t="shared" ca="1" si="6"/>
        <v>#N/A</v>
      </c>
      <c r="L44" t="e">
        <f t="shared" ca="1" si="6"/>
        <v>#N/A</v>
      </c>
      <c r="M44" t="e">
        <f t="shared" ca="1" si="6"/>
        <v>#N/A</v>
      </c>
      <c r="N44" t="e">
        <f t="shared" ca="1" si="6"/>
        <v>#N/A</v>
      </c>
      <c r="O44" t="e">
        <f t="shared" ca="1" si="6"/>
        <v>#N/A</v>
      </c>
      <c r="P44" t="e">
        <f t="shared" ca="1" si="6"/>
        <v>#N/A</v>
      </c>
      <c r="Q44" t="e">
        <f t="shared" ca="1" si="6"/>
        <v>#N/A</v>
      </c>
      <c r="R44" t="e">
        <f t="shared" ca="1" si="6"/>
        <v>#N/A</v>
      </c>
      <c r="S44" t="e">
        <f t="shared" ca="1" si="6"/>
        <v>#N/A</v>
      </c>
      <c r="T44" t="e">
        <f t="shared" ca="1" si="6"/>
        <v>#N/A</v>
      </c>
      <c r="U44" t="e">
        <f t="shared" ca="1" si="6"/>
        <v>#N/A</v>
      </c>
      <c r="V44" t="e">
        <f t="shared" ca="1" si="6"/>
        <v>#N/A</v>
      </c>
      <c r="W44" t="e">
        <f t="shared" ca="1" si="6"/>
        <v>#N/A</v>
      </c>
      <c r="X44" t="e">
        <f t="shared" ca="1" si="6"/>
        <v>#N/A</v>
      </c>
      <c r="Y44" t="e">
        <f t="shared" ca="1" si="6"/>
        <v>#N/A</v>
      </c>
      <c r="Z44" t="e">
        <f t="shared" ca="1" si="6"/>
        <v>#N/A</v>
      </c>
      <c r="AA44" t="e">
        <f t="shared" ca="1" si="6"/>
        <v>#N/A</v>
      </c>
      <c r="AB44" t="e">
        <f t="shared" ca="1" si="6"/>
        <v>#N/A</v>
      </c>
      <c r="AC44" t="e">
        <f t="shared" ca="1" si="6"/>
        <v>#N/A</v>
      </c>
      <c r="AD44" t="e">
        <f t="shared" ca="1" si="6"/>
        <v>#N/A</v>
      </c>
      <c r="AE44" t="e">
        <f t="shared" ca="1" si="6"/>
        <v>#N/A</v>
      </c>
      <c r="AF44" t="e">
        <f t="shared" ca="1" si="6"/>
        <v>#N/A</v>
      </c>
      <c r="AG44" t="e">
        <f t="shared" ca="1" si="6"/>
        <v>#N/A</v>
      </c>
      <c r="AH44" t="e">
        <f t="shared" ca="1" si="6"/>
        <v>#N/A</v>
      </c>
    </row>
    <row r="45" spans="1:35">
      <c r="C45" t="e">
        <f t="shared" ref="C45:C52" ca="1" si="7">C33</f>
        <v>#N/A</v>
      </c>
      <c r="D45" t="e">
        <f ca="1">UPPER(INDEX(Activities[ACTIVITY],MATCH($C45,Activities[Id],0)))</f>
        <v>#N/A</v>
      </c>
      <c r="E45" t="e">
        <f t="shared" ref="E45:AH45" ca="1" si="8">IF(ISERROR(F33),E33,NA())</f>
        <v>#N/A</v>
      </c>
      <c r="F45" t="e">
        <f t="shared" ca="1" si="8"/>
        <v>#N/A</v>
      </c>
      <c r="G45" t="e">
        <f t="shared" ca="1" si="8"/>
        <v>#N/A</v>
      </c>
      <c r="H45" t="e">
        <f t="shared" ca="1" si="8"/>
        <v>#N/A</v>
      </c>
      <c r="I45" t="e">
        <f t="shared" ca="1" si="8"/>
        <v>#N/A</v>
      </c>
      <c r="J45" t="e">
        <f t="shared" ca="1" si="8"/>
        <v>#N/A</v>
      </c>
      <c r="K45" t="e">
        <f t="shared" ca="1" si="8"/>
        <v>#N/A</v>
      </c>
      <c r="L45" t="e">
        <f t="shared" ca="1" si="8"/>
        <v>#N/A</v>
      </c>
      <c r="M45" t="e">
        <f t="shared" ca="1" si="8"/>
        <v>#N/A</v>
      </c>
      <c r="N45" t="e">
        <f t="shared" ca="1" si="8"/>
        <v>#N/A</v>
      </c>
      <c r="O45" t="e">
        <f t="shared" ca="1" si="8"/>
        <v>#N/A</v>
      </c>
      <c r="P45" t="e">
        <f t="shared" ca="1" si="8"/>
        <v>#N/A</v>
      </c>
      <c r="Q45" t="e">
        <f t="shared" ca="1" si="8"/>
        <v>#N/A</v>
      </c>
      <c r="R45" t="e">
        <f t="shared" ca="1" si="8"/>
        <v>#N/A</v>
      </c>
      <c r="S45" t="e">
        <f t="shared" ca="1" si="8"/>
        <v>#N/A</v>
      </c>
      <c r="T45" t="e">
        <f t="shared" ca="1" si="8"/>
        <v>#N/A</v>
      </c>
      <c r="U45" t="e">
        <f t="shared" ca="1" si="8"/>
        <v>#N/A</v>
      </c>
      <c r="V45" t="e">
        <f t="shared" ca="1" si="8"/>
        <v>#N/A</v>
      </c>
      <c r="W45" t="e">
        <f t="shared" ca="1" si="8"/>
        <v>#N/A</v>
      </c>
      <c r="X45" t="e">
        <f t="shared" ca="1" si="8"/>
        <v>#N/A</v>
      </c>
      <c r="Y45" t="e">
        <f t="shared" ca="1" si="8"/>
        <v>#N/A</v>
      </c>
      <c r="Z45" t="e">
        <f t="shared" ca="1" si="8"/>
        <v>#N/A</v>
      </c>
      <c r="AA45" t="e">
        <f t="shared" ca="1" si="8"/>
        <v>#N/A</v>
      </c>
      <c r="AB45" t="e">
        <f t="shared" ca="1" si="8"/>
        <v>#N/A</v>
      </c>
      <c r="AC45" t="e">
        <f t="shared" ca="1" si="8"/>
        <v>#N/A</v>
      </c>
      <c r="AD45" t="e">
        <f t="shared" ca="1" si="8"/>
        <v>#N/A</v>
      </c>
      <c r="AE45" t="e">
        <f t="shared" ca="1" si="8"/>
        <v>#N/A</v>
      </c>
      <c r="AF45" t="e">
        <f t="shared" ca="1" si="8"/>
        <v>#N/A</v>
      </c>
      <c r="AG45" t="e">
        <f t="shared" ca="1" si="8"/>
        <v>#N/A</v>
      </c>
      <c r="AH45" t="e">
        <f t="shared" ca="1" si="8"/>
        <v>#N/A</v>
      </c>
    </row>
    <row r="46" spans="1:35">
      <c r="C46" t="e">
        <f t="shared" ca="1" si="7"/>
        <v>#N/A</v>
      </c>
      <c r="D46" t="e">
        <f ca="1">UPPER(INDEX(Activities[ACTIVITY],MATCH($C46,Activities[Id],0)))</f>
        <v>#N/A</v>
      </c>
      <c r="E46" t="e">
        <f t="shared" ref="E46:AH46" ca="1" si="9">IF(ISERROR(F34),E34,NA())</f>
        <v>#N/A</v>
      </c>
      <c r="F46" t="e">
        <f t="shared" ca="1" si="9"/>
        <v>#N/A</v>
      </c>
      <c r="G46" t="e">
        <f t="shared" ca="1" si="9"/>
        <v>#N/A</v>
      </c>
      <c r="H46" t="e">
        <f t="shared" ca="1" si="9"/>
        <v>#N/A</v>
      </c>
      <c r="I46" t="e">
        <f t="shared" ca="1" si="9"/>
        <v>#N/A</v>
      </c>
      <c r="J46" t="e">
        <f t="shared" ca="1" si="9"/>
        <v>#N/A</v>
      </c>
      <c r="K46" t="e">
        <f t="shared" ca="1" si="9"/>
        <v>#N/A</v>
      </c>
      <c r="L46" t="e">
        <f t="shared" ca="1" si="9"/>
        <v>#N/A</v>
      </c>
      <c r="M46" t="e">
        <f t="shared" ca="1" si="9"/>
        <v>#N/A</v>
      </c>
      <c r="N46" t="e">
        <f t="shared" ca="1" si="9"/>
        <v>#N/A</v>
      </c>
      <c r="O46" t="e">
        <f t="shared" ca="1" si="9"/>
        <v>#N/A</v>
      </c>
      <c r="P46" t="e">
        <f t="shared" ca="1" si="9"/>
        <v>#N/A</v>
      </c>
      <c r="Q46" t="e">
        <f t="shared" ca="1" si="9"/>
        <v>#N/A</v>
      </c>
      <c r="R46" t="e">
        <f t="shared" ca="1" si="9"/>
        <v>#N/A</v>
      </c>
      <c r="S46" t="e">
        <f t="shared" ca="1" si="9"/>
        <v>#N/A</v>
      </c>
      <c r="T46" t="e">
        <f t="shared" ca="1" si="9"/>
        <v>#N/A</v>
      </c>
      <c r="U46" t="e">
        <f t="shared" ca="1" si="9"/>
        <v>#N/A</v>
      </c>
      <c r="V46" t="e">
        <f t="shared" ca="1" si="9"/>
        <v>#N/A</v>
      </c>
      <c r="W46" t="e">
        <f t="shared" ca="1" si="9"/>
        <v>#N/A</v>
      </c>
      <c r="X46" t="e">
        <f t="shared" ca="1" si="9"/>
        <v>#N/A</v>
      </c>
      <c r="Y46" t="e">
        <f t="shared" ca="1" si="9"/>
        <v>#N/A</v>
      </c>
      <c r="Z46" t="e">
        <f t="shared" ca="1" si="9"/>
        <v>#N/A</v>
      </c>
      <c r="AA46" t="e">
        <f t="shared" ca="1" si="9"/>
        <v>#N/A</v>
      </c>
      <c r="AB46" t="e">
        <f t="shared" ca="1" si="9"/>
        <v>#N/A</v>
      </c>
      <c r="AC46" t="e">
        <f t="shared" ca="1" si="9"/>
        <v>#N/A</v>
      </c>
      <c r="AD46" t="e">
        <f t="shared" ca="1" si="9"/>
        <v>#N/A</v>
      </c>
      <c r="AE46" t="e">
        <f t="shared" ca="1" si="9"/>
        <v>#N/A</v>
      </c>
      <c r="AF46" t="e">
        <f t="shared" ca="1" si="9"/>
        <v>#N/A</v>
      </c>
      <c r="AG46" t="e">
        <f t="shared" ca="1" si="9"/>
        <v>#N/A</v>
      </c>
      <c r="AH46" t="e">
        <f t="shared" ca="1" si="9"/>
        <v>#N/A</v>
      </c>
    </row>
    <row r="47" spans="1:35">
      <c r="C47">
        <f t="shared" ca="1" si="7"/>
        <v>-1</v>
      </c>
      <c r="D47" t="str">
        <f ca="1">UPPER(INDEX(Activities[ACTIVITY],MATCH($C47,Activities[Id],0)))</f>
        <v>PROJECT START</v>
      </c>
      <c r="E47">
        <f t="shared" ref="E47:AH47" ca="1" si="10">IF(ISERROR(F35),E35,NA())</f>
        <v>8.3000000000000007</v>
      </c>
      <c r="F47" t="e">
        <f t="shared" ca="1" si="10"/>
        <v>#N/A</v>
      </c>
      <c r="G47" t="e">
        <f t="shared" ca="1" si="10"/>
        <v>#N/A</v>
      </c>
      <c r="H47" t="e">
        <f t="shared" ca="1" si="10"/>
        <v>#N/A</v>
      </c>
      <c r="I47" t="e">
        <f t="shared" ca="1" si="10"/>
        <v>#N/A</v>
      </c>
      <c r="J47" t="e">
        <f t="shared" ca="1" si="10"/>
        <v>#N/A</v>
      </c>
      <c r="K47" t="e">
        <f t="shared" ca="1" si="10"/>
        <v>#N/A</v>
      </c>
      <c r="L47" t="e">
        <f t="shared" ca="1" si="10"/>
        <v>#N/A</v>
      </c>
      <c r="M47" t="e">
        <f t="shared" ca="1" si="10"/>
        <v>#N/A</v>
      </c>
      <c r="N47" t="e">
        <f t="shared" ca="1" si="10"/>
        <v>#N/A</v>
      </c>
      <c r="O47" t="e">
        <f t="shared" ca="1" si="10"/>
        <v>#N/A</v>
      </c>
      <c r="P47" t="e">
        <f t="shared" ca="1" si="10"/>
        <v>#N/A</v>
      </c>
      <c r="Q47" t="e">
        <f t="shared" ca="1" si="10"/>
        <v>#N/A</v>
      </c>
      <c r="R47" t="e">
        <f t="shared" ca="1" si="10"/>
        <v>#N/A</v>
      </c>
      <c r="S47" t="e">
        <f t="shared" ca="1" si="10"/>
        <v>#N/A</v>
      </c>
      <c r="T47" t="e">
        <f t="shared" ca="1" si="10"/>
        <v>#N/A</v>
      </c>
      <c r="U47" t="e">
        <f t="shared" ca="1" si="10"/>
        <v>#N/A</v>
      </c>
      <c r="V47" t="e">
        <f t="shared" ca="1" si="10"/>
        <v>#N/A</v>
      </c>
      <c r="W47" t="e">
        <f t="shared" ca="1" si="10"/>
        <v>#N/A</v>
      </c>
      <c r="X47" t="e">
        <f t="shared" ca="1" si="10"/>
        <v>#N/A</v>
      </c>
      <c r="Y47" t="e">
        <f t="shared" ca="1" si="10"/>
        <v>#N/A</v>
      </c>
      <c r="Z47" t="e">
        <f t="shared" ca="1" si="10"/>
        <v>#N/A</v>
      </c>
      <c r="AA47" t="e">
        <f t="shared" ca="1" si="10"/>
        <v>#N/A</v>
      </c>
      <c r="AB47" t="e">
        <f t="shared" ca="1" si="10"/>
        <v>#N/A</v>
      </c>
      <c r="AC47" t="e">
        <f t="shared" ca="1" si="10"/>
        <v>#N/A</v>
      </c>
      <c r="AD47" t="e">
        <f t="shared" ca="1" si="10"/>
        <v>#N/A</v>
      </c>
      <c r="AE47" t="e">
        <f t="shared" ca="1" si="10"/>
        <v>#N/A</v>
      </c>
      <c r="AF47" t="e">
        <f t="shared" ca="1" si="10"/>
        <v>#N/A</v>
      </c>
      <c r="AG47" t="e">
        <f t="shared" ca="1" si="10"/>
        <v>#N/A</v>
      </c>
      <c r="AH47" t="e">
        <f t="shared" ca="1" si="10"/>
        <v>#N/A</v>
      </c>
    </row>
    <row r="48" spans="1:35">
      <c r="C48">
        <f t="shared" ca="1" si="7"/>
        <v>0</v>
      </c>
      <c r="D48" t="str">
        <f ca="1">UPPER(INDEX(Activities[ACTIVITY],MATCH($C48,Activities[Id],0)))</f>
        <v>PLANNING &amp; PREPARATION</v>
      </c>
      <c r="E48" t="e">
        <f t="shared" ref="E48:AH48" ca="1" si="11">IF(ISERROR(F36),E36,NA())</f>
        <v>#N/A</v>
      </c>
      <c r="F48" t="e">
        <f t="shared" ca="1" si="11"/>
        <v>#N/A</v>
      </c>
      <c r="G48" t="e">
        <f t="shared" ca="1" si="11"/>
        <v>#N/A</v>
      </c>
      <c r="H48" t="e">
        <f t="shared" ca="1" si="11"/>
        <v>#N/A</v>
      </c>
      <c r="I48">
        <f t="shared" ca="1" si="11"/>
        <v>7.3000000000000007</v>
      </c>
      <c r="J48" t="e">
        <f t="shared" ca="1" si="11"/>
        <v>#N/A</v>
      </c>
      <c r="K48" t="e">
        <f t="shared" ca="1" si="11"/>
        <v>#N/A</v>
      </c>
      <c r="L48" t="e">
        <f t="shared" ca="1" si="11"/>
        <v>#N/A</v>
      </c>
      <c r="M48" t="e">
        <f t="shared" ca="1" si="11"/>
        <v>#N/A</v>
      </c>
      <c r="N48" t="e">
        <f t="shared" ca="1" si="11"/>
        <v>#N/A</v>
      </c>
      <c r="O48" t="e">
        <f t="shared" ca="1" si="11"/>
        <v>#N/A</v>
      </c>
      <c r="P48" t="e">
        <f t="shared" ca="1" si="11"/>
        <v>#N/A</v>
      </c>
      <c r="Q48" t="e">
        <f t="shared" ca="1" si="11"/>
        <v>#N/A</v>
      </c>
      <c r="R48" t="e">
        <f t="shared" ca="1" si="11"/>
        <v>#N/A</v>
      </c>
      <c r="S48" t="e">
        <f t="shared" ca="1" si="11"/>
        <v>#N/A</v>
      </c>
      <c r="T48" t="e">
        <f t="shared" ca="1" si="11"/>
        <v>#N/A</v>
      </c>
      <c r="U48" t="e">
        <f t="shared" ca="1" si="11"/>
        <v>#N/A</v>
      </c>
      <c r="V48" t="e">
        <f t="shared" ca="1" si="11"/>
        <v>#N/A</v>
      </c>
      <c r="W48" t="e">
        <f t="shared" ca="1" si="11"/>
        <v>#N/A</v>
      </c>
      <c r="X48" t="e">
        <f t="shared" ca="1" si="11"/>
        <v>#N/A</v>
      </c>
      <c r="Y48" t="e">
        <f t="shared" ca="1" si="11"/>
        <v>#N/A</v>
      </c>
      <c r="Z48" t="e">
        <f t="shared" ca="1" si="11"/>
        <v>#N/A</v>
      </c>
      <c r="AA48" t="e">
        <f t="shared" ca="1" si="11"/>
        <v>#N/A</v>
      </c>
      <c r="AB48" t="e">
        <f t="shared" ca="1" si="11"/>
        <v>#N/A</v>
      </c>
      <c r="AC48" t="e">
        <f t="shared" ca="1" si="11"/>
        <v>#N/A</v>
      </c>
      <c r="AD48" t="e">
        <f t="shared" ca="1" si="11"/>
        <v>#N/A</v>
      </c>
      <c r="AE48" t="e">
        <f t="shared" ca="1" si="11"/>
        <v>#N/A</v>
      </c>
      <c r="AF48" t="e">
        <f t="shared" ca="1" si="11"/>
        <v>#N/A</v>
      </c>
      <c r="AG48" t="e">
        <f t="shared" ca="1" si="11"/>
        <v>#N/A</v>
      </c>
      <c r="AH48" t="e">
        <f t="shared" ca="1" si="11"/>
        <v>#N/A</v>
      </c>
    </row>
    <row r="49" spans="3:34">
      <c r="C49">
        <f t="shared" ca="1" si="7"/>
        <v>1</v>
      </c>
      <c r="D49" t="str">
        <f ca="1">UPPER(INDEX(Activities[ACTIVITY],MATCH($C49,Activities[Id],0)))</f>
        <v>PROTOTYPE</v>
      </c>
      <c r="E49" t="e">
        <f t="shared" ref="E49:AH49" ca="1" si="12">IF(ISERROR(F37),E37,NA())</f>
        <v>#N/A</v>
      </c>
      <c r="F49" t="e">
        <f t="shared" ca="1" si="12"/>
        <v>#N/A</v>
      </c>
      <c r="G49" t="e">
        <f t="shared" ca="1" si="12"/>
        <v>#N/A</v>
      </c>
      <c r="H49" t="e">
        <f t="shared" ca="1" si="12"/>
        <v>#N/A</v>
      </c>
      <c r="I49" t="e">
        <f t="shared" ca="1" si="12"/>
        <v>#N/A</v>
      </c>
      <c r="J49" t="e">
        <f t="shared" ca="1" si="12"/>
        <v>#N/A</v>
      </c>
      <c r="K49" t="e">
        <f t="shared" ca="1" si="12"/>
        <v>#N/A</v>
      </c>
      <c r="L49" t="e">
        <f t="shared" ca="1" si="12"/>
        <v>#N/A</v>
      </c>
      <c r="M49" t="e">
        <f t="shared" ca="1" si="12"/>
        <v>#N/A</v>
      </c>
      <c r="N49">
        <f t="shared" ca="1" si="12"/>
        <v>6.3000000000000007</v>
      </c>
      <c r="O49" t="e">
        <f t="shared" ca="1" si="12"/>
        <v>#N/A</v>
      </c>
      <c r="P49" t="e">
        <f t="shared" ca="1" si="12"/>
        <v>#N/A</v>
      </c>
      <c r="Q49" t="e">
        <f t="shared" ca="1" si="12"/>
        <v>#N/A</v>
      </c>
      <c r="R49" t="e">
        <f t="shared" ca="1" si="12"/>
        <v>#N/A</v>
      </c>
      <c r="S49" t="e">
        <f t="shared" ca="1" si="12"/>
        <v>#N/A</v>
      </c>
      <c r="T49" t="e">
        <f t="shared" ca="1" si="12"/>
        <v>#N/A</v>
      </c>
      <c r="U49" t="e">
        <f t="shared" ca="1" si="12"/>
        <v>#N/A</v>
      </c>
      <c r="V49" t="e">
        <f t="shared" ca="1" si="12"/>
        <v>#N/A</v>
      </c>
      <c r="W49" t="e">
        <f t="shared" ca="1" si="12"/>
        <v>#N/A</v>
      </c>
      <c r="X49" t="e">
        <f t="shared" ca="1" si="12"/>
        <v>#N/A</v>
      </c>
      <c r="Y49" t="e">
        <f t="shared" ca="1" si="12"/>
        <v>#N/A</v>
      </c>
      <c r="Z49" t="e">
        <f t="shared" ca="1" si="12"/>
        <v>#N/A</v>
      </c>
      <c r="AA49" t="e">
        <f t="shared" ca="1" si="12"/>
        <v>#N/A</v>
      </c>
      <c r="AB49" t="e">
        <f t="shared" ca="1" si="12"/>
        <v>#N/A</v>
      </c>
      <c r="AC49" t="e">
        <f t="shared" ca="1" si="12"/>
        <v>#N/A</v>
      </c>
      <c r="AD49" t="e">
        <f t="shared" ca="1" si="12"/>
        <v>#N/A</v>
      </c>
      <c r="AE49" t="e">
        <f t="shared" ca="1" si="12"/>
        <v>#N/A</v>
      </c>
      <c r="AF49" t="e">
        <f t="shared" ca="1" si="12"/>
        <v>#N/A</v>
      </c>
      <c r="AG49" t="e">
        <f t="shared" ca="1" si="12"/>
        <v>#N/A</v>
      </c>
      <c r="AH49" t="e">
        <f t="shared" ca="1" si="12"/>
        <v>#N/A</v>
      </c>
    </row>
    <row r="50" spans="3:34">
      <c r="C50">
        <f t="shared" ca="1" si="7"/>
        <v>2</v>
      </c>
      <c r="D50" t="str">
        <f ca="1">UPPER(INDEX(Activities[ACTIVITY],MATCH($C50,Activities[Id],0)))</f>
        <v>FEATURES</v>
      </c>
      <c r="E50" t="e">
        <f t="shared" ref="E50:AH50" ca="1" si="13">IF(ISERROR(F38),E38,NA())</f>
        <v>#N/A</v>
      </c>
      <c r="F50" t="e">
        <f t="shared" ca="1" si="13"/>
        <v>#N/A</v>
      </c>
      <c r="G50" t="e">
        <f t="shared" ca="1" si="13"/>
        <v>#N/A</v>
      </c>
      <c r="H50" t="e">
        <f t="shared" ca="1" si="13"/>
        <v>#N/A</v>
      </c>
      <c r="I50" t="e">
        <f t="shared" ca="1" si="13"/>
        <v>#N/A</v>
      </c>
      <c r="J50" t="e">
        <f t="shared" ca="1" si="13"/>
        <v>#N/A</v>
      </c>
      <c r="K50" t="e">
        <f t="shared" ca="1" si="13"/>
        <v>#N/A</v>
      </c>
      <c r="L50" t="e">
        <f t="shared" ca="1" si="13"/>
        <v>#N/A</v>
      </c>
      <c r="M50" t="e">
        <f t="shared" ca="1" si="13"/>
        <v>#N/A</v>
      </c>
      <c r="N50" t="e">
        <f t="shared" ca="1" si="13"/>
        <v>#N/A</v>
      </c>
      <c r="O50" t="e">
        <f t="shared" ca="1" si="13"/>
        <v>#N/A</v>
      </c>
      <c r="P50" t="e">
        <f t="shared" ca="1" si="13"/>
        <v>#N/A</v>
      </c>
      <c r="Q50" t="e">
        <f t="shared" ca="1" si="13"/>
        <v>#N/A</v>
      </c>
      <c r="R50" t="e">
        <f t="shared" ca="1" si="13"/>
        <v>#N/A</v>
      </c>
      <c r="S50" t="e">
        <f t="shared" ca="1" si="13"/>
        <v>#N/A</v>
      </c>
      <c r="T50">
        <f t="shared" ca="1" si="13"/>
        <v>5.3000000000000007</v>
      </c>
      <c r="U50" t="e">
        <f t="shared" ca="1" si="13"/>
        <v>#N/A</v>
      </c>
      <c r="V50" t="e">
        <f t="shared" ca="1" si="13"/>
        <v>#N/A</v>
      </c>
      <c r="W50" t="e">
        <f t="shared" ca="1" si="13"/>
        <v>#N/A</v>
      </c>
      <c r="X50" t="e">
        <f t="shared" ca="1" si="13"/>
        <v>#N/A</v>
      </c>
      <c r="Y50" t="e">
        <f t="shared" ca="1" si="13"/>
        <v>#N/A</v>
      </c>
      <c r="Z50" t="e">
        <f t="shared" ca="1" si="13"/>
        <v>#N/A</v>
      </c>
      <c r="AA50" t="e">
        <f t="shared" ca="1" si="13"/>
        <v>#N/A</v>
      </c>
      <c r="AB50" t="e">
        <f t="shared" ca="1" si="13"/>
        <v>#N/A</v>
      </c>
      <c r="AC50" t="e">
        <f t="shared" ca="1" si="13"/>
        <v>#N/A</v>
      </c>
      <c r="AD50" t="e">
        <f t="shared" ca="1" si="13"/>
        <v>#N/A</v>
      </c>
      <c r="AE50" t="e">
        <f t="shared" ca="1" si="13"/>
        <v>#N/A</v>
      </c>
      <c r="AF50" t="e">
        <f t="shared" ca="1" si="13"/>
        <v>#N/A</v>
      </c>
      <c r="AG50" t="e">
        <f t="shared" ca="1" si="13"/>
        <v>#N/A</v>
      </c>
      <c r="AH50" t="e">
        <f t="shared" ca="1" si="13"/>
        <v>#N/A</v>
      </c>
    </row>
    <row r="51" spans="3:34">
      <c r="C51">
        <f t="shared" ca="1" si="7"/>
        <v>3</v>
      </c>
      <c r="D51" t="str">
        <f ca="1">UPPER(INDEX(Activities[ACTIVITY],MATCH($C51,Activities[Id],0)))</f>
        <v>DEPLOYMENT</v>
      </c>
      <c r="E51" t="e">
        <f t="shared" ref="E51:AH51" ca="1" si="14">IF(ISERROR(F39),E39,NA())</f>
        <v>#N/A</v>
      </c>
      <c r="F51" t="e">
        <f t="shared" ca="1" si="14"/>
        <v>#N/A</v>
      </c>
      <c r="G51" t="e">
        <f t="shared" ca="1" si="14"/>
        <v>#N/A</v>
      </c>
      <c r="H51" t="e">
        <f t="shared" ca="1" si="14"/>
        <v>#N/A</v>
      </c>
      <c r="I51" t="e">
        <f t="shared" ca="1" si="14"/>
        <v>#N/A</v>
      </c>
      <c r="J51" t="e">
        <f t="shared" ca="1" si="14"/>
        <v>#N/A</v>
      </c>
      <c r="K51" t="e">
        <f t="shared" ca="1" si="14"/>
        <v>#N/A</v>
      </c>
      <c r="L51" t="e">
        <f t="shared" ca="1" si="14"/>
        <v>#N/A</v>
      </c>
      <c r="M51" t="e">
        <f t="shared" ca="1" si="14"/>
        <v>#N/A</v>
      </c>
      <c r="N51" t="e">
        <f t="shared" ca="1" si="14"/>
        <v>#N/A</v>
      </c>
      <c r="O51" t="e">
        <f t="shared" ca="1" si="14"/>
        <v>#N/A</v>
      </c>
      <c r="P51" t="e">
        <f t="shared" ca="1" si="14"/>
        <v>#N/A</v>
      </c>
      <c r="Q51" t="e">
        <f t="shared" ca="1" si="14"/>
        <v>#N/A</v>
      </c>
      <c r="R51" t="e">
        <f t="shared" ca="1" si="14"/>
        <v>#N/A</v>
      </c>
      <c r="S51" t="e">
        <f t="shared" ca="1" si="14"/>
        <v>#N/A</v>
      </c>
      <c r="T51">
        <f t="shared" ca="1" si="14"/>
        <v>4.3000000000000007</v>
      </c>
      <c r="U51" t="e">
        <f t="shared" ca="1" si="14"/>
        <v>#N/A</v>
      </c>
      <c r="V51" t="e">
        <f t="shared" ca="1" si="14"/>
        <v>#N/A</v>
      </c>
      <c r="W51" t="e">
        <f t="shared" ca="1" si="14"/>
        <v>#N/A</v>
      </c>
      <c r="X51" t="e">
        <f t="shared" ca="1" si="14"/>
        <v>#N/A</v>
      </c>
      <c r="Y51" t="e">
        <f t="shared" ca="1" si="14"/>
        <v>#N/A</v>
      </c>
      <c r="Z51" t="e">
        <f t="shared" ca="1" si="14"/>
        <v>#N/A</v>
      </c>
      <c r="AA51" t="e">
        <f t="shared" ca="1" si="14"/>
        <v>#N/A</v>
      </c>
      <c r="AB51" t="e">
        <f t="shared" ca="1" si="14"/>
        <v>#N/A</v>
      </c>
      <c r="AC51" t="e">
        <f t="shared" ca="1" si="14"/>
        <v>#N/A</v>
      </c>
      <c r="AD51" t="e">
        <f t="shared" ca="1" si="14"/>
        <v>#N/A</v>
      </c>
      <c r="AE51" t="e">
        <f t="shared" ca="1" si="14"/>
        <v>#N/A</v>
      </c>
      <c r="AF51" t="e">
        <f t="shared" ca="1" si="14"/>
        <v>#N/A</v>
      </c>
      <c r="AG51" t="e">
        <f t="shared" ca="1" si="14"/>
        <v>#N/A</v>
      </c>
      <c r="AH51" t="e">
        <f t="shared" ca="1" si="14"/>
        <v>#N/A</v>
      </c>
    </row>
    <row r="52" spans="3:34">
      <c r="C52">
        <f t="shared" ca="1" si="7"/>
        <v>4</v>
      </c>
      <c r="D52" t="str">
        <f ca="1">UPPER(INDEX(Activities[ACTIVITY],MATCH($C52,Activities[Id],0)))</f>
        <v>PRESENTATION</v>
      </c>
      <c r="E52" t="e">
        <f t="shared" ref="E52:AH52" ca="1" si="15">IF(ISERROR(F40),E40,NA())</f>
        <v>#N/A</v>
      </c>
      <c r="F52" t="e">
        <f t="shared" ca="1" si="15"/>
        <v>#N/A</v>
      </c>
      <c r="G52" t="e">
        <f t="shared" ca="1" si="15"/>
        <v>#N/A</v>
      </c>
      <c r="H52" t="e">
        <f t="shared" ca="1" si="15"/>
        <v>#N/A</v>
      </c>
      <c r="I52" t="e">
        <f t="shared" ca="1" si="15"/>
        <v>#N/A</v>
      </c>
      <c r="J52" t="e">
        <f t="shared" ca="1" si="15"/>
        <v>#N/A</v>
      </c>
      <c r="K52" t="e">
        <f t="shared" ca="1" si="15"/>
        <v>#N/A</v>
      </c>
      <c r="L52" t="e">
        <f t="shared" ca="1" si="15"/>
        <v>#N/A</v>
      </c>
      <c r="M52" t="e">
        <f t="shared" ca="1" si="15"/>
        <v>#N/A</v>
      </c>
      <c r="N52" t="e">
        <f t="shared" ca="1" si="15"/>
        <v>#N/A</v>
      </c>
      <c r="O52" t="e">
        <f t="shared" ca="1" si="15"/>
        <v>#N/A</v>
      </c>
      <c r="P52" t="e">
        <f t="shared" ca="1" si="15"/>
        <v>#N/A</v>
      </c>
      <c r="Q52" t="e">
        <f t="shared" ca="1" si="15"/>
        <v>#N/A</v>
      </c>
      <c r="R52" t="e">
        <f t="shared" ca="1" si="15"/>
        <v>#N/A</v>
      </c>
      <c r="S52" t="e">
        <f t="shared" ca="1" si="15"/>
        <v>#N/A</v>
      </c>
      <c r="T52" t="e">
        <f t="shared" ca="1" si="15"/>
        <v>#N/A</v>
      </c>
      <c r="U52">
        <f t="shared" ca="1" si="15"/>
        <v>3.3000000000000007</v>
      </c>
      <c r="V52" t="e">
        <f t="shared" ca="1" si="15"/>
        <v>#N/A</v>
      </c>
      <c r="W52" t="e">
        <f t="shared" ca="1" si="15"/>
        <v>#N/A</v>
      </c>
      <c r="X52" t="e">
        <f t="shared" ca="1" si="15"/>
        <v>#N/A</v>
      </c>
      <c r="Y52" t="e">
        <f t="shared" ca="1" si="15"/>
        <v>#N/A</v>
      </c>
      <c r="Z52" t="e">
        <f t="shared" ca="1" si="15"/>
        <v>#N/A</v>
      </c>
      <c r="AA52" t="e">
        <f t="shared" ca="1" si="15"/>
        <v>#N/A</v>
      </c>
      <c r="AB52" t="e">
        <f t="shared" ca="1" si="15"/>
        <v>#N/A</v>
      </c>
      <c r="AC52" t="e">
        <f t="shared" ca="1" si="15"/>
        <v>#N/A</v>
      </c>
      <c r="AD52" t="e">
        <f t="shared" ca="1" si="15"/>
        <v>#N/A</v>
      </c>
      <c r="AE52" t="e">
        <f t="shared" ca="1" si="15"/>
        <v>#N/A</v>
      </c>
      <c r="AF52" t="e">
        <f t="shared" ca="1" si="15"/>
        <v>#N/A</v>
      </c>
      <c r="AG52" t="e">
        <f t="shared" ca="1" si="15"/>
        <v>#N/A</v>
      </c>
      <c r="AH52" t="e">
        <f t="shared" ca="1" si="15"/>
        <v>#N/A</v>
      </c>
    </row>
    <row r="55" spans="3:34">
      <c r="E55" s="1">
        <f>E31</f>
        <v>45147</v>
      </c>
      <c r="F55" s="1">
        <f t="shared" ref="F55:AH55" si="16">F31</f>
        <v>45148</v>
      </c>
      <c r="G55" s="1">
        <f t="shared" si="16"/>
        <v>45149</v>
      </c>
      <c r="H55" s="1">
        <f t="shared" si="16"/>
        <v>45150</v>
      </c>
      <c r="I55" s="1">
        <f t="shared" si="16"/>
        <v>45151</v>
      </c>
      <c r="J55" s="1">
        <f t="shared" si="16"/>
        <v>45152</v>
      </c>
      <c r="K55" s="1">
        <f t="shared" si="16"/>
        <v>45153</v>
      </c>
      <c r="L55" s="1">
        <f t="shared" si="16"/>
        <v>45154</v>
      </c>
      <c r="M55" s="1">
        <f t="shared" si="16"/>
        <v>45155</v>
      </c>
      <c r="N55" s="1">
        <f t="shared" si="16"/>
        <v>45156</v>
      </c>
      <c r="O55" s="1">
        <f t="shared" si="16"/>
        <v>45157</v>
      </c>
      <c r="P55" s="1">
        <f t="shared" si="16"/>
        <v>45158</v>
      </c>
      <c r="Q55" s="1">
        <f t="shared" si="16"/>
        <v>45159</v>
      </c>
      <c r="R55" s="1">
        <f t="shared" si="16"/>
        <v>45160</v>
      </c>
      <c r="S55" s="1">
        <f t="shared" si="16"/>
        <v>45161</v>
      </c>
      <c r="T55" s="1">
        <f t="shared" si="16"/>
        <v>45162</v>
      </c>
      <c r="U55" s="1">
        <f t="shared" si="16"/>
        <v>45163</v>
      </c>
      <c r="V55" s="1">
        <f t="shared" si="16"/>
        <v>45164</v>
      </c>
      <c r="W55" s="1">
        <f t="shared" si="16"/>
        <v>45165</v>
      </c>
      <c r="X55" s="1">
        <f t="shared" si="16"/>
        <v>45166</v>
      </c>
      <c r="Y55" s="1">
        <f t="shared" si="16"/>
        <v>45167</v>
      </c>
      <c r="Z55" s="1">
        <f t="shared" si="16"/>
        <v>45168</v>
      </c>
      <c r="AA55" s="1">
        <f t="shared" si="16"/>
        <v>45169</v>
      </c>
      <c r="AB55" s="1">
        <f t="shared" si="16"/>
        <v>45170</v>
      </c>
      <c r="AC55" s="1">
        <f t="shared" si="16"/>
        <v>45171</v>
      </c>
      <c r="AD55" s="1">
        <f t="shared" si="16"/>
        <v>45172</v>
      </c>
      <c r="AE55" s="1">
        <f t="shared" si="16"/>
        <v>45173</v>
      </c>
      <c r="AF55" s="1">
        <f t="shared" si="16"/>
        <v>45174</v>
      </c>
      <c r="AG55" s="1">
        <f t="shared" si="16"/>
        <v>45175</v>
      </c>
      <c r="AH55" s="1">
        <f t="shared" si="16"/>
        <v>45176</v>
      </c>
    </row>
    <row r="56" spans="3:34">
      <c r="D56" t="s">
        <v>21</v>
      </c>
      <c r="E56" t="e">
        <f t="shared" ref="E56:AH56" ca="1" si="17">IF(E55=$D$3,5,NA())</f>
        <v>#N/A</v>
      </c>
      <c r="F56">
        <f t="shared" ca="1" si="17"/>
        <v>5</v>
      </c>
      <c r="G56" t="e">
        <f t="shared" ca="1" si="17"/>
        <v>#N/A</v>
      </c>
      <c r="H56" t="e">
        <f t="shared" ca="1" si="17"/>
        <v>#N/A</v>
      </c>
      <c r="I56" t="e">
        <f t="shared" ca="1" si="17"/>
        <v>#N/A</v>
      </c>
      <c r="J56" t="e">
        <f t="shared" ca="1" si="17"/>
        <v>#N/A</v>
      </c>
      <c r="K56" t="e">
        <f t="shared" ca="1" si="17"/>
        <v>#N/A</v>
      </c>
      <c r="L56" t="e">
        <f t="shared" ca="1" si="17"/>
        <v>#N/A</v>
      </c>
      <c r="M56" t="e">
        <f t="shared" ca="1" si="17"/>
        <v>#N/A</v>
      </c>
      <c r="N56" t="e">
        <f t="shared" ca="1" si="17"/>
        <v>#N/A</v>
      </c>
      <c r="O56" t="e">
        <f t="shared" ca="1" si="17"/>
        <v>#N/A</v>
      </c>
      <c r="P56" t="e">
        <f t="shared" ca="1" si="17"/>
        <v>#N/A</v>
      </c>
      <c r="Q56" t="e">
        <f t="shared" ca="1" si="17"/>
        <v>#N/A</v>
      </c>
      <c r="R56" t="e">
        <f t="shared" ca="1" si="17"/>
        <v>#N/A</v>
      </c>
      <c r="S56" t="e">
        <f t="shared" ca="1" si="17"/>
        <v>#N/A</v>
      </c>
      <c r="T56" t="e">
        <f t="shared" ca="1" si="17"/>
        <v>#N/A</v>
      </c>
      <c r="U56" t="e">
        <f t="shared" ca="1" si="17"/>
        <v>#N/A</v>
      </c>
      <c r="V56" t="e">
        <f t="shared" ca="1" si="17"/>
        <v>#N/A</v>
      </c>
      <c r="W56" t="e">
        <f t="shared" ca="1" si="17"/>
        <v>#N/A</v>
      </c>
      <c r="X56" t="e">
        <f t="shared" ca="1" si="17"/>
        <v>#N/A</v>
      </c>
      <c r="Y56" t="e">
        <f t="shared" ca="1" si="17"/>
        <v>#N/A</v>
      </c>
      <c r="Z56" t="e">
        <f t="shared" ca="1" si="17"/>
        <v>#N/A</v>
      </c>
      <c r="AA56" t="e">
        <f t="shared" ca="1" si="17"/>
        <v>#N/A</v>
      </c>
      <c r="AB56" t="e">
        <f t="shared" ca="1" si="17"/>
        <v>#N/A</v>
      </c>
      <c r="AC56" t="e">
        <f t="shared" ca="1" si="17"/>
        <v>#N/A</v>
      </c>
      <c r="AD56" t="e">
        <f t="shared" ca="1" si="17"/>
        <v>#N/A</v>
      </c>
      <c r="AE56" t="e">
        <f t="shared" ca="1" si="17"/>
        <v>#N/A</v>
      </c>
      <c r="AF56" t="e">
        <f t="shared" ca="1" si="17"/>
        <v>#N/A</v>
      </c>
      <c r="AG56" t="e">
        <f t="shared" ca="1" si="17"/>
        <v>#N/A</v>
      </c>
      <c r="AH56" t="e">
        <f t="shared" ca="1" si="17"/>
        <v>#N/A</v>
      </c>
    </row>
    <row r="58" spans="3:34">
      <c r="D58" s="3">
        <f>DATE(YEAR(MIN(E55:AH55)),MONTH(MIN(E55:AH55)),1)</f>
        <v>45139</v>
      </c>
      <c r="E58">
        <f>IF(MEDIAN($D58,E$55,EOMONTH($D58,0))=E$55,0.5,NA())</f>
        <v>0.5</v>
      </c>
      <c r="F58">
        <f t="shared" ref="F58:AH58" si="18">IF(MEDIAN($D58,F$55,EOMONTH($D58,0))=F$55,0.5,NA())</f>
        <v>0.5</v>
      </c>
      <c r="G58">
        <f t="shared" si="18"/>
        <v>0.5</v>
      </c>
      <c r="H58">
        <f t="shared" si="18"/>
        <v>0.5</v>
      </c>
      <c r="I58">
        <f t="shared" si="18"/>
        <v>0.5</v>
      </c>
      <c r="J58">
        <f t="shared" si="18"/>
        <v>0.5</v>
      </c>
      <c r="K58">
        <f t="shared" si="18"/>
        <v>0.5</v>
      </c>
      <c r="L58">
        <f t="shared" si="18"/>
        <v>0.5</v>
      </c>
      <c r="M58">
        <f t="shared" si="18"/>
        <v>0.5</v>
      </c>
      <c r="N58">
        <f t="shared" si="18"/>
        <v>0.5</v>
      </c>
      <c r="O58">
        <f t="shared" si="18"/>
        <v>0.5</v>
      </c>
      <c r="P58">
        <f t="shared" si="18"/>
        <v>0.5</v>
      </c>
      <c r="Q58">
        <f t="shared" si="18"/>
        <v>0.5</v>
      </c>
      <c r="R58">
        <f t="shared" si="18"/>
        <v>0.5</v>
      </c>
      <c r="S58">
        <f t="shared" si="18"/>
        <v>0.5</v>
      </c>
      <c r="T58">
        <f t="shared" si="18"/>
        <v>0.5</v>
      </c>
      <c r="U58">
        <f t="shared" si="18"/>
        <v>0.5</v>
      </c>
      <c r="V58">
        <f t="shared" si="18"/>
        <v>0.5</v>
      </c>
      <c r="W58">
        <f t="shared" si="18"/>
        <v>0.5</v>
      </c>
      <c r="X58">
        <f t="shared" si="18"/>
        <v>0.5</v>
      </c>
      <c r="Y58">
        <f t="shared" si="18"/>
        <v>0.5</v>
      </c>
      <c r="Z58">
        <f t="shared" si="18"/>
        <v>0.5</v>
      </c>
      <c r="AA58">
        <f t="shared" si="18"/>
        <v>0.5</v>
      </c>
      <c r="AB58" t="e">
        <f t="shared" si="18"/>
        <v>#N/A</v>
      </c>
      <c r="AC58" t="e">
        <f t="shared" si="18"/>
        <v>#N/A</v>
      </c>
      <c r="AD58" t="e">
        <f t="shared" si="18"/>
        <v>#N/A</v>
      </c>
      <c r="AE58" t="e">
        <f t="shared" si="18"/>
        <v>#N/A</v>
      </c>
      <c r="AF58" t="e">
        <f t="shared" si="18"/>
        <v>#N/A</v>
      </c>
      <c r="AG58" t="e">
        <f t="shared" si="18"/>
        <v>#N/A</v>
      </c>
      <c r="AH58" t="e">
        <f t="shared" si="18"/>
        <v>#N/A</v>
      </c>
    </row>
    <row r="59" spans="3:34" ht="28.8">
      <c r="D59" s="3" t="str">
        <f>TEXT(D58,"mmm yyyy")&amp;" - Top Band"</f>
        <v>Aug 2023 - Top Band</v>
      </c>
      <c r="E59">
        <f>E58+12.5</f>
        <v>13</v>
      </c>
      <c r="F59">
        <f t="shared" ref="F59:AH59" si="19">F58+12.5</f>
        <v>13</v>
      </c>
      <c r="G59">
        <f t="shared" si="19"/>
        <v>13</v>
      </c>
      <c r="H59">
        <f t="shared" si="19"/>
        <v>13</v>
      </c>
      <c r="I59">
        <f t="shared" si="19"/>
        <v>13</v>
      </c>
      <c r="J59">
        <f t="shared" si="19"/>
        <v>13</v>
      </c>
      <c r="K59">
        <f t="shared" si="19"/>
        <v>13</v>
      </c>
      <c r="L59">
        <f t="shared" si="19"/>
        <v>13</v>
      </c>
      <c r="M59">
        <f t="shared" si="19"/>
        <v>13</v>
      </c>
      <c r="N59">
        <f t="shared" si="19"/>
        <v>13</v>
      </c>
      <c r="O59">
        <f t="shared" si="19"/>
        <v>13</v>
      </c>
      <c r="P59">
        <f t="shared" si="19"/>
        <v>13</v>
      </c>
      <c r="Q59">
        <f t="shared" si="19"/>
        <v>13</v>
      </c>
      <c r="R59">
        <f t="shared" si="19"/>
        <v>13</v>
      </c>
      <c r="S59">
        <f t="shared" si="19"/>
        <v>13</v>
      </c>
      <c r="T59">
        <f t="shared" si="19"/>
        <v>13</v>
      </c>
      <c r="U59">
        <f t="shared" si="19"/>
        <v>13</v>
      </c>
      <c r="V59">
        <f t="shared" si="19"/>
        <v>13</v>
      </c>
      <c r="W59">
        <f t="shared" si="19"/>
        <v>13</v>
      </c>
      <c r="X59">
        <f t="shared" si="19"/>
        <v>13</v>
      </c>
      <c r="Y59">
        <f t="shared" si="19"/>
        <v>13</v>
      </c>
      <c r="Z59">
        <f t="shared" si="19"/>
        <v>13</v>
      </c>
      <c r="AA59">
        <f t="shared" si="19"/>
        <v>13</v>
      </c>
      <c r="AB59" t="e">
        <f t="shared" si="19"/>
        <v>#N/A</v>
      </c>
      <c r="AC59" t="e">
        <f t="shared" si="19"/>
        <v>#N/A</v>
      </c>
      <c r="AD59" t="e">
        <f t="shared" si="19"/>
        <v>#N/A</v>
      </c>
      <c r="AE59" t="e">
        <f t="shared" si="19"/>
        <v>#N/A</v>
      </c>
      <c r="AF59" t="e">
        <f t="shared" si="19"/>
        <v>#N/A</v>
      </c>
      <c r="AG59" t="e">
        <f t="shared" si="19"/>
        <v>#N/A</v>
      </c>
      <c r="AH59" t="e">
        <f t="shared" si="19"/>
        <v>#N/A</v>
      </c>
    </row>
    <row r="60" spans="3:34">
      <c r="D60" s="3"/>
    </row>
    <row r="61" spans="3:34">
      <c r="D61" s="3">
        <f>EOMONTH(D58,0)+1</f>
        <v>45170</v>
      </c>
      <c r="E61" t="e">
        <f>IF(MEDIAN($D61,E$55,EOMONTH($D61,0))=E$55,0.5,NA())</f>
        <v>#N/A</v>
      </c>
      <c r="F61" t="e">
        <f t="shared" ref="F61:AH61" si="20">IF(MEDIAN($D61,F$55,EOMONTH($D61,0))=F$55,0.5,NA())</f>
        <v>#N/A</v>
      </c>
      <c r="G61" t="e">
        <f t="shared" si="20"/>
        <v>#N/A</v>
      </c>
      <c r="H61" t="e">
        <f t="shared" si="20"/>
        <v>#N/A</v>
      </c>
      <c r="I61" t="e">
        <f t="shared" si="20"/>
        <v>#N/A</v>
      </c>
      <c r="J61" t="e">
        <f t="shared" si="20"/>
        <v>#N/A</v>
      </c>
      <c r="K61" t="e">
        <f t="shared" si="20"/>
        <v>#N/A</v>
      </c>
      <c r="L61" t="e">
        <f t="shared" si="20"/>
        <v>#N/A</v>
      </c>
      <c r="M61" t="e">
        <f t="shared" si="20"/>
        <v>#N/A</v>
      </c>
      <c r="N61" t="e">
        <f t="shared" si="20"/>
        <v>#N/A</v>
      </c>
      <c r="O61" t="e">
        <f t="shared" si="20"/>
        <v>#N/A</v>
      </c>
      <c r="P61" t="e">
        <f t="shared" si="20"/>
        <v>#N/A</v>
      </c>
      <c r="Q61" t="e">
        <f t="shared" si="20"/>
        <v>#N/A</v>
      </c>
      <c r="R61" t="e">
        <f t="shared" si="20"/>
        <v>#N/A</v>
      </c>
      <c r="S61" t="e">
        <f t="shared" si="20"/>
        <v>#N/A</v>
      </c>
      <c r="T61" t="e">
        <f t="shared" si="20"/>
        <v>#N/A</v>
      </c>
      <c r="U61" t="e">
        <f t="shared" si="20"/>
        <v>#N/A</v>
      </c>
      <c r="V61" t="e">
        <f t="shared" si="20"/>
        <v>#N/A</v>
      </c>
      <c r="W61" t="e">
        <f t="shared" si="20"/>
        <v>#N/A</v>
      </c>
      <c r="X61" t="e">
        <f t="shared" si="20"/>
        <v>#N/A</v>
      </c>
      <c r="Y61" t="e">
        <f t="shared" si="20"/>
        <v>#N/A</v>
      </c>
      <c r="Z61" t="e">
        <f t="shared" si="20"/>
        <v>#N/A</v>
      </c>
      <c r="AA61" t="e">
        <f t="shared" si="20"/>
        <v>#N/A</v>
      </c>
      <c r="AB61">
        <f t="shared" si="20"/>
        <v>0.5</v>
      </c>
      <c r="AC61">
        <f t="shared" si="20"/>
        <v>0.5</v>
      </c>
      <c r="AD61">
        <f t="shared" si="20"/>
        <v>0.5</v>
      </c>
      <c r="AE61">
        <f t="shared" si="20"/>
        <v>0.5</v>
      </c>
      <c r="AF61">
        <f t="shared" si="20"/>
        <v>0.5</v>
      </c>
      <c r="AG61">
        <f t="shared" si="20"/>
        <v>0.5</v>
      </c>
      <c r="AH61">
        <f t="shared" si="20"/>
        <v>0.5</v>
      </c>
    </row>
    <row r="62" spans="3:34" ht="28.8">
      <c r="D62" s="3" t="str">
        <f>TEXT(D61,"mmm yyyy")&amp;" - Top Band"</f>
        <v>Sep 2023 - Top Band</v>
      </c>
      <c r="E62" t="e">
        <f>E61+12.5</f>
        <v>#N/A</v>
      </c>
      <c r="F62" t="e">
        <f t="shared" ref="F62:AH62" si="21">F61+12.5</f>
        <v>#N/A</v>
      </c>
      <c r="G62" t="e">
        <f t="shared" si="21"/>
        <v>#N/A</v>
      </c>
      <c r="H62" t="e">
        <f t="shared" si="21"/>
        <v>#N/A</v>
      </c>
      <c r="I62" t="e">
        <f t="shared" si="21"/>
        <v>#N/A</v>
      </c>
      <c r="J62" t="e">
        <f t="shared" si="21"/>
        <v>#N/A</v>
      </c>
      <c r="K62" t="e">
        <f t="shared" si="21"/>
        <v>#N/A</v>
      </c>
      <c r="L62" t="e">
        <f t="shared" si="21"/>
        <v>#N/A</v>
      </c>
      <c r="M62" t="e">
        <f t="shared" si="21"/>
        <v>#N/A</v>
      </c>
      <c r="N62" t="e">
        <f t="shared" si="21"/>
        <v>#N/A</v>
      </c>
      <c r="O62" t="e">
        <f t="shared" si="21"/>
        <v>#N/A</v>
      </c>
      <c r="P62" t="e">
        <f t="shared" si="21"/>
        <v>#N/A</v>
      </c>
      <c r="Q62" t="e">
        <f t="shared" si="21"/>
        <v>#N/A</v>
      </c>
      <c r="R62" t="e">
        <f t="shared" si="21"/>
        <v>#N/A</v>
      </c>
      <c r="S62" t="e">
        <f t="shared" si="21"/>
        <v>#N/A</v>
      </c>
      <c r="T62" t="e">
        <f t="shared" si="21"/>
        <v>#N/A</v>
      </c>
      <c r="U62" t="e">
        <f t="shared" si="21"/>
        <v>#N/A</v>
      </c>
      <c r="V62" t="e">
        <f t="shared" si="21"/>
        <v>#N/A</v>
      </c>
      <c r="W62" t="e">
        <f t="shared" si="21"/>
        <v>#N/A</v>
      </c>
      <c r="X62" t="e">
        <f t="shared" si="21"/>
        <v>#N/A</v>
      </c>
      <c r="Y62" t="e">
        <f t="shared" si="21"/>
        <v>#N/A</v>
      </c>
      <c r="Z62" t="e">
        <f t="shared" si="21"/>
        <v>#N/A</v>
      </c>
      <c r="AA62" t="e">
        <f t="shared" si="21"/>
        <v>#N/A</v>
      </c>
      <c r="AB62">
        <f t="shared" si="21"/>
        <v>13</v>
      </c>
      <c r="AC62">
        <f t="shared" si="21"/>
        <v>13</v>
      </c>
      <c r="AD62">
        <f t="shared" si="21"/>
        <v>13</v>
      </c>
      <c r="AE62">
        <f t="shared" si="21"/>
        <v>13</v>
      </c>
      <c r="AF62">
        <f t="shared" si="21"/>
        <v>13</v>
      </c>
      <c r="AG62">
        <f t="shared" si="21"/>
        <v>13</v>
      </c>
      <c r="AH62">
        <f t="shared" si="21"/>
        <v>13</v>
      </c>
    </row>
    <row r="63" spans="3:34">
      <c r="D63" s="3"/>
    </row>
    <row r="65" spans="4:34">
      <c r="D65" s="3">
        <f>D58+1</f>
        <v>45140</v>
      </c>
      <c r="E65" t="e">
        <f>IF(MEDIAN($D65,E$55)=E$55,0.5,NA())</f>
        <v>#N/A</v>
      </c>
      <c r="F65" t="e">
        <f t="shared" ref="F65:AH66" si="22">IF(MEDIAN($D65,F$55)=F$55,0.5,NA())</f>
        <v>#N/A</v>
      </c>
      <c r="G65" t="e">
        <f t="shared" si="22"/>
        <v>#N/A</v>
      </c>
      <c r="H65" t="e">
        <f t="shared" si="22"/>
        <v>#N/A</v>
      </c>
      <c r="I65" t="e">
        <f t="shared" si="22"/>
        <v>#N/A</v>
      </c>
      <c r="J65" t="e">
        <f t="shared" si="22"/>
        <v>#N/A</v>
      </c>
      <c r="K65" t="e">
        <f t="shared" si="22"/>
        <v>#N/A</v>
      </c>
      <c r="L65" t="e">
        <f t="shared" si="22"/>
        <v>#N/A</v>
      </c>
      <c r="M65" t="e">
        <f t="shared" si="22"/>
        <v>#N/A</v>
      </c>
      <c r="N65" t="e">
        <f t="shared" si="22"/>
        <v>#N/A</v>
      </c>
      <c r="O65" t="e">
        <f t="shared" si="22"/>
        <v>#N/A</v>
      </c>
      <c r="P65" t="e">
        <f t="shared" si="22"/>
        <v>#N/A</v>
      </c>
      <c r="Q65" t="e">
        <f t="shared" si="22"/>
        <v>#N/A</v>
      </c>
      <c r="R65" t="e">
        <f t="shared" si="22"/>
        <v>#N/A</v>
      </c>
      <c r="S65" t="e">
        <f t="shared" si="22"/>
        <v>#N/A</v>
      </c>
      <c r="T65" t="e">
        <f t="shared" si="22"/>
        <v>#N/A</v>
      </c>
      <c r="U65" t="e">
        <f t="shared" si="22"/>
        <v>#N/A</v>
      </c>
      <c r="V65" t="e">
        <f t="shared" si="22"/>
        <v>#N/A</v>
      </c>
      <c r="W65" t="e">
        <f t="shared" si="22"/>
        <v>#N/A</v>
      </c>
      <c r="X65" t="e">
        <f t="shared" si="22"/>
        <v>#N/A</v>
      </c>
      <c r="Y65" t="e">
        <f t="shared" si="22"/>
        <v>#N/A</v>
      </c>
      <c r="Z65" t="e">
        <f t="shared" si="22"/>
        <v>#N/A</v>
      </c>
      <c r="AA65" t="e">
        <f t="shared" si="22"/>
        <v>#N/A</v>
      </c>
      <c r="AB65" t="e">
        <f t="shared" si="22"/>
        <v>#N/A</v>
      </c>
      <c r="AC65" t="e">
        <f t="shared" si="22"/>
        <v>#N/A</v>
      </c>
      <c r="AD65" t="e">
        <f t="shared" si="22"/>
        <v>#N/A</v>
      </c>
      <c r="AE65" t="e">
        <f t="shared" si="22"/>
        <v>#N/A</v>
      </c>
      <c r="AF65" t="e">
        <f t="shared" si="22"/>
        <v>#N/A</v>
      </c>
      <c r="AG65" t="e">
        <f t="shared" si="22"/>
        <v>#N/A</v>
      </c>
      <c r="AH65" t="e">
        <f t="shared" si="22"/>
        <v>#N/A</v>
      </c>
    </row>
    <row r="66" spans="4:34">
      <c r="D66" s="3">
        <f>D61+1</f>
        <v>45171</v>
      </c>
      <c r="E66" t="e">
        <f>IF(MEDIAN($D66,E$55)=E$55,0.5,NA())</f>
        <v>#N/A</v>
      </c>
      <c r="F66" t="e">
        <f t="shared" si="22"/>
        <v>#N/A</v>
      </c>
      <c r="G66" t="e">
        <f t="shared" si="22"/>
        <v>#N/A</v>
      </c>
      <c r="H66" t="e">
        <f t="shared" si="22"/>
        <v>#N/A</v>
      </c>
      <c r="I66" t="e">
        <f t="shared" si="22"/>
        <v>#N/A</v>
      </c>
      <c r="J66" t="e">
        <f t="shared" si="22"/>
        <v>#N/A</v>
      </c>
      <c r="K66" t="e">
        <f t="shared" si="22"/>
        <v>#N/A</v>
      </c>
      <c r="L66" t="e">
        <f t="shared" si="22"/>
        <v>#N/A</v>
      </c>
      <c r="M66" t="e">
        <f t="shared" si="22"/>
        <v>#N/A</v>
      </c>
      <c r="N66" t="e">
        <f t="shared" si="22"/>
        <v>#N/A</v>
      </c>
      <c r="O66" t="e">
        <f t="shared" si="22"/>
        <v>#N/A</v>
      </c>
      <c r="P66" t="e">
        <f t="shared" si="22"/>
        <v>#N/A</v>
      </c>
      <c r="Q66" t="e">
        <f t="shared" si="22"/>
        <v>#N/A</v>
      </c>
      <c r="R66" t="e">
        <f t="shared" si="22"/>
        <v>#N/A</v>
      </c>
      <c r="S66" t="e">
        <f t="shared" si="22"/>
        <v>#N/A</v>
      </c>
      <c r="T66" t="e">
        <f t="shared" si="22"/>
        <v>#N/A</v>
      </c>
      <c r="U66" t="e">
        <f t="shared" si="22"/>
        <v>#N/A</v>
      </c>
      <c r="V66" t="e">
        <f t="shared" si="22"/>
        <v>#N/A</v>
      </c>
      <c r="W66" t="e">
        <f t="shared" si="22"/>
        <v>#N/A</v>
      </c>
      <c r="X66" t="e">
        <f t="shared" si="22"/>
        <v>#N/A</v>
      </c>
      <c r="Y66" t="e">
        <f t="shared" si="22"/>
        <v>#N/A</v>
      </c>
      <c r="Z66" t="e">
        <f t="shared" si="22"/>
        <v>#N/A</v>
      </c>
      <c r="AA66" t="e">
        <f t="shared" si="22"/>
        <v>#N/A</v>
      </c>
      <c r="AB66" t="e">
        <f t="shared" si="22"/>
        <v>#N/A</v>
      </c>
      <c r="AC66">
        <f t="shared" si="22"/>
        <v>0.5</v>
      </c>
      <c r="AD66" t="e">
        <f t="shared" si="22"/>
        <v>#N/A</v>
      </c>
      <c r="AE66" t="e">
        <f t="shared" si="22"/>
        <v>#N/A</v>
      </c>
      <c r="AF66" t="e">
        <f t="shared" si="22"/>
        <v>#N/A</v>
      </c>
      <c r="AG66" t="e">
        <f t="shared" si="22"/>
        <v>#N/A</v>
      </c>
      <c r="AH66" t="e">
        <f t="shared" si="22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3">F69</f>
        <v>2.2999999999999998</v>
      </c>
      <c r="H69">
        <f t="shared" si="23"/>
        <v>2.2999999999999998</v>
      </c>
      <c r="I69">
        <f t="shared" si="23"/>
        <v>2.2999999999999998</v>
      </c>
      <c r="J69">
        <f t="shared" si="23"/>
        <v>2.2999999999999998</v>
      </c>
      <c r="K69">
        <f t="shared" si="23"/>
        <v>2.2999999999999998</v>
      </c>
      <c r="L69">
        <f t="shared" si="23"/>
        <v>2.2999999999999998</v>
      </c>
      <c r="M69">
        <f t="shared" si="23"/>
        <v>2.2999999999999998</v>
      </c>
      <c r="N69">
        <f t="shared" si="23"/>
        <v>2.2999999999999998</v>
      </c>
      <c r="O69">
        <f t="shared" si="23"/>
        <v>2.2999999999999998</v>
      </c>
      <c r="P69">
        <f t="shared" si="23"/>
        <v>2.2999999999999998</v>
      </c>
      <c r="Q69">
        <f t="shared" si="23"/>
        <v>2.2999999999999998</v>
      </c>
      <c r="R69">
        <f t="shared" si="23"/>
        <v>2.2999999999999998</v>
      </c>
      <c r="S69">
        <f t="shared" si="23"/>
        <v>2.2999999999999998</v>
      </c>
      <c r="T69">
        <f t="shared" si="23"/>
        <v>2.2999999999999998</v>
      </c>
      <c r="U69">
        <f t="shared" si="23"/>
        <v>2.2999999999999998</v>
      </c>
      <c r="V69">
        <f t="shared" si="23"/>
        <v>2.2999999999999998</v>
      </c>
      <c r="W69">
        <f t="shared" si="23"/>
        <v>2.2999999999999998</v>
      </c>
      <c r="X69">
        <f t="shared" si="23"/>
        <v>2.2999999999999998</v>
      </c>
      <c r="Y69">
        <f t="shared" si="23"/>
        <v>2.2999999999999998</v>
      </c>
      <c r="Z69">
        <f t="shared" si="23"/>
        <v>2.2999999999999998</v>
      </c>
      <c r="AA69">
        <f t="shared" si="23"/>
        <v>2.2999999999999998</v>
      </c>
      <c r="AB69">
        <f t="shared" si="23"/>
        <v>2.2999999999999998</v>
      </c>
      <c r="AC69">
        <f t="shared" si="23"/>
        <v>2.2999999999999998</v>
      </c>
      <c r="AD69">
        <f t="shared" si="23"/>
        <v>2.2999999999999998</v>
      </c>
      <c r="AE69">
        <f t="shared" si="23"/>
        <v>2.2999999999999998</v>
      </c>
      <c r="AF69">
        <f t="shared" si="23"/>
        <v>2.2999999999999998</v>
      </c>
      <c r="AG69">
        <f t="shared" si="23"/>
        <v>2.2999999999999998</v>
      </c>
      <c r="AH69">
        <f t="shared" si="23"/>
        <v>2.2999999999999998</v>
      </c>
    </row>
    <row r="70" spans="4:34">
      <c r="D70">
        <v>3</v>
      </c>
      <c r="E70" t="str">
        <f>LEFT(UPPER(TEXT(E55,"ddd")),$D70)</f>
        <v>WED</v>
      </c>
      <c r="F70" t="str">
        <f t="shared" ref="F70:AH70" si="24">LEFT(UPPER(TEXT(F55,"ddd")),$D70)</f>
        <v>THU</v>
      </c>
      <c r="G70" t="str">
        <f t="shared" si="24"/>
        <v>FRI</v>
      </c>
      <c r="H70" t="str">
        <f t="shared" si="24"/>
        <v>SAT</v>
      </c>
      <c r="I70" t="str">
        <f t="shared" si="24"/>
        <v>SUN</v>
      </c>
      <c r="J70" t="str">
        <f t="shared" si="24"/>
        <v>MON</v>
      </c>
      <c r="K70" t="str">
        <f t="shared" si="24"/>
        <v>TUE</v>
      </c>
      <c r="L70" t="str">
        <f t="shared" si="24"/>
        <v>WED</v>
      </c>
      <c r="M70" t="str">
        <f t="shared" si="24"/>
        <v>THU</v>
      </c>
      <c r="N70" t="str">
        <f t="shared" si="24"/>
        <v>FRI</v>
      </c>
      <c r="O70" t="str">
        <f t="shared" si="24"/>
        <v>SAT</v>
      </c>
      <c r="P70" t="str">
        <f t="shared" si="24"/>
        <v>SUN</v>
      </c>
      <c r="Q70" t="str">
        <f t="shared" si="24"/>
        <v>MON</v>
      </c>
      <c r="R70" t="str">
        <f t="shared" si="24"/>
        <v>TUE</v>
      </c>
      <c r="S70" t="str">
        <f t="shared" si="24"/>
        <v>WED</v>
      </c>
      <c r="T70" t="str">
        <f t="shared" si="24"/>
        <v>THU</v>
      </c>
      <c r="U70" t="str">
        <f t="shared" si="24"/>
        <v>FRI</v>
      </c>
      <c r="V70" t="str">
        <f t="shared" si="24"/>
        <v>SAT</v>
      </c>
      <c r="W70" t="str">
        <f t="shared" si="24"/>
        <v>SUN</v>
      </c>
      <c r="X70" t="str">
        <f t="shared" si="24"/>
        <v>MON</v>
      </c>
      <c r="Y70" t="str">
        <f t="shared" si="24"/>
        <v>TUE</v>
      </c>
      <c r="Z70" t="str">
        <f t="shared" si="24"/>
        <v>WED</v>
      </c>
      <c r="AA70" t="str">
        <f t="shared" si="24"/>
        <v>THU</v>
      </c>
      <c r="AB70" t="str">
        <f t="shared" si="24"/>
        <v>FRI</v>
      </c>
      <c r="AC70" t="str">
        <f t="shared" si="24"/>
        <v>SAT</v>
      </c>
      <c r="AD70" t="str">
        <f t="shared" si="24"/>
        <v>SUN</v>
      </c>
      <c r="AE70" t="str">
        <f t="shared" si="24"/>
        <v>MON</v>
      </c>
      <c r="AF70" t="str">
        <f t="shared" si="24"/>
        <v>TUE</v>
      </c>
      <c r="AG70" t="str">
        <f t="shared" si="24"/>
        <v>WED</v>
      </c>
      <c r="AH70" t="str">
        <f t="shared" si="24"/>
        <v>THU</v>
      </c>
    </row>
    <row r="71" spans="4:34">
      <c r="E71">
        <v>1.3</v>
      </c>
      <c r="F71">
        <f>E71</f>
        <v>1.3</v>
      </c>
      <c r="G71">
        <f t="shared" si="23"/>
        <v>1.3</v>
      </c>
      <c r="H71">
        <f t="shared" si="23"/>
        <v>1.3</v>
      </c>
      <c r="I71">
        <f t="shared" si="23"/>
        <v>1.3</v>
      </c>
      <c r="J71">
        <f t="shared" si="23"/>
        <v>1.3</v>
      </c>
      <c r="K71">
        <f t="shared" si="23"/>
        <v>1.3</v>
      </c>
      <c r="L71">
        <f t="shared" si="23"/>
        <v>1.3</v>
      </c>
      <c r="M71">
        <f t="shared" si="23"/>
        <v>1.3</v>
      </c>
      <c r="N71">
        <f t="shared" si="23"/>
        <v>1.3</v>
      </c>
      <c r="O71">
        <f t="shared" si="23"/>
        <v>1.3</v>
      </c>
      <c r="P71">
        <f t="shared" si="23"/>
        <v>1.3</v>
      </c>
      <c r="Q71">
        <f t="shared" si="23"/>
        <v>1.3</v>
      </c>
      <c r="R71">
        <f t="shared" si="23"/>
        <v>1.3</v>
      </c>
      <c r="S71">
        <f t="shared" si="23"/>
        <v>1.3</v>
      </c>
      <c r="T71">
        <f t="shared" si="23"/>
        <v>1.3</v>
      </c>
      <c r="U71">
        <f t="shared" si="23"/>
        <v>1.3</v>
      </c>
      <c r="V71">
        <f t="shared" si="23"/>
        <v>1.3</v>
      </c>
      <c r="W71">
        <f t="shared" si="23"/>
        <v>1.3</v>
      </c>
      <c r="X71">
        <f t="shared" si="23"/>
        <v>1.3</v>
      </c>
      <c r="Y71">
        <f t="shared" si="23"/>
        <v>1.3</v>
      </c>
      <c r="Z71">
        <f t="shared" si="23"/>
        <v>1.3</v>
      </c>
      <c r="AA71">
        <f t="shared" si="23"/>
        <v>1.3</v>
      </c>
      <c r="AB71">
        <f t="shared" si="23"/>
        <v>1.3</v>
      </c>
      <c r="AC71">
        <f t="shared" si="23"/>
        <v>1.3</v>
      </c>
      <c r="AD71">
        <f t="shared" si="23"/>
        <v>1.3</v>
      </c>
      <c r="AE71">
        <f t="shared" si="23"/>
        <v>1.3</v>
      </c>
      <c r="AF71">
        <f t="shared" si="23"/>
        <v>1.3</v>
      </c>
      <c r="AG71">
        <f t="shared" si="23"/>
        <v>1.3</v>
      </c>
      <c r="AH71">
        <f t="shared" si="23"/>
        <v>1.3</v>
      </c>
    </row>
    <row r="72" spans="4:34">
      <c r="E72" t="str">
        <f>TEXT(E55,"dd")</f>
        <v>09</v>
      </c>
      <c r="F72" t="str">
        <f t="shared" ref="F72:AH72" si="25">TEXT(F55,"dd")</f>
        <v>10</v>
      </c>
      <c r="G72" t="str">
        <f t="shared" si="25"/>
        <v>11</v>
      </c>
      <c r="H72" t="str">
        <f t="shared" si="25"/>
        <v>12</v>
      </c>
      <c r="I72" t="str">
        <f t="shared" si="25"/>
        <v>13</v>
      </c>
      <c r="J72" t="str">
        <f t="shared" si="25"/>
        <v>14</v>
      </c>
      <c r="K72" t="str">
        <f t="shared" si="25"/>
        <v>15</v>
      </c>
      <c r="L72" t="str">
        <f t="shared" si="25"/>
        <v>16</v>
      </c>
      <c r="M72" t="str">
        <f t="shared" si="25"/>
        <v>17</v>
      </c>
      <c r="N72" t="str">
        <f t="shared" si="25"/>
        <v>18</v>
      </c>
      <c r="O72" t="str">
        <f t="shared" si="25"/>
        <v>19</v>
      </c>
      <c r="P72" t="str">
        <f t="shared" si="25"/>
        <v>20</v>
      </c>
      <c r="Q72" t="str">
        <f t="shared" si="25"/>
        <v>21</v>
      </c>
      <c r="R72" t="str">
        <f t="shared" si="25"/>
        <v>22</v>
      </c>
      <c r="S72" t="str">
        <f t="shared" si="25"/>
        <v>23</v>
      </c>
      <c r="T72" t="str">
        <f t="shared" si="25"/>
        <v>24</v>
      </c>
      <c r="U72" t="str">
        <f t="shared" si="25"/>
        <v>25</v>
      </c>
      <c r="V72" t="str">
        <f t="shared" si="25"/>
        <v>26</v>
      </c>
      <c r="W72" t="str">
        <f t="shared" si="25"/>
        <v>27</v>
      </c>
      <c r="X72" t="str">
        <f t="shared" si="25"/>
        <v>28</v>
      </c>
      <c r="Y72" t="str">
        <f t="shared" si="25"/>
        <v>29</v>
      </c>
      <c r="Z72" t="str">
        <f t="shared" si="25"/>
        <v>30</v>
      </c>
      <c r="AA72" t="str">
        <f t="shared" si="25"/>
        <v>31</v>
      </c>
      <c r="AB72" t="str">
        <f t="shared" si="25"/>
        <v>01</v>
      </c>
      <c r="AC72" t="str">
        <f t="shared" si="25"/>
        <v>02</v>
      </c>
      <c r="AD72" t="str">
        <f t="shared" si="25"/>
        <v>03</v>
      </c>
      <c r="AE72" t="str">
        <f t="shared" si="25"/>
        <v>04</v>
      </c>
      <c r="AF72" t="str">
        <f t="shared" si="25"/>
        <v>05</v>
      </c>
      <c r="AG72" t="str">
        <f t="shared" si="25"/>
        <v>06</v>
      </c>
      <c r="AH72" t="str">
        <f t="shared" si="25"/>
        <v>07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71af3243-3dd4-4a8d-8c0d-dd76da1f02a5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16c05727-aa75-4e4a-9b5f-8a80a116589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/>
</ds:datastoreItem>
</file>

<file path=customXml/itemProps3.xml><?xml version="1.0" encoding="utf-8"?>
<ds:datastoreItem xmlns:ds="http://schemas.openxmlformats.org/officeDocument/2006/customXml" ds:itemID="{7B5BB6EA-B4A9-4FD0-A581-32FE787E0D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Project Timeline</vt:lpstr>
      <vt:lpstr>Feuil1</vt:lpstr>
      <vt:lpstr>calcs</vt:lpstr>
      <vt:lpstr>'Project Timeline'!Impression_des_titres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Zoubeir Behout</cp:lastModifiedBy>
  <dcterms:created xsi:type="dcterms:W3CDTF">2019-03-18T20:06:00Z</dcterms:created>
  <dcterms:modified xsi:type="dcterms:W3CDTF">2023-08-10T13:57:14Z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KSOProductBuildVer">
    <vt:lpwstr>1033-11.2.0.8970</vt:lpwstr>
  </property>
</Properties>
</file>