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(21Nov)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<sst xmlns="http://schemas.openxmlformats.org/spreadsheetml/2006/main" count="146" uniqueCount="65">
  <si>
    <t xml:space="preserve">DARAZ</t>
  </si>
  <si>
    <t xml:space="preserve">Inventory level</t>
  </si>
  <si>
    <t xml:space="preserve">Sales</t>
  </si>
  <si>
    <t xml:space="preserve">Product</t>
  </si>
  <si>
    <t xml:space="preserve">rank</t>
  </si>
  <si>
    <t xml:space="preserve">Price</t>
  </si>
  <si>
    <t xml:space="preserve">age</t>
  </si>
  <si>
    <t xml:space="preserve">rev count</t>
  </si>
  <si>
    <t xml:space="preserve">day 1</t>
  </si>
  <si>
    <t xml:space="preserve">day 2</t>
  </si>
  <si>
    <t xml:space="preserve">day 3</t>
  </si>
  <si>
    <t xml:space="preserve">day 4 </t>
  </si>
  <si>
    <t xml:space="preserve">day 5</t>
  </si>
  <si>
    <t xml:space="preserve">day 6</t>
  </si>
  <si>
    <t xml:space="preserve">Link</t>
  </si>
  <si>
    <t xml:space="preserve">fridge storage rack</t>
  </si>
  <si>
    <t xml:space="preserve">2 month</t>
  </si>
  <si>
    <t xml:space="preserve">View-source:https://www.daraz.pk/products/ks-1-pcs-adjustable-storage-basket-for-fridge-plastic-basket-stretchable-food-organizer-fruit-rack-food-manager-table-storage-basket-space-saver-for-food-vegetable-and-spices-storage-basket-fruit-organizer-drawer-cabinet-space-saver-basket-i230008114-s1450343411.html?spm=a2a0e.searchlist.list.1.374462b8f76qn9&amp;search=1</t>
  </si>
  <si>
    <t xml:space="preserve">2 pcs racks</t>
  </si>
  <si>
    <t xml:space="preserve">22 months</t>
  </si>
  <si>
    <t xml:space="preserve">View-source:https://www.daraz.pk/products/2-pcs-adjustable-and-stretchable-fridge-organizer-fresh-spacer-layer-storage-rack-drawer-basket-refrigerator-pull-out-drawers-i170782931-s1341012933.html?spm=a2a0e.searchlist.list.5.374462b8f76qn9&amp;search=1</t>
  </si>
  <si>
    <t xml:space="preserve">3 months</t>
  </si>
  <si>
    <t xml:space="preserve">View-source:https://www.daraz.pk/products/adjustable-fridge-storage-basket-best-space-saving-gadget-and-organizer-with-pull-out-drawers-best-for-refrigerators-cabinets-tables-racks-stretchable-and-expandable-plastic-fruit-food-vegetables-basket-and-space-saver-tray-i138752469-s1469849115.html?spm=a2a0e.searchlist.list.7.374462b8f76qn9&amp;search=1</t>
  </si>
  <si>
    <t xml:space="preserve">12 months</t>
  </si>
  <si>
    <t xml:space="preserve">View-source:https://www.daraz.pk/products/adjustable-fridge-storage-basket-expandable-fridge-storage-rack-plastic-fridge-space-saver-food-organizer-tray-i175342765-s1348184446.html?spm=a2a0e.searchlist.list.9.374462b85jfYZR&amp;search=1</t>
  </si>
  <si>
    <t xml:space="preserve">3 pcs</t>
  </si>
  <si>
    <t xml:space="preserve">8 months</t>
  </si>
  <si>
    <t xml:space="preserve">View-source:https://www.daraz.pk/products/pack-of-3-fridge-organizer-fresh-spacer-layer-storage-rack-drawer-basket-refrigerator-pull-out-drawers-fridge-freezer-storage-organizer-bins-sliding-under-shelf-door-freezer-container-box-random-color-compact-kitchen-organizer-plastic-basket-fruits-veg-i199596863-s1397046872.html?spm=a2a0e.searchlist.list.11.374462b85jfYZR&amp;search=1</t>
  </si>
  <si>
    <t xml:space="preserve">1 month</t>
  </si>
  <si>
    <t xml:space="preserve">View-source:https://www.daraz.pk/products/pack-of-2-adjustable-storage-basket-for-fridge-expandable-fridge-storage-rack-fruit-organizer-drawer-fruit-rack-i232188703-s1451717439.html?spm=a2a0e.searchlist.list.13.374462b85jfYZR&amp;search=1</t>
  </si>
  <si>
    <t xml:space="preserve">View-source:https://www.daraz.pk/products/adjustable-and-stretchable-fridge-organizer-fresh-spacer-layer-storage-rack-drawer-basket-refrigerator-pull-out-drawers-i225252932-s1443986070.html?spm=a2a0e.searchlist.list.15.374462b85jfYZR&amp;search=1</t>
  </si>
  <si>
    <t xml:space="preserve">5 months</t>
  </si>
  <si>
    <t xml:space="preserve">View-source:https://www.daraz.pk/products/adjustable-fridge-storage-basket-best-space-saving-gadget-and-organizer-with-pull-out-drawers-best-for-refrigerators-cabinets-tables-racks-stretchable-and-expandable-plastic-fruit-food-vegetables-basket-and-space-saver-tray-i221260181-s1435725521.html?spm=a2a0e.searchlist.list.17.374462b85jfYZR&amp;search=1</t>
  </si>
  <si>
    <t xml:space="preserve">Daily avg.</t>
  </si>
  <si>
    <t xml:space="preserve">:</t>
  </si>
  <si>
    <t xml:space="preserve">Top 10 Sellers 6 days Avg.</t>
  </si>
  <si>
    <t xml:space="preserve">Top Seller Daily Avg.</t>
  </si>
  <si>
    <t xml:space="preserve">LAUNCH BUDGET</t>
  </si>
  <si>
    <t xml:space="preserve">Inventory</t>
  </si>
  <si>
    <t xml:space="preserve">units</t>
  </si>
  <si>
    <t xml:space="preserve">PRODUCT NAME</t>
  </si>
  <si>
    <t xml:space="preserve">Inventory Cost</t>
  </si>
  <si>
    <t xml:space="preserve">units/day, 30 days</t>
  </si>
  <si>
    <t xml:space="preserve">Best Selling Price</t>
  </si>
  <si>
    <t xml:space="preserve">Sourcing Price</t>
  </si>
  <si>
    <t xml:space="preserve">Bleeding</t>
  </si>
  <si>
    <t xml:space="preserve">Daraz Comission Best Selling Price</t>
  </si>
  <si>
    <t xml:space="preserve">Bleeding Cost</t>
  </si>
  <si>
    <t xml:space="preserve">units/day, 10 days</t>
  </si>
  <si>
    <t xml:space="preserve">Delivery charges within City</t>
  </si>
  <si>
    <t xml:space="preserve">Daraz Comission</t>
  </si>
  <si>
    <t xml:space="preserve">Flyer Cost</t>
  </si>
  <si>
    <t xml:space="preserve">Reff Fee 1.25%</t>
  </si>
  <si>
    <t xml:space="preserve">VAT</t>
  </si>
  <si>
    <t xml:space="preserve">Total Cost</t>
  </si>
  <si>
    <t xml:space="preserve">Profit per unit</t>
  </si>
  <si>
    <t xml:space="preserve">%</t>
  </si>
  <si>
    <t xml:space="preserve">https://www.daraz.pk/products/ks-1-pcs-adjustable-storage-basket-for-fridge-plastic-basket-stretchable-food-organizer-fruit-rack-food-manager-table-storage-basket-space-saver-for-food-vegetable-and-spices-storage-basket-fruit-organizer-drawer-cabinet-space-saver-basket-i230008114-s1450343411.html?spm=a2a0e.searchlist.list.1.374462b8f76qn9&amp;search=1</t>
  </si>
  <si>
    <t xml:space="preserve">https://www.daraz.pk/products/2-pcs-adjustable-and-stretchable-fridge-organizer-fresh-spacer-layer-storage-rack-drawer-basket-refrigerator-pull-out-drawers-i170782931-s1341012933.html?spm=a2a0e.searchlist.list.5.374462b8f76qn9&amp;search=1</t>
  </si>
  <si>
    <t xml:space="preserve">https://www.daraz.pk/products/adjustable-fridge-storage-basket-best-space-saving-gadget-and-organizer-with-pull-out-drawers-best-for-refrigerators-cabinets-tables-racks-stretchable-and-expandable-plastic-fruit-food-vegetables-basket-and-space-saver-tray-i138752469-s1469849115.html?spm=a2a0e.searchlist.list.7.374462b8f76qn9&amp;search=1</t>
  </si>
  <si>
    <t xml:space="preserve">https://www.daraz.pk/products/adjustable-fridge-storage-basket-expandable-fridge-storage-rack-plastic-fridge-space-saver-food-organizer-tray-i175342765-s1348184446.html?spm=a2a0e.searchlist.list.9.374462b85jfYZR&amp;search=1</t>
  </si>
  <si>
    <t xml:space="preserve">https://www.daraz.pk/products/pack-of-3-fridge-organizer-fresh-spacer-layer-storage-rack-drawer-basket-refrigerator-pull-out-drawers-fridge-freezer-storage-organizer-bins-sliding-under-shelf-door-freezer-container-box-random-color-compact-kitchen-organizer-plastic-basket-fruits-veg-i199596863-s1397046872.html?spm=a2a0e.searchlist.list.11.374462b85jfYZR&amp;search=1</t>
  </si>
  <si>
    <t xml:space="preserve">https://www.daraz.pk/products/pack-of-2-adjustable-storage-basket-for-fridge-expandable-fridge-storage-rack-fruit-organizer-drawer-fruit-rack-i232188703-s1451717439.html?spm=a2a0e.searchlist.list.13.374462b85jfYZR&amp;search=1</t>
  </si>
  <si>
    <t xml:space="preserve">https://www.daraz.pk/products/adjustable-and-stretchable-fridge-organizer-fresh-spacer-layer-storage-rack-drawer-basket-refrigerator-pull-out-drawers-i225252932-s1443986070.html?spm=a2a0e.searchlist.list.15.374462b85jfYZR&amp;search=1</t>
  </si>
  <si>
    <t xml:space="preserve">https://www.daraz.pk/products/adjustable-fridge-storage-basket-best-space-saving-gadget-and-organizer-with-pull-out-drawers-best-for-refrigerators-cabinets-tables-racks-stretchable-and-expandable-plastic-fruit-food-vegetables-basket-and-space-saver-tray-i221260181-s1435725521.html?spm=a2a0e.searchlist.list.17.374462b85jfYZR&amp;search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</si>
</sst>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1E1C11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2F2F2"/>
        <bgColor rgb="FFFDEADA"/>
      </patternFill>
    </fill>
    <fill>
      <patternFill patternType="solid">
        <fgColor rgb="FFFFC7CE"/>
        <bgColor rgb="FFF2DCDB"/>
      </patternFill>
    </fill>
    <fill>
      <patternFill patternType="solid">
        <fgColor rgb="FFFFEB9C"/>
        <bgColor rgb="FFFDEADA"/>
      </patternFill>
    </fill>
    <fill>
      <patternFill patternType="solid">
        <fgColor rgb="FFC0504D"/>
        <bgColor rgb="FF993366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4BD97"/>
        <bgColor rgb="FFDDD9C3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9BBB59"/>
      </patternFill>
    </fill>
    <fill>
      <patternFill patternType="solid">
        <fgColor rgb="FF9BBB59"/>
        <bgColor rgb="FF92D050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F79646"/>
        <bgColor rgb="FFFA7D00"/>
      </patternFill>
    </fill>
    <fill>
      <patternFill patternType="solid">
        <fgColor rgb="FFC6D9F1"/>
        <bgColor rgb="FFD9D9D9"/>
      </patternFill>
    </fill>
    <fill>
      <patternFill patternType="solid">
        <fgColor rgb="FFFDEADA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>
        <color rgb="FF7F7F7F"/>
      </top>
      <bottom/>
      <diagonal/>
    </border>
    <border diagonalUp="false" diagonalDown="false">
      <left/>
      <right style="thin"/>
      <top style="thin">
        <color rgb="FF7F7F7F"/>
      </top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1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1"/>
    <cellStyle name="*unknown*" xfId="20" builtinId="8"/>
    <cellStyle name="Excel Built-in Bad" xfId="22"/>
    <cellStyle name="Excel Built-in Neutral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4BD97"/>
      <rgbColor rgb="FF7F7F7F"/>
      <rgbColor rgb="FF9999FF"/>
      <rgbColor rgb="FFC0504D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F2DCDB"/>
      <rgbColor rgb="FFD9D9D9"/>
      <rgbColor rgb="FFFFEB9C"/>
      <rgbColor rgb="FFDDD9C3"/>
      <rgbColor rgb="FFFF99CC"/>
      <rgbColor rgb="FFCC99FF"/>
      <rgbColor rgb="FFFFC7CE"/>
      <rgbColor rgb="FF3366FF"/>
      <rgbColor rgb="FF33CCCC"/>
      <rgbColor rgb="FF92D050"/>
      <rgbColor rgb="FFFFCC00"/>
      <rgbColor rgb="FFF79646"/>
      <rgbColor rgb="FFFA7D00"/>
      <rgbColor rgb="FF666699"/>
      <rgbColor rgb="FF9BBB59"/>
      <rgbColor rgb="FF003366"/>
      <rgbColor rgb="FF339966"/>
      <rgbColor rgb="FF003300"/>
      <rgbColor rgb="FF1E1C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2-pcs-adjustable-and-stretchable-fridge-organizer-fresh-spacer-layer-storage-rack-drawer-basket-refrigerator-pull-out-drawers-i170782931-s1341012933.html?spm=a2a0e.searchlist.list.5.374462b8f76qn9&amp;search=1" TargetMode="External"/><Relationship Id="rId2" Type="http://schemas.openxmlformats.org/officeDocument/2006/relationships/hyperlink" Target="https://www.daraz.pk/products/adjustable-fridge-storage-basket-expandable-fridge-storage-rack-plastic-fridge-space-saver-food-organizer-tray-i175342765-s1348184446.html?spm=a2a0e.searchlist.list.9.374462b85jfYZR&amp;search=1" TargetMode="External"/><Relationship Id="rId3" Type="http://schemas.openxmlformats.org/officeDocument/2006/relationships/hyperlink" Target="https://www.daraz.pk/products/pack-of-2-adjustable-storage-basket-for-fridge-expandable-fridge-storage-rack-fruit-organizer-drawer-fruit-rack-i232188703-s1451717439.html?spm=a2a0e.searchlist.list.13.374462b85jfYZR&amp;search=1" TargetMode="External"/><Relationship Id="rId4" Type="http://schemas.openxmlformats.org/officeDocument/2006/relationships/hyperlink" Target="https://www.daraz.pk/products/adjustable-and-stretchable-fridge-organizer-fresh-spacer-layer-storage-rack-drawer-basket-refrigerator-pull-out-drawers-i225252932-s1443986070.html?spm=a2a0e.searchlist.list.15.374462b85jfYZR&amp;search=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araz.pk/products/2-pcs-adjustable-and-stretchable-fridge-organizer-fresh-spacer-layer-storage-rack-drawer-basket-refrigerator-pull-out-drawers-i170782931-s1341012933.html?spm=a2a0e.searchlist.list.5.374462b8f76qn9&amp;search=1" TargetMode="External"/><Relationship Id="rId2" Type="http://schemas.openxmlformats.org/officeDocument/2006/relationships/hyperlink" Target="https://www.daraz.pk/products/adjustable-fridge-storage-basket-expandable-fridge-storage-rack-plastic-fridge-space-saver-food-organizer-tray-i175342765-s1348184446.html?spm=a2a0e.searchlist.list.9.374462b85jfYZR&amp;search=1" TargetMode="External"/><Relationship Id="rId3" Type="http://schemas.openxmlformats.org/officeDocument/2006/relationships/hyperlink" Target="https://www.daraz.pk/products/pack-of-2-adjustable-storage-basket-for-fridge-expandable-fridge-storage-rack-fruit-organizer-drawer-fruit-rack-i232188703-s1451717439.html?spm=a2a0e.searchlist.list.13.374462b85jfYZR&amp;search=1" TargetMode="External"/><Relationship Id="rId4" Type="http://schemas.openxmlformats.org/officeDocument/2006/relationships/hyperlink" Target="https://www.daraz.pk/products/adjustable-and-stretchable-fridge-organizer-fresh-spacer-layer-storage-rack-drawer-basket-refrigerator-pull-out-drawers-i225252932-s1443986070.html?spm=a2a0e.searchlist.list.15.374462b85jfYZR&amp;searc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true" showOutlineSymbols="true" defaultGridColor="true" view="normal" topLeftCell="G1" colorId="64" zoomScale="75" zoomScaleNormal="75" zoomScalePageLayoutView="100" workbookViewId="0">
      <selection pane="topLeft" activeCell="S8" activeCellId="0" sqref="S8:S1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3.8" hidden="false" customHeight="false" outlineLevel="0" collapsed="false">
      <c r="A8" s="1"/>
      <c r="B8" s="10" t="s">
        <v>15</v>
      </c>
      <c r="C8" s="10" t="n">
        <v>1</v>
      </c>
      <c r="D8" s="10" t="n">
        <v>156</v>
      </c>
      <c r="E8" s="10" t="s">
        <v>16</v>
      </c>
      <c r="F8" s="10" t="n">
        <v>15</v>
      </c>
      <c r="G8" s="10" t="n">
        <v>1568</v>
      </c>
      <c r="H8" s="10" t="n">
        <v>1567</v>
      </c>
      <c r="I8" s="10" t="n">
        <v>1563</v>
      </c>
      <c r="J8" s="10" t="n">
        <v>1557</v>
      </c>
      <c r="K8" s="10" t="n">
        <v>1555</v>
      </c>
      <c r="L8" s="11" t="n">
        <v>1550</v>
      </c>
      <c r="M8" s="5"/>
      <c r="N8" s="12" t="n">
        <f aca="false">SUM(G8-H8)</f>
        <v>1</v>
      </c>
      <c r="O8" s="10" t="n">
        <f aca="false">SUM(H8-I8)</f>
        <v>4</v>
      </c>
      <c r="P8" s="10" t="n">
        <f aca="false">SUM(I8-J8)</f>
        <v>6</v>
      </c>
      <c r="Q8" s="10" t="n">
        <f aca="false">SUM(J8-K8)</f>
        <v>2</v>
      </c>
      <c r="R8" s="10" t="n">
        <f aca="false">SUM(K8-L8)</f>
        <v>5</v>
      </c>
      <c r="S8" s="11" t="n">
        <f aca="false">SUM(L8-M8)</f>
        <v>1550</v>
      </c>
      <c r="T8" s="13" t="s">
        <v>17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4.9" hidden="false" customHeight="false" outlineLevel="0" collapsed="false">
      <c r="A9" s="1"/>
      <c r="B9" s="14" t="s">
        <v>18</v>
      </c>
      <c r="C9" s="14" t="n">
        <v>3</v>
      </c>
      <c r="D9" s="14" t="n">
        <v>281</v>
      </c>
      <c r="E9" s="14" t="s">
        <v>19</v>
      </c>
      <c r="F9" s="14" t="n">
        <v>231</v>
      </c>
      <c r="G9" s="14" t="n">
        <v>191</v>
      </c>
      <c r="H9" s="14" t="n">
        <v>167</v>
      </c>
      <c r="I9" s="14" t="n">
        <v>189</v>
      </c>
      <c r="J9" s="14" t="n">
        <v>1557</v>
      </c>
      <c r="K9" s="14" t="n">
        <v>188</v>
      </c>
      <c r="L9" s="15" t="n">
        <v>186</v>
      </c>
      <c r="M9" s="5"/>
      <c r="N9" s="16" t="n">
        <f aca="false">SUM(G9-H9)</f>
        <v>24</v>
      </c>
      <c r="O9" s="10" t="n">
        <f aca="false">SUM(H9-I9)</f>
        <v>-22</v>
      </c>
      <c r="P9" s="10" t="n">
        <f aca="false">SUM(I9-J9)</f>
        <v>-1368</v>
      </c>
      <c r="Q9" s="10" t="n">
        <f aca="false">SUM(J9-K9)</f>
        <v>1369</v>
      </c>
      <c r="R9" s="10" t="n">
        <f aca="false">SUM(K9-L9)</f>
        <v>2</v>
      </c>
      <c r="S9" s="11" t="n">
        <f aca="false">SUM(L9-M9)</f>
        <v>186</v>
      </c>
      <c r="T9" s="13" t="s">
        <v>20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3.8" hidden="false" customHeight="false" outlineLevel="0" collapsed="false">
      <c r="A10" s="1"/>
      <c r="B10" s="14" t="s">
        <v>15</v>
      </c>
      <c r="C10" s="14" t="n">
        <v>4</v>
      </c>
      <c r="D10" s="14" t="n">
        <v>140</v>
      </c>
      <c r="E10" s="14" t="s">
        <v>21</v>
      </c>
      <c r="F10" s="14" t="n">
        <v>100</v>
      </c>
      <c r="G10" s="14" t="n">
        <v>1984</v>
      </c>
      <c r="H10" s="14" t="n">
        <v>1950</v>
      </c>
      <c r="I10" s="14" t="n">
        <v>1923</v>
      </c>
      <c r="J10" s="14" t="n">
        <v>1888</v>
      </c>
      <c r="K10" s="14" t="n">
        <v>1868</v>
      </c>
      <c r="L10" s="15" t="n">
        <v>1831</v>
      </c>
      <c r="M10" s="5"/>
      <c r="N10" s="16" t="n">
        <f aca="false">SUM(G10-H10)</f>
        <v>34</v>
      </c>
      <c r="O10" s="10" t="n">
        <f aca="false">SUM(H10-I10)</f>
        <v>27</v>
      </c>
      <c r="P10" s="10" t="n">
        <f aca="false">SUM(I10-J10)</f>
        <v>35</v>
      </c>
      <c r="Q10" s="10" t="n">
        <f aca="false">SUM(J10-K10)</f>
        <v>20</v>
      </c>
      <c r="R10" s="10" t="n">
        <f aca="false">SUM(K10-L10)</f>
        <v>37</v>
      </c>
      <c r="S10" s="11" t="n">
        <f aca="false">SUM(L10-M10)</f>
        <v>1831</v>
      </c>
      <c r="T10" s="13" t="s">
        <v>22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4.9" hidden="false" customHeight="false" outlineLevel="0" collapsed="false">
      <c r="A11" s="1"/>
      <c r="B11" s="14" t="s">
        <v>15</v>
      </c>
      <c r="C11" s="14" t="n">
        <v>5</v>
      </c>
      <c r="D11" s="14" t="n">
        <v>149</v>
      </c>
      <c r="E11" s="14" t="s">
        <v>23</v>
      </c>
      <c r="F11" s="14" t="n">
        <v>479</v>
      </c>
      <c r="G11" s="14" t="n">
        <v>7773</v>
      </c>
      <c r="H11" s="14" t="n">
        <v>7769</v>
      </c>
      <c r="I11" s="14" t="n">
        <v>1</v>
      </c>
      <c r="J11" s="14" t="n">
        <v>7759</v>
      </c>
      <c r="K11" s="14" t="n">
        <v>7750</v>
      </c>
      <c r="L11" s="15" t="n">
        <v>7741</v>
      </c>
      <c r="M11" s="5"/>
      <c r="N11" s="16" t="n">
        <f aca="false">SUM(G11-H11)</f>
        <v>4</v>
      </c>
      <c r="O11" s="10" t="n">
        <f aca="false">SUM(H11-I11)</f>
        <v>7768</v>
      </c>
      <c r="P11" s="10" t="n">
        <f aca="false">SUM(I11-J11)</f>
        <v>-7758</v>
      </c>
      <c r="Q11" s="10" t="n">
        <f aca="false">SUM(J11-K11)</f>
        <v>9</v>
      </c>
      <c r="R11" s="10" t="n">
        <f aca="false">SUM(K11-L11)</f>
        <v>9</v>
      </c>
      <c r="S11" s="11" t="n">
        <f aca="false">SUM(L11-M11)</f>
        <v>7741</v>
      </c>
      <c r="T11" s="13" t="s">
        <v>24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3.8" hidden="false" customHeight="false" outlineLevel="0" collapsed="false">
      <c r="A12" s="1"/>
      <c r="B12" s="14" t="s">
        <v>25</v>
      </c>
      <c r="C12" s="14" t="n">
        <v>6</v>
      </c>
      <c r="D12" s="14" t="n">
        <v>616</v>
      </c>
      <c r="E12" s="14" t="s">
        <v>26</v>
      </c>
      <c r="F12" s="14" t="n">
        <v>153</v>
      </c>
      <c r="G12" s="14" t="n">
        <v>100</v>
      </c>
      <c r="H12" s="14" t="n">
        <v>0</v>
      </c>
      <c r="I12" s="14" t="n">
        <v>92</v>
      </c>
      <c r="J12" s="14" t="n">
        <v>90</v>
      </c>
      <c r="K12" s="14" t="n">
        <v>86</v>
      </c>
      <c r="L12" s="15" t="n">
        <v>84</v>
      </c>
      <c r="M12" s="5"/>
      <c r="N12" s="16" t="n">
        <f aca="false">SUM(G12-H12)</f>
        <v>100</v>
      </c>
      <c r="O12" s="10" t="n">
        <f aca="false">SUM(H12-I12)</f>
        <v>-92</v>
      </c>
      <c r="P12" s="10" t="n">
        <f aca="false">SUM(I12-J12)</f>
        <v>2</v>
      </c>
      <c r="Q12" s="10" t="n">
        <f aca="false">SUM(J12-K12)</f>
        <v>4</v>
      </c>
      <c r="R12" s="10" t="n">
        <f aca="false">SUM(K12-L12)</f>
        <v>2</v>
      </c>
      <c r="S12" s="11" t="n">
        <f aca="false">SUM(L12-M12)</f>
        <v>84</v>
      </c>
      <c r="T12" s="13" t="s">
        <v>27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4.9" hidden="false" customHeight="false" outlineLevel="0" collapsed="false">
      <c r="A13" s="1"/>
      <c r="B13" s="14" t="s">
        <v>18</v>
      </c>
      <c r="C13" s="14" t="n">
        <v>7</v>
      </c>
      <c r="D13" s="14" t="n">
        <v>269</v>
      </c>
      <c r="E13" s="14" t="s">
        <v>28</v>
      </c>
      <c r="F13" s="14" t="n">
        <v>20</v>
      </c>
      <c r="G13" s="14" t="n">
        <v>712</v>
      </c>
      <c r="H13" s="14" t="n">
        <v>708</v>
      </c>
      <c r="I13" s="14" t="n">
        <v>699</v>
      </c>
      <c r="J13" s="14" t="n">
        <v>695</v>
      </c>
      <c r="K13" s="14" t="n">
        <v>693</v>
      </c>
      <c r="L13" s="15" t="n">
        <v>691</v>
      </c>
      <c r="M13" s="5"/>
      <c r="N13" s="16" t="n">
        <f aca="false">SUM(G13-H13)</f>
        <v>4</v>
      </c>
      <c r="O13" s="10" t="n">
        <f aca="false">SUM(H13-I13)</f>
        <v>9</v>
      </c>
      <c r="P13" s="10" t="n">
        <f aca="false">SUM(I13-J13)</f>
        <v>4</v>
      </c>
      <c r="Q13" s="10" t="n">
        <f aca="false">SUM(J13-K13)</f>
        <v>2</v>
      </c>
      <c r="R13" s="10" t="n">
        <f aca="false">SUM(K13-L13)</f>
        <v>2</v>
      </c>
      <c r="S13" s="11" t="n">
        <f aca="false">SUM(L13-M13)</f>
        <v>691</v>
      </c>
      <c r="T13" s="13" t="s">
        <v>29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4.9" hidden="false" customHeight="false" outlineLevel="0" collapsed="false">
      <c r="A14" s="1"/>
      <c r="B14" s="14" t="s">
        <v>15</v>
      </c>
      <c r="C14" s="14" t="n">
        <v>8</v>
      </c>
      <c r="D14" s="14" t="n">
        <v>141</v>
      </c>
      <c r="E14" s="14" t="s">
        <v>16</v>
      </c>
      <c r="F14" s="14" t="n">
        <v>50</v>
      </c>
      <c r="G14" s="14" t="n">
        <v>12</v>
      </c>
      <c r="H14" s="14" t="n">
        <v>12</v>
      </c>
      <c r="I14" s="14" t="n">
        <v>12</v>
      </c>
      <c r="J14" s="14" t="n">
        <v>12</v>
      </c>
      <c r="K14" s="14" t="n">
        <v>12</v>
      </c>
      <c r="L14" s="15" t="n">
        <v>12</v>
      </c>
      <c r="M14" s="5"/>
      <c r="N14" s="16" t="n">
        <f aca="false">SUM(G14-H14)</f>
        <v>0</v>
      </c>
      <c r="O14" s="10" t="n">
        <f aca="false">SUM(H14-I14)</f>
        <v>0</v>
      </c>
      <c r="P14" s="10" t="n">
        <f aca="false">SUM(I14-J14)</f>
        <v>0</v>
      </c>
      <c r="Q14" s="10" t="n">
        <f aca="false">SUM(J14-K14)</f>
        <v>0</v>
      </c>
      <c r="R14" s="10" t="n">
        <f aca="false">SUM(K14-L14)</f>
        <v>0</v>
      </c>
      <c r="S14" s="11" t="n">
        <f aca="false">SUM(L14-M14)</f>
        <v>12</v>
      </c>
      <c r="T14" s="13" t="s">
        <v>30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3.8" hidden="false" customHeight="false" outlineLevel="0" collapsed="false">
      <c r="A15" s="1"/>
      <c r="B15" s="14" t="s">
        <v>15</v>
      </c>
      <c r="C15" s="14" t="n">
        <v>9</v>
      </c>
      <c r="D15" s="14" t="n">
        <v>147</v>
      </c>
      <c r="E15" s="14" t="s">
        <v>31</v>
      </c>
      <c r="F15" s="14" t="n">
        <v>95</v>
      </c>
      <c r="G15" s="14" t="n">
        <v>5883</v>
      </c>
      <c r="H15" s="14" t="n">
        <v>5883</v>
      </c>
      <c r="I15" s="14" t="n">
        <v>5883</v>
      </c>
      <c r="J15" s="14" t="n">
        <v>5880</v>
      </c>
      <c r="K15" s="14" t="n">
        <v>5880</v>
      </c>
      <c r="L15" s="15" t="n">
        <v>5879</v>
      </c>
      <c r="M15" s="5"/>
      <c r="N15" s="16" t="n">
        <f aca="false">SUM(G15-H15)</f>
        <v>0</v>
      </c>
      <c r="O15" s="10" t="n">
        <f aca="false">SUM(H15-I15)</f>
        <v>0</v>
      </c>
      <c r="P15" s="10" t="n">
        <f aca="false">SUM(I15-J15)</f>
        <v>3</v>
      </c>
      <c r="Q15" s="10" t="n">
        <f aca="false">SUM(J15-K15)</f>
        <v>0</v>
      </c>
      <c r="R15" s="10" t="n">
        <f aca="false">SUM(K15-L15)</f>
        <v>1</v>
      </c>
      <c r="S15" s="11" t="n">
        <f aca="false">SUM(L15-M15)</f>
        <v>5879</v>
      </c>
      <c r="T15" s="13" t="s">
        <v>32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3.8" hidden="false" customHeight="false" outlineLevel="0" collapsed="false">
      <c r="A16" s="1"/>
      <c r="L16" s="15"/>
      <c r="M16" s="5"/>
      <c r="N16" s="16" t="n">
        <f aca="false">SUM(G16-H16)</f>
        <v>0</v>
      </c>
      <c r="O16" s="10" t="n">
        <f aca="false">SUM(H16-I16)</f>
        <v>0</v>
      </c>
      <c r="P16" s="10" t="n">
        <f aca="false">SUM(I16-J16)</f>
        <v>0</v>
      </c>
      <c r="Q16" s="10" t="n">
        <f aca="false">SUM(J16-K16)</f>
        <v>0</v>
      </c>
      <c r="R16" s="10" t="n">
        <f aca="false">SUM(K16-L16)</f>
        <v>0</v>
      </c>
      <c r="S16" s="11" t="n">
        <f aca="false">SUM(L16-M16)</f>
        <v>0</v>
      </c>
      <c r="T16" s="1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3.8" hidden="false" customHeight="false" outlineLevel="0" collapsed="false">
      <c r="A17" s="1"/>
      <c r="L17" s="15"/>
      <c r="M17" s="18"/>
      <c r="N17" s="16" t="n">
        <f aca="false">SUM(G17-H17)</f>
        <v>0</v>
      </c>
      <c r="O17" s="10" t="n">
        <f aca="false">SUM(H17-I17)</f>
        <v>0</v>
      </c>
      <c r="P17" s="10" t="n">
        <f aca="false">SUM(I17-J17)</f>
        <v>0</v>
      </c>
      <c r="Q17" s="10" t="n">
        <f aca="false">SUM(J17-K17)</f>
        <v>0</v>
      </c>
      <c r="R17" s="10" t="n">
        <f aca="false">SUM(K17-L17)</f>
        <v>0</v>
      </c>
      <c r="S17" s="11" t="n">
        <f aca="false">SUM(L17-M17)</f>
        <v>0</v>
      </c>
      <c r="T17" s="1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9" t="s">
        <v>33</v>
      </c>
      <c r="K18" s="19"/>
      <c r="L18" s="19"/>
      <c r="M18" s="17" t="s">
        <v>34</v>
      </c>
      <c r="N18" s="20" t="n">
        <f aca="false">AVERAGE(N8:N17)</f>
        <v>16.7</v>
      </c>
      <c r="O18" s="20" t="n">
        <f aca="false">AVERAGE(O8:O17)</f>
        <v>769.4</v>
      </c>
      <c r="P18" s="20" t="n">
        <f aca="false">AVERAGE(P8:P17)</f>
        <v>-907.6</v>
      </c>
      <c r="Q18" s="20" t="n">
        <f aca="false">AVERAGE(Q8:Q17)</f>
        <v>140.6</v>
      </c>
      <c r="R18" s="20" t="n">
        <f aca="false">AVERAGE(R8:R17)</f>
        <v>5.8</v>
      </c>
      <c r="S18" s="21" t="n">
        <f aca="false">AVERAGE(S8:S17)</f>
        <v>1797.4</v>
      </c>
    </row>
    <row r="19" customFormat="false" ht="15" hidden="false" customHeight="false" outlineLevel="0" collapsed="false">
      <c r="J19" s="22" t="s">
        <v>35</v>
      </c>
      <c r="K19" s="22"/>
      <c r="L19" s="22"/>
      <c r="M19" s="17" t="s">
        <v>34</v>
      </c>
      <c r="N19" s="23" t="n">
        <f aca="false">AVERAGE(N18:S18)</f>
        <v>303.716666666667</v>
      </c>
      <c r="O19" s="23"/>
      <c r="S19" s="24"/>
    </row>
    <row r="20" customFormat="false" ht="15" hidden="false" customHeight="false" outlineLevel="0" collapsed="false">
      <c r="J20" s="25" t="s">
        <v>36</v>
      </c>
      <c r="K20" s="25"/>
      <c r="L20" s="25"/>
      <c r="M20" s="17" t="s">
        <v>34</v>
      </c>
      <c r="N20" s="26" t="n">
        <f aca="false">AVERAGE(N8:S8)</f>
        <v>261.333333333333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37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38</v>
      </c>
      <c r="O25" s="31"/>
      <c r="P25" s="31" t="s">
        <v>39</v>
      </c>
    </row>
    <row r="26" s="1" customFormat="true" ht="15" hidden="false" customHeight="false" outlineLevel="0" collapsed="false">
      <c r="D26" s="32" t="s">
        <v>40</v>
      </c>
      <c r="E26" s="32"/>
      <c r="F26" s="32"/>
      <c r="G26" s="33"/>
      <c r="H26" s="32" t="s">
        <v>40</v>
      </c>
      <c r="I26" s="32"/>
      <c r="N26" s="34" t="s">
        <v>41</v>
      </c>
      <c r="O26" s="34"/>
      <c r="P26" s="34" t="s">
        <v>42</v>
      </c>
    </row>
    <row r="27" s="1" customFormat="true" ht="15" hidden="false" customHeight="false" outlineLevel="0" collapsed="false">
      <c r="D27" s="35" t="s">
        <v>43</v>
      </c>
      <c r="E27" s="36"/>
      <c r="F27" s="36" t="n">
        <v>105</v>
      </c>
      <c r="G27" s="37"/>
      <c r="H27" s="38" t="s">
        <v>44</v>
      </c>
      <c r="I27" s="38" t="n">
        <v>45</v>
      </c>
      <c r="N27" s="34" t="s">
        <v>45</v>
      </c>
      <c r="O27" s="34"/>
      <c r="P27" s="34" t="s">
        <v>39</v>
      </c>
    </row>
    <row r="28" s="1" customFormat="true" ht="15" hidden="false" customHeight="false" outlineLevel="0" collapsed="false">
      <c r="D28" s="39" t="s">
        <v>46</v>
      </c>
      <c r="E28" s="39"/>
      <c r="F28" s="40" t="n">
        <f aca="false">(F27/100)*I29</f>
        <v>3.57</v>
      </c>
      <c r="G28" s="37"/>
      <c r="H28" s="41"/>
      <c r="I28" s="41"/>
      <c r="N28" s="34" t="s">
        <v>47</v>
      </c>
      <c r="O28" s="34"/>
      <c r="P28" s="34" t="s">
        <v>48</v>
      </c>
    </row>
    <row r="29" s="1" customFormat="true" ht="15" hidden="false" customHeight="false" outlineLevel="0" collapsed="false">
      <c r="D29" s="39" t="s">
        <v>49</v>
      </c>
      <c r="E29" s="39"/>
      <c r="F29" s="40" t="n">
        <v>49</v>
      </c>
      <c r="G29" s="37"/>
      <c r="H29" s="41" t="s">
        <v>50</v>
      </c>
      <c r="I29" s="41" t="n">
        <v>3.4</v>
      </c>
    </row>
    <row r="30" s="1" customFormat="true" ht="15" hidden="false" customHeight="false" outlineLevel="0" collapsed="false">
      <c r="D30" s="40" t="s">
        <v>51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52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53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54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55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56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9" r:id="rId1" display="View-source:https://www.daraz.pk/products/2-pcs-adjustable-and-stretchable-fridge-organizer-fresh-spacer-layer-storage-rack-drawer-basket-refrigerator-pull-out-drawers-i170782931-s1341012933.html?spm=a2a0e.searchlist.list.5.374462b8f76qn9&amp;search=1"/>
    <hyperlink ref="T11" r:id="rId2" display="View-source:https://www.daraz.pk/products/adjustable-fridge-storage-basket-expandable-fridge-storage-rack-plastic-fridge-space-saver-food-organizer-tray-i175342765-s1348184446.html?spm=a2a0e.searchlist.list.9.374462b85jfYZR&amp;search=1"/>
    <hyperlink ref="T13" r:id="rId3" display="View-source:https://www.daraz.pk/products/pack-of-2-adjustable-storage-basket-for-fridge-expandable-fridge-storage-rack-fruit-organizer-drawer-fruit-rack-i232188703-s1451717439.html?spm=a2a0e.searchlist.list.13.374462b85jfYZR&amp;search=1"/>
    <hyperlink ref="T14" r:id="rId4" display="View-source:https://www.daraz.pk/products/adjustable-and-stretchable-fridge-organizer-fresh-spacer-layer-storage-rack-drawer-basket-refrigerator-pull-out-drawers-i225252932-s1443986070.html?spm=a2a0e.searchlist.list.15.374462b85jfYZR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1"/>
  <sheetViews>
    <sheetView showFormulas="false" showGridLines="true" showRowColHeaders="true" showZeros="true" rightToLeft="false" tabSelected="false" showOutlineSymbols="true" defaultGridColor="true" view="normal" topLeftCell="K1" colorId="64" zoomScale="75" zoomScaleNormal="75" zoomScalePageLayoutView="100" workbookViewId="0">
      <selection pane="topLeft" activeCell="J16" activeCellId="1" sqref="S8:S17 J1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25"/>
    <col collapsed="false" customWidth="true" hidden="false" outlineLevel="0" max="3" min="3" style="1" width="9.57"/>
    <col collapsed="false" customWidth="true" hidden="false" outlineLevel="0" max="4" min="4" style="1" width="14.57"/>
    <col collapsed="false" customWidth="true" hidden="false" outlineLevel="0" max="5" min="5" style="1" width="11.85"/>
    <col collapsed="false" customWidth="true" hidden="false" outlineLevel="0" max="6" min="6" style="1" width="11.57"/>
    <col collapsed="false" customWidth="true" hidden="false" outlineLevel="0" max="7" min="7" style="1" width="13.71"/>
    <col collapsed="false" customWidth="true" hidden="false" outlineLevel="0" max="8" min="8" style="1" width="16.71"/>
    <col collapsed="false" customWidth="true" hidden="false" outlineLevel="0" max="9" min="9" style="1" width="12.43"/>
    <col collapsed="false" customWidth="true" hidden="false" outlineLevel="0" max="10" min="10" style="1" width="11.57"/>
    <col collapsed="false" customWidth="true" hidden="false" outlineLevel="0" max="12" min="11" style="1" width="10.71"/>
    <col collapsed="false" customWidth="true" hidden="false" outlineLevel="0" max="13" min="13" style="2" width="3"/>
    <col collapsed="false" customWidth="true" hidden="false" outlineLevel="0" max="14" min="14" style="1" width="14.71"/>
    <col collapsed="false" customWidth="false" hidden="false" outlineLevel="0" max="15" min="15" style="1" width="9.14"/>
    <col collapsed="false" customWidth="true" hidden="false" outlineLevel="0" max="16" min="16" style="1" width="18.71"/>
    <col collapsed="false" customWidth="false" hidden="false" outlineLevel="0" max="19" min="17" style="1" width="9.14"/>
    <col collapsed="false" customWidth="true" hidden="false" outlineLevel="0" max="20" min="20" style="1" width="28"/>
    <col collapsed="false" customWidth="false" hidden="false" outlineLevel="0" max="1024" min="21" style="1" width="9.14"/>
  </cols>
  <sheetData>
    <row r="1" s="1" customFormat="true" ht="15" hidden="false" customHeight="false" outlineLevel="0" collapsed="false"/>
    <row r="2" s="1" customFormat="true" ht="15" hidden="false" customHeight="false" outlineLevel="0" collapsed="false"/>
    <row r="3" s="1" customFormat="true" ht="15" hidden="false" customHeight="false" outlineLevel="0" collapsed="false"/>
    <row r="4" s="1" customFormat="true" ht="15" hidden="false" customHeight="false" outlineLevel="0" collapsed="false"/>
    <row r="5" customFormat="false" ht="31.5" hidden="false" customHeight="false" outlineLevel="0" collapsed="false">
      <c r="G5" s="3" t="s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23.25" hidden="false" customHeight="false" outlineLevel="0" collapsed="false">
      <c r="G6" s="4" t="s">
        <v>1</v>
      </c>
      <c r="H6" s="4"/>
      <c r="I6" s="4"/>
      <c r="J6" s="4"/>
      <c r="K6" s="4"/>
      <c r="L6" s="4"/>
      <c r="M6" s="5"/>
      <c r="N6" s="6" t="s">
        <v>2</v>
      </c>
      <c r="O6" s="6"/>
      <c r="P6" s="6"/>
      <c r="Q6" s="6"/>
      <c r="R6" s="6"/>
    </row>
    <row r="7" customFormat="false" ht="21" hidden="false" customHeight="false" outlineLevel="0" collapsed="false">
      <c r="B7" s="7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8"/>
      <c r="N7" s="7" t="s">
        <v>8</v>
      </c>
      <c r="O7" s="7" t="s">
        <v>9</v>
      </c>
      <c r="P7" s="7" t="s">
        <v>10</v>
      </c>
      <c r="Q7" s="7" t="s">
        <v>11</v>
      </c>
      <c r="R7" s="7" t="s">
        <v>12</v>
      </c>
      <c r="S7" s="7" t="s">
        <v>13</v>
      </c>
      <c r="T7" s="9" t="s">
        <v>14</v>
      </c>
    </row>
    <row r="8" s="14" customFormat="true" ht="15" hidden="false" customHeight="false" outlineLevel="0" collapsed="false">
      <c r="A8" s="1"/>
      <c r="B8" s="10" t="s">
        <v>15</v>
      </c>
      <c r="C8" s="10" t="n">
        <v>1</v>
      </c>
      <c r="D8" s="10" t="n">
        <v>156</v>
      </c>
      <c r="E8" s="10" t="s">
        <v>16</v>
      </c>
      <c r="F8" s="10" t="n">
        <v>15</v>
      </c>
      <c r="G8" s="10" t="n">
        <v>1568</v>
      </c>
      <c r="H8" s="10" t="n">
        <v>1567</v>
      </c>
      <c r="I8" s="10" t="n">
        <v>1563</v>
      </c>
      <c r="J8" s="10" t="n">
        <v>1557</v>
      </c>
      <c r="K8" s="10"/>
      <c r="L8" s="11"/>
      <c r="M8" s="5"/>
      <c r="N8" s="12" t="n">
        <f aca="false">SUM(G8-H8)</f>
        <v>1</v>
      </c>
      <c r="O8" s="10" t="n">
        <f aca="false">SUM(H8-I8)</f>
        <v>4</v>
      </c>
      <c r="P8" s="10" t="n">
        <f aca="false">SUM(I8-J8)</f>
        <v>6</v>
      </c>
      <c r="Q8" s="10" t="n">
        <f aca="false">SUM(J8-K8)</f>
        <v>1557</v>
      </c>
      <c r="R8" s="10" t="n">
        <f aca="false">SUM(K8-L8)</f>
        <v>0</v>
      </c>
      <c r="S8" s="11" t="n">
        <f aca="false">SUM(L8-M8)</f>
        <v>0</v>
      </c>
      <c r="T8" s="13" t="s">
        <v>57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="14" customFormat="true" ht="15" hidden="false" customHeight="false" outlineLevel="0" collapsed="false">
      <c r="A9" s="1"/>
      <c r="B9" s="14" t="s">
        <v>18</v>
      </c>
      <c r="C9" s="14" t="n">
        <v>3</v>
      </c>
      <c r="D9" s="14" t="n">
        <v>281</v>
      </c>
      <c r="E9" s="14" t="s">
        <v>19</v>
      </c>
      <c r="F9" s="14" t="n">
        <v>231</v>
      </c>
      <c r="G9" s="14" t="n">
        <v>191</v>
      </c>
      <c r="H9" s="14" t="n">
        <v>167</v>
      </c>
      <c r="I9" s="14" t="n">
        <v>189</v>
      </c>
      <c r="J9" s="14" t="n">
        <v>1557</v>
      </c>
      <c r="L9" s="15"/>
      <c r="M9" s="5"/>
      <c r="N9" s="16" t="n">
        <f aca="false">SUM(G9-H9)</f>
        <v>24</v>
      </c>
      <c r="S9" s="15"/>
      <c r="T9" s="13" t="s">
        <v>58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="14" customFormat="true" ht="15" hidden="false" customHeight="false" outlineLevel="0" collapsed="false">
      <c r="A10" s="1"/>
      <c r="B10" s="14" t="s">
        <v>15</v>
      </c>
      <c r="C10" s="14" t="n">
        <v>4</v>
      </c>
      <c r="D10" s="14" t="n">
        <v>140</v>
      </c>
      <c r="E10" s="14" t="s">
        <v>21</v>
      </c>
      <c r="F10" s="14" t="n">
        <v>100</v>
      </c>
      <c r="G10" s="14" t="n">
        <v>1984</v>
      </c>
      <c r="H10" s="14" t="n">
        <v>1950</v>
      </c>
      <c r="I10" s="14" t="n">
        <v>1923</v>
      </c>
      <c r="J10" s="14" t="n">
        <v>1888</v>
      </c>
      <c r="L10" s="15"/>
      <c r="M10" s="5"/>
      <c r="N10" s="16" t="n">
        <f aca="false">SUM(G10-H10)</f>
        <v>34</v>
      </c>
      <c r="S10" s="15"/>
      <c r="T10" s="13" t="s">
        <v>59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="14" customFormat="true" ht="15" hidden="false" customHeight="false" outlineLevel="0" collapsed="false">
      <c r="A11" s="1"/>
      <c r="B11" s="14" t="s">
        <v>15</v>
      </c>
      <c r="C11" s="14" t="n">
        <v>5</v>
      </c>
      <c r="D11" s="14" t="n">
        <v>149</v>
      </c>
      <c r="E11" s="14" t="s">
        <v>23</v>
      </c>
      <c r="F11" s="14" t="n">
        <v>479</v>
      </c>
      <c r="G11" s="14" t="n">
        <v>7773</v>
      </c>
      <c r="H11" s="14" t="n">
        <v>7769</v>
      </c>
      <c r="I11" s="14" t="n">
        <v>1</v>
      </c>
      <c r="J11" s="14" t="n">
        <v>7759</v>
      </c>
      <c r="L11" s="15"/>
      <c r="M11" s="5"/>
      <c r="N11" s="16" t="n">
        <f aca="false">SUM(G11-H11)</f>
        <v>4</v>
      </c>
      <c r="S11" s="15"/>
      <c r="T11" s="13" t="s">
        <v>60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="14" customFormat="true" ht="15" hidden="false" customHeight="false" outlineLevel="0" collapsed="false">
      <c r="A12" s="1"/>
      <c r="B12" s="14" t="s">
        <v>25</v>
      </c>
      <c r="C12" s="14" t="n">
        <v>6</v>
      </c>
      <c r="D12" s="14" t="n">
        <v>616</v>
      </c>
      <c r="E12" s="14" t="s">
        <v>26</v>
      </c>
      <c r="F12" s="14" t="n">
        <v>153</v>
      </c>
      <c r="G12" s="14" t="n">
        <v>100</v>
      </c>
      <c r="H12" s="14" t="n">
        <v>0</v>
      </c>
      <c r="I12" s="14" t="n">
        <v>92</v>
      </c>
      <c r="J12" s="14" t="n">
        <v>90</v>
      </c>
      <c r="L12" s="15"/>
      <c r="M12" s="5"/>
      <c r="N12" s="16" t="n">
        <f aca="false">SUM(G12-H12)</f>
        <v>100</v>
      </c>
      <c r="S12" s="15"/>
      <c r="T12" s="13" t="s">
        <v>61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="14" customFormat="true" ht="15" hidden="false" customHeight="false" outlineLevel="0" collapsed="false">
      <c r="A13" s="1"/>
      <c r="B13" s="14" t="s">
        <v>18</v>
      </c>
      <c r="C13" s="14" t="n">
        <v>7</v>
      </c>
      <c r="D13" s="14" t="n">
        <v>269</v>
      </c>
      <c r="E13" s="14" t="s">
        <v>28</v>
      </c>
      <c r="F13" s="14" t="n">
        <v>20</v>
      </c>
      <c r="G13" s="14" t="n">
        <v>712</v>
      </c>
      <c r="H13" s="14" t="n">
        <v>708</v>
      </c>
      <c r="I13" s="14" t="n">
        <v>699</v>
      </c>
      <c r="J13" s="14" t="n">
        <v>695</v>
      </c>
      <c r="L13" s="15"/>
      <c r="M13" s="5"/>
      <c r="N13" s="16" t="n">
        <f aca="false">SUM(G13-H13)</f>
        <v>4</v>
      </c>
      <c r="S13" s="15"/>
      <c r="T13" s="13" t="s">
        <v>62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="14" customFormat="true" ht="15" hidden="false" customHeight="false" outlineLevel="0" collapsed="false">
      <c r="A14" s="1"/>
      <c r="B14" s="14" t="s">
        <v>15</v>
      </c>
      <c r="C14" s="14" t="n">
        <v>8</v>
      </c>
      <c r="D14" s="14" t="n">
        <v>141</v>
      </c>
      <c r="E14" s="14" t="s">
        <v>16</v>
      </c>
      <c r="F14" s="14" t="n">
        <v>50</v>
      </c>
      <c r="G14" s="14" t="n">
        <v>12</v>
      </c>
      <c r="H14" s="14" t="n">
        <v>12</v>
      </c>
      <c r="I14" s="14" t="n">
        <v>12</v>
      </c>
      <c r="J14" s="14" t="n">
        <v>12</v>
      </c>
      <c r="L14" s="15"/>
      <c r="M14" s="5"/>
      <c r="N14" s="16" t="n">
        <f aca="false">SUM(G14-H14)</f>
        <v>0</v>
      </c>
      <c r="S14" s="15"/>
      <c r="T14" s="13" t="s">
        <v>63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="14" customFormat="true" ht="15" hidden="false" customHeight="false" outlineLevel="0" collapsed="false">
      <c r="A15" s="1"/>
      <c r="B15" s="14" t="s">
        <v>15</v>
      </c>
      <c r="C15" s="14" t="n">
        <v>9</v>
      </c>
      <c r="D15" s="14" t="n">
        <v>147</v>
      </c>
      <c r="E15" s="14" t="s">
        <v>31</v>
      </c>
      <c r="F15" s="14" t="n">
        <v>95</v>
      </c>
      <c r="G15" s="14" t="n">
        <v>5883</v>
      </c>
      <c r="H15" s="14" t="n">
        <v>5883</v>
      </c>
      <c r="I15" s="14" t="n">
        <v>5883</v>
      </c>
      <c r="J15" s="14" t="n">
        <v>5880</v>
      </c>
      <c r="L15" s="15"/>
      <c r="M15" s="5"/>
      <c r="N15" s="16" t="n">
        <f aca="false">SUM(G15-H15)</f>
        <v>0</v>
      </c>
      <c r="S15" s="15"/>
      <c r="T15" s="13" t="s">
        <v>64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="14" customFormat="true" ht="15" hidden="false" customHeight="false" outlineLevel="0" collapsed="false">
      <c r="A16" s="1"/>
      <c r="L16" s="15"/>
      <c r="M16" s="5"/>
      <c r="N16" s="16" t="n">
        <f aca="false">SUM(G16-H16)</f>
        <v>0</v>
      </c>
      <c r="S16" s="15"/>
      <c r="T16" s="17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="14" customFormat="true" ht="15" hidden="false" customHeight="false" outlineLevel="0" collapsed="false">
      <c r="A17" s="1"/>
      <c r="L17" s="15"/>
      <c r="M17" s="18"/>
      <c r="N17" s="16" t="n">
        <f aca="false">SUM(G17-H17)</f>
        <v>0</v>
      </c>
      <c r="S17" s="15"/>
      <c r="T17" s="1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customFormat="false" ht="15" hidden="false" customHeight="false" outlineLevel="0" collapsed="false">
      <c r="J18" s="19" t="s">
        <v>33</v>
      </c>
      <c r="K18" s="19"/>
      <c r="L18" s="19"/>
      <c r="M18" s="17" t="s">
        <v>34</v>
      </c>
      <c r="N18" s="20" t="n">
        <f aca="false">AVERAGE(N8:N17)</f>
        <v>16.7</v>
      </c>
      <c r="O18" s="20" t="n">
        <f aca="false">AVERAGE(O8:O17)</f>
        <v>4</v>
      </c>
      <c r="P18" s="20" t="n">
        <f aca="false">AVERAGE(P8:P17)</f>
        <v>6</v>
      </c>
      <c r="Q18" s="20" t="n">
        <f aca="false">AVERAGE(Q8:Q17)</f>
        <v>1557</v>
      </c>
      <c r="R18" s="20" t="n">
        <f aca="false">AVERAGE(R8:R17)</f>
        <v>0</v>
      </c>
      <c r="S18" s="21" t="n">
        <f aca="false">AVERAGE(S8:S17)</f>
        <v>0</v>
      </c>
    </row>
    <row r="19" customFormat="false" ht="15" hidden="false" customHeight="false" outlineLevel="0" collapsed="false">
      <c r="J19" s="22" t="s">
        <v>35</v>
      </c>
      <c r="K19" s="22"/>
      <c r="L19" s="22"/>
      <c r="M19" s="17" t="s">
        <v>34</v>
      </c>
      <c r="N19" s="23" t="n">
        <f aca="false">AVERAGE(N18:S18)</f>
        <v>263.95</v>
      </c>
      <c r="O19" s="23"/>
      <c r="S19" s="24"/>
    </row>
    <row r="20" customFormat="false" ht="15" hidden="false" customHeight="false" outlineLevel="0" collapsed="false">
      <c r="J20" s="25" t="s">
        <v>36</v>
      </c>
      <c r="K20" s="25"/>
      <c r="L20" s="25"/>
      <c r="M20" s="17" t="s">
        <v>34</v>
      </c>
      <c r="N20" s="26" t="n">
        <f aca="false">AVERAGE(N8:S8)</f>
        <v>261.333333333333</v>
      </c>
      <c r="O20" s="26"/>
      <c r="P20" s="27"/>
      <c r="Q20" s="27"/>
      <c r="R20" s="27"/>
      <c r="S20" s="28"/>
    </row>
    <row r="21" s="1" customFormat="true" ht="15" hidden="false" customHeight="false" outlineLevel="0" collapsed="false"/>
    <row r="22" s="1" customFormat="true" ht="15" hidden="false" customHeight="false" outlineLevel="0" collapsed="false"/>
    <row r="23" s="1" customFormat="true" ht="15" hidden="false" customHeight="false" outlineLevel="0" collapsed="false"/>
    <row r="24" s="1" customFormat="true" ht="15" hidden="false" customHeight="false" outlineLevel="0" collapsed="false">
      <c r="N24" s="29" t="s">
        <v>37</v>
      </c>
      <c r="O24" s="29"/>
      <c r="P24" s="29"/>
    </row>
    <row r="25" s="1" customFormat="true" ht="15" hidden="false" customHeight="false" outlineLevel="0" collapsed="false">
      <c r="D25" s="30"/>
      <c r="E25" s="30"/>
      <c r="F25" s="30"/>
      <c r="G25" s="30"/>
      <c r="H25" s="30"/>
      <c r="I25" s="30"/>
      <c r="N25" s="31" t="s">
        <v>38</v>
      </c>
      <c r="O25" s="31"/>
      <c r="P25" s="31" t="s">
        <v>39</v>
      </c>
    </row>
    <row r="26" s="1" customFormat="true" ht="15" hidden="false" customHeight="false" outlineLevel="0" collapsed="false">
      <c r="D26" s="32" t="s">
        <v>40</v>
      </c>
      <c r="E26" s="32"/>
      <c r="F26" s="32"/>
      <c r="G26" s="33"/>
      <c r="H26" s="32" t="s">
        <v>40</v>
      </c>
      <c r="I26" s="32"/>
      <c r="N26" s="34" t="s">
        <v>41</v>
      </c>
      <c r="O26" s="34"/>
      <c r="P26" s="34" t="s">
        <v>42</v>
      </c>
    </row>
    <row r="27" s="1" customFormat="true" ht="15" hidden="false" customHeight="false" outlineLevel="0" collapsed="false">
      <c r="D27" s="35" t="s">
        <v>43</v>
      </c>
      <c r="E27" s="36"/>
      <c r="F27" s="36" t="n">
        <v>105</v>
      </c>
      <c r="G27" s="37"/>
      <c r="H27" s="38" t="s">
        <v>44</v>
      </c>
      <c r="I27" s="38" t="n">
        <v>45</v>
      </c>
      <c r="N27" s="34" t="s">
        <v>45</v>
      </c>
      <c r="O27" s="34"/>
      <c r="P27" s="34" t="s">
        <v>39</v>
      </c>
    </row>
    <row r="28" s="1" customFormat="true" ht="15" hidden="false" customHeight="false" outlineLevel="0" collapsed="false">
      <c r="D28" s="39" t="s">
        <v>46</v>
      </c>
      <c r="E28" s="39"/>
      <c r="F28" s="40" t="n">
        <f aca="false">(F27/100)*I29</f>
        <v>3.57</v>
      </c>
      <c r="G28" s="37"/>
      <c r="H28" s="41"/>
      <c r="I28" s="41"/>
      <c r="N28" s="34" t="s">
        <v>47</v>
      </c>
      <c r="O28" s="34"/>
      <c r="P28" s="34" t="s">
        <v>48</v>
      </c>
    </row>
    <row r="29" s="1" customFormat="true" ht="15" hidden="false" customHeight="false" outlineLevel="0" collapsed="false">
      <c r="D29" s="39" t="s">
        <v>49</v>
      </c>
      <c r="E29" s="39"/>
      <c r="F29" s="40" t="n">
        <v>49</v>
      </c>
      <c r="G29" s="37"/>
      <c r="H29" s="41" t="s">
        <v>50</v>
      </c>
      <c r="I29" s="41" t="n">
        <v>3.4</v>
      </c>
    </row>
    <row r="30" s="1" customFormat="true" ht="15" hidden="false" customHeight="false" outlineLevel="0" collapsed="false">
      <c r="D30" s="40" t="s">
        <v>51</v>
      </c>
      <c r="E30" s="42"/>
      <c r="F30" s="40" t="n">
        <v>7.5</v>
      </c>
      <c r="G30" s="30"/>
    </row>
    <row r="31" s="1" customFormat="true" ht="15" hidden="false" customHeight="false" outlineLevel="0" collapsed="false">
      <c r="D31" s="40" t="s">
        <v>52</v>
      </c>
      <c r="E31" s="40"/>
      <c r="F31" s="40" t="n">
        <f aca="false">(F27*0.0125)</f>
        <v>1.3125</v>
      </c>
    </row>
    <row r="32" s="1" customFormat="true" ht="15" hidden="false" customHeight="false" outlineLevel="0" collapsed="false">
      <c r="D32" s="40" t="s">
        <v>53</v>
      </c>
      <c r="E32" s="40"/>
      <c r="F32" s="40" t="n">
        <f aca="false">(F28+F29+F31)*16%</f>
        <v>8.6212</v>
      </c>
    </row>
    <row r="33" s="1" customFormat="true" ht="15" hidden="false" customHeight="false" outlineLevel="0" collapsed="false">
      <c r="D33" s="40" t="s">
        <v>54</v>
      </c>
      <c r="E33" s="40"/>
      <c r="F33" s="40" t="n">
        <f aca="false">(I27+F28+F30+F31+F32)</f>
        <v>66.0037</v>
      </c>
    </row>
    <row r="34" s="1" customFormat="true" ht="15" hidden="false" customHeight="false" outlineLevel="0" collapsed="false">
      <c r="D34" s="40" t="s">
        <v>55</v>
      </c>
      <c r="E34" s="40"/>
      <c r="F34" s="40" t="n">
        <f aca="false">F27-F33</f>
        <v>38.9963</v>
      </c>
      <c r="G34" s="1" t="n">
        <f aca="false">(F34/F27)*100</f>
        <v>37.1393333333333</v>
      </c>
      <c r="H34" s="43" t="s">
        <v>56</v>
      </c>
    </row>
    <row r="35" s="1" customFormat="true" ht="15" hidden="false" customHeight="false" outlineLevel="0" collapsed="false"/>
    <row r="36" s="1" customFormat="true" ht="15" hidden="false" customHeight="false" outlineLevel="0" collapsed="false"/>
    <row r="37" s="1" customFormat="true" ht="15" hidden="false" customHeight="false" outlineLevel="0" collapsed="false"/>
    <row r="38" s="1" customFormat="true" ht="15" hidden="false" customHeight="false" outlineLevel="0" collapsed="false"/>
    <row r="39" s="1" customFormat="true" ht="15" hidden="false" customHeight="false" outlineLevel="0" collapsed="false"/>
    <row r="40" s="1" customFormat="true" ht="15" hidden="false" customHeight="false" outlineLevel="0" collapsed="false"/>
    <row r="41" s="1" customFormat="true" ht="15" hidden="false" customHeight="false" outlineLevel="0" collapsed="false"/>
    <row r="42" s="1" customFormat="true" ht="15" hidden="false" customHeight="false" outlineLevel="0" collapsed="false"/>
    <row r="43" s="1" customFormat="true" ht="15" hidden="false" customHeight="false" outlineLevel="0" collapsed="false"/>
    <row r="44" s="1" customFormat="true" ht="15" hidden="false" customHeight="false" outlineLevel="0" collapsed="false"/>
    <row r="45" s="1" customFormat="true" ht="15" hidden="false" customHeight="false" outlineLevel="0" collapsed="false"/>
    <row r="46" s="1" customFormat="true" ht="15" hidden="false" customHeight="false" outlineLevel="0" collapsed="false"/>
    <row r="47" s="1" customFormat="true" ht="15" hidden="false" customHeight="false" outlineLevel="0" collapsed="false"/>
    <row r="48" s="1" customFormat="true" ht="15" hidden="false" customHeight="false" outlineLevel="0" collapsed="false"/>
    <row r="49" s="1" customFormat="true" ht="15" hidden="false" customHeight="false" outlineLevel="0" collapsed="false"/>
    <row r="50" s="1" customFormat="true" ht="15" hidden="false" customHeight="false" outlineLevel="0" collapsed="false"/>
    <row r="51" s="1" customFormat="true" ht="15" hidden="false" customHeight="false" outlineLevel="0" collapsed="false"/>
    <row r="52" s="1" customFormat="true" ht="15" hidden="false" customHeight="false" outlineLevel="0" collapsed="false"/>
    <row r="53" s="1" customFormat="true" ht="15" hidden="false" customHeight="false" outlineLevel="0" collapsed="false"/>
    <row r="54" s="1" customFormat="true" ht="15" hidden="false" customHeight="false" outlineLevel="0" collapsed="false"/>
    <row r="55" s="1" customFormat="true" ht="15" hidden="false" customHeight="false" outlineLevel="0" collapsed="false"/>
    <row r="56" s="1" customFormat="true" ht="15" hidden="false" customHeight="false" outlineLevel="0" collapsed="false"/>
    <row r="57" s="1" customFormat="true" ht="15" hidden="false" customHeight="false" outlineLevel="0" collapsed="false"/>
    <row r="58" s="1" customFormat="true" ht="15" hidden="false" customHeight="false" outlineLevel="0" collapsed="false"/>
    <row r="59" s="1" customFormat="true" ht="15" hidden="false" customHeight="false" outlineLevel="0" collapsed="false"/>
    <row r="60" s="1" customFormat="true" ht="15" hidden="false" customHeight="false" outlineLevel="0" collapsed="false"/>
    <row r="61" s="1" customFormat="true" ht="15" hidden="false" customHeight="false" outlineLevel="0" collapsed="false"/>
  </sheetData>
  <mergeCells count="13">
    <mergeCell ref="G5:R5"/>
    <mergeCell ref="G6:L6"/>
    <mergeCell ref="N6:R6"/>
    <mergeCell ref="J18:L18"/>
    <mergeCell ref="J19:L19"/>
    <mergeCell ref="N19:O19"/>
    <mergeCell ref="J20:L20"/>
    <mergeCell ref="N20:O20"/>
    <mergeCell ref="N24:P24"/>
    <mergeCell ref="D26:F26"/>
    <mergeCell ref="H26:I26"/>
    <mergeCell ref="D28:E28"/>
    <mergeCell ref="D29:E29"/>
  </mergeCells>
  <hyperlinks>
    <hyperlink ref="T9" r:id="rId1" display="https://www.daraz.pk/products/2-pcs-adjustable-and-stretchable-fridge-organizer-fresh-spacer-layer-storage-rack-drawer-basket-refrigerator-pull-out-drawers-i170782931-s1341012933.html?spm=a2a0e.searchlist.list.5.374462b8f76qn9&amp;search=1"/>
    <hyperlink ref="T11" r:id="rId2" display="https://www.daraz.pk/products/adjustable-fridge-storage-basket-expandable-fridge-storage-rack-plastic-fridge-space-saver-food-organizer-tray-i175342765-s1348184446.html?spm=a2a0e.searchlist.list.9.374462b85jfYZR&amp;search=1"/>
    <hyperlink ref="T13" r:id="rId3" display="https://www.daraz.pk/products/pack-of-2-adjustable-storage-basket-for-fridge-expandable-fridge-storage-rack-fruit-organizer-drawer-fruit-rack-i232188703-s1451717439.html?spm=a2a0e.searchlist.list.13.374462b85jfYZR&amp;search=1"/>
    <hyperlink ref="T14" r:id="rId4" display="https://www.daraz.pk/products/adjustable-and-stretchable-fridge-organizer-fresh-spacer-layer-storage-rack-drawer-basket-refrigerator-pull-out-drawers-i225252932-s1443986070.html?spm=a2a0e.searchlist.list.15.374462b85jfYZR&amp;search=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S8:S17 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S8:S17 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Dell</dc:creator>
  <dc:description/>
  <dc:language>en-US</dc:language>
  <cp:lastModifiedBy/>
  <dcterms:modified xsi:type="dcterms:W3CDTF">2021-11-21T14:55:01Z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