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1-20nov" sheetId="2" state="visible" r:id="rId3"/>
    <sheet name="Sheet2" sheetId="3" state="visible" r:id="rId4"/>
    <sheet name="Sheet3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<sst xmlns="http://schemas.openxmlformats.org/spreadsheetml/2006/main" count="158" uniqueCount="64">
  <si>
    <t xml:space="preserve">DARAZ</t>
  </si>
  <si>
    <t xml:space="preserve">Inventory level</t>
  </si>
  <si>
    <t xml:space="preserve">Sales</t>
  </si>
  <si>
    <t xml:space="preserve">Product</t>
  </si>
  <si>
    <t xml:space="preserve">rank</t>
  </si>
  <si>
    <t xml:space="preserve">Price</t>
  </si>
  <si>
    <t xml:space="preserve">age</t>
  </si>
  <si>
    <t xml:space="preserve">rev count</t>
  </si>
  <si>
    <t xml:space="preserve">day 1</t>
  </si>
  <si>
    <t xml:space="preserve">day 2</t>
  </si>
  <si>
    <t xml:space="preserve">day 3</t>
  </si>
  <si>
    <t xml:space="preserve">day 4 </t>
  </si>
  <si>
    <t xml:space="preserve">day 5</t>
  </si>
  <si>
    <t xml:space="preserve">day 6</t>
  </si>
  <si>
    <t xml:space="preserve">Link</t>
  </si>
  <si>
    <t xml:space="preserve">Pop It fidget toy</t>
  </si>
  <si>
    <t xml:space="preserve">3 months</t>
  </si>
  <si>
    <t xml:space="preserve">https://www.daraz.pk/products/push-pop-bubble-fidget-spinner-pop-it-silicone-toy-5-inches-rainbow-hexagon-i227190394-s1446878358.html?spm=a2a0e.searchlist.list.1.54161eb3G8oxqD&amp;search=1</t>
  </si>
  <si>
    <t xml:space="preserve">https://www.daraz.pk/products/push-pop-bubble-fidget-spinner-pop-it-silicone-toy-5-inches-rainbow-square-i227191389-s1446876693.html?spm=a2a0e.searchlist.list.3.54161eb3G8oxqD&amp;search=1</t>
  </si>
  <si>
    <t xml:space="preserve">https://www.daraz.pk/products/pop-toy-bubble-squeeze-sensory-fidget-toy-pop-it-figit-toy-fidget-toys-special-needs-stress-reliever-push-bubble-gadgets-i223577350-s1440977580.html?spm=a2a0e.searchlist.list.5.54161eb3G8oxqD&amp;search=1</t>
  </si>
  <si>
    <t xml:space="preserve">4 months</t>
  </si>
  <si>
    <t xml:space="preserve">https://www.daraz.pk/products/silicon-pop-it-fidget-toy-pop-bubble-squeeze-sensory-fidget-toys-pop-it-toy-special-needs-stress-reliever-push-bubble-gadget-i207978169-s1447573043.html?spm=a2a0e.searchlist.list.7.54161eb3G8oxqD&amp;search=1</t>
  </si>
  <si>
    <t xml:space="preserve">1 month</t>
  </si>
  <si>
    <t xml:space="preserve">https://www.daraz.pk/products/pop-it-fidget-toys-push-bubble-popping-game-educational-octagon-macaron-toy-kids-sensory-stress-relief-i231117361-s1451140770.html?spm=a2a0e.searchlist.list.9.54161eb3G8oxqD&amp;search=1</t>
  </si>
  <si>
    <t xml:space="preserve">https://www.daraz.pk/products/push-pop-bubble-fidget-spinner-pop-it-silicone-toy-5-inches-rainbow-unicorn-i227919120-s1448345927.html?spm=a2a0e.searchlist.list.11.54161eb3G8oxqD&amp;search=1</t>
  </si>
  <si>
    <t xml:space="preserve">2 months</t>
  </si>
  <si>
    <t xml:space="preserve">https://www.daraz.pk/products/simple-dimple-fidget-spinner-toy-handheld-mini-push-pop-bubble-fidget-sensory-toys-mini-fidget-toy-for-children-adult-stress-relief-and-anti-anxiety-tools-i230292190-s1450534821.html?spm=a2a0e.searchlist.list.13.54161eb3G8oxqD&amp;search=1</t>
  </si>
  <si>
    <t xml:space="preserve">https://www.daraz.pk/products/pop-it-fidget-toys-push-bubble-popping-game-educational-square-macaron-toy-kids-sensory-stress-relief-i231120066-s1451152162.html?spm=a2a0e.searchlist.list.15.54161eb3fO5ZdO&amp;search=1</t>
  </si>
  <si>
    <t xml:space="preserve">https://www.daraz.pk/products/pop-it-fidget-toys-push-bubble-popping-game-educational-colorful-octagon-shape-toy-kids-sensory-stress-relief-i231116345-s1451151220.html?spm=a2a0e.searchlist.list.17.54161eb3fO5ZdO&amp;search=1</t>
  </si>
  <si>
    <t xml:space="preserve">https://www.daraz.pk/products/push-pop-bubble-fidget-spinner-pop-it-silicone-toy-5-inches-rainbow-dinosaur-i227911560-s1448344831.html?spm=a2a0e.searchlist.list.21.54161eb3fO5ZdO&amp;search=1</t>
  </si>
  <si>
    <t xml:space="preserve">Daily avg.</t>
  </si>
  <si>
    <t xml:space="preserve">:</t>
  </si>
  <si>
    <t xml:space="preserve">Top 10 Sellers 6 days Avg.</t>
  </si>
  <si>
    <t xml:space="preserve">Top Seller Daily Avg.</t>
  </si>
  <si>
    <t xml:space="preserve">LAUNCH BUDGET</t>
  </si>
  <si>
    <t xml:space="preserve">Inventory</t>
  </si>
  <si>
    <t xml:space="preserve">units</t>
  </si>
  <si>
    <t xml:space="preserve">PRODUCT NAME</t>
  </si>
  <si>
    <t xml:space="preserve">Inventory Cost</t>
  </si>
  <si>
    <t xml:space="preserve">units/day, 30 days</t>
  </si>
  <si>
    <t xml:space="preserve">Best Selling Price</t>
  </si>
  <si>
    <t xml:space="preserve">Sourcing Price</t>
  </si>
  <si>
    <t xml:space="preserve">Bleeding</t>
  </si>
  <si>
    <t xml:space="preserve">Daraz Comission Best Selling Price</t>
  </si>
  <si>
    <t xml:space="preserve">Bleeding Cost</t>
  </si>
  <si>
    <t xml:space="preserve">units/day, 10 days</t>
  </si>
  <si>
    <t xml:space="preserve">Delivery charges within City</t>
  </si>
  <si>
    <t xml:space="preserve">Daraz Comission</t>
  </si>
  <si>
    <t xml:space="preserve">Flyer Cost</t>
  </si>
  <si>
    <t xml:space="preserve">Reff Fee 1.25%</t>
  </si>
  <si>
    <t xml:space="preserve">VAT</t>
  </si>
  <si>
    <t xml:space="preserve">Total Cost</t>
  </si>
  <si>
    <t xml:space="preserve">Profit per unit</t>
  </si>
  <si>
    <t xml:space="preserve">%</t>
  </si>
  <si>
    <t xml:space="preserve">View-source:https://www.daraz.pk/products/push-pop-bubble-fidget-spinner-pop-it-silicone-toy-5-inches-rainbow-hexagon-i227190394-s1446878358.html?spm=a2a0e.searchlist.list.1.54161eb3G8oxqD&amp;search=1</t>
  </si>
  <si>
    <t xml:space="preserve">View-source:https://www.daraz.pk/products/push-pop-bubble-fidget-spinner-pop-it-silicone-toy-5-inches-rainbow-square-i227191389-s1446876693.html?spm=a2a0e.searchlist.list.3.54161eb3G8oxqD&amp;search=1</t>
  </si>
  <si>
    <t xml:space="preserve">View-source:https://www.daraz.pk/products/pop-toy-bubble-squeeze-sensory-fidget-toy-pop-it-figit-toy-fidget-toys-special-needs-stress-reliever-push-bubble-gadgets-i223577350-s1440977580.html?spm=a2a0e.searchlist.list.5.54161eb3G8oxqD&amp;search=1</t>
  </si>
  <si>
    <t xml:space="preserve">View-source:https://www.daraz.pk/products/silicon-pop-it-fidget-toy-pop-bubble-squeeze-sensory-fidget-toys-pop-it-toy-special-needs-stress-reliever-push-bubble-gadget-i207978169-s1447573043.html?spm=a2a0e.searchlist.list.7.54161eb3G8oxqD&amp;search=1</t>
  </si>
  <si>
    <t xml:space="preserve">View-source:https://www.daraz.pk/products/pop-it-fidget-toys-push-bubble-popping-game-educational-octagon-macaron-toy-kids-sensory-stress-relief-i231117361-s1451140770.html?spm=a2a0e.searchlist.list.9.54161eb3G8oxqD&amp;search=1</t>
  </si>
  <si>
    <t xml:space="preserve">View-source:https://www.daraz.pk/products/push-pop-bubble-fidget-spinner-pop-it-silicone-toy-5-inches-rainbow-unicorn-i227919120-s1448345927.html?spm=a2a0e.searchlist.list.11.54161eb3G8oxqD&amp;search=1</t>
  </si>
  <si>
    <t xml:space="preserve">View-source:https://www.daraz.pk/products/simple-dimple-fidget-spinner-toy-handheld-mini-push-pop-bubble-fidget-sensory-toys-mini-fidget-toy-for-children-adult-stress-relief-and-anti-anxiety-tools-i230292190-s1450534821.html?spm=a2a0e.searchlist.list.13.54161eb3G8oxqD&amp;search=1</t>
  </si>
  <si>
    <t xml:space="preserve">View-source:https://www.daraz.pk/products/pop-it-fidget-toys-push-bubble-popping-game-educational-square-macaron-toy-kids-sensory-stress-relief-i231120066-s1451152162.html?spm=a2a0e.searchlist.list.15.54161eb3fO5ZdO&amp;search=1</t>
  </si>
  <si>
    <t xml:space="preserve">View-source:https://www.daraz.pk/products/pop-it-fidget-toys-push-bubble-popping-game-educational-colorful-octagon-shape-toy-kids-sensory-stress-relief-i231116345-s1451151220.html?spm=a2a0e.searchlist.list.17.54161eb3fO5ZdO&amp;search=1</t>
  </si>
  <si>
    <t xml:space="preserve">View-source:https://www.daraz.pk/products/push-pop-bubble-fidget-spinner-pop-it-silicone-toy-5-inches-rainbow-dinosaur-i227911560-s1448344831.html?spm=a2a0e.searchlist.list.21.54161eb3fO5ZdO&amp;search=1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</si>
</sst>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1E1C11"/>
      <name val="Calibri"/>
      <family val="2"/>
      <charset val="1"/>
    </font>
    <font>
      <sz val="18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9C6500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2F2F2"/>
        <bgColor rgb="FFFDEADA"/>
      </patternFill>
    </fill>
    <fill>
      <patternFill patternType="solid">
        <fgColor rgb="FFFFC7CE"/>
        <bgColor rgb="FFF2DCDB"/>
      </patternFill>
    </fill>
    <fill>
      <patternFill patternType="solid">
        <fgColor rgb="FFFFEB9C"/>
        <bgColor rgb="FFFDEADA"/>
      </patternFill>
    </fill>
    <fill>
      <patternFill patternType="solid">
        <fgColor rgb="FFC0504D"/>
        <bgColor rgb="FF993366"/>
      </patternFill>
    </fill>
    <fill>
      <patternFill patternType="solid">
        <fgColor rgb="FFDDD9C3"/>
        <bgColor rgb="FFD9D9D9"/>
      </patternFill>
    </fill>
    <fill>
      <patternFill patternType="solid">
        <fgColor rgb="FFDCE6F2"/>
        <bgColor rgb="FFD9D9D9"/>
      </patternFill>
    </fill>
    <fill>
      <patternFill patternType="solid">
        <fgColor rgb="FFC4BD97"/>
        <bgColor rgb="FFDDD9C3"/>
      </patternFill>
    </fill>
    <fill>
      <patternFill patternType="solid">
        <fgColor rgb="FF00B0F0"/>
        <bgColor rgb="FF33CCCC"/>
      </patternFill>
    </fill>
    <fill>
      <patternFill patternType="solid">
        <fgColor rgb="FF92D050"/>
        <bgColor rgb="FF9BBB59"/>
      </patternFill>
    </fill>
    <fill>
      <patternFill patternType="solid">
        <fgColor rgb="FF9BBB59"/>
        <bgColor rgb="FF92D050"/>
      </patternFill>
    </fill>
    <fill>
      <patternFill patternType="solid">
        <fgColor rgb="FFD99694"/>
        <bgColor rgb="FFFF99CC"/>
      </patternFill>
    </fill>
    <fill>
      <patternFill patternType="solid">
        <fgColor rgb="FFF2DCDB"/>
        <bgColor rgb="FFFDEADA"/>
      </patternFill>
    </fill>
    <fill>
      <patternFill patternType="solid">
        <fgColor rgb="FFD9D9D9"/>
        <bgColor rgb="FFDDD9C3"/>
      </patternFill>
    </fill>
    <fill>
      <patternFill patternType="solid">
        <fgColor rgb="FFF79646"/>
        <bgColor rgb="FFFA7D00"/>
      </patternFill>
    </fill>
    <fill>
      <patternFill patternType="solid">
        <fgColor rgb="FFC6D9F1"/>
        <bgColor rgb="FFD9D9D9"/>
      </patternFill>
    </fill>
    <fill>
      <patternFill patternType="solid">
        <fgColor rgb="FFFDEADA"/>
        <bgColor rgb="FFF2F2F2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 diagonalUp="false" diagonalDown="false">
      <left style="thin">
        <color rgb="FF7F7F7F"/>
      </left>
      <right/>
      <top/>
      <bottom style="thin">
        <color rgb="FF7F7F7F"/>
      </bottom>
      <diagonal/>
    </border>
    <border diagonalUp="false" diagonalDown="false">
      <left/>
      <right style="thin">
        <color rgb="FF7F7F7F"/>
      </right>
      <top/>
      <bottom style="thin">
        <color rgb="FF7F7F7F"/>
      </bottom>
      <diagonal/>
    </border>
    <border diagonalUp="false" diagonalDown="false">
      <left style="thin">
        <color rgb="FF7F7F7F"/>
      </left>
      <right/>
      <top style="thin">
        <color rgb="FF7F7F7F"/>
      </top>
      <bottom style="thin">
        <color rgb="FF7F7F7F"/>
      </bottom>
      <diagonal/>
    </border>
    <border diagonalUp="false" diagonalDown="false">
      <left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>
        <color rgb="FF7F7F7F"/>
      </top>
      <bottom/>
      <diagonal/>
    </border>
    <border diagonalUp="false" diagonalDown="false">
      <left/>
      <right style="thin"/>
      <top style="thin">
        <color rgb="FF7F7F7F"/>
      </top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7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8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2" borderId="9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1" xfId="21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10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2" borderId="11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3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2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20" xfId="2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6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1" xfId="2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1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2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alculation" xfId="21"/>
    <cellStyle name="*unknown*" xfId="20" builtinId="8"/>
    <cellStyle name="Excel Built-in Bad" xfId="22"/>
    <cellStyle name="Excel Built-in Neutral" xfId="23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4BD97"/>
      <rgbColor rgb="FF7F7F7F"/>
      <rgbColor rgb="FF9999FF"/>
      <rgbColor rgb="FFC0504D"/>
      <rgbColor rgb="FFFDEADA"/>
      <rgbColor rgb="FFDCE6F2"/>
      <rgbColor rgb="FF660066"/>
      <rgbColor rgb="FFD99694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F2DCDB"/>
      <rgbColor rgb="FFD9D9D9"/>
      <rgbColor rgb="FFFFEB9C"/>
      <rgbColor rgb="FFDDD9C3"/>
      <rgbColor rgb="FFFF99CC"/>
      <rgbColor rgb="FFCC99FF"/>
      <rgbColor rgb="FFFFC7CE"/>
      <rgbColor rgb="FF3366FF"/>
      <rgbColor rgb="FF33CCCC"/>
      <rgbColor rgb="FF92D050"/>
      <rgbColor rgb="FFFFCC00"/>
      <rgbColor rgb="FFF79646"/>
      <rgbColor rgb="FFFA7D00"/>
      <rgbColor rgb="FF666699"/>
      <rgbColor rgb="FF9BBB59"/>
      <rgbColor rgb="FF003366"/>
      <rgbColor rgb="FF339966"/>
      <rgbColor rgb="FF003300"/>
      <rgbColor rgb="FF1E1C11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araz.pk/products/push-pop-bubble-fidget-spinner-pop-it-silicone-toy-5-inches-rainbow-hexagon-i227190394-s1446878358.html?spm=a2a0e.searchlist.list.1.54161eb3G8oxqD&amp;search=1" TargetMode="External"/><Relationship Id="rId2" Type="http://schemas.openxmlformats.org/officeDocument/2006/relationships/hyperlink" Target="https://www.daraz.pk/products/push-pop-bubble-fidget-spinner-pop-it-silicone-toy-5-inches-rainbow-square-i227191389-s1446876693.html?spm=a2a0e.searchlist.list.3.54161eb3G8oxqD&amp;search=1" TargetMode="External"/><Relationship Id="rId3" Type="http://schemas.openxmlformats.org/officeDocument/2006/relationships/hyperlink" Target="https://www.daraz.pk/products/pop-toy-bubble-squeeze-sensory-fidget-toy-pop-it-figit-toy-fidget-toys-special-needs-stress-reliever-push-bubble-gadgets-i223577350-s1440977580.html?spm=a2a0e.searchlist.list.5.54161eb3G8oxqD&amp;search=1" TargetMode="External"/><Relationship Id="rId4" Type="http://schemas.openxmlformats.org/officeDocument/2006/relationships/hyperlink" Target="https://www.daraz.pk/products/silicon-pop-it-fidget-toy-pop-bubble-squeeze-sensory-fidget-toys-pop-it-toy-special-needs-stress-reliever-push-bubble-gadget-i207978169-s1447573043.html?spm=a2a0e.searchlist.list.7.54161eb3G8oxqD&amp;search=1" TargetMode="External"/><Relationship Id="rId5" Type="http://schemas.openxmlformats.org/officeDocument/2006/relationships/hyperlink" Target="https://www.daraz.pk/products/pop-it-fidget-toys-push-bubble-popping-game-educational-octagon-macaron-toy-kids-sensory-stress-relief-i231117361-s1451140770.html?spm=a2a0e.searchlist.list.9.54161eb3G8oxqD&amp;search=1" TargetMode="External"/><Relationship Id="rId6" Type="http://schemas.openxmlformats.org/officeDocument/2006/relationships/hyperlink" Target="https://www.daraz.pk/products/push-pop-bubble-fidget-spinner-pop-it-silicone-toy-5-inches-rainbow-unicorn-i227919120-s1448345927.html?spm=a2a0e.searchlist.list.11.54161eb3G8oxqD&amp;search=1" TargetMode="External"/><Relationship Id="rId7" Type="http://schemas.openxmlformats.org/officeDocument/2006/relationships/hyperlink" Target="https://www.daraz.pk/products/pop-it-fidget-toys-push-bubble-popping-game-educational-square-macaron-toy-kids-sensory-stress-relief-i231120066-s1451152162.html?spm=a2a0e.searchlist.list.15.54161eb3fO5ZdO&amp;search=1" TargetMode="External"/><Relationship Id="rId8" Type="http://schemas.openxmlformats.org/officeDocument/2006/relationships/hyperlink" Target="https://www.daraz.pk/products/pop-it-fidget-toys-push-bubble-popping-game-educational-colorful-octagon-shape-toy-kids-sensory-stress-relief-i231116345-s1451151220.html?spm=a2a0e.searchlist.list.17.54161eb3fO5ZdO&amp;search=1" TargetMode="External"/><Relationship Id="rId9" Type="http://schemas.openxmlformats.org/officeDocument/2006/relationships/hyperlink" Target="https://www.daraz.pk/products/push-pop-bubble-fidget-spinner-pop-it-silicone-toy-5-inches-rainbow-dinosaur-i227911560-s1448344831.html?spm=a2a0e.searchlist.list.21.54161eb3fO5ZdO&amp;search=1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daraz.pk/products/push-pop-bubble-fidget-spinner-pop-it-silicone-toy-5-inches-rainbow-hexagon-i227190394-s1446878358.html?spm=a2a0e.searchlist.list.1.54161eb3G8oxqD&amp;search=1" TargetMode="External"/><Relationship Id="rId2" Type="http://schemas.openxmlformats.org/officeDocument/2006/relationships/hyperlink" Target="https://www.daraz.pk/products/push-pop-bubble-fidget-spinner-pop-it-silicone-toy-5-inches-rainbow-square-i227191389-s1446876693.html?spm=a2a0e.searchlist.list.3.54161eb3G8oxqD&amp;search=1" TargetMode="External"/><Relationship Id="rId3" Type="http://schemas.openxmlformats.org/officeDocument/2006/relationships/hyperlink" Target="https://www.daraz.pk/products/pop-toy-bubble-squeeze-sensory-fidget-toy-pop-it-figit-toy-fidget-toys-special-needs-stress-reliever-push-bubble-gadgets-i223577350-s1440977580.html?spm=a2a0e.searchlist.list.5.54161eb3G8oxqD&amp;search=1" TargetMode="External"/><Relationship Id="rId4" Type="http://schemas.openxmlformats.org/officeDocument/2006/relationships/hyperlink" Target="https://www.daraz.pk/products/silicon-pop-it-fidget-toy-pop-bubble-squeeze-sensory-fidget-toys-pop-it-toy-special-needs-stress-reliever-push-bubble-gadget-i207978169-s1447573043.html?spm=a2a0e.searchlist.list.7.54161eb3G8oxqD&amp;search=1" TargetMode="External"/><Relationship Id="rId5" Type="http://schemas.openxmlformats.org/officeDocument/2006/relationships/hyperlink" Target="https://www.daraz.pk/products/pop-it-fidget-toys-push-bubble-popping-game-educational-octagon-macaron-toy-kids-sensory-stress-relief-i231117361-s1451140770.html?spm=a2a0e.searchlist.list.9.54161eb3G8oxqD&amp;search=1" TargetMode="External"/><Relationship Id="rId6" Type="http://schemas.openxmlformats.org/officeDocument/2006/relationships/hyperlink" Target="https://www.daraz.pk/products/push-pop-bubble-fidget-spinner-pop-it-silicone-toy-5-inches-rainbow-unicorn-i227919120-s1448345927.html?spm=a2a0e.searchlist.list.11.54161eb3G8oxqD&amp;search=1" TargetMode="External"/><Relationship Id="rId7" Type="http://schemas.openxmlformats.org/officeDocument/2006/relationships/hyperlink" Target="https://www.daraz.pk/products/pop-it-fidget-toys-push-bubble-popping-game-educational-square-macaron-toy-kids-sensory-stress-relief-i231120066-s1451152162.html?spm=a2a0e.searchlist.list.15.54161eb3fO5ZdO&amp;search=1" TargetMode="External"/><Relationship Id="rId8" Type="http://schemas.openxmlformats.org/officeDocument/2006/relationships/hyperlink" Target="https://www.daraz.pk/products/pop-it-fidget-toys-push-bubble-popping-game-educational-colorful-octagon-shape-toy-kids-sensory-stress-relief-i231116345-s1451151220.html?spm=a2a0e.searchlist.list.17.54161eb3fO5ZdO&amp;search=1" TargetMode="External"/><Relationship Id="rId9" Type="http://schemas.openxmlformats.org/officeDocument/2006/relationships/hyperlink" Target="https://www.daraz.pk/products/push-pop-bubble-fidget-spinner-pop-it-silicone-toy-5-inches-rainbow-dinosaur-i227911560-s1448344831.html?spm=a2a0e.searchlist.list.21.54161eb3fO5ZdO&amp;search=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E61"/>
  <sheetViews>
    <sheetView showFormulas="false" showGridLines="true" showRowColHeaders="true" showZeros="true" rightToLeft="false" tabSelected="false" showOutlineSymbols="true" defaultGridColor="true" view="normal" topLeftCell="C2" colorId="64" zoomScale="75" zoomScaleNormal="75" zoomScalePageLayoutView="100" workbookViewId="0">
      <selection pane="topLeft" activeCell="H17" activeCellId="0" sqref="H17"/>
    </sheetView>
  </sheetViews>
  <sheetFormatPr defaultColWidth="9.14453125" defaultRowHeight="1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25"/>
    <col collapsed="false" customWidth="true" hidden="false" outlineLevel="0" max="3" min="3" style="1" width="9.57"/>
    <col collapsed="false" customWidth="true" hidden="false" outlineLevel="0" max="4" min="4" style="1" width="14.57"/>
    <col collapsed="false" customWidth="true" hidden="false" outlineLevel="0" max="5" min="5" style="1" width="11.85"/>
    <col collapsed="false" customWidth="true" hidden="false" outlineLevel="0" max="6" min="6" style="1" width="11.57"/>
    <col collapsed="false" customWidth="true" hidden="false" outlineLevel="0" max="7" min="7" style="1" width="13.71"/>
    <col collapsed="false" customWidth="true" hidden="false" outlineLevel="0" max="8" min="8" style="1" width="16.71"/>
    <col collapsed="false" customWidth="true" hidden="false" outlineLevel="0" max="9" min="9" style="1" width="12.43"/>
    <col collapsed="false" customWidth="true" hidden="false" outlineLevel="0" max="10" min="10" style="1" width="11.57"/>
    <col collapsed="false" customWidth="true" hidden="false" outlineLevel="0" max="12" min="11" style="1" width="10.71"/>
    <col collapsed="false" customWidth="true" hidden="false" outlineLevel="0" max="13" min="13" style="2" width="3"/>
    <col collapsed="false" customWidth="true" hidden="false" outlineLevel="0" max="14" min="14" style="1" width="14.71"/>
    <col collapsed="false" customWidth="false" hidden="false" outlineLevel="0" max="15" min="15" style="1" width="9.14"/>
    <col collapsed="false" customWidth="true" hidden="false" outlineLevel="0" max="16" min="16" style="1" width="18.71"/>
    <col collapsed="false" customWidth="false" hidden="false" outlineLevel="0" max="19" min="17" style="1" width="9.14"/>
    <col collapsed="false" customWidth="true" hidden="false" outlineLevel="0" max="20" min="20" style="1" width="28"/>
    <col collapsed="false" customWidth="false" hidden="false" outlineLevel="0" max="1024" min="21" style="1" width="9.14"/>
  </cols>
  <sheetData>
    <row r="1" s="1" customFormat="true" ht="15" hidden="false" customHeight="false" outlineLevel="0" collapsed="false"/>
    <row r="2" s="1" customFormat="true" ht="15" hidden="false" customHeight="false" outlineLevel="0" collapsed="false"/>
    <row r="3" s="1" customFormat="true" ht="15" hidden="false" customHeight="false" outlineLevel="0" collapsed="false"/>
    <row r="4" s="1" customFormat="true" ht="15" hidden="false" customHeight="false" outlineLevel="0" collapsed="false"/>
    <row r="5" customFormat="false" ht="31.5" hidden="false" customHeight="false" outlineLevel="0" collapsed="false">
      <c r="G5" s="3" t="s">
        <v>0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customFormat="false" ht="23.25" hidden="false" customHeight="false" outlineLevel="0" collapsed="false">
      <c r="G6" s="4" t="s">
        <v>1</v>
      </c>
      <c r="H6" s="4"/>
      <c r="I6" s="4"/>
      <c r="J6" s="4"/>
      <c r="K6" s="4"/>
      <c r="L6" s="4"/>
      <c r="M6" s="5"/>
      <c r="N6" s="6" t="s">
        <v>2</v>
      </c>
      <c r="O6" s="6"/>
      <c r="P6" s="6"/>
      <c r="Q6" s="6"/>
      <c r="R6" s="6"/>
    </row>
    <row r="7" customFormat="false" ht="21" hidden="false" customHeight="false" outlineLevel="0" collapsed="false">
      <c r="B7" s="7" t="s">
        <v>3</v>
      </c>
      <c r="C7" s="7" t="s">
        <v>4</v>
      </c>
      <c r="D7" s="7" t="s">
        <v>5</v>
      </c>
      <c r="E7" s="7" t="s">
        <v>6</v>
      </c>
      <c r="F7" s="7" t="s">
        <v>7</v>
      </c>
      <c r="G7" s="7" t="s">
        <v>8</v>
      </c>
      <c r="H7" s="7" t="s">
        <v>9</v>
      </c>
      <c r="I7" s="7" t="s">
        <v>10</v>
      </c>
      <c r="J7" s="7" t="s">
        <v>11</v>
      </c>
      <c r="K7" s="7" t="s">
        <v>12</v>
      </c>
      <c r="L7" s="7" t="s">
        <v>13</v>
      </c>
      <c r="M7" s="8"/>
      <c r="N7" s="7" t="s">
        <v>8</v>
      </c>
      <c r="O7" s="7" t="s">
        <v>9</v>
      </c>
      <c r="P7" s="7" t="s">
        <v>10</v>
      </c>
      <c r="Q7" s="7" t="s">
        <v>11</v>
      </c>
      <c r="R7" s="7" t="s">
        <v>12</v>
      </c>
      <c r="S7" s="7" t="s">
        <v>13</v>
      </c>
      <c r="T7" s="9" t="s">
        <v>14</v>
      </c>
    </row>
    <row r="8" s="14" customFormat="true" ht="15" hidden="false" customHeight="false" outlineLevel="0" collapsed="false">
      <c r="A8" s="1"/>
      <c r="B8" s="10" t="s">
        <v>15</v>
      </c>
      <c r="C8" s="10" t="n">
        <v>1</v>
      </c>
      <c r="D8" s="10" t="n">
        <v>350</v>
      </c>
      <c r="E8" s="10" t="s">
        <v>16</v>
      </c>
      <c r="F8" s="10" t="n">
        <v>41</v>
      </c>
      <c r="G8" s="10" t="n">
        <v>2</v>
      </c>
      <c r="H8" s="10" t="n">
        <v>196</v>
      </c>
      <c r="I8" s="10"/>
      <c r="J8" s="10"/>
      <c r="K8" s="10"/>
      <c r="L8" s="11"/>
      <c r="M8" s="5"/>
      <c r="N8" s="12" t="n">
        <f aca="false">SUM(G8-H8)</f>
        <v>-194</v>
      </c>
      <c r="O8" s="10" t="n">
        <f aca="false">SUM(H8-I8)</f>
        <v>196</v>
      </c>
      <c r="P8" s="10" t="n">
        <f aca="false">SUM(I8-J8)</f>
        <v>0</v>
      </c>
      <c r="Q8" s="10" t="n">
        <f aca="false">SUM(J8-K8)</f>
        <v>0</v>
      </c>
      <c r="R8" s="10" t="n">
        <f aca="false">SUM(K8-L8)</f>
        <v>0</v>
      </c>
      <c r="S8" s="11" t="n">
        <f aca="false">SUM(L8-M8)</f>
        <v>0</v>
      </c>
      <c r="T8" s="13" t="s">
        <v>17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</row>
    <row r="9" s="14" customFormat="true" ht="15" hidden="false" customHeight="false" outlineLevel="0" collapsed="false">
      <c r="A9" s="1"/>
      <c r="B9" s="14" t="s">
        <v>15</v>
      </c>
      <c r="C9" s="14" t="n">
        <v>2</v>
      </c>
      <c r="D9" s="14" t="n">
        <v>379</v>
      </c>
      <c r="E9" s="14" t="s">
        <v>16</v>
      </c>
      <c r="F9" s="14" t="n">
        <v>223</v>
      </c>
      <c r="G9" s="14" t="n">
        <v>89</v>
      </c>
      <c r="H9" s="14" t="n">
        <v>38</v>
      </c>
      <c r="L9" s="15"/>
      <c r="M9" s="5"/>
      <c r="N9" s="16" t="n">
        <f aca="false">SUM(G9-H9)</f>
        <v>51</v>
      </c>
      <c r="S9" s="15"/>
      <c r="T9" s="13" t="s">
        <v>18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</row>
    <row r="10" s="14" customFormat="true" ht="15" hidden="false" customHeight="false" outlineLevel="0" collapsed="false">
      <c r="A10" s="1"/>
      <c r="B10" s="14" t="s">
        <v>15</v>
      </c>
      <c r="C10" s="14" t="n">
        <v>3</v>
      </c>
      <c r="D10" s="14" t="n">
        <v>385</v>
      </c>
      <c r="E10" s="14" t="s">
        <v>16</v>
      </c>
      <c r="F10" s="14" t="n">
        <v>263</v>
      </c>
      <c r="G10" s="14" t="n">
        <v>4733</v>
      </c>
      <c r="H10" s="14" t="n">
        <v>4681</v>
      </c>
      <c r="L10" s="15"/>
      <c r="M10" s="5"/>
      <c r="N10" s="16" t="n">
        <f aca="false">SUM(G10-H10)</f>
        <v>52</v>
      </c>
      <c r="S10" s="15"/>
      <c r="T10" s="13" t="s">
        <v>19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</row>
    <row r="11" s="14" customFormat="true" ht="15" hidden="false" customHeight="false" outlineLevel="0" collapsed="false">
      <c r="A11" s="1"/>
      <c r="B11" s="14" t="s">
        <v>15</v>
      </c>
      <c r="C11" s="14" t="n">
        <v>4</v>
      </c>
      <c r="D11" s="14" t="n">
        <v>385</v>
      </c>
      <c r="E11" s="14" t="s">
        <v>20</v>
      </c>
      <c r="F11" s="14" t="n">
        <v>202</v>
      </c>
      <c r="G11" s="14" t="n">
        <v>0</v>
      </c>
      <c r="H11" s="14" t="n">
        <v>0</v>
      </c>
      <c r="L11" s="15"/>
      <c r="M11" s="5"/>
      <c r="N11" s="16" t="n">
        <f aca="false">SUM(G11-H11)</f>
        <v>0</v>
      </c>
      <c r="S11" s="15"/>
      <c r="T11" s="13" t="s">
        <v>21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</row>
    <row r="12" s="14" customFormat="true" ht="15" hidden="false" customHeight="false" outlineLevel="0" collapsed="false">
      <c r="A12" s="1"/>
      <c r="B12" s="14" t="s">
        <v>15</v>
      </c>
      <c r="C12" s="14" t="n">
        <v>5</v>
      </c>
      <c r="D12" s="14" t="n">
        <v>368</v>
      </c>
      <c r="E12" s="14" t="s">
        <v>22</v>
      </c>
      <c r="F12" s="14" t="n">
        <v>59</v>
      </c>
      <c r="G12" s="14" t="n">
        <v>9337</v>
      </c>
      <c r="H12" s="14" t="n">
        <v>9329</v>
      </c>
      <c r="L12" s="15"/>
      <c r="M12" s="5"/>
      <c r="N12" s="16" t="n">
        <f aca="false">SUM(G12-H12)</f>
        <v>8</v>
      </c>
      <c r="S12" s="15"/>
      <c r="T12" s="13" t="s">
        <v>23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</row>
    <row r="13" s="14" customFormat="true" ht="15" hidden="false" customHeight="false" outlineLevel="0" collapsed="false">
      <c r="A13" s="1"/>
      <c r="B13" s="14" t="s">
        <v>15</v>
      </c>
      <c r="C13" s="14" t="n">
        <v>6</v>
      </c>
      <c r="D13" s="14" t="n">
        <v>499</v>
      </c>
      <c r="E13" s="14" t="s">
        <v>16</v>
      </c>
      <c r="F13" s="14" t="n">
        <v>69</v>
      </c>
      <c r="G13" s="14" t="n">
        <v>449</v>
      </c>
      <c r="H13" s="14" t="n">
        <v>457</v>
      </c>
      <c r="L13" s="15"/>
      <c r="M13" s="5"/>
      <c r="N13" s="16" t="n">
        <f aca="false">SUM(G13-H13)</f>
        <v>-8</v>
      </c>
      <c r="S13" s="15"/>
      <c r="T13" s="13" t="s">
        <v>24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</row>
    <row r="14" s="14" customFormat="true" ht="15" hidden="false" customHeight="false" outlineLevel="0" collapsed="false">
      <c r="A14" s="1"/>
      <c r="B14" s="14" t="s">
        <v>15</v>
      </c>
      <c r="C14" s="14" t="n">
        <v>7</v>
      </c>
      <c r="D14" s="14" t="n">
        <v>144</v>
      </c>
      <c r="E14" s="14" t="s">
        <v>25</v>
      </c>
      <c r="F14" s="14" t="n">
        <v>70</v>
      </c>
      <c r="G14" s="14" t="n">
        <v>108</v>
      </c>
      <c r="H14" s="14" t="n">
        <v>89</v>
      </c>
      <c r="L14" s="15"/>
      <c r="M14" s="5"/>
      <c r="N14" s="16" t="n">
        <f aca="false">SUM(G14-H14)</f>
        <v>19</v>
      </c>
      <c r="S14" s="15"/>
      <c r="T14" s="13" t="s">
        <v>26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</row>
    <row r="15" s="14" customFormat="true" ht="15" hidden="false" customHeight="false" outlineLevel="0" collapsed="false">
      <c r="A15" s="1"/>
      <c r="B15" s="14" t="s">
        <v>15</v>
      </c>
      <c r="C15" s="14" t="n">
        <v>8</v>
      </c>
      <c r="D15" s="14" t="n">
        <v>369</v>
      </c>
      <c r="E15" s="14" t="s">
        <v>25</v>
      </c>
      <c r="F15" s="14" t="n">
        <v>46</v>
      </c>
      <c r="G15" s="14" t="n">
        <v>59115</v>
      </c>
      <c r="H15" s="14" t="n">
        <v>3</v>
      </c>
      <c r="L15" s="15"/>
      <c r="M15" s="5"/>
      <c r="N15" s="16" t="n">
        <f aca="false">SUM(G15-H15)</f>
        <v>59112</v>
      </c>
      <c r="S15" s="15"/>
      <c r="T15" s="13" t="s">
        <v>27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</row>
    <row r="16" s="14" customFormat="true" ht="15" hidden="false" customHeight="false" outlineLevel="0" collapsed="false">
      <c r="A16" s="1"/>
      <c r="B16" s="14" t="s">
        <v>15</v>
      </c>
      <c r="C16" s="14" t="n">
        <v>9</v>
      </c>
      <c r="D16" s="14" t="n">
        <v>364</v>
      </c>
      <c r="E16" s="14" t="s">
        <v>22</v>
      </c>
      <c r="F16" s="14" t="n">
        <v>29</v>
      </c>
      <c r="G16" s="14" t="n">
        <v>59283</v>
      </c>
      <c r="H16" s="14" t="n">
        <v>59279</v>
      </c>
      <c r="L16" s="15"/>
      <c r="M16" s="5"/>
      <c r="N16" s="16" t="n">
        <f aca="false">SUM(G16-H16)</f>
        <v>4</v>
      </c>
      <c r="S16" s="15"/>
      <c r="T16" s="13" t="s">
        <v>28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</row>
    <row r="17" s="14" customFormat="true" ht="15" hidden="false" customHeight="false" outlineLevel="0" collapsed="false">
      <c r="A17" s="1"/>
      <c r="B17" s="14" t="s">
        <v>15</v>
      </c>
      <c r="C17" s="14" t="n">
        <v>10</v>
      </c>
      <c r="D17" s="14" t="n">
        <v>474</v>
      </c>
      <c r="E17" s="14" t="s">
        <v>16</v>
      </c>
      <c r="F17" s="14" t="n">
        <v>30</v>
      </c>
      <c r="G17" s="14" t="n">
        <v>99</v>
      </c>
      <c r="H17" s="14" t="n">
        <v>93</v>
      </c>
      <c r="L17" s="15"/>
      <c r="M17" s="17"/>
      <c r="N17" s="16" t="n">
        <f aca="false">SUM(G17-H17)</f>
        <v>6</v>
      </c>
      <c r="S17" s="15"/>
      <c r="T17" s="13" t="s">
        <v>29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</row>
    <row r="18" customFormat="false" ht="15" hidden="false" customHeight="false" outlineLevel="0" collapsed="false">
      <c r="J18" s="18" t="s">
        <v>30</v>
      </c>
      <c r="K18" s="18"/>
      <c r="L18" s="18"/>
      <c r="M18" s="19" t="s">
        <v>31</v>
      </c>
      <c r="N18" s="20" t="n">
        <f aca="false">AVERAGE(N8:N17)</f>
        <v>5905</v>
      </c>
      <c r="O18" s="20" t="n">
        <f aca="false">AVERAGE(O8:O17)</f>
        <v>196</v>
      </c>
      <c r="P18" s="20" t="n">
        <f aca="false">AVERAGE(P8:P17)</f>
        <v>0</v>
      </c>
      <c r="Q18" s="20" t="n">
        <f aca="false">AVERAGE(Q8:Q17)</f>
        <v>0</v>
      </c>
      <c r="R18" s="20" t="n">
        <f aca="false">AVERAGE(R8:R17)</f>
        <v>0</v>
      </c>
      <c r="S18" s="21" t="n">
        <f aca="false">AVERAGE(S8:S17)</f>
        <v>0</v>
      </c>
    </row>
    <row r="19" customFormat="false" ht="15" hidden="false" customHeight="false" outlineLevel="0" collapsed="false">
      <c r="J19" s="22" t="s">
        <v>32</v>
      </c>
      <c r="K19" s="22"/>
      <c r="L19" s="22"/>
      <c r="M19" s="19" t="s">
        <v>31</v>
      </c>
      <c r="N19" s="23" t="n">
        <f aca="false">AVERAGE(N18:S18)</f>
        <v>1016.83333333333</v>
      </c>
      <c r="O19" s="23"/>
      <c r="S19" s="24"/>
    </row>
    <row r="20" customFormat="false" ht="15" hidden="false" customHeight="false" outlineLevel="0" collapsed="false">
      <c r="J20" s="25" t="s">
        <v>33</v>
      </c>
      <c r="K20" s="25"/>
      <c r="L20" s="25"/>
      <c r="M20" s="19" t="s">
        <v>31</v>
      </c>
      <c r="N20" s="26" t="n">
        <f aca="false">AVERAGE(N8:S8)</f>
        <v>0.333333333333333</v>
      </c>
      <c r="O20" s="26"/>
      <c r="P20" s="27"/>
      <c r="Q20" s="27"/>
      <c r="R20" s="27"/>
      <c r="S20" s="28"/>
    </row>
    <row r="21" s="1" customFormat="true" ht="15" hidden="false" customHeight="false" outlineLevel="0" collapsed="false"/>
    <row r="22" s="1" customFormat="true" ht="15" hidden="false" customHeight="false" outlineLevel="0" collapsed="false"/>
    <row r="23" s="1" customFormat="true" ht="15" hidden="false" customHeight="false" outlineLevel="0" collapsed="false"/>
    <row r="24" s="1" customFormat="true" ht="15" hidden="false" customHeight="false" outlineLevel="0" collapsed="false">
      <c r="N24" s="29" t="s">
        <v>34</v>
      </c>
      <c r="O24" s="29"/>
      <c r="P24" s="29"/>
    </row>
    <row r="25" s="1" customFormat="true" ht="15" hidden="false" customHeight="false" outlineLevel="0" collapsed="false">
      <c r="D25" s="30"/>
      <c r="E25" s="30"/>
      <c r="F25" s="30"/>
      <c r="G25" s="30"/>
      <c r="H25" s="30"/>
      <c r="I25" s="30"/>
      <c r="N25" s="31" t="s">
        <v>35</v>
      </c>
      <c r="O25" s="31"/>
      <c r="P25" s="31" t="s">
        <v>36</v>
      </c>
    </row>
    <row r="26" s="1" customFormat="true" ht="15" hidden="false" customHeight="false" outlineLevel="0" collapsed="false">
      <c r="D26" s="32" t="s">
        <v>37</v>
      </c>
      <c r="E26" s="32"/>
      <c r="F26" s="32"/>
      <c r="G26" s="33"/>
      <c r="H26" s="32" t="s">
        <v>37</v>
      </c>
      <c r="I26" s="32"/>
      <c r="N26" s="34" t="s">
        <v>38</v>
      </c>
      <c r="O26" s="34"/>
      <c r="P26" s="34" t="s">
        <v>39</v>
      </c>
    </row>
    <row r="27" s="1" customFormat="true" ht="15" hidden="false" customHeight="false" outlineLevel="0" collapsed="false">
      <c r="D27" s="35" t="s">
        <v>40</v>
      </c>
      <c r="E27" s="36"/>
      <c r="F27" s="36" t="n">
        <v>105</v>
      </c>
      <c r="G27" s="37"/>
      <c r="H27" s="38" t="s">
        <v>41</v>
      </c>
      <c r="I27" s="38" t="n">
        <v>45</v>
      </c>
      <c r="N27" s="34" t="s">
        <v>42</v>
      </c>
      <c r="O27" s="34"/>
      <c r="P27" s="34" t="s">
        <v>36</v>
      </c>
    </row>
    <row r="28" s="1" customFormat="true" ht="15" hidden="false" customHeight="false" outlineLevel="0" collapsed="false">
      <c r="D28" s="39" t="s">
        <v>43</v>
      </c>
      <c r="E28" s="39"/>
      <c r="F28" s="40" t="n">
        <f aca="false">(F27/100)*I29</f>
        <v>3.57</v>
      </c>
      <c r="G28" s="37"/>
      <c r="H28" s="41"/>
      <c r="I28" s="41"/>
      <c r="N28" s="34" t="s">
        <v>44</v>
      </c>
      <c r="O28" s="34"/>
      <c r="P28" s="34" t="s">
        <v>45</v>
      </c>
    </row>
    <row r="29" s="1" customFormat="true" ht="15" hidden="false" customHeight="false" outlineLevel="0" collapsed="false">
      <c r="D29" s="39" t="s">
        <v>46</v>
      </c>
      <c r="E29" s="39"/>
      <c r="F29" s="40" t="n">
        <v>49</v>
      </c>
      <c r="G29" s="37"/>
      <c r="H29" s="41" t="s">
        <v>47</v>
      </c>
      <c r="I29" s="41" t="n">
        <v>3.4</v>
      </c>
    </row>
    <row r="30" s="1" customFormat="true" ht="15" hidden="false" customHeight="false" outlineLevel="0" collapsed="false">
      <c r="D30" s="40" t="s">
        <v>48</v>
      </c>
      <c r="E30" s="42"/>
      <c r="F30" s="40" t="n">
        <v>7.5</v>
      </c>
      <c r="G30" s="30"/>
    </row>
    <row r="31" s="1" customFormat="true" ht="15" hidden="false" customHeight="false" outlineLevel="0" collapsed="false">
      <c r="D31" s="40" t="s">
        <v>49</v>
      </c>
      <c r="E31" s="40"/>
      <c r="F31" s="40" t="n">
        <f aca="false">(F27*0.0125)</f>
        <v>1.3125</v>
      </c>
    </row>
    <row r="32" s="1" customFormat="true" ht="15" hidden="false" customHeight="false" outlineLevel="0" collapsed="false">
      <c r="D32" s="40" t="s">
        <v>50</v>
      </c>
      <c r="E32" s="40"/>
      <c r="F32" s="40" t="n">
        <f aca="false">(F28+F29+F31)*16%</f>
        <v>8.6212</v>
      </c>
    </row>
    <row r="33" s="1" customFormat="true" ht="15" hidden="false" customHeight="false" outlineLevel="0" collapsed="false">
      <c r="D33" s="40" t="s">
        <v>51</v>
      </c>
      <c r="E33" s="40"/>
      <c r="F33" s="40" t="n">
        <f aca="false">(I27+F28+F30+F31+F32)</f>
        <v>66.0037</v>
      </c>
    </row>
    <row r="34" s="1" customFormat="true" ht="15" hidden="false" customHeight="false" outlineLevel="0" collapsed="false">
      <c r="D34" s="40" t="s">
        <v>52</v>
      </c>
      <c r="E34" s="40"/>
      <c r="F34" s="40" t="n">
        <f aca="false">F27-F33</f>
        <v>38.9963</v>
      </c>
      <c r="G34" s="1" t="n">
        <f aca="false">(F34/F27)*100</f>
        <v>37.1393333333333</v>
      </c>
      <c r="H34" s="43" t="s">
        <v>53</v>
      </c>
    </row>
    <row r="35" s="1" customFormat="true" ht="15" hidden="false" customHeight="false" outlineLevel="0" collapsed="false"/>
    <row r="36" s="1" customFormat="true" ht="15" hidden="false" customHeight="false" outlineLevel="0" collapsed="false"/>
    <row r="37" s="1" customFormat="true" ht="15" hidden="false" customHeight="false" outlineLevel="0" collapsed="false"/>
    <row r="38" s="1" customFormat="true" ht="15" hidden="false" customHeight="false" outlineLevel="0" collapsed="false"/>
    <row r="39" s="1" customFormat="true" ht="15" hidden="false" customHeight="false" outlineLevel="0" collapsed="false"/>
    <row r="40" s="1" customFormat="true" ht="15" hidden="false" customHeight="false" outlineLevel="0" collapsed="false"/>
    <row r="41" s="1" customFormat="true" ht="15" hidden="false" customHeight="false" outlineLevel="0" collapsed="false"/>
    <row r="42" s="1" customFormat="true" ht="15" hidden="false" customHeight="false" outlineLevel="0" collapsed="false"/>
    <row r="43" s="1" customFormat="true" ht="15" hidden="false" customHeight="false" outlineLevel="0" collapsed="false"/>
    <row r="44" s="1" customFormat="true" ht="15" hidden="false" customHeight="false" outlineLevel="0" collapsed="false"/>
    <row r="45" s="1" customFormat="true" ht="15" hidden="false" customHeight="false" outlineLevel="0" collapsed="false"/>
    <row r="46" s="1" customFormat="true" ht="15" hidden="false" customHeight="false" outlineLevel="0" collapsed="false"/>
    <row r="47" s="1" customFormat="true" ht="15" hidden="false" customHeight="false" outlineLevel="0" collapsed="false"/>
    <row r="48" s="1" customFormat="true" ht="15" hidden="false" customHeight="false" outlineLevel="0" collapsed="false"/>
    <row r="49" s="1" customFormat="true" ht="15" hidden="false" customHeight="false" outlineLevel="0" collapsed="false"/>
    <row r="50" s="1" customFormat="true" ht="15" hidden="false" customHeight="false" outlineLevel="0" collapsed="false"/>
    <row r="51" s="1" customFormat="true" ht="15" hidden="false" customHeight="false" outlineLevel="0" collapsed="false"/>
    <row r="52" s="1" customFormat="true" ht="15" hidden="false" customHeight="false" outlineLevel="0" collapsed="false"/>
    <row r="53" s="1" customFormat="true" ht="15" hidden="false" customHeight="false" outlineLevel="0" collapsed="false"/>
    <row r="54" s="1" customFormat="true" ht="15" hidden="false" customHeight="false" outlineLevel="0" collapsed="false"/>
    <row r="55" s="1" customFormat="true" ht="15" hidden="false" customHeight="false" outlineLevel="0" collapsed="false"/>
    <row r="56" s="1" customFormat="true" ht="15" hidden="false" customHeight="false" outlineLevel="0" collapsed="false"/>
    <row r="57" s="1" customFormat="true" ht="15" hidden="false" customHeight="false" outlineLevel="0" collapsed="false"/>
    <row r="58" s="1" customFormat="true" ht="15" hidden="false" customHeight="false" outlineLevel="0" collapsed="false"/>
    <row r="59" s="1" customFormat="true" ht="15" hidden="false" customHeight="false" outlineLevel="0" collapsed="false"/>
    <row r="60" s="1" customFormat="true" ht="15" hidden="false" customHeight="false" outlineLevel="0" collapsed="false"/>
    <row r="61" s="1" customFormat="true" ht="15" hidden="false" customHeight="false" outlineLevel="0" collapsed="false"/>
  </sheetData>
  <mergeCells count="13">
    <mergeCell ref="G5:R5"/>
    <mergeCell ref="G6:L6"/>
    <mergeCell ref="N6:R6"/>
    <mergeCell ref="J18:L18"/>
    <mergeCell ref="J19:L19"/>
    <mergeCell ref="N19:O19"/>
    <mergeCell ref="J20:L20"/>
    <mergeCell ref="N20:O20"/>
    <mergeCell ref="N24:P24"/>
    <mergeCell ref="D26:F26"/>
    <mergeCell ref="H26:I26"/>
    <mergeCell ref="D28:E28"/>
    <mergeCell ref="D29:E29"/>
  </mergeCells>
  <hyperlinks>
    <hyperlink ref="T8" r:id="rId1" display="https://www.daraz.pk/products/push-pop-bubble-fidget-spinner-pop-it-silicone-toy-5-inches-rainbow-hexagon-i227190394-s1446878358.html?spm=a2a0e.searchlist.list.1.54161eb3G8oxqD&amp;search=1"/>
    <hyperlink ref="T9" r:id="rId2" display="https://www.daraz.pk/products/push-pop-bubble-fidget-spinner-pop-it-silicone-toy-5-inches-rainbow-square-i227191389-s1446876693.html?spm=a2a0e.searchlist.list.3.54161eb3G8oxqD&amp;search=1"/>
    <hyperlink ref="T10" r:id="rId3" display="https://www.daraz.pk/products/pop-toy-bubble-squeeze-sensory-fidget-toy-pop-it-figit-toy-fidget-toys-special-needs-stress-reliever-push-bubble-gadgets-i223577350-s1440977580.html?spm=a2a0e.searchlist.list.5.54161eb3G8oxqD&amp;search=1"/>
    <hyperlink ref="T11" r:id="rId4" display="https://www.daraz.pk/products/silicon-pop-it-fidget-toy-pop-bubble-squeeze-sensory-fidget-toys-pop-it-toy-special-needs-stress-reliever-push-bubble-gadget-i207978169-s1447573043.html?spm=a2a0e.searchlist.list.7.54161eb3G8oxqD&amp;search=1"/>
    <hyperlink ref="T12" r:id="rId5" display="https://www.daraz.pk/products/pop-it-fidget-toys-push-bubble-popping-game-educational-octagon-macaron-toy-kids-sensory-stress-relief-i231117361-s1451140770.html?spm=a2a0e.searchlist.list.9.54161eb3G8oxqD&amp;search=1"/>
    <hyperlink ref="T13" r:id="rId6" display="https://www.daraz.pk/products/push-pop-bubble-fidget-spinner-pop-it-silicone-toy-5-inches-rainbow-unicorn-i227919120-s1448345927.html?spm=a2a0e.searchlist.list.11.54161eb3G8oxqD&amp;search=1"/>
    <hyperlink ref="T15" r:id="rId7" display="https://www.daraz.pk/products/pop-it-fidget-toys-push-bubble-popping-game-educational-square-macaron-toy-kids-sensory-stress-relief-i231120066-s1451152162.html?spm=a2a0e.searchlist.list.15.54161eb3fO5ZdO&amp;search=1"/>
    <hyperlink ref="T16" r:id="rId8" display="https://www.daraz.pk/products/pop-it-fidget-toys-push-bubble-popping-game-educational-colorful-octagon-shape-toy-kids-sensory-stress-relief-i231116345-s1451151220.html?spm=a2a0e.searchlist.list.17.54161eb3fO5ZdO&amp;search=1"/>
    <hyperlink ref="T17" r:id="rId9" display="https://www.daraz.pk/products/push-pop-bubble-fidget-spinner-pop-it-silicone-toy-5-inches-rainbow-dinosaur-i227911560-s1448344831.html?spm=a2a0e.searchlist.list.21.54161eb3fO5ZdO&amp;search=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E61"/>
  <sheetViews>
    <sheetView showFormulas="false" showGridLines="true" showRowColHeaders="true" showZeros="true" rightToLeft="false" tabSelected="true" showOutlineSymbols="true" defaultGridColor="true" view="normal" topLeftCell="F1" colorId="64" zoomScale="75" zoomScaleNormal="75" zoomScalePageLayoutView="100" workbookViewId="0">
      <selection pane="topLeft" activeCell="K17" activeCellId="0" sqref="K17"/>
    </sheetView>
  </sheetViews>
  <sheetFormatPr defaultColWidth="9.14453125" defaultRowHeight="1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25"/>
    <col collapsed="false" customWidth="true" hidden="false" outlineLevel="0" max="3" min="3" style="1" width="9.57"/>
    <col collapsed="false" customWidth="true" hidden="false" outlineLevel="0" max="4" min="4" style="1" width="14.57"/>
    <col collapsed="false" customWidth="true" hidden="false" outlineLevel="0" max="5" min="5" style="1" width="11.85"/>
    <col collapsed="false" customWidth="true" hidden="false" outlineLevel="0" max="6" min="6" style="1" width="11.57"/>
    <col collapsed="false" customWidth="true" hidden="false" outlineLevel="0" max="7" min="7" style="1" width="13.71"/>
    <col collapsed="false" customWidth="true" hidden="false" outlineLevel="0" max="8" min="8" style="1" width="16.71"/>
    <col collapsed="false" customWidth="true" hidden="false" outlineLevel="0" max="9" min="9" style="1" width="12.43"/>
    <col collapsed="false" customWidth="true" hidden="false" outlineLevel="0" max="10" min="10" style="1" width="11.57"/>
    <col collapsed="false" customWidth="true" hidden="false" outlineLevel="0" max="12" min="11" style="1" width="10.71"/>
    <col collapsed="false" customWidth="true" hidden="false" outlineLevel="0" max="13" min="13" style="2" width="3"/>
    <col collapsed="false" customWidth="true" hidden="false" outlineLevel="0" max="14" min="14" style="1" width="14.71"/>
    <col collapsed="false" customWidth="false" hidden="false" outlineLevel="0" max="15" min="15" style="1" width="9.14"/>
    <col collapsed="false" customWidth="true" hidden="false" outlineLevel="0" max="16" min="16" style="1" width="18.71"/>
    <col collapsed="false" customWidth="false" hidden="false" outlineLevel="0" max="19" min="17" style="1" width="9.14"/>
    <col collapsed="false" customWidth="true" hidden="false" outlineLevel="0" max="20" min="20" style="1" width="28"/>
    <col collapsed="false" customWidth="false" hidden="false" outlineLevel="0" max="1024" min="21" style="1" width="9.14"/>
  </cols>
  <sheetData>
    <row r="1" s="1" customFormat="true" ht="15" hidden="false" customHeight="false" outlineLevel="0" collapsed="false"/>
    <row r="2" s="1" customFormat="true" ht="15" hidden="false" customHeight="false" outlineLevel="0" collapsed="false"/>
    <row r="3" s="1" customFormat="true" ht="15" hidden="false" customHeight="false" outlineLevel="0" collapsed="false"/>
    <row r="4" s="1" customFormat="true" ht="15" hidden="false" customHeight="false" outlineLevel="0" collapsed="false"/>
    <row r="5" customFormat="false" ht="31.5" hidden="false" customHeight="false" outlineLevel="0" collapsed="false">
      <c r="G5" s="3" t="s">
        <v>0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customFormat="false" ht="23.25" hidden="false" customHeight="false" outlineLevel="0" collapsed="false">
      <c r="G6" s="4" t="s">
        <v>1</v>
      </c>
      <c r="H6" s="4"/>
      <c r="I6" s="4"/>
      <c r="J6" s="4"/>
      <c r="K6" s="4"/>
      <c r="L6" s="4"/>
      <c r="M6" s="5"/>
      <c r="N6" s="6" t="s">
        <v>2</v>
      </c>
      <c r="O6" s="6"/>
      <c r="P6" s="6"/>
      <c r="Q6" s="6"/>
      <c r="R6" s="6"/>
    </row>
    <row r="7" customFormat="false" ht="21" hidden="false" customHeight="false" outlineLevel="0" collapsed="false">
      <c r="B7" s="7" t="s">
        <v>3</v>
      </c>
      <c r="C7" s="7" t="s">
        <v>4</v>
      </c>
      <c r="D7" s="7" t="s">
        <v>5</v>
      </c>
      <c r="E7" s="7" t="s">
        <v>6</v>
      </c>
      <c r="F7" s="7" t="s">
        <v>7</v>
      </c>
      <c r="G7" s="7" t="s">
        <v>8</v>
      </c>
      <c r="H7" s="7" t="s">
        <v>9</v>
      </c>
      <c r="I7" s="7" t="s">
        <v>10</v>
      </c>
      <c r="J7" s="7" t="s">
        <v>11</v>
      </c>
      <c r="K7" s="7" t="s">
        <v>12</v>
      </c>
      <c r="L7" s="7" t="s">
        <v>13</v>
      </c>
      <c r="M7" s="8"/>
      <c r="N7" s="7" t="s">
        <v>8</v>
      </c>
      <c r="O7" s="7" t="s">
        <v>9</v>
      </c>
      <c r="P7" s="7" t="s">
        <v>10</v>
      </c>
      <c r="Q7" s="7" t="s">
        <v>11</v>
      </c>
      <c r="R7" s="7" t="s">
        <v>12</v>
      </c>
      <c r="S7" s="7" t="s">
        <v>13</v>
      </c>
      <c r="T7" s="9" t="s">
        <v>14</v>
      </c>
    </row>
    <row r="8" s="14" customFormat="true" ht="14.9" hidden="false" customHeight="false" outlineLevel="0" collapsed="false">
      <c r="A8" s="1"/>
      <c r="B8" s="10" t="s">
        <v>15</v>
      </c>
      <c r="C8" s="10" t="n">
        <v>1</v>
      </c>
      <c r="D8" s="10" t="n">
        <v>350</v>
      </c>
      <c r="E8" s="10" t="s">
        <v>16</v>
      </c>
      <c r="F8" s="10" t="n">
        <v>41</v>
      </c>
      <c r="G8" s="10" t="n">
        <v>2</v>
      </c>
      <c r="H8" s="10" t="n">
        <v>196</v>
      </c>
      <c r="I8" s="10" t="n">
        <v>664</v>
      </c>
      <c r="J8" s="10" t="n">
        <v>516</v>
      </c>
      <c r="K8" s="10" t="n">
        <v>453</v>
      </c>
      <c r="L8" s="11"/>
      <c r="M8" s="5"/>
      <c r="N8" s="12" t="n">
        <f aca="false">SUM(G8-H8)</f>
        <v>-194</v>
      </c>
      <c r="O8" s="10" t="n">
        <f aca="false">SUM(H8-I8)</f>
        <v>-468</v>
      </c>
      <c r="P8" s="10" t="n">
        <f aca="false">SUM(I8-J8)</f>
        <v>148</v>
      </c>
      <c r="Q8" s="10" t="n">
        <f aca="false">SUM(J8-K8)</f>
        <v>63</v>
      </c>
      <c r="R8" s="10" t="n">
        <f aca="false">SUM(K8-L8)</f>
        <v>453</v>
      </c>
      <c r="S8" s="11" t="n">
        <f aca="false">SUM(L8-M8)</f>
        <v>0</v>
      </c>
      <c r="T8" s="13" t="s">
        <v>54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</row>
    <row r="9" s="14" customFormat="true" ht="14.9" hidden="false" customHeight="false" outlineLevel="0" collapsed="false">
      <c r="A9" s="1"/>
      <c r="B9" s="14" t="s">
        <v>15</v>
      </c>
      <c r="C9" s="14" t="n">
        <v>2</v>
      </c>
      <c r="D9" s="14" t="n">
        <v>379</v>
      </c>
      <c r="E9" s="14" t="s">
        <v>16</v>
      </c>
      <c r="F9" s="14" t="n">
        <v>223</v>
      </c>
      <c r="G9" s="14" t="n">
        <v>89</v>
      </c>
      <c r="H9" s="14" t="n">
        <v>38</v>
      </c>
      <c r="J9" s="14" t="n">
        <v>263</v>
      </c>
      <c r="K9" s="14" t="n">
        <v>197</v>
      </c>
      <c r="L9" s="15"/>
      <c r="M9" s="5"/>
      <c r="N9" s="16" t="n">
        <f aca="false">SUM(G9-H9)</f>
        <v>51</v>
      </c>
      <c r="S9" s="15"/>
      <c r="T9" s="13" t="s">
        <v>55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</row>
    <row r="10" s="14" customFormat="true" ht="14.9" hidden="false" customHeight="false" outlineLevel="0" collapsed="false">
      <c r="A10" s="1"/>
      <c r="B10" s="14" t="s">
        <v>15</v>
      </c>
      <c r="C10" s="14" t="n">
        <v>3</v>
      </c>
      <c r="D10" s="14" t="n">
        <v>385</v>
      </c>
      <c r="E10" s="14" t="s">
        <v>16</v>
      </c>
      <c r="F10" s="14" t="n">
        <v>263</v>
      </c>
      <c r="G10" s="14" t="n">
        <v>4733</v>
      </c>
      <c r="H10" s="14" t="n">
        <v>4681</v>
      </c>
      <c r="I10" s="14" t="n">
        <v>5608</v>
      </c>
      <c r="J10" s="14" t="n">
        <v>4578</v>
      </c>
      <c r="K10" s="14" t="n">
        <v>4539</v>
      </c>
      <c r="L10" s="15"/>
      <c r="M10" s="5"/>
      <c r="N10" s="16" t="n">
        <f aca="false">SUM(G10-H10)</f>
        <v>52</v>
      </c>
      <c r="S10" s="15"/>
      <c r="T10" s="13" t="s">
        <v>56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</row>
    <row r="11" s="14" customFormat="true" ht="14.9" hidden="false" customHeight="false" outlineLevel="0" collapsed="false">
      <c r="A11" s="1"/>
      <c r="B11" s="14" t="s">
        <v>15</v>
      </c>
      <c r="C11" s="14" t="n">
        <v>4</v>
      </c>
      <c r="D11" s="14" t="n">
        <v>385</v>
      </c>
      <c r="E11" s="14" t="s">
        <v>20</v>
      </c>
      <c r="F11" s="14" t="n">
        <v>202</v>
      </c>
      <c r="G11" s="14" t="n">
        <v>0</v>
      </c>
      <c r="H11" s="14" t="n">
        <v>0</v>
      </c>
      <c r="I11" s="14" t="n">
        <v>0</v>
      </c>
      <c r="J11" s="14" t="n">
        <v>0</v>
      </c>
      <c r="K11" s="14" t="n">
        <v>0</v>
      </c>
      <c r="L11" s="15"/>
      <c r="M11" s="5"/>
      <c r="N11" s="16" t="n">
        <f aca="false">SUM(G11-H11)</f>
        <v>0</v>
      </c>
      <c r="S11" s="15"/>
      <c r="T11" s="13" t="s">
        <v>57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</row>
    <row r="12" s="14" customFormat="true" ht="14.9" hidden="false" customHeight="false" outlineLevel="0" collapsed="false">
      <c r="A12" s="1"/>
      <c r="B12" s="14" t="s">
        <v>15</v>
      </c>
      <c r="C12" s="14" t="n">
        <v>5</v>
      </c>
      <c r="D12" s="14" t="n">
        <v>368</v>
      </c>
      <c r="E12" s="14" t="s">
        <v>22</v>
      </c>
      <c r="F12" s="14" t="n">
        <v>59</v>
      </c>
      <c r="G12" s="14" t="n">
        <v>9337</v>
      </c>
      <c r="H12" s="14" t="n">
        <v>9329</v>
      </c>
      <c r="I12" s="14" t="n">
        <v>7</v>
      </c>
      <c r="J12" s="14" t="n">
        <v>4</v>
      </c>
      <c r="K12" s="14" t="n">
        <v>2</v>
      </c>
      <c r="L12" s="15"/>
      <c r="M12" s="5"/>
      <c r="N12" s="16" t="n">
        <f aca="false">SUM(G12-H12)</f>
        <v>8</v>
      </c>
      <c r="S12" s="15"/>
      <c r="T12" s="13" t="s">
        <v>58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</row>
    <row r="13" s="14" customFormat="true" ht="14.9" hidden="false" customHeight="false" outlineLevel="0" collapsed="false">
      <c r="A13" s="1"/>
      <c r="B13" s="14" t="s">
        <v>15</v>
      </c>
      <c r="C13" s="14" t="n">
        <v>6</v>
      </c>
      <c r="D13" s="14" t="n">
        <v>499</v>
      </c>
      <c r="E13" s="14" t="s">
        <v>16</v>
      </c>
      <c r="F13" s="14" t="n">
        <v>69</v>
      </c>
      <c r="G13" s="14" t="n">
        <v>449</v>
      </c>
      <c r="H13" s="14" t="n">
        <v>457</v>
      </c>
      <c r="I13" s="14" t="n">
        <v>443</v>
      </c>
      <c r="J13" s="14" t="n">
        <v>198</v>
      </c>
      <c r="K13" s="14" t="n">
        <v>514</v>
      </c>
      <c r="L13" s="15"/>
      <c r="M13" s="5"/>
      <c r="N13" s="16" t="n">
        <f aca="false">SUM(G13-H13)</f>
        <v>-8</v>
      </c>
      <c r="S13" s="15"/>
      <c r="T13" s="13" t="s">
        <v>59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</row>
    <row r="14" s="14" customFormat="true" ht="15" hidden="false" customHeight="false" outlineLevel="0" collapsed="false">
      <c r="A14" s="1"/>
      <c r="B14" s="14" t="s">
        <v>15</v>
      </c>
      <c r="C14" s="14" t="n">
        <v>7</v>
      </c>
      <c r="D14" s="14" t="n">
        <v>144</v>
      </c>
      <c r="E14" s="14" t="s">
        <v>25</v>
      </c>
      <c r="F14" s="14" t="n">
        <v>70</v>
      </c>
      <c r="G14" s="14" t="n">
        <v>108</v>
      </c>
      <c r="H14" s="14" t="n">
        <v>89</v>
      </c>
      <c r="I14" s="14" t="n">
        <v>63</v>
      </c>
      <c r="J14" s="14" t="n">
        <v>251</v>
      </c>
      <c r="K14" s="14" t="n">
        <v>273</v>
      </c>
      <c r="L14" s="15"/>
      <c r="M14" s="5"/>
      <c r="N14" s="16" t="n">
        <f aca="false">SUM(G14-H14)</f>
        <v>19</v>
      </c>
      <c r="S14" s="15"/>
      <c r="T14" s="13" t="s">
        <v>60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</row>
    <row r="15" s="14" customFormat="true" ht="14.9" hidden="false" customHeight="false" outlineLevel="0" collapsed="false">
      <c r="A15" s="1"/>
      <c r="B15" s="14" t="s">
        <v>15</v>
      </c>
      <c r="C15" s="14" t="n">
        <v>8</v>
      </c>
      <c r="D15" s="14" t="n">
        <v>369</v>
      </c>
      <c r="E15" s="14" t="s">
        <v>25</v>
      </c>
      <c r="F15" s="14" t="n">
        <v>46</v>
      </c>
      <c r="G15" s="14" t="n">
        <v>59115</v>
      </c>
      <c r="H15" s="14" t="n">
        <v>3</v>
      </c>
      <c r="I15" s="14" t="n">
        <v>2</v>
      </c>
      <c r="J15" s="14" t="n">
        <v>59104</v>
      </c>
      <c r="K15" s="14" t="n">
        <v>3</v>
      </c>
      <c r="L15" s="15"/>
      <c r="M15" s="5"/>
      <c r="N15" s="16" t="n">
        <f aca="false">SUM(G15-H15)</f>
        <v>59112</v>
      </c>
      <c r="S15" s="15"/>
      <c r="T15" s="13" t="s">
        <v>61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</row>
    <row r="16" s="14" customFormat="true" ht="14.9" hidden="false" customHeight="false" outlineLevel="0" collapsed="false">
      <c r="A16" s="1"/>
      <c r="B16" s="14" t="s">
        <v>15</v>
      </c>
      <c r="C16" s="14" t="n">
        <v>9</v>
      </c>
      <c r="D16" s="14" t="n">
        <v>364</v>
      </c>
      <c r="E16" s="14" t="s">
        <v>22</v>
      </c>
      <c r="F16" s="14" t="n">
        <v>29</v>
      </c>
      <c r="G16" s="14" t="n">
        <v>59283</v>
      </c>
      <c r="H16" s="14" t="n">
        <v>59279</v>
      </c>
      <c r="I16" s="14" t="n">
        <v>4</v>
      </c>
      <c r="J16" s="14" t="n">
        <v>59273</v>
      </c>
      <c r="K16" s="14" t="n">
        <v>1</v>
      </c>
      <c r="L16" s="15"/>
      <c r="M16" s="5"/>
      <c r="N16" s="16" t="n">
        <f aca="false">SUM(G16-H16)</f>
        <v>4</v>
      </c>
      <c r="S16" s="15"/>
      <c r="T16" s="13" t="s">
        <v>62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</row>
    <row r="17" s="14" customFormat="true" ht="14.9" hidden="false" customHeight="false" outlineLevel="0" collapsed="false">
      <c r="A17" s="1"/>
      <c r="B17" s="14" t="s">
        <v>15</v>
      </c>
      <c r="C17" s="14" t="n">
        <v>10</v>
      </c>
      <c r="D17" s="14" t="n">
        <v>474</v>
      </c>
      <c r="E17" s="14" t="s">
        <v>16</v>
      </c>
      <c r="F17" s="14" t="n">
        <v>30</v>
      </c>
      <c r="G17" s="14" t="n">
        <v>99</v>
      </c>
      <c r="H17" s="14" t="n">
        <v>93</v>
      </c>
      <c r="I17" s="14" t="n">
        <v>87</v>
      </c>
      <c r="J17" s="14" t="n">
        <v>61</v>
      </c>
      <c r="K17" s="14" t="n">
        <v>43</v>
      </c>
      <c r="L17" s="15"/>
      <c r="M17" s="17"/>
      <c r="N17" s="16" t="n">
        <f aca="false">SUM(G17-H17)</f>
        <v>6</v>
      </c>
      <c r="S17" s="15"/>
      <c r="T17" s="13" t="s">
        <v>63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</row>
    <row r="18" customFormat="false" ht="15" hidden="false" customHeight="false" outlineLevel="0" collapsed="false">
      <c r="J18" s="18" t="s">
        <v>30</v>
      </c>
      <c r="K18" s="18"/>
      <c r="L18" s="18"/>
      <c r="M18" s="19" t="s">
        <v>31</v>
      </c>
      <c r="N18" s="20" t="n">
        <f aca="false">AVERAGE(N8:N17)</f>
        <v>5905</v>
      </c>
      <c r="O18" s="20" t="n">
        <f aca="false">AVERAGE(O8:O17)</f>
        <v>-468</v>
      </c>
      <c r="P18" s="20" t="n">
        <f aca="false">AVERAGE(P8:P17)</f>
        <v>148</v>
      </c>
      <c r="Q18" s="20" t="n">
        <f aca="false">AVERAGE(Q8:Q17)</f>
        <v>63</v>
      </c>
      <c r="R18" s="20" t="n">
        <f aca="false">AVERAGE(R8:R17)</f>
        <v>453</v>
      </c>
      <c r="S18" s="21" t="n">
        <f aca="false">AVERAGE(S8:S17)</f>
        <v>0</v>
      </c>
    </row>
    <row r="19" customFormat="false" ht="15" hidden="false" customHeight="false" outlineLevel="0" collapsed="false">
      <c r="J19" s="22" t="s">
        <v>32</v>
      </c>
      <c r="K19" s="22"/>
      <c r="L19" s="22"/>
      <c r="M19" s="19" t="s">
        <v>31</v>
      </c>
      <c r="N19" s="23" t="n">
        <f aca="false">AVERAGE(N18:S18)</f>
        <v>1016.83333333333</v>
      </c>
      <c r="O19" s="23"/>
      <c r="S19" s="24"/>
    </row>
    <row r="20" customFormat="false" ht="15" hidden="false" customHeight="false" outlineLevel="0" collapsed="false">
      <c r="J20" s="25" t="s">
        <v>33</v>
      </c>
      <c r="K20" s="25"/>
      <c r="L20" s="25"/>
      <c r="M20" s="19" t="s">
        <v>31</v>
      </c>
      <c r="N20" s="26" t="n">
        <f aca="false">AVERAGE(N8:S8)</f>
        <v>0.333333333333333</v>
      </c>
      <c r="O20" s="26"/>
      <c r="P20" s="27"/>
      <c r="Q20" s="27"/>
      <c r="R20" s="27"/>
      <c r="S20" s="28"/>
    </row>
    <row r="21" s="1" customFormat="true" ht="15" hidden="false" customHeight="false" outlineLevel="0" collapsed="false"/>
    <row r="22" s="1" customFormat="true" ht="15" hidden="false" customHeight="false" outlineLevel="0" collapsed="false"/>
    <row r="23" s="1" customFormat="true" ht="15" hidden="false" customHeight="false" outlineLevel="0" collapsed="false"/>
    <row r="24" s="1" customFormat="true" ht="15" hidden="false" customHeight="false" outlineLevel="0" collapsed="false">
      <c r="N24" s="29" t="s">
        <v>34</v>
      </c>
      <c r="O24" s="29"/>
      <c r="P24" s="29"/>
    </row>
    <row r="25" s="1" customFormat="true" ht="15" hidden="false" customHeight="false" outlineLevel="0" collapsed="false">
      <c r="D25" s="30"/>
      <c r="E25" s="30"/>
      <c r="F25" s="30"/>
      <c r="G25" s="30"/>
      <c r="H25" s="30"/>
      <c r="I25" s="30"/>
      <c r="N25" s="31" t="s">
        <v>35</v>
      </c>
      <c r="O25" s="31"/>
      <c r="P25" s="31" t="s">
        <v>36</v>
      </c>
    </row>
    <row r="26" s="1" customFormat="true" ht="15" hidden="false" customHeight="false" outlineLevel="0" collapsed="false">
      <c r="D26" s="32" t="s">
        <v>37</v>
      </c>
      <c r="E26" s="32"/>
      <c r="F26" s="32"/>
      <c r="G26" s="33"/>
      <c r="H26" s="32" t="s">
        <v>37</v>
      </c>
      <c r="I26" s="32"/>
      <c r="N26" s="34" t="s">
        <v>38</v>
      </c>
      <c r="O26" s="34"/>
      <c r="P26" s="34" t="s">
        <v>39</v>
      </c>
    </row>
    <row r="27" s="1" customFormat="true" ht="15" hidden="false" customHeight="false" outlineLevel="0" collapsed="false">
      <c r="D27" s="35" t="s">
        <v>40</v>
      </c>
      <c r="E27" s="36"/>
      <c r="F27" s="36" t="n">
        <v>105</v>
      </c>
      <c r="G27" s="37"/>
      <c r="H27" s="38" t="s">
        <v>41</v>
      </c>
      <c r="I27" s="38" t="n">
        <v>45</v>
      </c>
      <c r="N27" s="34" t="s">
        <v>42</v>
      </c>
      <c r="O27" s="34"/>
      <c r="P27" s="34" t="s">
        <v>36</v>
      </c>
    </row>
    <row r="28" s="1" customFormat="true" ht="15" hidden="false" customHeight="false" outlineLevel="0" collapsed="false">
      <c r="D28" s="39" t="s">
        <v>43</v>
      </c>
      <c r="E28" s="39"/>
      <c r="F28" s="40" t="n">
        <f aca="false">(F27/100)*I29</f>
        <v>3.57</v>
      </c>
      <c r="G28" s="37"/>
      <c r="H28" s="41"/>
      <c r="I28" s="41"/>
      <c r="N28" s="34" t="s">
        <v>44</v>
      </c>
      <c r="O28" s="34"/>
      <c r="P28" s="34" t="s">
        <v>45</v>
      </c>
    </row>
    <row r="29" s="1" customFormat="true" ht="15" hidden="false" customHeight="false" outlineLevel="0" collapsed="false">
      <c r="D29" s="39" t="s">
        <v>46</v>
      </c>
      <c r="E29" s="39"/>
      <c r="F29" s="40" t="n">
        <v>49</v>
      </c>
      <c r="G29" s="37"/>
      <c r="H29" s="41" t="s">
        <v>47</v>
      </c>
      <c r="I29" s="41" t="n">
        <v>3.4</v>
      </c>
    </row>
    <row r="30" s="1" customFormat="true" ht="15" hidden="false" customHeight="false" outlineLevel="0" collapsed="false">
      <c r="D30" s="40" t="s">
        <v>48</v>
      </c>
      <c r="E30" s="42"/>
      <c r="F30" s="40" t="n">
        <v>7.5</v>
      </c>
      <c r="G30" s="30"/>
    </row>
    <row r="31" s="1" customFormat="true" ht="15" hidden="false" customHeight="false" outlineLevel="0" collapsed="false">
      <c r="D31" s="40" t="s">
        <v>49</v>
      </c>
      <c r="E31" s="40"/>
      <c r="F31" s="40" t="n">
        <f aca="false">(F27*0.0125)</f>
        <v>1.3125</v>
      </c>
    </row>
    <row r="32" s="1" customFormat="true" ht="15" hidden="false" customHeight="false" outlineLevel="0" collapsed="false">
      <c r="D32" s="40" t="s">
        <v>50</v>
      </c>
      <c r="E32" s="40"/>
      <c r="F32" s="40" t="n">
        <f aca="false">(F28+F29+F31)*16%</f>
        <v>8.6212</v>
      </c>
    </row>
    <row r="33" s="1" customFormat="true" ht="15" hidden="false" customHeight="false" outlineLevel="0" collapsed="false">
      <c r="D33" s="40" t="s">
        <v>51</v>
      </c>
      <c r="E33" s="40"/>
      <c r="F33" s="40" t="n">
        <f aca="false">(I27+F28+F30+F31+F32)</f>
        <v>66.0037</v>
      </c>
    </row>
    <row r="34" s="1" customFormat="true" ht="15" hidden="false" customHeight="false" outlineLevel="0" collapsed="false">
      <c r="D34" s="40" t="s">
        <v>52</v>
      </c>
      <c r="E34" s="40"/>
      <c r="F34" s="40" t="n">
        <f aca="false">F27-F33</f>
        <v>38.9963</v>
      </c>
      <c r="G34" s="1" t="n">
        <f aca="false">(F34/F27)*100</f>
        <v>37.1393333333333</v>
      </c>
      <c r="H34" s="43" t="s">
        <v>53</v>
      </c>
    </row>
    <row r="35" s="1" customFormat="true" ht="15" hidden="false" customHeight="false" outlineLevel="0" collapsed="false"/>
    <row r="36" s="1" customFormat="true" ht="15" hidden="false" customHeight="false" outlineLevel="0" collapsed="false"/>
    <row r="37" s="1" customFormat="true" ht="15" hidden="false" customHeight="false" outlineLevel="0" collapsed="false"/>
    <row r="38" s="1" customFormat="true" ht="15" hidden="false" customHeight="false" outlineLevel="0" collapsed="false"/>
    <row r="39" s="1" customFormat="true" ht="15" hidden="false" customHeight="false" outlineLevel="0" collapsed="false"/>
    <row r="40" s="1" customFormat="true" ht="15" hidden="false" customHeight="false" outlineLevel="0" collapsed="false"/>
    <row r="41" s="1" customFormat="true" ht="15" hidden="false" customHeight="false" outlineLevel="0" collapsed="false"/>
    <row r="42" s="1" customFormat="true" ht="15" hidden="false" customHeight="false" outlineLevel="0" collapsed="false"/>
    <row r="43" s="1" customFormat="true" ht="15" hidden="false" customHeight="false" outlineLevel="0" collapsed="false"/>
    <row r="44" s="1" customFormat="true" ht="15" hidden="false" customHeight="false" outlineLevel="0" collapsed="false"/>
    <row r="45" s="1" customFormat="true" ht="15" hidden="false" customHeight="false" outlineLevel="0" collapsed="false"/>
    <row r="46" s="1" customFormat="true" ht="15" hidden="false" customHeight="false" outlineLevel="0" collapsed="false"/>
    <row r="47" s="1" customFormat="true" ht="15" hidden="false" customHeight="false" outlineLevel="0" collapsed="false"/>
    <row r="48" s="1" customFormat="true" ht="15" hidden="false" customHeight="false" outlineLevel="0" collapsed="false"/>
    <row r="49" s="1" customFormat="true" ht="15" hidden="false" customHeight="false" outlineLevel="0" collapsed="false"/>
    <row r="50" s="1" customFormat="true" ht="15" hidden="false" customHeight="false" outlineLevel="0" collapsed="false"/>
    <row r="51" s="1" customFormat="true" ht="15" hidden="false" customHeight="false" outlineLevel="0" collapsed="false"/>
    <row r="52" s="1" customFormat="true" ht="15" hidden="false" customHeight="false" outlineLevel="0" collapsed="false"/>
    <row r="53" s="1" customFormat="true" ht="15" hidden="false" customHeight="false" outlineLevel="0" collapsed="false"/>
    <row r="54" s="1" customFormat="true" ht="15" hidden="false" customHeight="false" outlineLevel="0" collapsed="false"/>
    <row r="55" s="1" customFormat="true" ht="15" hidden="false" customHeight="false" outlineLevel="0" collapsed="false"/>
    <row r="56" s="1" customFormat="true" ht="15" hidden="false" customHeight="false" outlineLevel="0" collapsed="false"/>
    <row r="57" s="1" customFormat="true" ht="15" hidden="false" customHeight="false" outlineLevel="0" collapsed="false"/>
    <row r="58" s="1" customFormat="true" ht="15" hidden="false" customHeight="false" outlineLevel="0" collapsed="false"/>
    <row r="59" s="1" customFormat="true" ht="15" hidden="false" customHeight="false" outlineLevel="0" collapsed="false"/>
    <row r="60" s="1" customFormat="true" ht="15" hidden="false" customHeight="false" outlineLevel="0" collapsed="false"/>
    <row r="61" s="1" customFormat="true" ht="15" hidden="false" customHeight="false" outlineLevel="0" collapsed="false"/>
  </sheetData>
  <mergeCells count="13">
    <mergeCell ref="G5:R5"/>
    <mergeCell ref="G6:L6"/>
    <mergeCell ref="N6:R6"/>
    <mergeCell ref="J18:L18"/>
    <mergeCell ref="J19:L19"/>
    <mergeCell ref="N19:O19"/>
    <mergeCell ref="J20:L20"/>
    <mergeCell ref="N20:O20"/>
    <mergeCell ref="N24:P24"/>
    <mergeCell ref="D26:F26"/>
    <mergeCell ref="H26:I26"/>
    <mergeCell ref="D28:E28"/>
    <mergeCell ref="D29:E29"/>
  </mergeCells>
  <hyperlinks>
    <hyperlink ref="T8" r:id="rId1" display="View-source:https://www.daraz.pk/products/push-pop-bubble-fidget-spinner-pop-it-silicone-toy-5-inches-rainbow-hexagon-i227190394-s1446878358.html?spm=a2a0e.searchlist.list.1.54161eb3G8oxqD&amp;search=1"/>
    <hyperlink ref="T9" r:id="rId2" display="View-source:https://www.daraz.pk/products/push-pop-bubble-fidget-spinner-pop-it-silicone-toy-5-inches-rainbow-square-i227191389-s1446876693.html?spm=a2a0e.searchlist.list.3.54161eb3G8oxqD&amp;search=1"/>
    <hyperlink ref="T10" r:id="rId3" display="View-source:https://www.daraz.pk/products/pop-toy-bubble-squeeze-sensory-fidget-toy-pop-it-figit-toy-fidget-toys-special-needs-stress-reliever-push-bubble-gadgets-i223577350-s1440977580.html?spm=a2a0e.searchlist.list.5.54161eb3G8oxqD&amp;search=1"/>
    <hyperlink ref="T11" r:id="rId4" display="View-source:https://www.daraz.pk/products/silicon-pop-it-fidget-toy-pop-bubble-squeeze-sensory-fidget-toys-pop-it-toy-special-needs-stress-reliever-push-bubble-gadget-i207978169-s1447573043.html?spm=a2a0e.searchlist.list.7.54161eb3G8oxqD&amp;search=1"/>
    <hyperlink ref="T12" r:id="rId5" display="View-source:https://www.daraz.pk/products/pop-it-fidget-toys-push-bubble-popping-game-educational-octagon-macaron-toy-kids-sensory-stress-relief-i231117361-s1451140770.html?spm=a2a0e.searchlist.list.9.54161eb3G8oxqD&amp;search=1"/>
    <hyperlink ref="T13" r:id="rId6" display="View-source:https://www.daraz.pk/products/push-pop-bubble-fidget-spinner-pop-it-silicone-toy-5-inches-rainbow-unicorn-i227919120-s1448345927.html?spm=a2a0e.searchlist.list.11.54161eb3G8oxqD&amp;search=1"/>
    <hyperlink ref="T15" r:id="rId7" display="View-source:https://www.daraz.pk/products/pop-it-fidget-toys-push-bubble-popping-game-educational-square-macaron-toy-kids-sensory-stress-relief-i231120066-s1451152162.html?spm=a2a0e.searchlist.list.15.54161eb3fO5ZdO&amp;search=1"/>
    <hyperlink ref="T16" r:id="rId8" display="View-source:https://www.daraz.pk/products/pop-it-fidget-toys-push-bubble-popping-game-educational-colorful-octagon-shape-toy-kids-sensory-stress-relief-i231116345-s1451151220.html?spm=a2a0e.searchlist.list.17.54161eb3fO5ZdO&amp;search=1"/>
    <hyperlink ref="T17" r:id="rId9" display="View-source:https://www.daraz.pk/products/push-pop-bubble-fidget-spinner-pop-it-silicone-toy-5-inches-rainbow-dinosaur-i227911560-s1448344831.html?spm=a2a0e.searchlist.list.21.54161eb3fO5ZdO&amp;search=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722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722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Dell</dc:creator>
  <dc:description/>
  <dc:language>en-US</dc:language>
  <cp:lastModifiedBy/>
  <dcterms:modified xsi:type="dcterms:W3CDTF">2021-11-20T11:58:08Z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